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60" windowHeight="8445" activeTab="12"/>
  </bookViews>
  <sheets>
    <sheet name="ENE" sheetId="1" r:id="rId1"/>
    <sheet name="FEB" sheetId="3" r:id="rId2"/>
    <sheet name="MAR" sheetId="4" r:id="rId3"/>
    <sheet name="ABR" sheetId="5" r:id="rId4"/>
    <sheet name="MAY" sheetId="6" r:id="rId5"/>
    <sheet name="JUN" sheetId="8" r:id="rId6"/>
    <sheet name="JUL" sheetId="9" r:id="rId7"/>
    <sheet name="AGO" sheetId="11" r:id="rId8"/>
    <sheet name="SEP" sheetId="12" r:id="rId9"/>
    <sheet name="OCT" sheetId="13" r:id="rId10"/>
    <sheet name="NOV" sheetId="14" r:id="rId11"/>
    <sheet name="DIC" sheetId="16" r:id="rId12"/>
    <sheet name="DICI" sheetId="17" r:id="rId13"/>
    <sheet name="THANIA" sheetId="10" r:id="rId14"/>
  </sheets>
  <externalReferences>
    <externalReference r:id="rId15"/>
  </externalReferences>
  <definedNames>
    <definedName name="_xlnm._FilterDatabase" localSheetId="3" hidden="1">ABR!$A$6:$J$745</definedName>
    <definedName name="_xlnm._FilterDatabase" localSheetId="7" hidden="1">AGO!$A$6:$I$805</definedName>
    <definedName name="_xlnm._FilterDatabase" localSheetId="11" hidden="1">DIC!$A$6:$J$491</definedName>
    <definedName name="_xlnm._FilterDatabase" localSheetId="12" hidden="1">DICI!$A$6:$I$904</definedName>
    <definedName name="_xlnm._FilterDatabase" localSheetId="0" hidden="1">ENE!$A$6:$H$714</definedName>
    <definedName name="_xlnm._FilterDatabase" localSheetId="1" hidden="1">FEB!$A$6:$I$816</definedName>
    <definedName name="_xlnm._FilterDatabase" localSheetId="6" hidden="1">JUL!$A$6:$H$703</definedName>
    <definedName name="_xlnm._FilterDatabase" localSheetId="5" hidden="1">JUN!$A$6:$H$815</definedName>
    <definedName name="_xlnm._FilterDatabase" localSheetId="2" hidden="1">MAR!$A$6:$H$764</definedName>
    <definedName name="_xlnm._FilterDatabase" localSheetId="4" hidden="1">MAY!$A$6:$H$813</definedName>
    <definedName name="_xlnm._FilterDatabase" localSheetId="10" hidden="1">NOV!$A$6:$I$825</definedName>
    <definedName name="_xlnm._FilterDatabase" localSheetId="9" hidden="1">OCT!$A$6:$I$751</definedName>
    <definedName name="_xlnm._FilterDatabase" localSheetId="8" hidden="1">SEP!$A$6:$I$730</definedName>
  </definedNames>
  <calcPr calcId="124519"/>
</workbook>
</file>

<file path=xl/calcChain.xml><?xml version="1.0" encoding="utf-8"?>
<calcChain xmlns="http://schemas.openxmlformats.org/spreadsheetml/2006/main">
  <c r="C911" i="17"/>
  <c r="C910"/>
  <c r="H158"/>
  <c r="I499" i="16" l="1"/>
  <c r="G498"/>
  <c r="G824" i="14" l="1"/>
  <c r="G823" s="1"/>
  <c r="G822" s="1"/>
  <c r="G821" s="1"/>
  <c r="G820" s="1"/>
  <c r="G819" s="1"/>
  <c r="G818" s="1"/>
  <c r="G817" s="1"/>
  <c r="G816" s="1"/>
  <c r="G815" s="1"/>
  <c r="G814" s="1"/>
  <c r="G813" s="1"/>
  <c r="G812" s="1"/>
  <c r="G811" s="1"/>
  <c r="G810" s="1"/>
  <c r="G809" s="1"/>
  <c r="G808" s="1"/>
  <c r="G807" s="1"/>
  <c r="G806" s="1"/>
  <c r="G805" s="1"/>
  <c r="G804" s="1"/>
  <c r="G803" s="1"/>
  <c r="G802" s="1"/>
  <c r="G801" s="1"/>
  <c r="G800" s="1"/>
  <c r="G799" s="1"/>
  <c r="G798" s="1"/>
  <c r="G797" s="1"/>
  <c r="G796" s="1"/>
  <c r="C830"/>
  <c r="C831"/>
  <c r="I697"/>
  <c r="G795" l="1"/>
  <c r="G794" l="1"/>
  <c r="G793" l="1"/>
  <c r="G792" l="1"/>
  <c r="G791" l="1"/>
  <c r="K791" s="1"/>
  <c r="G790" l="1"/>
  <c r="G789" l="1"/>
  <c r="G788" l="1"/>
  <c r="G787" l="1"/>
  <c r="G786" l="1"/>
  <c r="G785" l="1"/>
  <c r="G784" l="1"/>
  <c r="G783" l="1"/>
  <c r="G782" l="1"/>
  <c r="G781" l="1"/>
  <c r="G780" l="1"/>
  <c r="G779" l="1"/>
  <c r="G778" l="1"/>
  <c r="G777" l="1"/>
  <c r="G776" l="1"/>
  <c r="G775" l="1"/>
  <c r="G774" l="1"/>
  <c r="G773" l="1"/>
  <c r="G772" l="1"/>
  <c r="G771" l="1"/>
  <c r="G770" l="1"/>
  <c r="G769" l="1"/>
  <c r="G768" l="1"/>
  <c r="G767" l="1"/>
  <c r="G766" l="1"/>
  <c r="G765" l="1"/>
  <c r="G764" l="1"/>
  <c r="G763" l="1"/>
  <c r="G762" l="1"/>
  <c r="G761" l="1"/>
  <c r="G760" l="1"/>
  <c r="G759" l="1"/>
  <c r="G758" l="1"/>
  <c r="G757" l="1"/>
  <c r="G756" l="1"/>
  <c r="G755" l="1"/>
  <c r="G754" l="1"/>
  <c r="G753" l="1"/>
  <c r="G752" l="1"/>
  <c r="G751" l="1"/>
  <c r="G750" l="1"/>
  <c r="G749" l="1"/>
  <c r="G748" l="1"/>
  <c r="G747" l="1"/>
  <c r="G746" l="1"/>
  <c r="G745" l="1"/>
  <c r="G744" l="1"/>
  <c r="G743" l="1"/>
  <c r="G742" l="1"/>
  <c r="G741" l="1"/>
  <c r="G740" l="1"/>
  <c r="G739" l="1"/>
  <c r="K739" s="1"/>
  <c r="G738" l="1"/>
  <c r="G737" l="1"/>
  <c r="G736" l="1"/>
  <c r="G735" l="1"/>
  <c r="G734" l="1"/>
  <c r="G733" l="1"/>
  <c r="G732" l="1"/>
  <c r="G731" l="1"/>
  <c r="G730" l="1"/>
  <c r="G729" l="1"/>
  <c r="G728" l="1"/>
  <c r="G727" l="1"/>
  <c r="G726" l="1"/>
  <c r="G725" l="1"/>
  <c r="G724" l="1"/>
  <c r="G723" l="1"/>
  <c r="G722" l="1"/>
  <c r="G721" l="1"/>
  <c r="G720" l="1"/>
  <c r="G719" l="1"/>
  <c r="G718" l="1"/>
  <c r="G717" l="1"/>
  <c r="G716" l="1"/>
  <c r="G715" l="1"/>
  <c r="G714" l="1"/>
  <c r="G713" l="1"/>
  <c r="G712" l="1"/>
  <c r="G711" l="1"/>
  <c r="G710" l="1"/>
  <c r="G709" l="1"/>
  <c r="G708" l="1"/>
  <c r="G707" l="1"/>
  <c r="G706" l="1"/>
  <c r="G705" l="1"/>
  <c r="G704" l="1"/>
  <c r="G703" l="1"/>
  <c r="G702" l="1"/>
  <c r="G701" l="1"/>
  <c r="G700" l="1"/>
  <c r="G699" l="1"/>
  <c r="G698" l="1"/>
  <c r="G697" l="1"/>
  <c r="G696" l="1"/>
  <c r="G695" l="1"/>
  <c r="G694" l="1"/>
  <c r="G693" l="1"/>
  <c r="G692" s="1"/>
  <c r="G691" s="1"/>
  <c r="G690" s="1"/>
  <c r="G689" s="1"/>
  <c r="G688" s="1"/>
  <c r="G687" l="1"/>
  <c r="K687" l="1"/>
  <c r="G686"/>
  <c r="G685" s="1"/>
  <c r="G684" s="1"/>
  <c r="G683" s="1"/>
  <c r="G682" s="1"/>
  <c r="G681" s="1"/>
  <c r="G680" s="1"/>
  <c r="G679" l="1"/>
  <c r="G678" l="1"/>
  <c r="G677" l="1"/>
  <c r="G676" l="1"/>
  <c r="G675" l="1"/>
  <c r="G674" l="1"/>
  <c r="G673" l="1"/>
  <c r="G672" l="1"/>
  <c r="G671" l="1"/>
  <c r="G670" l="1"/>
  <c r="G669" l="1"/>
  <c r="G668" l="1"/>
  <c r="G667" l="1"/>
  <c r="G666" l="1"/>
  <c r="G665" l="1"/>
  <c r="G664" l="1"/>
  <c r="G663" l="1"/>
  <c r="G662" l="1"/>
  <c r="G661" l="1"/>
  <c r="G660" l="1"/>
  <c r="K660" s="1"/>
  <c r="G659" l="1"/>
  <c r="G658" l="1"/>
  <c r="G657" l="1"/>
  <c r="G656" l="1"/>
  <c r="G655" l="1"/>
  <c r="G654" l="1"/>
  <c r="G653" l="1"/>
  <c r="G652" l="1"/>
  <c r="G651" l="1"/>
  <c r="G650" l="1"/>
  <c r="G649" l="1"/>
  <c r="G648" l="1"/>
  <c r="G647" l="1"/>
  <c r="G646" l="1"/>
  <c r="G645" l="1"/>
  <c r="G644" l="1"/>
  <c r="G643" s="1"/>
  <c r="G642" s="1"/>
  <c r="G641" s="1"/>
  <c r="G640" s="1"/>
  <c r="G639" s="1"/>
  <c r="G638" s="1"/>
  <c r="G637" s="1"/>
  <c r="G636" s="1"/>
  <c r="G635" s="1"/>
  <c r="G634" s="1"/>
  <c r="G633" s="1"/>
  <c r="G632" s="1"/>
  <c r="G631" s="1"/>
  <c r="G630" s="1"/>
  <c r="G629" l="1"/>
  <c r="G628" s="1"/>
  <c r="G627" s="1"/>
  <c r="G626" s="1"/>
  <c r="G625" s="1"/>
  <c r="G624" s="1"/>
  <c r="G623" s="1"/>
  <c r="G622" s="1"/>
  <c r="G621" s="1"/>
  <c r="G620" s="1"/>
  <c r="G619" s="1"/>
  <c r="G618" s="1"/>
  <c r="G617" s="1"/>
  <c r="G616" s="1"/>
  <c r="G615" s="1"/>
  <c r="G614" s="1"/>
  <c r="G613" s="1"/>
  <c r="G612" s="1"/>
  <c r="G611" s="1"/>
  <c r="G610" s="1"/>
  <c r="G609" s="1"/>
  <c r="G608" s="1"/>
  <c r="G607" s="1"/>
  <c r="G606" s="1"/>
  <c r="G605" s="1"/>
  <c r="G604" s="1"/>
  <c r="G603" s="1"/>
  <c r="G602" s="1"/>
  <c r="G601" s="1"/>
  <c r="G600" s="1"/>
  <c r="G599" s="1"/>
  <c r="G598" s="1"/>
  <c r="G597" s="1"/>
  <c r="G596" s="1"/>
  <c r="G595" s="1"/>
  <c r="G594" s="1"/>
  <c r="G593" s="1"/>
  <c r="G592" s="1"/>
  <c r="G591" s="1"/>
  <c r="G590" s="1"/>
  <c r="G589" s="1"/>
  <c r="G588" s="1"/>
  <c r="G587" s="1"/>
  <c r="G586" s="1"/>
  <c r="G585" s="1"/>
  <c r="K631"/>
  <c r="G584" l="1"/>
  <c r="G583" l="1"/>
  <c r="G582" l="1"/>
  <c r="G581" l="1"/>
  <c r="G580" l="1"/>
  <c r="G579" l="1"/>
  <c r="G578" l="1"/>
  <c r="G577" l="1"/>
  <c r="G576" l="1"/>
  <c r="G575" l="1"/>
  <c r="G574" l="1"/>
  <c r="G573" l="1"/>
  <c r="G572" l="1"/>
  <c r="G571" l="1"/>
  <c r="G570" l="1"/>
  <c r="G569" l="1"/>
  <c r="G568" l="1"/>
  <c r="G567" l="1"/>
  <c r="G566" l="1"/>
  <c r="G565" l="1"/>
  <c r="G564" l="1"/>
  <c r="G563" l="1"/>
  <c r="G562" l="1"/>
  <c r="G561" l="1"/>
  <c r="G560" l="1"/>
  <c r="G559" l="1"/>
  <c r="G558" l="1"/>
  <c r="G557" l="1"/>
  <c r="G556" l="1"/>
  <c r="G555" l="1"/>
  <c r="G554" l="1"/>
  <c r="G553" l="1"/>
  <c r="G552" l="1"/>
  <c r="G551" l="1"/>
  <c r="G550" l="1"/>
  <c r="G549" l="1"/>
  <c r="G548" l="1"/>
  <c r="G547" l="1"/>
  <c r="G546" l="1"/>
  <c r="G545" l="1"/>
  <c r="G544" l="1"/>
  <c r="G543" l="1"/>
  <c r="G542" l="1"/>
  <c r="G541" l="1"/>
  <c r="G540" l="1"/>
  <c r="G539" l="1"/>
  <c r="G538" l="1"/>
  <c r="G537" l="1"/>
  <c r="G536" l="1"/>
  <c r="G535" l="1"/>
  <c r="G534" l="1"/>
  <c r="G533" l="1"/>
  <c r="G532" l="1"/>
  <c r="G531" l="1"/>
  <c r="G530" l="1"/>
  <c r="G529" l="1"/>
  <c r="G528" l="1"/>
  <c r="G527" l="1"/>
  <c r="G526" l="1"/>
  <c r="G525" l="1"/>
  <c r="G524" l="1"/>
  <c r="G523" l="1"/>
  <c r="G522" l="1"/>
  <c r="G521" l="1"/>
  <c r="G520" l="1"/>
  <c r="G519" l="1"/>
  <c r="G518" l="1"/>
  <c r="G517" l="1"/>
  <c r="G516" l="1"/>
  <c r="G515" l="1"/>
  <c r="G514" l="1"/>
  <c r="G513" l="1"/>
  <c r="G512" l="1"/>
  <c r="G511" l="1"/>
  <c r="G510" l="1"/>
  <c r="G509" l="1"/>
  <c r="G508" l="1"/>
  <c r="G507" l="1"/>
  <c r="G506" l="1"/>
  <c r="G505" l="1"/>
  <c r="G504" l="1"/>
  <c r="G503" l="1"/>
  <c r="G502" l="1"/>
  <c r="G501" l="1"/>
  <c r="G500" l="1"/>
  <c r="G499" l="1"/>
  <c r="G498" l="1"/>
  <c r="G497" l="1"/>
  <c r="G496" l="1"/>
  <c r="G495" l="1"/>
  <c r="G494" l="1"/>
  <c r="G493" l="1"/>
  <c r="G492" l="1"/>
  <c r="G491" l="1"/>
  <c r="G490" l="1"/>
  <c r="G489" l="1"/>
  <c r="G488" l="1"/>
  <c r="G487" l="1"/>
  <c r="G486" l="1"/>
  <c r="G485" l="1"/>
  <c r="G484" l="1"/>
  <c r="G483" l="1"/>
  <c r="G482" l="1"/>
  <c r="G481" l="1"/>
  <c r="G480" l="1"/>
  <c r="G479" l="1"/>
  <c r="G478" l="1"/>
  <c r="G477" l="1"/>
  <c r="G476" l="1"/>
  <c r="G475" l="1"/>
  <c r="G474" l="1"/>
  <c r="G473" l="1"/>
  <c r="G472" l="1"/>
  <c r="G471" l="1"/>
  <c r="G470" l="1"/>
  <c r="G469" l="1"/>
  <c r="G468" l="1"/>
  <c r="G467" l="1"/>
  <c r="G466" l="1"/>
  <c r="G465" l="1"/>
  <c r="G464" l="1"/>
  <c r="G463" l="1"/>
  <c r="G462" l="1"/>
  <c r="G461" l="1"/>
  <c r="G460" l="1"/>
  <c r="G459" l="1"/>
  <c r="G458" l="1"/>
  <c r="G457" l="1"/>
  <c r="G456" l="1"/>
  <c r="G455" l="1"/>
  <c r="G454" l="1"/>
  <c r="G453" l="1"/>
  <c r="G452" l="1"/>
  <c r="G451" l="1"/>
  <c r="G450" l="1"/>
  <c r="G449" l="1"/>
  <c r="G448" l="1"/>
  <c r="G447" l="1"/>
  <c r="G446" l="1"/>
  <c r="G445" l="1"/>
  <c r="G444" l="1"/>
  <c r="G443" l="1"/>
  <c r="G442" l="1"/>
  <c r="G441" l="1"/>
  <c r="G440" l="1"/>
  <c r="G439" l="1"/>
  <c r="G438" l="1"/>
  <c r="G437" l="1"/>
  <c r="G436" l="1"/>
  <c r="G435" l="1"/>
  <c r="G434" l="1"/>
  <c r="G433" l="1"/>
  <c r="G432" l="1"/>
  <c r="G431" l="1"/>
  <c r="G430" l="1"/>
  <c r="G429" l="1"/>
  <c r="G428" l="1"/>
  <c r="G427" l="1"/>
  <c r="G426" l="1"/>
  <c r="G425" l="1"/>
  <c r="G424" l="1"/>
  <c r="G423" l="1"/>
  <c r="G422" l="1"/>
  <c r="G421" l="1"/>
  <c r="G420" l="1"/>
  <c r="G419" l="1"/>
  <c r="G418" l="1"/>
  <c r="G417" l="1"/>
  <c r="G416" l="1"/>
  <c r="G415" l="1"/>
  <c r="G414" l="1"/>
  <c r="G413" l="1"/>
  <c r="G412" l="1"/>
  <c r="G411" l="1"/>
  <c r="G410" l="1"/>
  <c r="G409" l="1"/>
  <c r="G408" l="1"/>
  <c r="G407" l="1"/>
  <c r="G406" l="1"/>
  <c r="G405" l="1"/>
  <c r="G404" l="1"/>
  <c r="G403" l="1"/>
  <c r="G402" l="1"/>
  <c r="G401" l="1"/>
  <c r="G400" l="1"/>
  <c r="G399" l="1"/>
  <c r="G398" l="1"/>
  <c r="G397" l="1"/>
  <c r="G396" l="1"/>
  <c r="G395" l="1"/>
  <c r="G394" l="1"/>
  <c r="G393" l="1"/>
  <c r="G392" l="1"/>
  <c r="G391" l="1"/>
  <c r="G390" l="1"/>
  <c r="G389" l="1"/>
  <c r="G388" l="1"/>
  <c r="G387" l="1"/>
  <c r="G386" l="1"/>
  <c r="G385" l="1"/>
  <c r="G384" l="1"/>
  <c r="G383" l="1"/>
  <c r="G382" l="1"/>
  <c r="G381" l="1"/>
  <c r="G380" l="1"/>
  <c r="G379" l="1"/>
  <c r="G378" l="1"/>
  <c r="G377" l="1"/>
  <c r="G376" l="1"/>
  <c r="G375" l="1"/>
  <c r="G374" l="1"/>
  <c r="G373" l="1"/>
  <c r="G372" l="1"/>
  <c r="G371" l="1"/>
  <c r="K371" s="1"/>
  <c r="G370" l="1"/>
  <c r="G369" l="1"/>
  <c r="G368" l="1"/>
  <c r="G367" l="1"/>
  <c r="G366" l="1"/>
  <c r="G365" l="1"/>
  <c r="G364" l="1"/>
  <c r="G363" l="1"/>
  <c r="G362" l="1"/>
  <c r="G361" l="1"/>
  <c r="G360" l="1"/>
  <c r="G359" l="1"/>
  <c r="G358" l="1"/>
  <c r="G357" l="1"/>
  <c r="G356" l="1"/>
  <c r="G355" l="1"/>
  <c r="G354" l="1"/>
  <c r="G353" l="1"/>
  <c r="G352" l="1"/>
  <c r="G351" l="1"/>
  <c r="G350" l="1"/>
  <c r="G349" l="1"/>
  <c r="G348" l="1"/>
  <c r="G347" l="1"/>
  <c r="G346" l="1"/>
  <c r="G345" l="1"/>
  <c r="G344" l="1"/>
  <c r="G343" l="1"/>
  <c r="G342" l="1"/>
  <c r="G341" l="1"/>
  <c r="G340" l="1"/>
  <c r="G339" l="1"/>
  <c r="G338" l="1"/>
  <c r="G337" l="1"/>
  <c r="G336" l="1"/>
  <c r="G335" l="1"/>
  <c r="G334" l="1"/>
  <c r="G333" l="1"/>
  <c r="G332" l="1"/>
  <c r="G331" l="1"/>
  <c r="G330" l="1"/>
  <c r="G329" l="1"/>
  <c r="G328" l="1"/>
  <c r="G327" l="1"/>
  <c r="G326" l="1"/>
  <c r="G325" l="1"/>
  <c r="G324" l="1"/>
  <c r="G323" l="1"/>
  <c r="G322" l="1"/>
  <c r="G321" l="1"/>
  <c r="G320" l="1"/>
  <c r="G319" l="1"/>
  <c r="G318" l="1"/>
  <c r="G317" l="1"/>
  <c r="G316" l="1"/>
  <c r="G315" l="1"/>
  <c r="G314" l="1"/>
  <c r="G313" l="1"/>
  <c r="G312" l="1"/>
  <c r="G311" l="1"/>
  <c r="G310" l="1"/>
  <c r="G309" l="1"/>
  <c r="G308" l="1"/>
  <c r="G307" l="1"/>
  <c r="G306" l="1"/>
  <c r="G305" l="1"/>
  <c r="G304" l="1"/>
  <c r="G303" l="1"/>
  <c r="G302" l="1"/>
  <c r="G301" l="1"/>
  <c r="G300" l="1"/>
  <c r="G299" l="1"/>
  <c r="G298" l="1"/>
  <c r="G297" l="1"/>
  <c r="G296" l="1"/>
  <c r="G295" l="1"/>
  <c r="G294" l="1"/>
  <c r="G293" l="1"/>
  <c r="G292" l="1"/>
  <c r="G291" l="1"/>
  <c r="G290" l="1"/>
  <c r="G289" l="1"/>
  <c r="G288" l="1"/>
  <c r="G287" l="1"/>
  <c r="G286" l="1"/>
  <c r="G285" l="1"/>
  <c r="G284" l="1"/>
  <c r="G283" l="1"/>
  <c r="G282" l="1"/>
  <c r="G281" l="1"/>
  <c r="G280" l="1"/>
  <c r="G279" l="1"/>
  <c r="G278" l="1"/>
  <c r="G277" l="1"/>
  <c r="G276" l="1"/>
  <c r="G275" l="1"/>
  <c r="G274" l="1"/>
  <c r="G273" l="1"/>
  <c r="G272" l="1"/>
  <c r="G271" l="1"/>
  <c r="G270" l="1"/>
  <c r="G269" l="1"/>
  <c r="G268" l="1"/>
  <c r="G267" l="1"/>
  <c r="G266" l="1"/>
  <c r="G265" l="1"/>
  <c r="G264" l="1"/>
  <c r="G263" l="1"/>
  <c r="G262" l="1"/>
  <c r="G261" l="1"/>
  <c r="G260" l="1"/>
  <c r="G259" l="1"/>
  <c r="G258" l="1"/>
  <c r="G257" l="1"/>
  <c r="G256" l="1"/>
  <c r="G255" l="1"/>
  <c r="G254" l="1"/>
  <c r="G253" l="1"/>
  <c r="G252" l="1"/>
  <c r="G251" l="1"/>
  <c r="G250" l="1"/>
  <c r="G249" l="1"/>
  <c r="G248" l="1"/>
  <c r="G247" l="1"/>
  <c r="G246" l="1"/>
  <c r="G245" l="1"/>
  <c r="G244" l="1"/>
  <c r="G243" l="1"/>
  <c r="G242" l="1"/>
  <c r="G241" l="1"/>
  <c r="G240" l="1"/>
  <c r="G239" l="1"/>
  <c r="G238" l="1"/>
  <c r="G237" l="1"/>
  <c r="G236" l="1"/>
  <c r="G235" l="1"/>
  <c r="G234" l="1"/>
  <c r="G233" l="1"/>
  <c r="G232" l="1"/>
  <c r="G231" l="1"/>
  <c r="G230" l="1"/>
  <c r="G229" l="1"/>
  <c r="G228" l="1"/>
  <c r="G227" l="1"/>
  <c r="G226" l="1"/>
  <c r="G225" l="1"/>
  <c r="G224" l="1"/>
  <c r="G223" l="1"/>
  <c r="G222" l="1"/>
  <c r="G221" l="1"/>
  <c r="G220" l="1"/>
  <c r="G219" l="1"/>
  <c r="G218" l="1"/>
  <c r="G217" l="1"/>
  <c r="K217" s="1"/>
  <c r="G216" l="1"/>
  <c r="G215" l="1"/>
  <c r="G214" l="1"/>
  <c r="G213" l="1"/>
  <c r="G212" l="1"/>
  <c r="G211" l="1"/>
  <c r="G210" l="1"/>
  <c r="G209" l="1"/>
  <c r="G208" l="1"/>
  <c r="G207" l="1"/>
  <c r="G206" l="1"/>
  <c r="G205" l="1"/>
  <c r="G204" l="1"/>
  <c r="G203" l="1"/>
  <c r="G202" l="1"/>
  <c r="G201" l="1"/>
  <c r="G200" l="1"/>
  <c r="G199" l="1"/>
  <c r="G198" l="1"/>
  <c r="G197" l="1"/>
  <c r="G196" l="1"/>
  <c r="G195" l="1"/>
  <c r="G194" l="1"/>
  <c r="G193" l="1"/>
  <c r="G192" l="1"/>
  <c r="G191" l="1"/>
  <c r="G190" l="1"/>
  <c r="G189" l="1"/>
  <c r="G188" l="1"/>
  <c r="G187" l="1"/>
  <c r="G186" l="1"/>
  <c r="G185" l="1"/>
  <c r="G184" l="1"/>
  <c r="G183" l="1"/>
  <c r="G182" l="1"/>
  <c r="G181" l="1"/>
  <c r="G180" l="1"/>
  <c r="G179" l="1"/>
  <c r="G178" l="1"/>
  <c r="G177" l="1"/>
  <c r="G176" l="1"/>
  <c r="G175" l="1"/>
  <c r="G174" l="1"/>
  <c r="G173" l="1"/>
  <c r="G172" l="1"/>
  <c r="G171" l="1"/>
  <c r="G170" l="1"/>
  <c r="G169" l="1"/>
  <c r="G168" l="1"/>
  <c r="G167" l="1"/>
  <c r="G166" l="1"/>
  <c r="G165" l="1"/>
  <c r="G164" l="1"/>
  <c r="G163" l="1"/>
  <c r="G162" l="1"/>
  <c r="G161" s="1"/>
  <c r="G160" s="1"/>
  <c r="G159" s="1"/>
  <c r="G158" s="1"/>
  <c r="K163"/>
  <c r="G157" l="1"/>
  <c r="G156" s="1"/>
  <c r="G155" s="1"/>
  <c r="G154" s="1"/>
  <c r="G153" s="1"/>
  <c r="G152" s="1"/>
  <c r="G151" s="1"/>
  <c r="G150" s="1"/>
  <c r="G149" s="1"/>
  <c r="G148" s="1"/>
  <c r="G147" s="1"/>
  <c r="G146" s="1"/>
  <c r="G145" s="1"/>
  <c r="G144" s="1"/>
  <c r="G143" s="1"/>
  <c r="G142" s="1"/>
  <c r="G141" s="1"/>
  <c r="G140" s="1"/>
  <c r="G139" s="1"/>
  <c r="G138" s="1"/>
  <c r="G137" s="1"/>
  <c r="G136" s="1"/>
  <c r="G135" s="1"/>
  <c r="G134" s="1"/>
  <c r="G133" s="1"/>
  <c r="G132" s="1"/>
  <c r="G131" s="1"/>
  <c r="G130" s="1"/>
  <c r="G129" s="1"/>
  <c r="G128" s="1"/>
  <c r="G127" s="1"/>
  <c r="G126" s="1"/>
  <c r="G125" s="1"/>
  <c r="G124" s="1"/>
  <c r="G123" s="1"/>
  <c r="G122" s="1"/>
  <c r="G121" s="1"/>
  <c r="G120" s="1"/>
  <c r="G119" s="1"/>
  <c r="G118" s="1"/>
  <c r="G117" s="1"/>
  <c r="G116" s="1"/>
  <c r="G115" s="1"/>
  <c r="G114" s="1"/>
  <c r="G113" s="1"/>
  <c r="G112" s="1"/>
  <c r="G111" s="1"/>
  <c r="G110" s="1"/>
  <c r="G109" s="1"/>
  <c r="G108" s="1"/>
  <c r="G107" s="1"/>
  <c r="G106" s="1"/>
  <c r="G105" s="1"/>
  <c r="G104" s="1"/>
  <c r="G103" s="1"/>
  <c r="G102" s="1"/>
  <c r="G101" s="1"/>
  <c r="G100" s="1"/>
  <c r="G99" s="1"/>
  <c r="G98" s="1"/>
  <c r="G97" s="1"/>
  <c r="G96" s="1"/>
  <c r="G95" s="1"/>
  <c r="G94" s="1"/>
  <c r="G93" s="1"/>
  <c r="G92" s="1"/>
  <c r="G91" s="1"/>
  <c r="G90" s="1"/>
  <c r="G89" s="1"/>
  <c r="G88" s="1"/>
  <c r="G87" s="1"/>
  <c r="G86" s="1"/>
  <c r="G85" s="1"/>
  <c r="G84" s="1"/>
  <c r="G83" s="1"/>
  <c r="G82" s="1"/>
  <c r="G81" s="1"/>
  <c r="G80" s="1"/>
  <c r="G79" s="1"/>
  <c r="G78" s="1"/>
  <c r="G77" s="1"/>
  <c r="G76" s="1"/>
  <c r="G75" s="1"/>
  <c r="G74" s="1"/>
  <c r="G73" s="1"/>
  <c r="G72" s="1"/>
  <c r="G71" s="1"/>
  <c r="G70" s="1"/>
  <c r="G69" s="1"/>
  <c r="G68" s="1"/>
  <c r="G67" s="1"/>
  <c r="G66" s="1"/>
  <c r="G65" s="1"/>
  <c r="G64" s="1"/>
  <c r="G63" s="1"/>
  <c r="G62" s="1"/>
  <c r="G61" s="1"/>
  <c r="G60" s="1"/>
  <c r="G59" s="1"/>
  <c r="G58" s="1"/>
  <c r="G57" s="1"/>
  <c r="G56" s="1"/>
  <c r="G55" s="1"/>
  <c r="G54" s="1"/>
  <c r="G53" s="1"/>
  <c r="G52" s="1"/>
  <c r="G51" s="1"/>
  <c r="G50" s="1"/>
  <c r="G49" s="1"/>
  <c r="G48" s="1"/>
  <c r="G47" s="1"/>
  <c r="G46" s="1"/>
  <c r="G45" s="1"/>
  <c r="G44" s="1"/>
  <c r="G43" s="1"/>
  <c r="G42" s="1"/>
  <c r="G41" s="1"/>
  <c r="G40" s="1"/>
  <c r="G39" s="1"/>
  <c r="G38" s="1"/>
  <c r="G37" s="1"/>
  <c r="G36" s="1"/>
  <c r="G35" s="1"/>
  <c r="G34" s="1"/>
  <c r="G33" s="1"/>
  <c r="G32" s="1"/>
  <c r="G31" s="1"/>
  <c r="G30" s="1"/>
  <c r="G29" s="1"/>
  <c r="G28" s="1"/>
  <c r="G27" s="1"/>
  <c r="G26" s="1"/>
  <c r="G25" s="1"/>
  <c r="G24" s="1"/>
  <c r="G23" s="1"/>
  <c r="G22" s="1"/>
  <c r="G21" s="1"/>
  <c r="G20" s="1"/>
  <c r="G19" s="1"/>
  <c r="G18" s="1"/>
  <c r="G17" s="1"/>
  <c r="G16" s="1"/>
  <c r="G15" s="1"/>
  <c r="G14" s="1"/>
  <c r="G13" s="1"/>
  <c r="G12" s="1"/>
  <c r="G11" s="1"/>
  <c r="G10" s="1"/>
  <c r="G9" s="1"/>
  <c r="G8" s="1"/>
  <c r="G7" s="1"/>
  <c r="G750" i="13" l="1"/>
  <c r="G749" s="1"/>
  <c r="G748" s="1"/>
  <c r="C755"/>
  <c r="G747" l="1"/>
  <c r="C756"/>
  <c r="H482"/>
  <c r="G746" l="1"/>
  <c r="G745" l="1"/>
  <c r="G744" l="1"/>
  <c r="G743" l="1"/>
  <c r="G742" l="1"/>
  <c r="G741" l="1"/>
  <c r="G740" l="1"/>
  <c r="G739" l="1"/>
  <c r="G738" l="1"/>
  <c r="G737" l="1"/>
  <c r="G736" l="1"/>
  <c r="G735" l="1"/>
  <c r="G734" l="1"/>
  <c r="G733" l="1"/>
  <c r="G732" l="1"/>
  <c r="G731" l="1"/>
  <c r="G730" l="1"/>
  <c r="G729" l="1"/>
  <c r="G728" l="1"/>
  <c r="G727" l="1"/>
  <c r="G726" l="1"/>
  <c r="G725" l="1"/>
  <c r="G724" l="1"/>
  <c r="G723" l="1"/>
  <c r="G722" l="1"/>
  <c r="G721" l="1"/>
  <c r="G720" l="1"/>
  <c r="G719" l="1"/>
  <c r="G718" l="1"/>
  <c r="G717" l="1"/>
  <c r="G716" l="1"/>
  <c r="G715" l="1"/>
  <c r="G714" l="1"/>
  <c r="G713" l="1"/>
  <c r="G712" l="1"/>
  <c r="G711" l="1"/>
  <c r="G710" l="1"/>
  <c r="G709" l="1"/>
  <c r="G708" l="1"/>
  <c r="G707" l="1"/>
  <c r="G706" l="1"/>
  <c r="G705" l="1"/>
  <c r="G704" l="1"/>
  <c r="G703" l="1"/>
  <c r="G702" l="1"/>
  <c r="G701" l="1"/>
  <c r="G700" l="1"/>
  <c r="G699" l="1"/>
  <c r="G698" l="1"/>
  <c r="G697" l="1"/>
  <c r="G696" l="1"/>
  <c r="G695" l="1"/>
  <c r="G694" l="1"/>
  <c r="G693" l="1"/>
  <c r="G692" l="1"/>
  <c r="G691" l="1"/>
  <c r="G690" l="1"/>
  <c r="G689" l="1"/>
  <c r="G688" l="1"/>
  <c r="G687" l="1"/>
  <c r="G686" l="1"/>
  <c r="G685" l="1"/>
  <c r="G684" l="1"/>
  <c r="G683" l="1"/>
  <c r="G682" l="1"/>
  <c r="G681" l="1"/>
  <c r="G680" l="1"/>
  <c r="G679" l="1"/>
  <c r="G678" l="1"/>
  <c r="G677" l="1"/>
  <c r="G676" l="1"/>
  <c r="G675" l="1"/>
  <c r="G674" l="1"/>
  <c r="G673" l="1"/>
  <c r="G672" l="1"/>
  <c r="G671" l="1"/>
  <c r="G670" l="1"/>
  <c r="G669" l="1"/>
  <c r="G668" l="1"/>
  <c r="G667" l="1"/>
  <c r="G666" l="1"/>
  <c r="G665" l="1"/>
  <c r="G664" l="1"/>
  <c r="G663" l="1"/>
  <c r="G662" l="1"/>
  <c r="G661" l="1"/>
  <c r="G660" l="1"/>
  <c r="G659" l="1"/>
  <c r="G658" l="1"/>
  <c r="G657" l="1"/>
  <c r="G656" l="1"/>
  <c r="G655" l="1"/>
  <c r="G654" l="1"/>
  <c r="G653" l="1"/>
  <c r="G652" l="1"/>
  <c r="G651" l="1"/>
  <c r="G650" l="1"/>
  <c r="G649" l="1"/>
  <c r="G648" l="1"/>
  <c r="G647" l="1"/>
  <c r="G646" l="1"/>
  <c r="G645" l="1"/>
  <c r="G644" l="1"/>
  <c r="G643" l="1"/>
  <c r="G642" l="1"/>
  <c r="G641" l="1"/>
  <c r="G640" l="1"/>
  <c r="G639" l="1"/>
  <c r="G638" l="1"/>
  <c r="G637" l="1"/>
  <c r="G636" l="1"/>
  <c r="G635" l="1"/>
  <c r="G634" l="1"/>
  <c r="G633" l="1"/>
  <c r="G632" l="1"/>
  <c r="G631" l="1"/>
  <c r="G630" l="1"/>
  <c r="G629" l="1"/>
  <c r="G628" l="1"/>
  <c r="G627" l="1"/>
  <c r="G626" l="1"/>
  <c r="G625" l="1"/>
  <c r="G624" l="1"/>
  <c r="G623" l="1"/>
  <c r="G622" l="1"/>
  <c r="G621" l="1"/>
  <c r="G620" l="1"/>
  <c r="G619" l="1"/>
  <c r="G618" l="1"/>
  <c r="G617" l="1"/>
  <c r="G616" l="1"/>
  <c r="G615" l="1"/>
  <c r="G614" l="1"/>
  <c r="G613" l="1"/>
  <c r="G612" l="1"/>
  <c r="G611" l="1"/>
  <c r="G610" l="1"/>
  <c r="G609" l="1"/>
  <c r="G608" l="1"/>
  <c r="G607" l="1"/>
  <c r="G606" l="1"/>
  <c r="G605" l="1"/>
  <c r="G604" l="1"/>
  <c r="G603" l="1"/>
  <c r="G602" l="1"/>
  <c r="G601" l="1"/>
  <c r="G600" l="1"/>
  <c r="G599" l="1"/>
  <c r="G598" l="1"/>
  <c r="G597" l="1"/>
  <c r="G596" l="1"/>
  <c r="G595" l="1"/>
  <c r="G594" l="1"/>
  <c r="G593" l="1"/>
  <c r="G592" l="1"/>
  <c r="G591" l="1"/>
  <c r="G590" l="1"/>
  <c r="G589" l="1"/>
  <c r="G588" l="1"/>
  <c r="G587" l="1"/>
  <c r="G586" l="1"/>
  <c r="G585" l="1"/>
  <c r="G584" l="1"/>
  <c r="G583" l="1"/>
  <c r="G582" l="1"/>
  <c r="G581" l="1"/>
  <c r="G580" l="1"/>
  <c r="G579" l="1"/>
  <c r="G578" l="1"/>
  <c r="G577" l="1"/>
  <c r="G576" l="1"/>
  <c r="G575" l="1"/>
  <c r="G574" l="1"/>
  <c r="G573" l="1"/>
  <c r="G572" l="1"/>
  <c r="G571" l="1"/>
  <c r="G570" l="1"/>
  <c r="G569" l="1"/>
  <c r="G568" l="1"/>
  <c r="G567" l="1"/>
  <c r="G566" l="1"/>
  <c r="G565" l="1"/>
  <c r="G564" l="1"/>
  <c r="G563" l="1"/>
  <c r="G562" l="1"/>
  <c r="G561" l="1"/>
  <c r="G560" l="1"/>
  <c r="G559" l="1"/>
  <c r="G558" l="1"/>
  <c r="G557" l="1"/>
  <c r="G556" l="1"/>
  <c r="G555" l="1"/>
  <c r="G554" l="1"/>
  <c r="G553" l="1"/>
  <c r="G552" l="1"/>
  <c r="G551" l="1"/>
  <c r="G550" l="1"/>
  <c r="G549" l="1"/>
  <c r="G548" l="1"/>
  <c r="G547" l="1"/>
  <c r="G546" l="1"/>
  <c r="G545" l="1"/>
  <c r="G544" l="1"/>
  <c r="G543" l="1"/>
  <c r="G542" l="1"/>
  <c r="G541" l="1"/>
  <c r="G540" l="1"/>
  <c r="G539" l="1"/>
  <c r="G538" l="1"/>
  <c r="G537" l="1"/>
  <c r="G536" l="1"/>
  <c r="G535" l="1"/>
  <c r="G534" l="1"/>
  <c r="G533" l="1"/>
  <c r="G532" l="1"/>
  <c r="G531" l="1"/>
  <c r="G530" l="1"/>
  <c r="G529" l="1"/>
  <c r="G528" l="1"/>
  <c r="G527" l="1"/>
  <c r="G526" l="1"/>
  <c r="G525" l="1"/>
  <c r="G524" l="1"/>
  <c r="G523" l="1"/>
  <c r="G522" l="1"/>
  <c r="G521" l="1"/>
  <c r="G520" l="1"/>
  <c r="G519" l="1"/>
  <c r="G518" l="1"/>
  <c r="G517" l="1"/>
  <c r="G516" l="1"/>
  <c r="G515" l="1"/>
  <c r="G514" l="1"/>
  <c r="G513" l="1"/>
  <c r="G512" l="1"/>
  <c r="G511" l="1"/>
  <c r="G510" l="1"/>
  <c r="G509" l="1"/>
  <c r="G508" l="1"/>
  <c r="G507" l="1"/>
  <c r="G506" l="1"/>
  <c r="G505" l="1"/>
  <c r="G504" l="1"/>
  <c r="G503" l="1"/>
  <c r="G502" l="1"/>
  <c r="G501" l="1"/>
  <c r="G500" l="1"/>
  <c r="G499" l="1"/>
  <c r="G498" l="1"/>
  <c r="G497" l="1"/>
  <c r="G496" l="1"/>
  <c r="G495" l="1"/>
  <c r="G494" l="1"/>
  <c r="G493" l="1"/>
  <c r="G492" l="1"/>
  <c r="G491" l="1"/>
  <c r="G490" l="1"/>
  <c r="G489" l="1"/>
  <c r="G488" l="1"/>
  <c r="G487" l="1"/>
  <c r="G486" l="1"/>
  <c r="G485" l="1"/>
  <c r="G484" l="1"/>
  <c r="G483" l="1"/>
  <c r="G482" l="1"/>
  <c r="G481" l="1"/>
  <c r="G480" l="1"/>
  <c r="G479" l="1"/>
  <c r="G478" l="1"/>
  <c r="G477" l="1"/>
  <c r="G476" l="1"/>
  <c r="G475" l="1"/>
  <c r="G474" l="1"/>
  <c r="G473" l="1"/>
  <c r="G472" l="1"/>
  <c r="G471" l="1"/>
  <c r="G470" l="1"/>
  <c r="G469" l="1"/>
  <c r="G468" l="1"/>
  <c r="G467" l="1"/>
  <c r="G466" l="1"/>
  <c r="G465" l="1"/>
  <c r="G464" l="1"/>
  <c r="G463" l="1"/>
  <c r="G462" l="1"/>
  <c r="G461" l="1"/>
  <c r="G460" l="1"/>
  <c r="G459" l="1"/>
  <c r="G458" l="1"/>
  <c r="G457" l="1"/>
  <c r="G456" l="1"/>
  <c r="G455" l="1"/>
  <c r="G454" l="1"/>
  <c r="G453" l="1"/>
  <c r="G452" l="1"/>
  <c r="G451" l="1"/>
  <c r="G450" l="1"/>
  <c r="G449" l="1"/>
  <c r="G448" l="1"/>
  <c r="G447" l="1"/>
  <c r="G446" l="1"/>
  <c r="G445" l="1"/>
  <c r="G444" l="1"/>
  <c r="G443" l="1"/>
  <c r="G442" l="1"/>
  <c r="G441" l="1"/>
  <c r="G440" l="1"/>
  <c r="G439" l="1"/>
  <c r="G438" l="1"/>
  <c r="G437" l="1"/>
  <c r="G436" l="1"/>
  <c r="G435" l="1"/>
  <c r="G434" l="1"/>
  <c r="G433" l="1"/>
  <c r="G432" l="1"/>
  <c r="G431" l="1"/>
  <c r="G430" l="1"/>
  <c r="G429" l="1"/>
  <c r="G428" l="1"/>
  <c r="G427" l="1"/>
  <c r="G426" l="1"/>
  <c r="G425" l="1"/>
  <c r="G424" l="1"/>
  <c r="G423" l="1"/>
  <c r="G422" l="1"/>
  <c r="G421" l="1"/>
  <c r="G420" l="1"/>
  <c r="G419" l="1"/>
  <c r="G418" l="1"/>
  <c r="G417" l="1"/>
  <c r="G416" l="1"/>
  <c r="G415" l="1"/>
  <c r="G414" l="1"/>
  <c r="G413" l="1"/>
  <c r="G412" l="1"/>
  <c r="G411" l="1"/>
  <c r="G410" l="1"/>
  <c r="G409" l="1"/>
  <c r="G408" l="1"/>
  <c r="G407" l="1"/>
  <c r="G406" l="1"/>
  <c r="G405" l="1"/>
  <c r="G404" l="1"/>
  <c r="G403" l="1"/>
  <c r="G402" l="1"/>
  <c r="G401" l="1"/>
  <c r="G400" l="1"/>
  <c r="G399" l="1"/>
  <c r="G398" l="1"/>
  <c r="G397" l="1"/>
  <c r="G396" l="1"/>
  <c r="G395" l="1"/>
  <c r="G394" l="1"/>
  <c r="G393" l="1"/>
  <c r="G392" l="1"/>
  <c r="G391" l="1"/>
  <c r="G390" l="1"/>
  <c r="G389" l="1"/>
  <c r="G388" l="1"/>
  <c r="G387" l="1"/>
  <c r="G386" l="1"/>
  <c r="G385" l="1"/>
  <c r="G384" l="1"/>
  <c r="G383" l="1"/>
  <c r="G382" l="1"/>
  <c r="G381" l="1"/>
  <c r="G380" l="1"/>
  <c r="G379" l="1"/>
  <c r="G378" l="1"/>
  <c r="G377" l="1"/>
  <c r="G376" l="1"/>
  <c r="G375" l="1"/>
  <c r="G374" l="1"/>
  <c r="G373" l="1"/>
  <c r="G372" l="1"/>
  <c r="G371" l="1"/>
  <c r="G370" l="1"/>
  <c r="G369" l="1"/>
  <c r="G368" l="1"/>
  <c r="G367" l="1"/>
  <c r="G366" l="1"/>
  <c r="G365" l="1"/>
  <c r="G364" l="1"/>
  <c r="G363" l="1"/>
  <c r="G362" l="1"/>
  <c r="G361" l="1"/>
  <c r="G360" l="1"/>
  <c r="G359" l="1"/>
  <c r="G358" l="1"/>
  <c r="G357" l="1"/>
  <c r="G356" l="1"/>
  <c r="G355" l="1"/>
  <c r="G354" l="1"/>
  <c r="G353" l="1"/>
  <c r="G352" l="1"/>
  <c r="G351" l="1"/>
  <c r="G350" l="1"/>
  <c r="G349" l="1"/>
  <c r="G348" l="1"/>
  <c r="G347" l="1"/>
  <c r="G346" l="1"/>
  <c r="G345" l="1"/>
  <c r="G344" l="1"/>
  <c r="G343" l="1"/>
  <c r="G342" l="1"/>
  <c r="G341" l="1"/>
  <c r="G340" l="1"/>
  <c r="G339" l="1"/>
  <c r="G338" l="1"/>
  <c r="G337" l="1"/>
  <c r="G336" l="1"/>
  <c r="G335" l="1"/>
  <c r="G334" l="1"/>
  <c r="G333" l="1"/>
  <c r="G332" l="1"/>
  <c r="G331" l="1"/>
  <c r="G330" l="1"/>
  <c r="G329" l="1"/>
  <c r="G328" l="1"/>
  <c r="G327" l="1"/>
  <c r="G326" l="1"/>
  <c r="G325" l="1"/>
  <c r="G324" l="1"/>
  <c r="G323" l="1"/>
  <c r="G322" l="1"/>
  <c r="G321" l="1"/>
  <c r="G320" l="1"/>
  <c r="G319" l="1"/>
  <c r="G318" l="1"/>
  <c r="G317" l="1"/>
  <c r="G316" l="1"/>
  <c r="G315" l="1"/>
  <c r="G314" l="1"/>
  <c r="G313" l="1"/>
  <c r="G312" l="1"/>
  <c r="G311" l="1"/>
  <c r="G310" l="1"/>
  <c r="G309" l="1"/>
  <c r="G308" l="1"/>
  <c r="G307" l="1"/>
  <c r="G306" l="1"/>
  <c r="G305" l="1"/>
  <c r="G304" l="1"/>
  <c r="G303" l="1"/>
  <c r="G302" l="1"/>
  <c r="G301" l="1"/>
  <c r="G300" l="1"/>
  <c r="G299" l="1"/>
  <c r="G298" l="1"/>
  <c r="G297" l="1"/>
  <c r="G296" l="1"/>
  <c r="G295" l="1"/>
  <c r="G294" l="1"/>
  <c r="G293" l="1"/>
  <c r="B317" i="12"/>
  <c r="I155"/>
  <c r="G292" i="13" l="1"/>
  <c r="G804" i="11"/>
  <c r="G803" s="1"/>
  <c r="G802" s="1"/>
  <c r="G801" s="1"/>
  <c r="G800" s="1"/>
  <c r="G799" s="1"/>
  <c r="G798" s="1"/>
  <c r="G797" s="1"/>
  <c r="G796" s="1"/>
  <c r="G795" s="1"/>
  <c r="G794" s="1"/>
  <c r="G793" s="1"/>
  <c r="G792" s="1"/>
  <c r="G791" s="1"/>
  <c r="G790" s="1"/>
  <c r="G789" s="1"/>
  <c r="G788" s="1"/>
  <c r="G787" s="1"/>
  <c r="G786" s="1"/>
  <c r="G785" s="1"/>
  <c r="G784" s="1"/>
  <c r="G783" s="1"/>
  <c r="G782" s="1"/>
  <c r="G781" s="1"/>
  <c r="G780" s="1"/>
  <c r="G779" s="1"/>
  <c r="G778" s="1"/>
  <c r="G777" s="1"/>
  <c r="G776" s="1"/>
  <c r="G775" s="1"/>
  <c r="G774" s="1"/>
  <c r="G773" s="1"/>
  <c r="G772" s="1"/>
  <c r="G771" s="1"/>
  <c r="G770" s="1"/>
  <c r="G769" s="1"/>
  <c r="G768" s="1"/>
  <c r="G767" s="1"/>
  <c r="G766" s="1"/>
  <c r="G765" s="1"/>
  <c r="G764" s="1"/>
  <c r="G763" s="1"/>
  <c r="G762" s="1"/>
  <c r="G761" s="1"/>
  <c r="G760" s="1"/>
  <c r="G759" s="1"/>
  <c r="G758" s="1"/>
  <c r="G757" s="1"/>
  <c r="G756" s="1"/>
  <c r="G755" s="1"/>
  <c r="G754" s="1"/>
  <c r="G753" s="1"/>
  <c r="G752" s="1"/>
  <c r="G751" s="1"/>
  <c r="G750" s="1"/>
  <c r="G749" s="1"/>
  <c r="G748" s="1"/>
  <c r="G747" s="1"/>
  <c r="G746" s="1"/>
  <c r="G745" s="1"/>
  <c r="G744" s="1"/>
  <c r="G743" s="1"/>
  <c r="G742" s="1"/>
  <c r="G741" s="1"/>
  <c r="G740" s="1"/>
  <c r="G739" s="1"/>
  <c r="G738" s="1"/>
  <c r="G737" s="1"/>
  <c r="G736" s="1"/>
  <c r="G735" s="1"/>
  <c r="G734" s="1"/>
  <c r="G733" s="1"/>
  <c r="G732" s="1"/>
  <c r="G731" s="1"/>
  <c r="G730" s="1"/>
  <c r="G729" s="1"/>
  <c r="G728" s="1"/>
  <c r="G727" s="1"/>
  <c r="G726" s="1"/>
  <c r="G725" s="1"/>
  <c r="G724" s="1"/>
  <c r="G723" s="1"/>
  <c r="G722" s="1"/>
  <c r="G721" s="1"/>
  <c r="G720" s="1"/>
  <c r="G719" s="1"/>
  <c r="G718" s="1"/>
  <c r="G717" s="1"/>
  <c r="G716" s="1"/>
  <c r="G715" s="1"/>
  <c r="G714" s="1"/>
  <c r="G713" s="1"/>
  <c r="G712" s="1"/>
  <c r="G711" s="1"/>
  <c r="G710" s="1"/>
  <c r="G709" s="1"/>
  <c r="G708" s="1"/>
  <c r="G707" s="1"/>
  <c r="G706" s="1"/>
  <c r="G705" s="1"/>
  <c r="G704" s="1"/>
  <c r="G703" s="1"/>
  <c r="G702" s="1"/>
  <c r="G701" s="1"/>
  <c r="G700" s="1"/>
  <c r="G699" s="1"/>
  <c r="G698" s="1"/>
  <c r="G697" s="1"/>
  <c r="G696" s="1"/>
  <c r="G695" s="1"/>
  <c r="G694" s="1"/>
  <c r="G693" s="1"/>
  <c r="G692" s="1"/>
  <c r="G691" s="1"/>
  <c r="G690" s="1"/>
  <c r="G689" s="1"/>
  <c r="G688" s="1"/>
  <c r="G687" s="1"/>
  <c r="G686" s="1"/>
  <c r="G685" s="1"/>
  <c r="G684" s="1"/>
  <c r="G683" s="1"/>
  <c r="G682" s="1"/>
  <c r="G681" s="1"/>
  <c r="G680" s="1"/>
  <c r="G679" s="1"/>
  <c r="G678" s="1"/>
  <c r="G677" s="1"/>
  <c r="G676" s="1"/>
  <c r="G675" s="1"/>
  <c r="G674" s="1"/>
  <c r="G673" s="1"/>
  <c r="G672" s="1"/>
  <c r="G671" s="1"/>
  <c r="G670" s="1"/>
  <c r="G669" s="1"/>
  <c r="G668" s="1"/>
  <c r="G667" s="1"/>
  <c r="G666" s="1"/>
  <c r="G665" s="1"/>
  <c r="G664" s="1"/>
  <c r="G663" s="1"/>
  <c r="G662" s="1"/>
  <c r="G661" s="1"/>
  <c r="G660" s="1"/>
  <c r="G659" s="1"/>
  <c r="G658" s="1"/>
  <c r="G657" s="1"/>
  <c r="G656" s="1"/>
  <c r="G655" s="1"/>
  <c r="G654" s="1"/>
  <c r="G653" s="1"/>
  <c r="G652" s="1"/>
  <c r="G651" s="1"/>
  <c r="G650" s="1"/>
  <c r="G649" s="1"/>
  <c r="G648" s="1"/>
  <c r="G647" s="1"/>
  <c r="G646" s="1"/>
  <c r="G645" s="1"/>
  <c r="G644" s="1"/>
  <c r="G643" s="1"/>
  <c r="G642" s="1"/>
  <c r="G641" s="1"/>
  <c r="G640" s="1"/>
  <c r="G639" s="1"/>
  <c r="G638" s="1"/>
  <c r="G637" s="1"/>
  <c r="G636" s="1"/>
  <c r="G635" s="1"/>
  <c r="G634" s="1"/>
  <c r="G633" s="1"/>
  <c r="G632" s="1"/>
  <c r="G631" s="1"/>
  <c r="G630" s="1"/>
  <c r="G629" s="1"/>
  <c r="G628" s="1"/>
  <c r="G627" s="1"/>
  <c r="G626" s="1"/>
  <c r="G625" s="1"/>
  <c r="G624" s="1"/>
  <c r="G623" s="1"/>
  <c r="G622" s="1"/>
  <c r="G621" s="1"/>
  <c r="G620" s="1"/>
  <c r="G619" s="1"/>
  <c r="G618" s="1"/>
  <c r="G617" s="1"/>
  <c r="G616" s="1"/>
  <c r="G615" s="1"/>
  <c r="G614" s="1"/>
  <c r="G613" s="1"/>
  <c r="G612" s="1"/>
  <c r="G611" s="1"/>
  <c r="G610" s="1"/>
  <c r="G609" s="1"/>
  <c r="G608" s="1"/>
  <c r="G607" s="1"/>
  <c r="G606" s="1"/>
  <c r="G605" s="1"/>
  <c r="G604" s="1"/>
  <c r="G603" s="1"/>
  <c r="G602" s="1"/>
  <c r="G601" s="1"/>
  <c r="G600" s="1"/>
  <c r="G599" s="1"/>
  <c r="G598" s="1"/>
  <c r="G597" s="1"/>
  <c r="G596" s="1"/>
  <c r="G595" s="1"/>
  <c r="G594" s="1"/>
  <c r="G593" s="1"/>
  <c r="G592" s="1"/>
  <c r="G591" s="1"/>
  <c r="G590" s="1"/>
  <c r="G589" s="1"/>
  <c r="G588" s="1"/>
  <c r="G587" s="1"/>
  <c r="G586" s="1"/>
  <c r="G585" s="1"/>
  <c r="G584" s="1"/>
  <c r="G583" s="1"/>
  <c r="G582" s="1"/>
  <c r="G581" s="1"/>
  <c r="G580" s="1"/>
  <c r="G579" s="1"/>
  <c r="G578" s="1"/>
  <c r="G577" s="1"/>
  <c r="G576" s="1"/>
  <c r="G575" s="1"/>
  <c r="G574" s="1"/>
  <c r="G573" s="1"/>
  <c r="G572" s="1"/>
  <c r="G571" s="1"/>
  <c r="G570" s="1"/>
  <c r="G569" s="1"/>
  <c r="G568" s="1"/>
  <c r="G567" s="1"/>
  <c r="G566" s="1"/>
  <c r="G565" s="1"/>
  <c r="G564" s="1"/>
  <c r="G563" s="1"/>
  <c r="G562" s="1"/>
  <c r="G561" s="1"/>
  <c r="G560" s="1"/>
  <c r="G559" s="1"/>
  <c r="G558" s="1"/>
  <c r="G557" s="1"/>
  <c r="G556" s="1"/>
  <c r="G555" s="1"/>
  <c r="G554" s="1"/>
  <c r="G553" s="1"/>
  <c r="G552" s="1"/>
  <c r="G551" s="1"/>
  <c r="G550" s="1"/>
  <c r="G549" s="1"/>
  <c r="G548" s="1"/>
  <c r="G547" s="1"/>
  <c r="G546" s="1"/>
  <c r="G545" s="1"/>
  <c r="G544" s="1"/>
  <c r="G543" s="1"/>
  <c r="G542" s="1"/>
  <c r="G541" s="1"/>
  <c r="G540" s="1"/>
  <c r="G539" s="1"/>
  <c r="G538" s="1"/>
  <c r="G537" s="1"/>
  <c r="G536" s="1"/>
  <c r="G535" s="1"/>
  <c r="G534" s="1"/>
  <c r="G533" s="1"/>
  <c r="G532" s="1"/>
  <c r="G531" s="1"/>
  <c r="G530" s="1"/>
  <c r="G529" s="1"/>
  <c r="G528" s="1"/>
  <c r="G527" s="1"/>
  <c r="G526" s="1"/>
  <c r="G525" s="1"/>
  <c r="G524" s="1"/>
  <c r="G523" s="1"/>
  <c r="G522" s="1"/>
  <c r="G521" s="1"/>
  <c r="G520" s="1"/>
  <c r="G519" s="1"/>
  <c r="G518" s="1"/>
  <c r="G517" s="1"/>
  <c r="G516" s="1"/>
  <c r="G515" s="1"/>
  <c r="G514" s="1"/>
  <c r="G513" s="1"/>
  <c r="G512" s="1"/>
  <c r="G511" s="1"/>
  <c r="G510" s="1"/>
  <c r="G509" s="1"/>
  <c r="G508" s="1"/>
  <c r="G507" s="1"/>
  <c r="G506" s="1"/>
  <c r="G505" s="1"/>
  <c r="G504" s="1"/>
  <c r="G503" s="1"/>
  <c r="G502" s="1"/>
  <c r="G501" s="1"/>
  <c r="G500" s="1"/>
  <c r="G499" s="1"/>
  <c r="G498" s="1"/>
  <c r="G497" s="1"/>
  <c r="G496" s="1"/>
  <c r="G495" s="1"/>
  <c r="G494" s="1"/>
  <c r="G493" s="1"/>
  <c r="G492" s="1"/>
  <c r="G491" s="1"/>
  <c r="G490" s="1"/>
  <c r="G489" s="1"/>
  <c r="G488" s="1"/>
  <c r="G487" s="1"/>
  <c r="G486" s="1"/>
  <c r="G485" s="1"/>
  <c r="G484" s="1"/>
  <c r="G483" s="1"/>
  <c r="G482" s="1"/>
  <c r="G481" s="1"/>
  <c r="G480" s="1"/>
  <c r="G479" s="1"/>
  <c r="G478" s="1"/>
  <c r="G477" s="1"/>
  <c r="G476" s="1"/>
  <c r="G475" s="1"/>
  <c r="G474" s="1"/>
  <c r="G473" s="1"/>
  <c r="G472" s="1"/>
  <c r="G471" s="1"/>
  <c r="G470" s="1"/>
  <c r="G469" s="1"/>
  <c r="G468" s="1"/>
  <c r="G467" s="1"/>
  <c r="G466" s="1"/>
  <c r="G465" s="1"/>
  <c r="G464" s="1"/>
  <c r="G463" s="1"/>
  <c r="G462" s="1"/>
  <c r="G461" s="1"/>
  <c r="G460" s="1"/>
  <c r="G459" s="1"/>
  <c r="G458" s="1"/>
  <c r="G457" s="1"/>
  <c r="G456" s="1"/>
  <c r="G455" s="1"/>
  <c r="G454" s="1"/>
  <c r="G453" s="1"/>
  <c r="G452" s="1"/>
  <c r="G451" s="1"/>
  <c r="G450" s="1"/>
  <c r="G449" s="1"/>
  <c r="G448" s="1"/>
  <c r="G447" s="1"/>
  <c r="G446" s="1"/>
  <c r="G445" s="1"/>
  <c r="G444" s="1"/>
  <c r="G443" s="1"/>
  <c r="G442" s="1"/>
  <c r="G441" s="1"/>
  <c r="G440" s="1"/>
  <c r="G439" s="1"/>
  <c r="G438" s="1"/>
  <c r="G437" s="1"/>
  <c r="G436" s="1"/>
  <c r="G435" s="1"/>
  <c r="G434" s="1"/>
  <c r="G433" s="1"/>
  <c r="G432" s="1"/>
  <c r="G431" s="1"/>
  <c r="G430" s="1"/>
  <c r="G429" s="1"/>
  <c r="G428" s="1"/>
  <c r="G427" s="1"/>
  <c r="G426" s="1"/>
  <c r="G425" s="1"/>
  <c r="G424" s="1"/>
  <c r="G423" s="1"/>
  <c r="G422" s="1"/>
  <c r="G421" s="1"/>
  <c r="G420" s="1"/>
  <c r="G419" s="1"/>
  <c r="G418" s="1"/>
  <c r="G417" s="1"/>
  <c r="G416" s="1"/>
  <c r="G415" s="1"/>
  <c r="G414" s="1"/>
  <c r="G413" s="1"/>
  <c r="G412" s="1"/>
  <c r="G411" s="1"/>
  <c r="G410" s="1"/>
  <c r="G409" s="1"/>
  <c r="G408" s="1"/>
  <c r="G407" s="1"/>
  <c r="G406" s="1"/>
  <c r="G405" s="1"/>
  <c r="G404" s="1"/>
  <c r="G403" s="1"/>
  <c r="G402" s="1"/>
  <c r="G401" s="1"/>
  <c r="G400" s="1"/>
  <c r="G399" s="1"/>
  <c r="G398" s="1"/>
  <c r="G397" s="1"/>
  <c r="G396" s="1"/>
  <c r="G395" s="1"/>
  <c r="G394" s="1"/>
  <c r="G393" s="1"/>
  <c r="G392" s="1"/>
  <c r="G391" s="1"/>
  <c r="G390" s="1"/>
  <c r="G389" s="1"/>
  <c r="G388" s="1"/>
  <c r="G387" s="1"/>
  <c r="G386" s="1"/>
  <c r="G385" s="1"/>
  <c r="G384" s="1"/>
  <c r="G383" s="1"/>
  <c r="G382" s="1"/>
  <c r="G381" s="1"/>
  <c r="G380" s="1"/>
  <c r="G379" s="1"/>
  <c r="G378" s="1"/>
  <c r="G377" s="1"/>
  <c r="G376" s="1"/>
  <c r="G375" s="1"/>
  <c r="G374" s="1"/>
  <c r="G373" s="1"/>
  <c r="G372" s="1"/>
  <c r="G371" s="1"/>
  <c r="G370" s="1"/>
  <c r="G369" s="1"/>
  <c r="G368" s="1"/>
  <c r="G367" s="1"/>
  <c r="G366" s="1"/>
  <c r="G365" s="1"/>
  <c r="G364" s="1"/>
  <c r="G363" s="1"/>
  <c r="G362" s="1"/>
  <c r="G361" s="1"/>
  <c r="G360" s="1"/>
  <c r="G359" s="1"/>
  <c r="G358" s="1"/>
  <c r="G357" s="1"/>
  <c r="G356" s="1"/>
  <c r="G355" s="1"/>
  <c r="G354" s="1"/>
  <c r="G353" s="1"/>
  <c r="G352" s="1"/>
  <c r="G351" s="1"/>
  <c r="G350" s="1"/>
  <c r="G349" s="1"/>
  <c r="G348" s="1"/>
  <c r="G347" s="1"/>
  <c r="G346" s="1"/>
  <c r="G345" s="1"/>
  <c r="G344" s="1"/>
  <c r="G343" s="1"/>
  <c r="G342" s="1"/>
  <c r="G341" s="1"/>
  <c r="G340" s="1"/>
  <c r="G339" s="1"/>
  <c r="G338" s="1"/>
  <c r="G337" s="1"/>
  <c r="G336" s="1"/>
  <c r="G335" s="1"/>
  <c r="G334" s="1"/>
  <c r="G333" s="1"/>
  <c r="G332" s="1"/>
  <c r="G331" s="1"/>
  <c r="G330" s="1"/>
  <c r="G329" s="1"/>
  <c r="G328" s="1"/>
  <c r="G327" s="1"/>
  <c r="G326" s="1"/>
  <c r="G325" s="1"/>
  <c r="G324" s="1"/>
  <c r="G323" s="1"/>
  <c r="G322" s="1"/>
  <c r="G321" s="1"/>
  <c r="G320" s="1"/>
  <c r="G319" s="1"/>
  <c r="G318" s="1"/>
  <c r="G317" s="1"/>
  <c r="G316" s="1"/>
  <c r="G315" s="1"/>
  <c r="G314" s="1"/>
  <c r="G313" s="1"/>
  <c r="G312" s="1"/>
  <c r="G311" s="1"/>
  <c r="G310" s="1"/>
  <c r="G309" s="1"/>
  <c r="G308" s="1"/>
  <c r="G307" s="1"/>
  <c r="G306" s="1"/>
  <c r="G305" s="1"/>
  <c r="G304" s="1"/>
  <c r="G303" s="1"/>
  <c r="G302" s="1"/>
  <c r="G301" s="1"/>
  <c r="G300" s="1"/>
  <c r="G299" s="1"/>
  <c r="G298" s="1"/>
  <c r="G297" s="1"/>
  <c r="G296" s="1"/>
  <c r="G295" s="1"/>
  <c r="G294" s="1"/>
  <c r="G293" s="1"/>
  <c r="G292" s="1"/>
  <c r="G291" s="1"/>
  <c r="G290" s="1"/>
  <c r="G289" s="1"/>
  <c r="G288" s="1"/>
  <c r="G287" s="1"/>
  <c r="G286" s="1"/>
  <c r="G285" s="1"/>
  <c r="G284" s="1"/>
  <c r="G283" s="1"/>
  <c r="G282" s="1"/>
  <c r="G281" s="1"/>
  <c r="G280" s="1"/>
  <c r="G279" s="1"/>
  <c r="G278" s="1"/>
  <c r="G277" s="1"/>
  <c r="G276" s="1"/>
  <c r="G275" s="1"/>
  <c r="G274" s="1"/>
  <c r="G273" s="1"/>
  <c r="G272" s="1"/>
  <c r="G271" s="1"/>
  <c r="G270" s="1"/>
  <c r="G269" s="1"/>
  <c r="G268" s="1"/>
  <c r="G267" s="1"/>
  <c r="G266" s="1"/>
  <c r="G265" s="1"/>
  <c r="G264" s="1"/>
  <c r="G263" s="1"/>
  <c r="G262" s="1"/>
  <c r="G261" s="1"/>
  <c r="G260" s="1"/>
  <c r="G259" s="1"/>
  <c r="G258" s="1"/>
  <c r="G257" s="1"/>
  <c r="G256" s="1"/>
  <c r="G255" s="1"/>
  <c r="G254" s="1"/>
  <c r="G253" s="1"/>
  <c r="G252" s="1"/>
  <c r="G251" s="1"/>
  <c r="G250" s="1"/>
  <c r="G249" s="1"/>
  <c r="G248" s="1"/>
  <c r="G247" s="1"/>
  <c r="G246" s="1"/>
  <c r="G245" s="1"/>
  <c r="G244" s="1"/>
  <c r="G243" s="1"/>
  <c r="G242" s="1"/>
  <c r="G241" s="1"/>
  <c r="G240" s="1"/>
  <c r="G239" s="1"/>
  <c r="G238" s="1"/>
  <c r="G237" s="1"/>
  <c r="G236" s="1"/>
  <c r="G235" s="1"/>
  <c r="G234" s="1"/>
  <c r="G233" s="1"/>
  <c r="G232" s="1"/>
  <c r="G231" s="1"/>
  <c r="G230" s="1"/>
  <c r="G229" s="1"/>
  <c r="G228" s="1"/>
  <c r="G227" s="1"/>
  <c r="G226" s="1"/>
  <c r="G225" s="1"/>
  <c r="G224" s="1"/>
  <c r="G223" s="1"/>
  <c r="G222" s="1"/>
  <c r="G221" s="1"/>
  <c r="G220" s="1"/>
  <c r="G219" s="1"/>
  <c r="G218" s="1"/>
  <c r="G217" s="1"/>
  <c r="G216" s="1"/>
  <c r="G215" s="1"/>
  <c r="G214" s="1"/>
  <c r="G213" s="1"/>
  <c r="G212" s="1"/>
  <c r="G211" s="1"/>
  <c r="G210" s="1"/>
  <c r="G209" s="1"/>
  <c r="G208" s="1"/>
  <c r="G207" s="1"/>
  <c r="G206" s="1"/>
  <c r="G205" s="1"/>
  <c r="G204" s="1"/>
  <c r="G203" s="1"/>
  <c r="G202" s="1"/>
  <c r="G201" s="1"/>
  <c r="G200" s="1"/>
  <c r="G199" s="1"/>
  <c r="G198" s="1"/>
  <c r="G197" s="1"/>
  <c r="G196" s="1"/>
  <c r="G195" s="1"/>
  <c r="G194" s="1"/>
  <c r="G193" s="1"/>
  <c r="G192" s="1"/>
  <c r="G191" s="1"/>
  <c r="G190" s="1"/>
  <c r="G189" s="1"/>
  <c r="G188" s="1"/>
  <c r="G187" s="1"/>
  <c r="G186" s="1"/>
  <c r="G185" s="1"/>
  <c r="G184" s="1"/>
  <c r="G183" s="1"/>
  <c r="G182" s="1"/>
  <c r="G181" s="1"/>
  <c r="G180" s="1"/>
  <c r="G179" s="1"/>
  <c r="G178" s="1"/>
  <c r="G177" s="1"/>
  <c r="G176" s="1"/>
  <c r="G175" s="1"/>
  <c r="G174" s="1"/>
  <c r="G173" s="1"/>
  <c r="G172" s="1"/>
  <c r="G171" s="1"/>
  <c r="G170" s="1"/>
  <c r="G169" s="1"/>
  <c r="G168" s="1"/>
  <c r="G167" s="1"/>
  <c r="G166" s="1"/>
  <c r="G165" s="1"/>
  <c r="G164" s="1"/>
  <c r="G163" s="1"/>
  <c r="G162" s="1"/>
  <c r="G161" s="1"/>
  <c r="G160" s="1"/>
  <c r="G159" s="1"/>
  <c r="G158" s="1"/>
  <c r="G157" s="1"/>
  <c r="G156" s="1"/>
  <c r="G155" s="1"/>
  <c r="G154" s="1"/>
  <c r="G153" s="1"/>
  <c r="G152" s="1"/>
  <c r="G151" s="1"/>
  <c r="G150" s="1"/>
  <c r="G149" s="1"/>
  <c r="G148" s="1"/>
  <c r="G147" s="1"/>
  <c r="G146" s="1"/>
  <c r="G145" s="1"/>
  <c r="G144" s="1"/>
  <c r="G143" s="1"/>
  <c r="G142" s="1"/>
  <c r="G141" s="1"/>
  <c r="G140" s="1"/>
  <c r="G139" s="1"/>
  <c r="G138" s="1"/>
  <c r="G137" s="1"/>
  <c r="G136" s="1"/>
  <c r="G135" s="1"/>
  <c r="G134" s="1"/>
  <c r="G133" s="1"/>
  <c r="G132" s="1"/>
  <c r="G131" s="1"/>
  <c r="G130" s="1"/>
  <c r="G129" s="1"/>
  <c r="G128" s="1"/>
  <c r="G127" s="1"/>
  <c r="G126" s="1"/>
  <c r="G125" s="1"/>
  <c r="G124" s="1"/>
  <c r="G123" s="1"/>
  <c r="G122" s="1"/>
  <c r="G121" s="1"/>
  <c r="G120" s="1"/>
  <c r="G119" s="1"/>
  <c r="G118" s="1"/>
  <c r="G117" s="1"/>
  <c r="G116" s="1"/>
  <c r="G115" s="1"/>
  <c r="G114" s="1"/>
  <c r="G113" s="1"/>
  <c r="G112" s="1"/>
  <c r="G111" s="1"/>
  <c r="G110" s="1"/>
  <c r="G109" s="1"/>
  <c r="G108" s="1"/>
  <c r="G107" s="1"/>
  <c r="G106" s="1"/>
  <c r="G105" s="1"/>
  <c r="G104" s="1"/>
  <c r="G103" s="1"/>
  <c r="G102" s="1"/>
  <c r="G101" s="1"/>
  <c r="G100" s="1"/>
  <c r="G99" s="1"/>
  <c r="G98" s="1"/>
  <c r="G97" s="1"/>
  <c r="G96" s="1"/>
  <c r="G95" s="1"/>
  <c r="G94" s="1"/>
  <c r="G93" s="1"/>
  <c r="G92" s="1"/>
  <c r="G91" s="1"/>
  <c r="G90" s="1"/>
  <c r="G89" s="1"/>
  <c r="G88" s="1"/>
  <c r="G87" s="1"/>
  <c r="G86" s="1"/>
  <c r="G85" s="1"/>
  <c r="G84" s="1"/>
  <c r="G83" s="1"/>
  <c r="G82" s="1"/>
  <c r="G81" s="1"/>
  <c r="G80" s="1"/>
  <c r="G79" s="1"/>
  <c r="G78" s="1"/>
  <c r="G77" s="1"/>
  <c r="G76" s="1"/>
  <c r="G75" s="1"/>
  <c r="G74" s="1"/>
  <c r="G73" s="1"/>
  <c r="G72" s="1"/>
  <c r="G71" s="1"/>
  <c r="G70" s="1"/>
  <c r="G69" s="1"/>
  <c r="G68" s="1"/>
  <c r="G67" s="1"/>
  <c r="G66" s="1"/>
  <c r="G65" s="1"/>
  <c r="G64" s="1"/>
  <c r="G63" s="1"/>
  <c r="G62" s="1"/>
  <c r="G61" s="1"/>
  <c r="G60" s="1"/>
  <c r="G59" s="1"/>
  <c r="G58" s="1"/>
  <c r="G57" s="1"/>
  <c r="G56" s="1"/>
  <c r="G55" s="1"/>
  <c r="G54" s="1"/>
  <c r="G53" s="1"/>
  <c r="G52" s="1"/>
  <c r="G51" s="1"/>
  <c r="G50" s="1"/>
  <c r="G49" s="1"/>
  <c r="G48" s="1"/>
  <c r="G47" s="1"/>
  <c r="G46" s="1"/>
  <c r="G45" s="1"/>
  <c r="G44" s="1"/>
  <c r="G43" s="1"/>
  <c r="G42" s="1"/>
  <c r="G41" s="1"/>
  <c r="G40" s="1"/>
  <c r="G39" s="1"/>
  <c r="G38" s="1"/>
  <c r="G37" s="1"/>
  <c r="G36" s="1"/>
  <c r="G35" s="1"/>
  <c r="G34" s="1"/>
  <c r="G33" s="1"/>
  <c r="G32" s="1"/>
  <c r="G31" s="1"/>
  <c r="G30" s="1"/>
  <c r="G29" s="1"/>
  <c r="G28" s="1"/>
  <c r="G27" s="1"/>
  <c r="G26" s="1"/>
  <c r="G25" s="1"/>
  <c r="G24" s="1"/>
  <c r="G23" s="1"/>
  <c r="G22" s="1"/>
  <c r="G21" s="1"/>
  <c r="G20" s="1"/>
  <c r="G19" s="1"/>
  <c r="G18" s="1"/>
  <c r="G17" s="1"/>
  <c r="G16" s="1"/>
  <c r="G15" s="1"/>
  <c r="G14" s="1"/>
  <c r="G13" s="1"/>
  <c r="G12" s="1"/>
  <c r="G11" s="1"/>
  <c r="G10" s="1"/>
  <c r="G9" s="1"/>
  <c r="G8" s="1"/>
  <c r="G7" s="1"/>
  <c r="C807"/>
  <c r="G291" i="13" l="1"/>
  <c r="C808" i="11"/>
  <c r="H7" i="10"/>
  <c r="H17"/>
  <c r="H20"/>
  <c r="H18"/>
  <c r="H19"/>
  <c r="H16"/>
  <c r="H15"/>
  <c r="H14"/>
  <c r="H13"/>
  <c r="H12"/>
  <c r="H11"/>
  <c r="H10"/>
  <c r="H9"/>
  <c r="H8"/>
  <c r="H5"/>
  <c r="H4"/>
  <c r="G290" i="13" l="1"/>
  <c r="H21" i="10"/>
  <c r="C705" i="9"/>
  <c r="E705" s="1"/>
  <c r="G814" i="8"/>
  <c r="G813" s="1"/>
  <c r="G812" s="1"/>
  <c r="G811" s="1"/>
  <c r="G810" s="1"/>
  <c r="G809" s="1"/>
  <c r="G808" s="1"/>
  <c r="G807" s="1"/>
  <c r="G806" s="1"/>
  <c r="G805" s="1"/>
  <c r="G804" s="1"/>
  <c r="G803" s="1"/>
  <c r="G802" s="1"/>
  <c r="G801" s="1"/>
  <c r="G800" s="1"/>
  <c r="G799" s="1"/>
  <c r="G798" s="1"/>
  <c r="G797" s="1"/>
  <c r="G796" s="1"/>
  <c r="G795" s="1"/>
  <c r="G794" s="1"/>
  <c r="G793" s="1"/>
  <c r="G792" s="1"/>
  <c r="G791" s="1"/>
  <c r="G790" s="1"/>
  <c r="G789" s="1"/>
  <c r="G788" s="1"/>
  <c r="G787" s="1"/>
  <c r="G786" s="1"/>
  <c r="G785" s="1"/>
  <c r="G784" s="1"/>
  <c r="G783" s="1"/>
  <c r="G782" s="1"/>
  <c r="G781" s="1"/>
  <c r="G780" s="1"/>
  <c r="G779" s="1"/>
  <c r="G778" s="1"/>
  <c r="G777" s="1"/>
  <c r="G776" s="1"/>
  <c r="G775" s="1"/>
  <c r="G774" s="1"/>
  <c r="G773" s="1"/>
  <c r="G772" s="1"/>
  <c r="G771" s="1"/>
  <c r="G770" s="1"/>
  <c r="G769" s="1"/>
  <c r="G768" s="1"/>
  <c r="G767" s="1"/>
  <c r="G766" s="1"/>
  <c r="G765" s="1"/>
  <c r="G764" s="1"/>
  <c r="G763" s="1"/>
  <c r="G762" s="1"/>
  <c r="G761" s="1"/>
  <c r="G760" s="1"/>
  <c r="G759" s="1"/>
  <c r="G758" s="1"/>
  <c r="G757" s="1"/>
  <c r="G756" s="1"/>
  <c r="G755" s="1"/>
  <c r="G754" s="1"/>
  <c r="G753" s="1"/>
  <c r="G752" s="1"/>
  <c r="G751" s="1"/>
  <c r="G750" s="1"/>
  <c r="G749" s="1"/>
  <c r="G748" s="1"/>
  <c r="G747" s="1"/>
  <c r="G746" s="1"/>
  <c r="G745" s="1"/>
  <c r="G744" s="1"/>
  <c r="G743" s="1"/>
  <c r="G742" s="1"/>
  <c r="G741" s="1"/>
  <c r="G740" s="1"/>
  <c r="G739" s="1"/>
  <c r="G738" s="1"/>
  <c r="G737" s="1"/>
  <c r="G736" s="1"/>
  <c r="G735" s="1"/>
  <c r="G734" s="1"/>
  <c r="G733" s="1"/>
  <c r="G732" s="1"/>
  <c r="G731" s="1"/>
  <c r="G730" s="1"/>
  <c r="G729" s="1"/>
  <c r="G728" s="1"/>
  <c r="G727" s="1"/>
  <c r="G726" s="1"/>
  <c r="G725" s="1"/>
  <c r="G724" s="1"/>
  <c r="G723" s="1"/>
  <c r="G722" s="1"/>
  <c r="G721" s="1"/>
  <c r="G720" s="1"/>
  <c r="G719" s="1"/>
  <c r="G718" s="1"/>
  <c r="G717" s="1"/>
  <c r="G716" s="1"/>
  <c r="G715" s="1"/>
  <c r="G714" s="1"/>
  <c r="G713" s="1"/>
  <c r="G712" s="1"/>
  <c r="G711" s="1"/>
  <c r="G710" s="1"/>
  <c r="G709" s="1"/>
  <c r="G708" s="1"/>
  <c r="G707" s="1"/>
  <c r="G706" s="1"/>
  <c r="G705" s="1"/>
  <c r="G704" s="1"/>
  <c r="G703" s="1"/>
  <c r="G702" s="1"/>
  <c r="G701" s="1"/>
  <c r="G700" s="1"/>
  <c r="G699" s="1"/>
  <c r="G698" s="1"/>
  <c r="G697" s="1"/>
  <c r="G696" s="1"/>
  <c r="G695" s="1"/>
  <c r="G694" s="1"/>
  <c r="G693" s="1"/>
  <c r="G692" s="1"/>
  <c r="G691" s="1"/>
  <c r="G289" i="13" l="1"/>
  <c r="G690" i="8"/>
  <c r="G689" s="1"/>
  <c r="G688" s="1"/>
  <c r="G687" s="1"/>
  <c r="G686" s="1"/>
  <c r="G685" s="1"/>
  <c r="G684" s="1"/>
  <c r="G683" s="1"/>
  <c r="G682" s="1"/>
  <c r="G681" s="1"/>
  <c r="G680" s="1"/>
  <c r="G679" s="1"/>
  <c r="G678" s="1"/>
  <c r="G677" s="1"/>
  <c r="G676" s="1"/>
  <c r="G675" s="1"/>
  <c r="G674" s="1"/>
  <c r="G673" s="1"/>
  <c r="G672" s="1"/>
  <c r="G671" s="1"/>
  <c r="G670" s="1"/>
  <c r="G669" s="1"/>
  <c r="G668" s="1"/>
  <c r="G667" s="1"/>
  <c r="K700"/>
  <c r="K763"/>
  <c r="K791"/>
  <c r="K706"/>
  <c r="C817"/>
  <c r="C818" s="1"/>
  <c r="B819" i="6"/>
  <c r="G812"/>
  <c r="G811" s="1"/>
  <c r="G810" s="1"/>
  <c r="G809" s="1"/>
  <c r="G808" s="1"/>
  <c r="G807" s="1"/>
  <c r="G806" s="1"/>
  <c r="G805" s="1"/>
  <c r="G804" s="1"/>
  <c r="G803" s="1"/>
  <c r="G802" s="1"/>
  <c r="G801" s="1"/>
  <c r="G800" s="1"/>
  <c r="G799" s="1"/>
  <c r="G798" s="1"/>
  <c r="G797" s="1"/>
  <c r="G796" s="1"/>
  <c r="G795" s="1"/>
  <c r="G794" s="1"/>
  <c r="G793" s="1"/>
  <c r="G792" s="1"/>
  <c r="G791" s="1"/>
  <c r="G790" s="1"/>
  <c r="G789" s="1"/>
  <c r="G788" s="1"/>
  <c r="G787" s="1"/>
  <c r="G786" s="1"/>
  <c r="G785" s="1"/>
  <c r="G784" s="1"/>
  <c r="G783" s="1"/>
  <c r="G782" s="1"/>
  <c r="G781" s="1"/>
  <c r="G780" s="1"/>
  <c r="G779" s="1"/>
  <c r="G778" s="1"/>
  <c r="G777" s="1"/>
  <c r="G776" s="1"/>
  <c r="G775" s="1"/>
  <c r="G774" s="1"/>
  <c r="G773" s="1"/>
  <c r="G772" s="1"/>
  <c r="G771" s="1"/>
  <c r="G770" s="1"/>
  <c r="G769" s="1"/>
  <c r="G768" s="1"/>
  <c r="G767" s="1"/>
  <c r="G766" s="1"/>
  <c r="G765" s="1"/>
  <c r="G764" s="1"/>
  <c r="G763" s="1"/>
  <c r="G762" s="1"/>
  <c r="G761" s="1"/>
  <c r="G760" s="1"/>
  <c r="G759" s="1"/>
  <c r="G758" s="1"/>
  <c r="G757" s="1"/>
  <c r="G756" s="1"/>
  <c r="G755" s="1"/>
  <c r="G754" s="1"/>
  <c r="G753" s="1"/>
  <c r="G752" s="1"/>
  <c r="G751" s="1"/>
  <c r="G750" s="1"/>
  <c r="G749" s="1"/>
  <c r="G748" s="1"/>
  <c r="G747" s="1"/>
  <c r="G746" s="1"/>
  <c r="G745" s="1"/>
  <c r="G744" s="1"/>
  <c r="G743" s="1"/>
  <c r="G742" s="1"/>
  <c r="G741" s="1"/>
  <c r="G740" s="1"/>
  <c r="G739" s="1"/>
  <c r="G738" s="1"/>
  <c r="G737" s="1"/>
  <c r="G736" s="1"/>
  <c r="G735" s="1"/>
  <c r="G734" s="1"/>
  <c r="G733" s="1"/>
  <c r="G732" s="1"/>
  <c r="G731" s="1"/>
  <c r="G730" s="1"/>
  <c r="G729" s="1"/>
  <c r="G728" s="1"/>
  <c r="G727" s="1"/>
  <c r="G726" s="1"/>
  <c r="G725" s="1"/>
  <c r="G724" s="1"/>
  <c r="G723" s="1"/>
  <c r="G722" s="1"/>
  <c r="G721" s="1"/>
  <c r="G720" s="1"/>
  <c r="G719" s="1"/>
  <c r="G718" s="1"/>
  <c r="G717" s="1"/>
  <c r="G716" s="1"/>
  <c r="G715" s="1"/>
  <c r="G714" s="1"/>
  <c r="G713" s="1"/>
  <c r="G712" s="1"/>
  <c r="G711" s="1"/>
  <c r="G710" s="1"/>
  <c r="G709" s="1"/>
  <c r="G708" s="1"/>
  <c r="G707" s="1"/>
  <c r="G706" s="1"/>
  <c r="G705" s="1"/>
  <c r="G704" s="1"/>
  <c r="G703" s="1"/>
  <c r="G702" s="1"/>
  <c r="G701" s="1"/>
  <c r="G700" s="1"/>
  <c r="G699" s="1"/>
  <c r="G698" s="1"/>
  <c r="G697" s="1"/>
  <c r="G696" s="1"/>
  <c r="G695" s="1"/>
  <c r="G694" s="1"/>
  <c r="G693" s="1"/>
  <c r="G692" s="1"/>
  <c r="G691" s="1"/>
  <c r="G690" s="1"/>
  <c r="G689" s="1"/>
  <c r="G688" s="1"/>
  <c r="G687" s="1"/>
  <c r="G686" s="1"/>
  <c r="G685" s="1"/>
  <c r="G684" s="1"/>
  <c r="G683" s="1"/>
  <c r="G682" s="1"/>
  <c r="G681" s="1"/>
  <c r="G680" s="1"/>
  <c r="G679" s="1"/>
  <c r="G678" s="1"/>
  <c r="G677" s="1"/>
  <c r="G676" s="1"/>
  <c r="G675" s="1"/>
  <c r="G674" s="1"/>
  <c r="G673" s="1"/>
  <c r="G672" s="1"/>
  <c r="G671" s="1"/>
  <c r="G670" s="1"/>
  <c r="G669" s="1"/>
  <c r="G668" s="1"/>
  <c r="G667" s="1"/>
  <c r="G666" s="1"/>
  <c r="G665" s="1"/>
  <c r="G664" s="1"/>
  <c r="G663" s="1"/>
  <c r="G662" s="1"/>
  <c r="G661" s="1"/>
  <c r="G660" s="1"/>
  <c r="G659" s="1"/>
  <c r="G658" s="1"/>
  <c r="G657" s="1"/>
  <c r="G656" s="1"/>
  <c r="G655" s="1"/>
  <c r="G654" s="1"/>
  <c r="G653" s="1"/>
  <c r="G652" s="1"/>
  <c r="G651" s="1"/>
  <c r="G650" s="1"/>
  <c r="G649" s="1"/>
  <c r="G648" s="1"/>
  <c r="G647" s="1"/>
  <c r="G646" s="1"/>
  <c r="G645" s="1"/>
  <c r="G644" s="1"/>
  <c r="G643" s="1"/>
  <c r="G642" s="1"/>
  <c r="G641" s="1"/>
  <c r="G640" s="1"/>
  <c r="G639" s="1"/>
  <c r="G638" s="1"/>
  <c r="G637" s="1"/>
  <c r="G636" s="1"/>
  <c r="G635" s="1"/>
  <c r="G634" s="1"/>
  <c r="G633" s="1"/>
  <c r="G632" s="1"/>
  <c r="G631" s="1"/>
  <c r="G630" s="1"/>
  <c r="G629" s="1"/>
  <c r="G628" s="1"/>
  <c r="G627" s="1"/>
  <c r="G626" s="1"/>
  <c r="G625" s="1"/>
  <c r="G624" s="1"/>
  <c r="G623" s="1"/>
  <c r="G622" s="1"/>
  <c r="G621" s="1"/>
  <c r="G620" s="1"/>
  <c r="G619" s="1"/>
  <c r="G618" s="1"/>
  <c r="G617" s="1"/>
  <c r="G616" s="1"/>
  <c r="G615" s="1"/>
  <c r="G614" s="1"/>
  <c r="G613" s="1"/>
  <c r="G612" s="1"/>
  <c r="G611" s="1"/>
  <c r="G610" s="1"/>
  <c r="G609" s="1"/>
  <c r="G608" s="1"/>
  <c r="G607" s="1"/>
  <c r="G606" s="1"/>
  <c r="G605" s="1"/>
  <c r="G604" s="1"/>
  <c r="G603" s="1"/>
  <c r="G602" s="1"/>
  <c r="G601" s="1"/>
  <c r="G600" s="1"/>
  <c r="G599" s="1"/>
  <c r="G598" s="1"/>
  <c r="G597" s="1"/>
  <c r="G596" s="1"/>
  <c r="G288" i="13" l="1"/>
  <c r="G666" i="8"/>
  <c r="G665" s="1"/>
  <c r="G664" s="1"/>
  <c r="G663" s="1"/>
  <c r="G662" s="1"/>
  <c r="G661" s="1"/>
  <c r="G660" s="1"/>
  <c r="G659" s="1"/>
  <c r="G658" s="1"/>
  <c r="G657" s="1"/>
  <c r="G656" s="1"/>
  <c r="G655" s="1"/>
  <c r="G654" s="1"/>
  <c r="G653" s="1"/>
  <c r="G652" s="1"/>
  <c r="G651" s="1"/>
  <c r="G650" s="1"/>
  <c r="G649" s="1"/>
  <c r="G648" s="1"/>
  <c r="G647" s="1"/>
  <c r="G646" s="1"/>
  <c r="G645" s="1"/>
  <c r="G644" s="1"/>
  <c r="G643" s="1"/>
  <c r="G642" s="1"/>
  <c r="K667"/>
  <c r="G595" i="6"/>
  <c r="G594" s="1"/>
  <c r="G593" s="1"/>
  <c r="G592" s="1"/>
  <c r="G591" s="1"/>
  <c r="G590" s="1"/>
  <c r="G589" s="1"/>
  <c r="G588" s="1"/>
  <c r="G587" s="1"/>
  <c r="G586" s="1"/>
  <c r="G585" s="1"/>
  <c r="G584" s="1"/>
  <c r="G583" s="1"/>
  <c r="G582" s="1"/>
  <c r="G581" s="1"/>
  <c r="G580" s="1"/>
  <c r="G579" s="1"/>
  <c r="G578" s="1"/>
  <c r="G577" s="1"/>
  <c r="G576" s="1"/>
  <c r="G575" s="1"/>
  <c r="G574" s="1"/>
  <c r="G573" s="1"/>
  <c r="G572" s="1"/>
  <c r="G571" s="1"/>
  <c r="G570" s="1"/>
  <c r="G569" s="1"/>
  <c r="G568" s="1"/>
  <c r="G567" s="1"/>
  <c r="G566" s="1"/>
  <c r="G565" s="1"/>
  <c r="G564" s="1"/>
  <c r="G563" s="1"/>
  <c r="G562" s="1"/>
  <c r="G561" s="1"/>
  <c r="G560" s="1"/>
  <c r="K596"/>
  <c r="K607"/>
  <c r="K757"/>
  <c r="G287" i="13" l="1"/>
  <c r="G641" i="8"/>
  <c r="G640" s="1"/>
  <c r="G639" s="1"/>
  <c r="G638" s="1"/>
  <c r="G637" s="1"/>
  <c r="G636" s="1"/>
  <c r="G635" s="1"/>
  <c r="G634" s="1"/>
  <c r="G633" s="1"/>
  <c r="G632" s="1"/>
  <c r="G631" s="1"/>
  <c r="G630" s="1"/>
  <c r="G629" s="1"/>
  <c r="G628" s="1"/>
  <c r="G627" s="1"/>
  <c r="G626" s="1"/>
  <c r="G625" s="1"/>
  <c r="G624" s="1"/>
  <c r="G623" s="1"/>
  <c r="G622" s="1"/>
  <c r="G621" s="1"/>
  <c r="G620" s="1"/>
  <c r="G619" s="1"/>
  <c r="G618" s="1"/>
  <c r="G617" s="1"/>
  <c r="G616" s="1"/>
  <c r="G615" s="1"/>
  <c r="G614" s="1"/>
  <c r="G613" s="1"/>
  <c r="K642"/>
  <c r="G559" i="6"/>
  <c r="G558" s="1"/>
  <c r="G557" s="1"/>
  <c r="G556" s="1"/>
  <c r="G555" s="1"/>
  <c r="G554" s="1"/>
  <c r="G553" s="1"/>
  <c r="G552" s="1"/>
  <c r="G551" s="1"/>
  <c r="G550" s="1"/>
  <c r="G549" s="1"/>
  <c r="G548" s="1"/>
  <c r="G547" s="1"/>
  <c r="G546" s="1"/>
  <c r="G545" s="1"/>
  <c r="G544" s="1"/>
  <c r="G543" s="1"/>
  <c r="G542" s="1"/>
  <c r="G541" s="1"/>
  <c r="G540" s="1"/>
  <c r="G539" s="1"/>
  <c r="G538" s="1"/>
  <c r="G537" s="1"/>
  <c r="G536" s="1"/>
  <c r="G535" s="1"/>
  <c r="G534" s="1"/>
  <c r="K560"/>
  <c r="K716"/>
  <c r="G286" i="13" l="1"/>
  <c r="G612" i="8"/>
  <c r="G611" s="1"/>
  <c r="G610" s="1"/>
  <c r="G609" s="1"/>
  <c r="G608" s="1"/>
  <c r="G607" s="1"/>
  <c r="G606" s="1"/>
  <c r="G605" s="1"/>
  <c r="G604" s="1"/>
  <c r="G603" s="1"/>
  <c r="G602" s="1"/>
  <c r="G601" s="1"/>
  <c r="G600" s="1"/>
  <c r="G599" s="1"/>
  <c r="G598" s="1"/>
  <c r="G597" s="1"/>
  <c r="G596" s="1"/>
  <c r="G595" s="1"/>
  <c r="G594" s="1"/>
  <c r="G593" s="1"/>
  <c r="G592" s="1"/>
  <c r="G591" s="1"/>
  <c r="G590" s="1"/>
  <c r="G589" s="1"/>
  <c r="L613"/>
  <c r="G533" i="6"/>
  <c r="G532" s="1"/>
  <c r="G531" s="1"/>
  <c r="G530" s="1"/>
  <c r="G529" s="1"/>
  <c r="G528" s="1"/>
  <c r="G527" s="1"/>
  <c r="G526" s="1"/>
  <c r="G525" s="1"/>
  <c r="G524" s="1"/>
  <c r="G523" s="1"/>
  <c r="G522" s="1"/>
  <c r="G521" s="1"/>
  <c r="G520" s="1"/>
  <c r="G519" s="1"/>
  <c r="G518" s="1"/>
  <c r="G517" s="1"/>
  <c r="G516" s="1"/>
  <c r="G515" s="1"/>
  <c r="G514" s="1"/>
  <c r="G513" s="1"/>
  <c r="G512" s="1"/>
  <c r="G511" s="1"/>
  <c r="G510" s="1"/>
  <c r="G509" s="1"/>
  <c r="G508" s="1"/>
  <c r="G507" s="1"/>
  <c r="G506" s="1"/>
  <c r="G505" s="1"/>
  <c r="G504" s="1"/>
  <c r="G503" s="1"/>
  <c r="G502" s="1"/>
  <c r="G501" s="1"/>
  <c r="G500" s="1"/>
  <c r="G499" s="1"/>
  <c r="G498" s="1"/>
  <c r="G497" s="1"/>
  <c r="G496" s="1"/>
  <c r="G495" s="1"/>
  <c r="G494" s="1"/>
  <c r="G493" s="1"/>
  <c r="G492" s="1"/>
  <c r="G491" s="1"/>
  <c r="G490" s="1"/>
  <c r="K534"/>
  <c r="K677"/>
  <c r="G285" i="13" l="1"/>
  <c r="G588" i="8"/>
  <c r="G587" s="1"/>
  <c r="G586" s="1"/>
  <c r="G585" s="1"/>
  <c r="G584" s="1"/>
  <c r="G583" s="1"/>
  <c r="G582" s="1"/>
  <c r="G581" s="1"/>
  <c r="G580" s="1"/>
  <c r="G579" s="1"/>
  <c r="G578" s="1"/>
  <c r="G577" s="1"/>
  <c r="G576" s="1"/>
  <c r="G575" s="1"/>
  <c r="G574" s="1"/>
  <c r="G573" s="1"/>
  <c r="G572" s="1"/>
  <c r="G571" s="1"/>
  <c r="G570" s="1"/>
  <c r="G569" s="1"/>
  <c r="G568" s="1"/>
  <c r="G567" s="1"/>
  <c r="G566" s="1"/>
  <c r="G565" s="1"/>
  <c r="G564" s="1"/>
  <c r="G563" s="1"/>
  <c r="G562" s="1"/>
  <c r="G561" s="1"/>
  <c r="G560" s="1"/>
  <c r="L589"/>
  <c r="G489" i="6"/>
  <c r="G488" s="1"/>
  <c r="G487" s="1"/>
  <c r="G486" s="1"/>
  <c r="G485" s="1"/>
  <c r="G484" s="1"/>
  <c r="G483" s="1"/>
  <c r="G482" s="1"/>
  <c r="G481" s="1"/>
  <c r="G480" s="1"/>
  <c r="G479" s="1"/>
  <c r="G478" s="1"/>
  <c r="G477" s="1"/>
  <c r="G476" s="1"/>
  <c r="G475" s="1"/>
  <c r="G474" s="1"/>
  <c r="G473" s="1"/>
  <c r="G472" s="1"/>
  <c r="G471" s="1"/>
  <c r="G470" s="1"/>
  <c r="G469" s="1"/>
  <c r="G468" s="1"/>
  <c r="G467" s="1"/>
  <c r="K490"/>
  <c r="B820"/>
  <c r="I763" i="4"/>
  <c r="I762" s="1"/>
  <c r="G284" i="13" l="1"/>
  <c r="G559" i="8"/>
  <c r="G558" s="1"/>
  <c r="G557" s="1"/>
  <c r="G556" s="1"/>
  <c r="G555" s="1"/>
  <c r="G554" s="1"/>
  <c r="G553" s="1"/>
  <c r="G552" s="1"/>
  <c r="G551" s="1"/>
  <c r="G550" s="1"/>
  <c r="G549" s="1"/>
  <c r="G548" s="1"/>
  <c r="G547" s="1"/>
  <c r="G546" s="1"/>
  <c r="G545" s="1"/>
  <c r="G544" s="1"/>
  <c r="G543" s="1"/>
  <c r="G542" s="1"/>
  <c r="G541" s="1"/>
  <c r="G540" s="1"/>
  <c r="G539" s="1"/>
  <c r="G538" s="1"/>
  <c r="G537" s="1"/>
  <c r="G536" s="1"/>
  <c r="G535" s="1"/>
  <c r="G534" s="1"/>
  <c r="G533" s="1"/>
  <c r="G532" s="1"/>
  <c r="G531" s="1"/>
  <c r="L560"/>
  <c r="G466" i="6"/>
  <c r="G465" s="1"/>
  <c r="G464" s="1"/>
  <c r="G463" s="1"/>
  <c r="G462" s="1"/>
  <c r="G461" s="1"/>
  <c r="G460" s="1"/>
  <c r="G459" s="1"/>
  <c r="G458" s="1"/>
  <c r="G457" s="1"/>
  <c r="G456" s="1"/>
  <c r="G455" s="1"/>
  <c r="G454" s="1"/>
  <c r="G453" s="1"/>
  <c r="G452" s="1"/>
  <c r="G451" s="1"/>
  <c r="G450" s="1"/>
  <c r="G449" s="1"/>
  <c r="G448" s="1"/>
  <c r="G447" s="1"/>
  <c r="G446" s="1"/>
  <c r="G445" s="1"/>
  <c r="G444" s="1"/>
  <c r="G443" s="1"/>
  <c r="G442" s="1"/>
  <c r="G441" s="1"/>
  <c r="G440" s="1"/>
  <c r="G439" s="1"/>
  <c r="G438" s="1"/>
  <c r="G437" s="1"/>
  <c r="J763" i="4"/>
  <c r="J762"/>
  <c r="I761"/>
  <c r="G283" i="13" l="1"/>
  <c r="G530" i="8"/>
  <c r="G529" s="1"/>
  <c r="G528" s="1"/>
  <c r="G527" s="1"/>
  <c r="G526" s="1"/>
  <c r="G525" s="1"/>
  <c r="G524" s="1"/>
  <c r="G523" s="1"/>
  <c r="G522" s="1"/>
  <c r="G521" s="1"/>
  <c r="G520" s="1"/>
  <c r="G519" s="1"/>
  <c r="G518" s="1"/>
  <c r="G517" s="1"/>
  <c r="G516" s="1"/>
  <c r="G515" s="1"/>
  <c r="G514" s="1"/>
  <c r="G513" s="1"/>
  <c r="G512" s="1"/>
  <c r="G511" s="1"/>
  <c r="G510" s="1"/>
  <c r="G509" s="1"/>
  <c r="G508" s="1"/>
  <c r="G507" s="1"/>
  <c r="G506" s="1"/>
  <c r="G505" s="1"/>
  <c r="G504" s="1"/>
  <c r="G503" s="1"/>
  <c r="G502" s="1"/>
  <c r="G501" s="1"/>
  <c r="G500" s="1"/>
  <c r="G499" s="1"/>
  <c r="G498" s="1"/>
  <c r="G497" s="1"/>
  <c r="G496" s="1"/>
  <c r="G495" s="1"/>
  <c r="G494" s="1"/>
  <c r="G493" s="1"/>
  <c r="G492" s="1"/>
  <c r="G491" s="1"/>
  <c r="L531"/>
  <c r="G436" i="6"/>
  <c r="G435" s="1"/>
  <c r="G434" s="1"/>
  <c r="G433" s="1"/>
  <c r="G432" s="1"/>
  <c r="G431" s="1"/>
  <c r="G430" s="1"/>
  <c r="G429" s="1"/>
  <c r="G428" s="1"/>
  <c r="G427" s="1"/>
  <c r="G426" s="1"/>
  <c r="G425" s="1"/>
  <c r="G424" s="1"/>
  <c r="G423" s="1"/>
  <c r="G422" s="1"/>
  <c r="G421" s="1"/>
  <c r="G420" s="1"/>
  <c r="G419" s="1"/>
  <c r="G418" s="1"/>
  <c r="G417" s="1"/>
  <c r="G416" s="1"/>
  <c r="G415" s="1"/>
  <c r="G414" s="1"/>
  <c r="G413" s="1"/>
  <c r="G412" s="1"/>
  <c r="G411" s="1"/>
  <c r="G410" s="1"/>
  <c r="G409" s="1"/>
  <c r="G408" s="1"/>
  <c r="G407" s="1"/>
  <c r="G406" s="1"/>
  <c r="G405" s="1"/>
  <c r="G404" s="1"/>
  <c r="G403" s="1"/>
  <c r="G402" s="1"/>
  <c r="G401" s="1"/>
  <c r="G400" s="1"/>
  <c r="G399" s="1"/>
  <c r="K437"/>
  <c r="I760" i="4"/>
  <c r="J761"/>
  <c r="G282" i="13" l="1"/>
  <c r="G490" i="8"/>
  <c r="G489" s="1"/>
  <c r="G488" s="1"/>
  <c r="G487" s="1"/>
  <c r="G486" s="1"/>
  <c r="G485" s="1"/>
  <c r="G484" s="1"/>
  <c r="G483" s="1"/>
  <c r="G482" s="1"/>
  <c r="G481" s="1"/>
  <c r="G480" s="1"/>
  <c r="G479" s="1"/>
  <c r="G478" s="1"/>
  <c r="G477" s="1"/>
  <c r="G476" s="1"/>
  <c r="G475" s="1"/>
  <c r="G474" s="1"/>
  <c r="G473" s="1"/>
  <c r="G472" s="1"/>
  <c r="G471" s="1"/>
  <c r="G470" s="1"/>
  <c r="G469" s="1"/>
  <c r="G468" s="1"/>
  <c r="G467" s="1"/>
  <c r="G466" s="1"/>
  <c r="G465" s="1"/>
  <c r="G464" s="1"/>
  <c r="G463" s="1"/>
  <c r="G462" s="1"/>
  <c r="G461" s="1"/>
  <c r="G460" s="1"/>
  <c r="G459" s="1"/>
  <c r="G458" s="1"/>
  <c r="G457" s="1"/>
  <c r="G456" s="1"/>
  <c r="G455" s="1"/>
  <c r="G454" s="1"/>
  <c r="G453" s="1"/>
  <c r="G452" s="1"/>
  <c r="G451" s="1"/>
  <c r="G450" s="1"/>
  <c r="G449" s="1"/>
  <c r="G448" s="1"/>
  <c r="G447" s="1"/>
  <c r="G446" s="1"/>
  <c r="G445" s="1"/>
  <c r="G444" s="1"/>
  <c r="G443" s="1"/>
  <c r="G442" s="1"/>
  <c r="G441" s="1"/>
  <c r="G440" s="1"/>
  <c r="G439" s="1"/>
  <c r="G438" s="1"/>
  <c r="L491"/>
  <c r="G398" i="6"/>
  <c r="G397" s="1"/>
  <c r="G396" s="1"/>
  <c r="G395" s="1"/>
  <c r="G394" s="1"/>
  <c r="G393" s="1"/>
  <c r="G392" s="1"/>
  <c r="G391" s="1"/>
  <c r="G390" s="1"/>
  <c r="G389" s="1"/>
  <c r="G388" s="1"/>
  <c r="G387" s="1"/>
  <c r="G386" s="1"/>
  <c r="G385" s="1"/>
  <c r="G384" s="1"/>
  <c r="G383" s="1"/>
  <c r="G382" s="1"/>
  <c r="G381" s="1"/>
  <c r="G380" s="1"/>
  <c r="G379" s="1"/>
  <c r="G378" s="1"/>
  <c r="G377" s="1"/>
  <c r="G376" s="1"/>
  <c r="G375" s="1"/>
  <c r="G374" s="1"/>
  <c r="G373" s="1"/>
  <c r="G372" s="1"/>
  <c r="G371" s="1"/>
  <c r="G370" s="1"/>
  <c r="G369" s="1"/>
  <c r="K399"/>
  <c r="I759" i="4"/>
  <c r="J760"/>
  <c r="G281" i="13" l="1"/>
  <c r="G437" i="8"/>
  <c r="G436" s="1"/>
  <c r="G435" s="1"/>
  <c r="G434" s="1"/>
  <c r="G433" s="1"/>
  <c r="G432" s="1"/>
  <c r="G431" s="1"/>
  <c r="G430" s="1"/>
  <c r="G429" s="1"/>
  <c r="G428" s="1"/>
  <c r="G427" s="1"/>
  <c r="G426" s="1"/>
  <c r="G425" s="1"/>
  <c r="G424" s="1"/>
  <c r="G423" s="1"/>
  <c r="G422" s="1"/>
  <c r="G421" s="1"/>
  <c r="G420" s="1"/>
  <c r="G419" s="1"/>
  <c r="G418" s="1"/>
  <c r="G417" s="1"/>
  <c r="G416" s="1"/>
  <c r="G415" s="1"/>
  <c r="G414" s="1"/>
  <c r="G413" s="1"/>
  <c r="G412" s="1"/>
  <c r="G411" s="1"/>
  <c r="G410" s="1"/>
  <c r="G409" s="1"/>
  <c r="G408" s="1"/>
  <c r="G407" s="1"/>
  <c r="G406" s="1"/>
  <c r="G405" s="1"/>
  <c r="G404" s="1"/>
  <c r="G403" s="1"/>
  <c r="L438"/>
  <c r="G368" i="6"/>
  <c r="G367" s="1"/>
  <c r="G366" s="1"/>
  <c r="G365" s="1"/>
  <c r="G364" s="1"/>
  <c r="G363" s="1"/>
  <c r="G362" s="1"/>
  <c r="G361" s="1"/>
  <c r="G360" s="1"/>
  <c r="G359" s="1"/>
  <c r="G358" s="1"/>
  <c r="G357" s="1"/>
  <c r="G356" s="1"/>
  <c r="G355" s="1"/>
  <c r="G354" s="1"/>
  <c r="G353" s="1"/>
  <c r="G352" s="1"/>
  <c r="G351" s="1"/>
  <c r="G350" s="1"/>
  <c r="G349" s="1"/>
  <c r="G348" s="1"/>
  <c r="G347" s="1"/>
  <c r="G346" s="1"/>
  <c r="G345" s="1"/>
  <c r="G344" s="1"/>
  <c r="G343" s="1"/>
  <c r="G342" s="1"/>
  <c r="G341" s="1"/>
  <c r="G340" s="1"/>
  <c r="G339" s="1"/>
  <c r="G338" s="1"/>
  <c r="G337" s="1"/>
  <c r="G336" s="1"/>
  <c r="G335" s="1"/>
  <c r="G334" s="1"/>
  <c r="G333" s="1"/>
  <c r="G332" s="1"/>
  <c r="G331" s="1"/>
  <c r="G330" s="1"/>
  <c r="G329" s="1"/>
  <c r="G328" s="1"/>
  <c r="G327" s="1"/>
  <c r="G326" s="1"/>
  <c r="G325" s="1"/>
  <c r="G324" s="1"/>
  <c r="I758" i="4"/>
  <c r="J759"/>
  <c r="G280" i="13" l="1"/>
  <c r="G402" i="8"/>
  <c r="G401" s="1"/>
  <c r="G400" s="1"/>
  <c r="G399" s="1"/>
  <c r="G398" s="1"/>
  <c r="G397" s="1"/>
  <c r="G396" s="1"/>
  <c r="G395" s="1"/>
  <c r="G394" s="1"/>
  <c r="G393" s="1"/>
  <c r="G392" s="1"/>
  <c r="G391" s="1"/>
  <c r="G390" s="1"/>
  <c r="G389" s="1"/>
  <c r="G388" s="1"/>
  <c r="G387" s="1"/>
  <c r="G386" s="1"/>
  <c r="G385" s="1"/>
  <c r="G384" s="1"/>
  <c r="G383" s="1"/>
  <c r="G382" s="1"/>
  <c r="G381" s="1"/>
  <c r="G380" s="1"/>
  <c r="G379" s="1"/>
  <c r="G378" s="1"/>
  <c r="G377" s="1"/>
  <c r="G376" s="1"/>
  <c r="G375" s="1"/>
  <c r="G374" s="1"/>
  <c r="G373" s="1"/>
  <c r="L403"/>
  <c r="G323" i="6"/>
  <c r="G322" s="1"/>
  <c r="G321" s="1"/>
  <c r="G320" s="1"/>
  <c r="G319" s="1"/>
  <c r="G318" s="1"/>
  <c r="G317" s="1"/>
  <c r="G316" s="1"/>
  <c r="G315" s="1"/>
  <c r="G314" s="1"/>
  <c r="G313" s="1"/>
  <c r="G312" s="1"/>
  <c r="G311" s="1"/>
  <c r="G310" s="1"/>
  <c r="G309" s="1"/>
  <c r="G308" s="1"/>
  <c r="G307" s="1"/>
  <c r="G306" s="1"/>
  <c r="G305" s="1"/>
  <c r="G304" s="1"/>
  <c r="G303" s="1"/>
  <c r="G302" s="1"/>
  <c r="G301" s="1"/>
  <c r="G300" s="1"/>
  <c r="G299" s="1"/>
  <c r="G298" s="1"/>
  <c r="G297" s="1"/>
  <c r="G296" s="1"/>
  <c r="G295" s="1"/>
  <c r="G294" s="1"/>
  <c r="G293" s="1"/>
  <c r="G292" s="1"/>
  <c r="G291" s="1"/>
  <c r="G290" s="1"/>
  <c r="G289" s="1"/>
  <c r="G288" s="1"/>
  <c r="K324"/>
  <c r="I757" i="4"/>
  <c r="J758"/>
  <c r="G279" i="13" l="1"/>
  <c r="L373" i="8"/>
  <c r="G372"/>
  <c r="G371" s="1"/>
  <c r="G370" s="1"/>
  <c r="G369" s="1"/>
  <c r="G368" s="1"/>
  <c r="G287" i="6"/>
  <c r="G286" s="1"/>
  <c r="G285" s="1"/>
  <c r="G284" s="1"/>
  <c r="G283" s="1"/>
  <c r="G282" s="1"/>
  <c r="G281" s="1"/>
  <c r="G280" s="1"/>
  <c r="G279" s="1"/>
  <c r="G278" s="1"/>
  <c r="G277" s="1"/>
  <c r="G276" s="1"/>
  <c r="G275" s="1"/>
  <c r="G274" s="1"/>
  <c r="G273" s="1"/>
  <c r="G272" s="1"/>
  <c r="G271" s="1"/>
  <c r="G270" s="1"/>
  <c r="G269" s="1"/>
  <c r="G268" s="1"/>
  <c r="G267" s="1"/>
  <c r="G266" s="1"/>
  <c r="G265" s="1"/>
  <c r="G264" s="1"/>
  <c r="G263" s="1"/>
  <c r="G262" s="1"/>
  <c r="G261" s="1"/>
  <c r="G260" s="1"/>
  <c r="K288"/>
  <c r="I756" i="4"/>
  <c r="J757"/>
  <c r="E832" i="3"/>
  <c r="E834" s="1"/>
  <c r="E835" s="1"/>
  <c r="C825"/>
  <c r="C826" s="1"/>
  <c r="G278" i="13" l="1"/>
  <c r="G367" i="8"/>
  <c r="G366" s="1"/>
  <c r="G365" s="1"/>
  <c r="G364" s="1"/>
  <c r="G363" s="1"/>
  <c r="G362" s="1"/>
  <c r="G361" s="1"/>
  <c r="G360" s="1"/>
  <c r="G359" s="1"/>
  <c r="G358" s="1"/>
  <c r="G357" s="1"/>
  <c r="G356" s="1"/>
  <c r="G355" s="1"/>
  <c r="G354" s="1"/>
  <c r="G353" s="1"/>
  <c r="G352" s="1"/>
  <c r="G351" s="1"/>
  <c r="G350" s="1"/>
  <c r="G349" s="1"/>
  <c r="G348" s="1"/>
  <c r="G347" s="1"/>
  <c r="G346" s="1"/>
  <c r="G345" s="1"/>
  <c r="G344" s="1"/>
  <c r="G343" s="1"/>
  <c r="G342" s="1"/>
  <c r="G341" s="1"/>
  <c r="G340" s="1"/>
  <c r="G339" s="1"/>
  <c r="L368"/>
  <c r="G259" i="6"/>
  <c r="G258" s="1"/>
  <c r="K260"/>
  <c r="I755" i="4"/>
  <c r="J756"/>
  <c r="C717" i="1"/>
  <c r="C716"/>
  <c r="G277" i="13" l="1"/>
  <c r="G338" i="8"/>
  <c r="G337" s="1"/>
  <c r="G336" s="1"/>
  <c r="G335" s="1"/>
  <c r="G334" s="1"/>
  <c r="G333" s="1"/>
  <c r="G332" s="1"/>
  <c r="G331" s="1"/>
  <c r="G330" s="1"/>
  <c r="G329" s="1"/>
  <c r="G328" s="1"/>
  <c r="G327" s="1"/>
  <c r="G326" s="1"/>
  <c r="G325" s="1"/>
  <c r="G324" s="1"/>
  <c r="G323" s="1"/>
  <c r="G322" s="1"/>
  <c r="G321" s="1"/>
  <c r="G320" s="1"/>
  <c r="G319" s="1"/>
  <c r="G318" s="1"/>
  <c r="G317" s="1"/>
  <c r="G316" s="1"/>
  <c r="G315" s="1"/>
  <c r="G314" s="1"/>
  <c r="G313" s="1"/>
  <c r="G312" s="1"/>
  <c r="G311" s="1"/>
  <c r="G310" s="1"/>
  <c r="G309" s="1"/>
  <c r="G308" s="1"/>
  <c r="G307" s="1"/>
  <c r="G306" s="1"/>
  <c r="G305" s="1"/>
  <c r="G304" s="1"/>
  <c r="G303" s="1"/>
  <c r="L339"/>
  <c r="G257" i="6"/>
  <c r="G256" s="1"/>
  <c r="G255" s="1"/>
  <c r="G254" s="1"/>
  <c r="G253" s="1"/>
  <c r="G252" s="1"/>
  <c r="G251" s="1"/>
  <c r="G250" s="1"/>
  <c r="G249" s="1"/>
  <c r="G248" s="1"/>
  <c r="G247" s="1"/>
  <c r="G246" s="1"/>
  <c r="G245" s="1"/>
  <c r="G244" s="1"/>
  <c r="G243" s="1"/>
  <c r="G242" s="1"/>
  <c r="G241" s="1"/>
  <c r="G240" s="1"/>
  <c r="G239" s="1"/>
  <c r="G238" s="1"/>
  <c r="G237" s="1"/>
  <c r="G236" s="1"/>
  <c r="G235" s="1"/>
  <c r="G234" s="1"/>
  <c r="G233" s="1"/>
  <c r="G232" s="1"/>
  <c r="G231" s="1"/>
  <c r="G230" s="1"/>
  <c r="G229" s="1"/>
  <c r="G228" s="1"/>
  <c r="G227" s="1"/>
  <c r="G226" s="1"/>
  <c r="G225" s="1"/>
  <c r="G224" s="1"/>
  <c r="G223" s="1"/>
  <c r="G222" s="1"/>
  <c r="K258"/>
  <c r="I754" i="4"/>
  <c r="J755"/>
  <c r="G276" i="13" l="1"/>
  <c r="L303" i="8"/>
  <c r="G302"/>
  <c r="G301" s="1"/>
  <c r="G300" s="1"/>
  <c r="G299" s="1"/>
  <c r="G298" s="1"/>
  <c r="G297" s="1"/>
  <c r="G296" s="1"/>
  <c r="G295" s="1"/>
  <c r="G294" s="1"/>
  <c r="G293" s="1"/>
  <c r="G292" s="1"/>
  <c r="G291" s="1"/>
  <c r="G290" s="1"/>
  <c r="G289" s="1"/>
  <c r="G288" s="1"/>
  <c r="G287" s="1"/>
  <c r="G286" s="1"/>
  <c r="G285" s="1"/>
  <c r="G284" s="1"/>
  <c r="G283" s="1"/>
  <c r="G282" s="1"/>
  <c r="G281" s="1"/>
  <c r="G280" s="1"/>
  <c r="G279" s="1"/>
  <c r="G278" s="1"/>
  <c r="G277" s="1"/>
  <c r="G276" s="1"/>
  <c r="G275" s="1"/>
  <c r="G274" s="1"/>
  <c r="G273" s="1"/>
  <c r="G272" s="1"/>
  <c r="G271" s="1"/>
  <c r="G270" s="1"/>
  <c r="G269" s="1"/>
  <c r="G268" s="1"/>
  <c r="G267" s="1"/>
  <c r="G266" s="1"/>
  <c r="G265" s="1"/>
  <c r="G264" s="1"/>
  <c r="G263" s="1"/>
  <c r="G262" s="1"/>
  <c r="G261" s="1"/>
  <c r="G260" s="1"/>
  <c r="G221" i="6"/>
  <c r="G220" s="1"/>
  <c r="G219" s="1"/>
  <c r="G218" s="1"/>
  <c r="G217" s="1"/>
  <c r="G216" s="1"/>
  <c r="G215" s="1"/>
  <c r="G214" s="1"/>
  <c r="G213" s="1"/>
  <c r="G212" s="1"/>
  <c r="G211" s="1"/>
  <c r="G210" s="1"/>
  <c r="G209" s="1"/>
  <c r="G208" s="1"/>
  <c r="G207" s="1"/>
  <c r="G206" s="1"/>
  <c r="G205" s="1"/>
  <c r="G204" s="1"/>
  <c r="G203" s="1"/>
  <c r="G202" s="1"/>
  <c r="G201" s="1"/>
  <c r="G200" s="1"/>
  <c r="G199" s="1"/>
  <c r="G198" s="1"/>
  <c r="G197" s="1"/>
  <c r="K222"/>
  <c r="I753" i="4"/>
  <c r="J754"/>
  <c r="G275" i="13" l="1"/>
  <c r="L260" i="8"/>
  <c r="G259"/>
  <c r="G258" s="1"/>
  <c r="G257" s="1"/>
  <c r="G256" s="1"/>
  <c r="G255" s="1"/>
  <c r="G254" s="1"/>
  <c r="G253" s="1"/>
  <c r="G252" s="1"/>
  <c r="G251" s="1"/>
  <c r="G250" s="1"/>
  <c r="G249" s="1"/>
  <c r="G248" s="1"/>
  <c r="G247" s="1"/>
  <c r="G246" s="1"/>
  <c r="G196" i="6"/>
  <c r="G195" s="1"/>
  <c r="I752" i="4"/>
  <c r="J753"/>
  <c r="G274" i="13" l="1"/>
  <c r="G245" i="8"/>
  <c r="G244" s="1"/>
  <c r="G243" s="1"/>
  <c r="G242" s="1"/>
  <c r="G241" s="1"/>
  <c r="G240" s="1"/>
  <c r="G239" s="1"/>
  <c r="G238" s="1"/>
  <c r="G237" s="1"/>
  <c r="G236" s="1"/>
  <c r="G235" s="1"/>
  <c r="G234" s="1"/>
  <c r="G233" s="1"/>
  <c r="G232" s="1"/>
  <c r="G231" s="1"/>
  <c r="G230" s="1"/>
  <c r="G229" s="1"/>
  <c r="G228" s="1"/>
  <c r="G227" s="1"/>
  <c r="G226" s="1"/>
  <c r="G225" s="1"/>
  <c r="G224" s="1"/>
  <c r="G223" s="1"/>
  <c r="G194" i="6"/>
  <c r="G193" s="1"/>
  <c r="G192" s="1"/>
  <c r="G191" s="1"/>
  <c r="G190" s="1"/>
  <c r="G189" s="1"/>
  <c r="G188" s="1"/>
  <c r="G187" s="1"/>
  <c r="G186" s="1"/>
  <c r="G185" s="1"/>
  <c r="G184" s="1"/>
  <c r="G183" s="1"/>
  <c r="G182" s="1"/>
  <c r="G181" s="1"/>
  <c r="G180" s="1"/>
  <c r="G179" s="1"/>
  <c r="G178" s="1"/>
  <c r="I751" i="4"/>
  <c r="J752"/>
  <c r="G273" i="13" l="1"/>
  <c r="L223" i="8"/>
  <c r="G222"/>
  <c r="G221" s="1"/>
  <c r="G220" s="1"/>
  <c r="G219" s="1"/>
  <c r="G218" s="1"/>
  <c r="G217" s="1"/>
  <c r="G216" s="1"/>
  <c r="G215" s="1"/>
  <c r="G214" s="1"/>
  <c r="G213" s="1"/>
  <c r="G212" s="1"/>
  <c r="G211" s="1"/>
  <c r="G210" s="1"/>
  <c r="G209" s="1"/>
  <c r="G208" s="1"/>
  <c r="G207" s="1"/>
  <c r="G206" s="1"/>
  <c r="G205" s="1"/>
  <c r="G204" s="1"/>
  <c r="G203" s="1"/>
  <c r="G202" s="1"/>
  <c r="G201" s="1"/>
  <c r="G200" s="1"/>
  <c r="G199" s="1"/>
  <c r="G198" s="1"/>
  <c r="G197" s="1"/>
  <c r="G196" s="1"/>
  <c r="G195" s="1"/>
  <c r="G194" s="1"/>
  <c r="G193" s="1"/>
  <c r="G192" s="1"/>
  <c r="G191" s="1"/>
  <c r="G190" s="1"/>
  <c r="G189" s="1"/>
  <c r="G188" s="1"/>
  <c r="G187" s="1"/>
  <c r="G186" s="1"/>
  <c r="G185" s="1"/>
  <c r="G177" i="6"/>
  <c r="G176" s="1"/>
  <c r="G175" s="1"/>
  <c r="G174" s="1"/>
  <c r="G173" s="1"/>
  <c r="G172" s="1"/>
  <c r="G171" s="1"/>
  <c r="G170" s="1"/>
  <c r="G169" s="1"/>
  <c r="G168" s="1"/>
  <c r="G167" s="1"/>
  <c r="G166" s="1"/>
  <c r="G165" s="1"/>
  <c r="G164" s="1"/>
  <c r="G163" s="1"/>
  <c r="G162" s="1"/>
  <c r="G161" s="1"/>
  <c r="G160" s="1"/>
  <c r="G159" s="1"/>
  <c r="G158" s="1"/>
  <c r="G157" s="1"/>
  <c r="G156" s="1"/>
  <c r="G155" s="1"/>
  <c r="G154" s="1"/>
  <c r="G153" s="1"/>
  <c r="G152" s="1"/>
  <c r="G151" s="1"/>
  <c r="G150" s="1"/>
  <c r="G149" s="1"/>
  <c r="G148" s="1"/>
  <c r="G147" s="1"/>
  <c r="G146" s="1"/>
  <c r="G145" s="1"/>
  <c r="G144" s="1"/>
  <c r="G143" s="1"/>
  <c r="G142" s="1"/>
  <c r="G141" s="1"/>
  <c r="G140" s="1"/>
  <c r="G139" s="1"/>
  <c r="G138" s="1"/>
  <c r="G137" s="1"/>
  <c r="G136" s="1"/>
  <c r="I750" i="4"/>
  <c r="J751"/>
  <c r="G272" i="13" l="1"/>
  <c r="G184" i="8"/>
  <c r="G183" s="1"/>
  <c r="G182" s="1"/>
  <c r="G181" s="1"/>
  <c r="G180" s="1"/>
  <c r="G179" s="1"/>
  <c r="G178" s="1"/>
  <c r="G177" s="1"/>
  <c r="G176" s="1"/>
  <c r="G175" s="1"/>
  <c r="G174" s="1"/>
  <c r="G173" s="1"/>
  <c r="G172" s="1"/>
  <c r="L185"/>
  <c r="G135" i="6"/>
  <c r="G134" s="1"/>
  <c r="G133" s="1"/>
  <c r="G132" s="1"/>
  <c r="G131" s="1"/>
  <c r="G130" s="1"/>
  <c r="G129" s="1"/>
  <c r="G128" s="1"/>
  <c r="G127" s="1"/>
  <c r="G126" s="1"/>
  <c r="G125" s="1"/>
  <c r="G124" s="1"/>
  <c r="G123" s="1"/>
  <c r="G122" s="1"/>
  <c r="G121" s="1"/>
  <c r="G120" s="1"/>
  <c r="G119" s="1"/>
  <c r="G118" s="1"/>
  <c r="G117" s="1"/>
  <c r="G116" s="1"/>
  <c r="G115" s="1"/>
  <c r="G114" s="1"/>
  <c r="G113" s="1"/>
  <c r="G112" s="1"/>
  <c r="K136"/>
  <c r="I749" i="4"/>
  <c r="J750"/>
  <c r="G271" i="13" l="1"/>
  <c r="G171" i="8"/>
  <c r="G170" s="1"/>
  <c r="G169" s="1"/>
  <c r="G168" s="1"/>
  <c r="G167" s="1"/>
  <c r="G166" s="1"/>
  <c r="G165" s="1"/>
  <c r="G164" s="1"/>
  <c r="G163" s="1"/>
  <c r="G162" s="1"/>
  <c r="G161" s="1"/>
  <c r="G160" s="1"/>
  <c r="G159" s="1"/>
  <c r="G158" s="1"/>
  <c r="G157" s="1"/>
  <c r="G156" s="1"/>
  <c r="G155" s="1"/>
  <c r="G154" s="1"/>
  <c r="G153" s="1"/>
  <c r="G152" s="1"/>
  <c r="G151" s="1"/>
  <c r="G150" s="1"/>
  <c r="G149" s="1"/>
  <c r="G148" s="1"/>
  <c r="G147" s="1"/>
  <c r="G146" s="1"/>
  <c r="G145" s="1"/>
  <c r="G144" s="1"/>
  <c r="G143" s="1"/>
  <c r="G142" s="1"/>
  <c r="G141" s="1"/>
  <c r="G140" s="1"/>
  <c r="G139" s="1"/>
  <c r="G138" s="1"/>
  <c r="L178"/>
  <c r="G111" i="6"/>
  <c r="G110" s="1"/>
  <c r="G109" s="1"/>
  <c r="G108" s="1"/>
  <c r="G107" s="1"/>
  <c r="G106" s="1"/>
  <c r="G105" s="1"/>
  <c r="G104" s="1"/>
  <c r="G103" s="1"/>
  <c r="G102" s="1"/>
  <c r="G101" s="1"/>
  <c r="G100" s="1"/>
  <c r="G99" s="1"/>
  <c r="G98" s="1"/>
  <c r="G97" s="1"/>
  <c r="G96" s="1"/>
  <c r="G95" s="1"/>
  <c r="G94" s="1"/>
  <c r="G93" s="1"/>
  <c r="G92" s="1"/>
  <c r="G91" s="1"/>
  <c r="G90" s="1"/>
  <c r="G89" s="1"/>
  <c r="G88" s="1"/>
  <c r="G87" s="1"/>
  <c r="G86" s="1"/>
  <c r="G85" s="1"/>
  <c r="G84" s="1"/>
  <c r="G83" s="1"/>
  <c r="G82" s="1"/>
  <c r="G81" s="1"/>
  <c r="G80" s="1"/>
  <c r="G79" s="1"/>
  <c r="G78" s="1"/>
  <c r="K112"/>
  <c r="I748" i="4"/>
  <c r="J749"/>
  <c r="G270" i="13" l="1"/>
  <c r="G137" i="8"/>
  <c r="G136" s="1"/>
  <c r="G135" s="1"/>
  <c r="G134" s="1"/>
  <c r="G133" s="1"/>
  <c r="G132" s="1"/>
  <c r="G131" s="1"/>
  <c r="G130" s="1"/>
  <c r="G129" s="1"/>
  <c r="G128" s="1"/>
  <c r="G127" s="1"/>
  <c r="G126" s="1"/>
  <c r="G125" s="1"/>
  <c r="G124" s="1"/>
  <c r="G123" s="1"/>
  <c r="G122" s="1"/>
  <c r="G121" s="1"/>
  <c r="G120" s="1"/>
  <c r="G119" s="1"/>
  <c r="G118" s="1"/>
  <c r="G117" s="1"/>
  <c r="G116" s="1"/>
  <c r="G115" s="1"/>
  <c r="G114" s="1"/>
  <c r="G113" s="1"/>
  <c r="G112" s="1"/>
  <c r="G111" s="1"/>
  <c r="G110" s="1"/>
  <c r="G109" s="1"/>
  <c r="G108" s="1"/>
  <c r="G107" s="1"/>
  <c r="G106" s="1"/>
  <c r="G105" s="1"/>
  <c r="G104" s="1"/>
  <c r="G103" s="1"/>
  <c r="G102" s="1"/>
  <c r="G101" s="1"/>
  <c r="G100" s="1"/>
  <c r="G99" s="1"/>
  <c r="G98" s="1"/>
  <c r="G97" s="1"/>
  <c r="G96" s="1"/>
  <c r="G95" s="1"/>
  <c r="G94" s="1"/>
  <c r="G93" s="1"/>
  <c r="G92" s="1"/>
  <c r="G91" s="1"/>
  <c r="G90" s="1"/>
  <c r="G89" s="1"/>
  <c r="G88" s="1"/>
  <c r="G87" s="1"/>
  <c r="G86" s="1"/>
  <c r="G85" s="1"/>
  <c r="G84" s="1"/>
  <c r="G83" s="1"/>
  <c r="L138"/>
  <c r="K78" i="6"/>
  <c r="G77"/>
  <c r="G76" s="1"/>
  <c r="G75" s="1"/>
  <c r="G74" s="1"/>
  <c r="G73" s="1"/>
  <c r="G72" s="1"/>
  <c r="G71" s="1"/>
  <c r="G70" s="1"/>
  <c r="G69" s="1"/>
  <c r="G68" s="1"/>
  <c r="G67" s="1"/>
  <c r="G66" s="1"/>
  <c r="G65" s="1"/>
  <c r="G64" s="1"/>
  <c r="G63" s="1"/>
  <c r="G62" s="1"/>
  <c r="G61" s="1"/>
  <c r="G60" s="1"/>
  <c r="G59" s="1"/>
  <c r="G58" s="1"/>
  <c r="G57" s="1"/>
  <c r="G56" s="1"/>
  <c r="G55" s="1"/>
  <c r="G54" s="1"/>
  <c r="G53" s="1"/>
  <c r="G52" s="1"/>
  <c r="G51" s="1"/>
  <c r="G50" s="1"/>
  <c r="G49" s="1"/>
  <c r="G48" s="1"/>
  <c r="G47" s="1"/>
  <c r="G46" s="1"/>
  <c r="G45" s="1"/>
  <c r="G44" s="1"/>
  <c r="G43" s="1"/>
  <c r="G42" s="1"/>
  <c r="G41" s="1"/>
  <c r="G40" s="1"/>
  <c r="G39" s="1"/>
  <c r="G38" s="1"/>
  <c r="G37" s="1"/>
  <c r="G36" s="1"/>
  <c r="K81"/>
  <c r="I747" i="4"/>
  <c r="J748"/>
  <c r="G269" i="13" l="1"/>
  <c r="G82" i="8"/>
  <c r="G81" s="1"/>
  <c r="G80" s="1"/>
  <c r="G79" s="1"/>
  <c r="G78" s="1"/>
  <c r="G77" s="1"/>
  <c r="G76" s="1"/>
  <c r="G75" s="1"/>
  <c r="G74" s="1"/>
  <c r="G73" s="1"/>
  <c r="G72" s="1"/>
  <c r="G71" s="1"/>
  <c r="G70" s="1"/>
  <c r="G69" s="1"/>
  <c r="G68" s="1"/>
  <c r="G67" s="1"/>
  <c r="G66" s="1"/>
  <c r="G65" s="1"/>
  <c r="G64" s="1"/>
  <c r="G63" s="1"/>
  <c r="G62" s="1"/>
  <c r="G61" s="1"/>
  <c r="G60" s="1"/>
  <c r="G59" s="1"/>
  <c r="G58" s="1"/>
  <c r="G57" s="1"/>
  <c r="G56" s="1"/>
  <c r="G55" s="1"/>
  <c r="G54" s="1"/>
  <c r="G53" s="1"/>
  <c r="G52" s="1"/>
  <c r="G51" s="1"/>
  <c r="G50" s="1"/>
  <c r="G49" s="1"/>
  <c r="G48" s="1"/>
  <c r="G47" s="1"/>
  <c r="G46" s="1"/>
  <c r="G45" s="1"/>
  <c r="G44" s="1"/>
  <c r="G43" s="1"/>
  <c r="G42" s="1"/>
  <c r="G41" s="1"/>
  <c r="G40" s="1"/>
  <c r="G39" s="1"/>
  <c r="G38" s="1"/>
  <c r="G37" s="1"/>
  <c r="G36" s="1"/>
  <c r="G35" s="1"/>
  <c r="G34" s="1"/>
  <c r="G33" s="1"/>
  <c r="G32" s="1"/>
  <c r="L32" s="1"/>
  <c r="L83"/>
  <c r="G35" i="6"/>
  <c r="G34" s="1"/>
  <c r="G33" s="1"/>
  <c r="G32" s="1"/>
  <c r="G31" s="1"/>
  <c r="G30" s="1"/>
  <c r="G29" s="1"/>
  <c r="G28" s="1"/>
  <c r="G27" s="1"/>
  <c r="G26" s="1"/>
  <c r="G25" s="1"/>
  <c r="G24" s="1"/>
  <c r="G23" s="1"/>
  <c r="G22" s="1"/>
  <c r="G21" s="1"/>
  <c r="G20" s="1"/>
  <c r="G19" s="1"/>
  <c r="G18" s="1"/>
  <c r="G17" s="1"/>
  <c r="G16" s="1"/>
  <c r="G15" s="1"/>
  <c r="G14" s="1"/>
  <c r="G13" s="1"/>
  <c r="G12" s="1"/>
  <c r="G11" s="1"/>
  <c r="G10" s="1"/>
  <c r="G9" s="1"/>
  <c r="G8" s="1"/>
  <c r="G7" s="1"/>
  <c r="K36"/>
  <c r="I746" i="4"/>
  <c r="J747"/>
  <c r="G268" i="13" l="1"/>
  <c r="G31" i="8"/>
  <c r="G30" s="1"/>
  <c r="G29" s="1"/>
  <c r="G28" s="1"/>
  <c r="G27" s="1"/>
  <c r="G26" s="1"/>
  <c r="G25" s="1"/>
  <c r="G24" s="1"/>
  <c r="G23" s="1"/>
  <c r="G22" s="1"/>
  <c r="G21" s="1"/>
  <c r="G20" s="1"/>
  <c r="G19" s="1"/>
  <c r="G18" s="1"/>
  <c r="G17" s="1"/>
  <c r="G16" s="1"/>
  <c r="G15" s="1"/>
  <c r="G14" s="1"/>
  <c r="G13" s="1"/>
  <c r="G12" s="1"/>
  <c r="G11" s="1"/>
  <c r="G10" s="1"/>
  <c r="G9" s="1"/>
  <c r="G8" s="1"/>
  <c r="G7" s="1"/>
  <c r="L7" s="1"/>
  <c r="I745" i="4"/>
  <c r="J746"/>
  <c r="G267" i="13" l="1"/>
  <c r="I744" i="4"/>
  <c r="J745"/>
  <c r="G266" i="13" l="1"/>
  <c r="I743" i="4"/>
  <c r="J744"/>
  <c r="G265" i="13" l="1"/>
  <c r="I742" i="4"/>
  <c r="J743"/>
  <c r="G264" i="13" l="1"/>
  <c r="I741" i="4"/>
  <c r="J742"/>
  <c r="G263" i="13" l="1"/>
  <c r="I740" i="4"/>
  <c r="J741"/>
  <c r="G262" i="13" l="1"/>
  <c r="I739" i="4"/>
  <c r="J740"/>
  <c r="G261" i="13" l="1"/>
  <c r="I738" i="4"/>
  <c r="J739"/>
  <c r="G260" i="13" l="1"/>
  <c r="I737" i="4"/>
  <c r="J738"/>
  <c r="G259" i="13" l="1"/>
  <c r="I736" i="4"/>
  <c r="J737"/>
  <c r="G258" i="13" l="1"/>
  <c r="I735" i="4"/>
  <c r="J736"/>
  <c r="G257" i="13" l="1"/>
  <c r="I734" i="4"/>
  <c r="J735"/>
  <c r="G256" i="13" l="1"/>
  <c r="I733" i="4"/>
  <c r="J734"/>
  <c r="G255" i="13" l="1"/>
  <c r="I732" i="4"/>
  <c r="J733"/>
  <c r="G254" i="13" l="1"/>
  <c r="J732" i="4"/>
  <c r="I731"/>
  <c r="G253" i="13" l="1"/>
  <c r="I730" i="4"/>
  <c r="J731"/>
  <c r="G252" i="13" l="1"/>
  <c r="I729" i="4"/>
  <c r="J730"/>
  <c r="G251" i="13" l="1"/>
  <c r="I728" i="4"/>
  <c r="J729"/>
  <c r="G250" i="13" l="1"/>
  <c r="I727" i="4"/>
  <c r="J728"/>
  <c r="G249" i="13" l="1"/>
  <c r="I726" i="4"/>
  <c r="J727"/>
  <c r="G248" i="13" l="1"/>
  <c r="I725" i="4"/>
  <c r="J726"/>
  <c r="G247" i="13" l="1"/>
  <c r="I724" i="4"/>
  <c r="J725"/>
  <c r="G246" i="13" l="1"/>
  <c r="I723" i="4"/>
  <c r="J724"/>
  <c r="G245" i="13" l="1"/>
  <c r="I722" i="4"/>
  <c r="J723"/>
  <c r="G244" i="13" l="1"/>
  <c r="I721" i="4"/>
  <c r="J722"/>
  <c r="G243" i="13" l="1"/>
  <c r="I720" i="4"/>
  <c r="J721"/>
  <c r="G242" i="13" l="1"/>
  <c r="I719" i="4"/>
  <c r="J720"/>
  <c r="G241" i="13" l="1"/>
  <c r="I718" i="4"/>
  <c r="J719"/>
  <c r="G240" i="13" l="1"/>
  <c r="I717" i="4"/>
  <c r="J718"/>
  <c r="G239" i="13" l="1"/>
  <c r="I716" i="4"/>
  <c r="J717"/>
  <c r="G238" i="13" l="1"/>
  <c r="I715" i="4"/>
  <c r="J716"/>
  <c r="G237" i="13" l="1"/>
  <c r="I714" i="4"/>
  <c r="J715"/>
  <c r="G236" i="13" l="1"/>
  <c r="J714" i="4"/>
  <c r="I713"/>
  <c r="G235" i="13" l="1"/>
  <c r="J713" i="4"/>
  <c r="I712"/>
  <c r="G234" i="13" l="1"/>
  <c r="J712" i="4"/>
  <c r="I711"/>
  <c r="G233" i="13" l="1"/>
  <c r="I710" i="4"/>
  <c r="J711"/>
  <c r="G232" i="13" l="1"/>
  <c r="I709" i="4"/>
  <c r="J710"/>
  <c r="G231" i="13" l="1"/>
  <c r="I708" i="4"/>
  <c r="J709"/>
  <c r="G230" i="13" l="1"/>
  <c r="I707" i="4"/>
  <c r="J708"/>
  <c r="G229" i="13" l="1"/>
  <c r="I706" i="4"/>
  <c r="J707"/>
  <c r="G228" i="13" l="1"/>
  <c r="I705" i="4"/>
  <c r="J706"/>
  <c r="G227" i="13" l="1"/>
  <c r="I704" i="4"/>
  <c r="J705"/>
  <c r="G226" i="13" l="1"/>
  <c r="I703" i="4"/>
  <c r="J704"/>
  <c r="G225" i="13" l="1"/>
  <c r="I702" i="4"/>
  <c r="J703"/>
  <c r="G224" i="13" l="1"/>
  <c r="I701" i="4"/>
  <c r="J702"/>
  <c r="G223" i="13" l="1"/>
  <c r="I700" i="4"/>
  <c r="J701"/>
  <c r="G222" i="13" l="1"/>
  <c r="I699" i="4"/>
  <c r="J700"/>
  <c r="G221" i="13" l="1"/>
  <c r="I698" i="4"/>
  <c r="J699"/>
  <c r="G220" i="13" l="1"/>
  <c r="I697" i="4"/>
  <c r="J698"/>
  <c r="G219" i="13" l="1"/>
  <c r="I696" i="4"/>
  <c r="J697"/>
  <c r="G218" i="13" l="1"/>
  <c r="I695" i="4"/>
  <c r="J696"/>
  <c r="G217" i="13" l="1"/>
  <c r="I694" i="4"/>
  <c r="J695"/>
  <c r="G216" i="13" l="1"/>
  <c r="I693" i="4"/>
  <c r="J694"/>
  <c r="G215" i="13" l="1"/>
  <c r="I692" i="4"/>
  <c r="J693"/>
  <c r="G214" i="13" l="1"/>
  <c r="I691" i="4"/>
  <c r="J692"/>
  <c r="G213" i="13" l="1"/>
  <c r="I690" i="4"/>
  <c r="J691"/>
  <c r="G212" i="13" l="1"/>
  <c r="I689" i="4"/>
  <c r="J690"/>
  <c r="G211" i="13" l="1"/>
  <c r="I688" i="4"/>
  <c r="J689"/>
  <c r="G210" i="13" l="1"/>
  <c r="I687" i="4"/>
  <c r="J688"/>
  <c r="G209" i="13" l="1"/>
  <c r="I686" i="4"/>
  <c r="J687"/>
  <c r="G208" i="13" l="1"/>
  <c r="I685" i="4"/>
  <c r="J686"/>
  <c r="G207" i="13" l="1"/>
  <c r="I684" i="4"/>
  <c r="J685"/>
  <c r="G206" i="13" l="1"/>
  <c r="I683" i="4"/>
  <c r="J684"/>
  <c r="G205" i="13" l="1"/>
  <c r="I682" i="4"/>
  <c r="J683"/>
  <c r="G204" i="13" l="1"/>
  <c r="I681" i="4"/>
  <c r="J682"/>
  <c r="G203" i="13" l="1"/>
  <c r="I680" i="4"/>
  <c r="J681"/>
  <c r="G202" i="13" l="1"/>
  <c r="I679" i="4"/>
  <c r="J680"/>
  <c r="G201" i="13" l="1"/>
  <c r="I678" i="4"/>
  <c r="J679"/>
  <c r="G200" i="13" l="1"/>
  <c r="I677" i="4"/>
  <c r="J678"/>
  <c r="G199" i="13" l="1"/>
  <c r="I676" i="4"/>
  <c r="J677"/>
  <c r="G198" i="13" l="1"/>
  <c r="J676" i="4"/>
  <c r="I675"/>
  <c r="G197" i="13" l="1"/>
  <c r="I674" i="4"/>
  <c r="J675"/>
  <c r="G196" i="13" l="1"/>
  <c r="I673" i="4"/>
  <c r="J674"/>
  <c r="G195" i="13" l="1"/>
  <c r="I672" i="4"/>
  <c r="J673"/>
  <c r="G194" i="13" l="1"/>
  <c r="I671" i="4"/>
  <c r="J672"/>
  <c r="G193" i="13" l="1"/>
  <c r="I670" i="4"/>
  <c r="J671"/>
  <c r="G192" i="13" l="1"/>
  <c r="I669" i="4"/>
  <c r="J670"/>
  <c r="G191" i="13" l="1"/>
  <c r="I668" i="4"/>
  <c r="J669"/>
  <c r="G190" i="13" l="1"/>
  <c r="I667" i="4"/>
  <c r="J668"/>
  <c r="G189" i="13" l="1"/>
  <c r="I666" i="4"/>
  <c r="J667"/>
  <c r="G188" i="13" l="1"/>
  <c r="I665" i="4"/>
  <c r="J666"/>
  <c r="G187" i="13" l="1"/>
  <c r="I664" i="4"/>
  <c r="J665"/>
  <c r="G186" i="13" l="1"/>
  <c r="I663" i="4"/>
  <c r="J664"/>
  <c r="G185" i="13" l="1"/>
  <c r="I662" i="4"/>
  <c r="J663"/>
  <c r="G184" i="13" l="1"/>
  <c r="I661" i="4"/>
  <c r="J662"/>
  <c r="G183" i="13" l="1"/>
  <c r="I660" i="4"/>
  <c r="J661"/>
  <c r="G182" i="13" l="1"/>
  <c r="I659" i="4"/>
  <c r="J660"/>
  <c r="G181" i="13" l="1"/>
  <c r="I658" i="4"/>
  <c r="J659"/>
  <c r="G180" i="13" l="1"/>
  <c r="I657" i="4"/>
  <c r="J658"/>
  <c r="G179" i="13" l="1"/>
  <c r="I656" i="4"/>
  <c r="J657"/>
  <c r="G178" i="13" l="1"/>
  <c r="I655" i="4"/>
  <c r="J656"/>
  <c r="G177" i="13" l="1"/>
  <c r="J655" i="4"/>
  <c r="I654"/>
  <c r="G176" i="13" l="1"/>
  <c r="I653" i="4"/>
  <c r="J654"/>
  <c r="G175" i="13" l="1"/>
  <c r="I652" i="4"/>
  <c r="J653"/>
  <c r="G174" i="13" l="1"/>
  <c r="I651" i="4"/>
  <c r="J652"/>
  <c r="G173" i="13" l="1"/>
  <c r="I650" i="4"/>
  <c r="J651"/>
  <c r="G172" i="13" l="1"/>
  <c r="I649" i="4"/>
  <c r="J650"/>
  <c r="G171" i="13" l="1"/>
  <c r="I648" i="4"/>
  <c r="J649"/>
  <c r="G170" i="13" l="1"/>
  <c r="I647" i="4"/>
  <c r="J648"/>
  <c r="G169" i="13" l="1"/>
  <c r="I646" i="4"/>
  <c r="J647"/>
  <c r="G168" i="13" l="1"/>
  <c r="I645" i="4"/>
  <c r="J646"/>
  <c r="G167" i="13" l="1"/>
  <c r="I644" i="4"/>
  <c r="J645"/>
  <c r="G166" i="13" l="1"/>
  <c r="I643" i="4"/>
  <c r="J644"/>
  <c r="G165" i="13" l="1"/>
  <c r="I642" i="4"/>
  <c r="J643"/>
  <c r="G164" i="13" l="1"/>
  <c r="I641" i="4"/>
  <c r="J642"/>
  <c r="G163" i="13" l="1"/>
  <c r="I640" i="4"/>
  <c r="J641"/>
  <c r="G162" i="13" l="1"/>
  <c r="I639" i="4"/>
  <c r="J640"/>
  <c r="G161" i="13" l="1"/>
  <c r="I638" i="4"/>
  <c r="J639"/>
  <c r="G160" i="13" l="1"/>
  <c r="I637" i="4"/>
  <c r="J638"/>
  <c r="G159" i="13" l="1"/>
  <c r="I636" i="4"/>
  <c r="J637"/>
  <c r="G158" i="13" l="1"/>
  <c r="I635" i="4"/>
  <c r="J636"/>
  <c r="G157" i="13" l="1"/>
  <c r="I634" i="4"/>
  <c r="J635"/>
  <c r="G156" i="13" l="1"/>
  <c r="I633" i="4"/>
  <c r="J634"/>
  <c r="G155" i="13" l="1"/>
  <c r="I632" i="4"/>
  <c r="J633"/>
  <c r="G154" i="13" l="1"/>
  <c r="I631" i="4"/>
  <c r="J632"/>
  <c r="G153" i="13" l="1"/>
  <c r="I630" i="4"/>
  <c r="J631"/>
  <c r="G152" i="13" l="1"/>
  <c r="I629" i="4"/>
  <c r="J630"/>
  <c r="G151" i="13" l="1"/>
  <c r="I628" i="4"/>
  <c r="J629"/>
  <c r="G150" i="13" l="1"/>
  <c r="I627" i="4"/>
  <c r="J628"/>
  <c r="G149" i="13" l="1"/>
  <c r="J627" i="4"/>
  <c r="I626"/>
  <c r="G148" i="13" l="1"/>
  <c r="I625" i="4"/>
  <c r="J626"/>
  <c r="G147" i="13" l="1"/>
  <c r="I624" i="4"/>
  <c r="J625"/>
  <c r="G146" i="13" l="1"/>
  <c r="I623" i="4"/>
  <c r="J624"/>
  <c r="G145" i="13" l="1"/>
  <c r="I622" i="4"/>
  <c r="J623"/>
  <c r="G144" i="13" l="1"/>
  <c r="I621" i="4"/>
  <c r="J622"/>
  <c r="G143" i="13" l="1"/>
  <c r="I620" i="4"/>
  <c r="J621"/>
  <c r="G142" i="13" l="1"/>
  <c r="I619" i="4"/>
  <c r="J620"/>
  <c r="G141" i="13" l="1"/>
  <c r="I618" i="4"/>
  <c r="J619"/>
  <c r="G140" i="13" l="1"/>
  <c r="I617" i="4"/>
  <c r="J618"/>
  <c r="G139" i="13" l="1"/>
  <c r="I616" i="4"/>
  <c r="J617"/>
  <c r="G138" i="13" l="1"/>
  <c r="I615" i="4"/>
  <c r="J616"/>
  <c r="G137" i="13" l="1"/>
  <c r="I614" i="4"/>
  <c r="J615"/>
  <c r="G136" i="13" l="1"/>
  <c r="I613" i="4"/>
  <c r="J614"/>
  <c r="G135" i="13" l="1"/>
  <c r="I612" i="4"/>
  <c r="J613"/>
  <c r="G134" i="13" l="1"/>
  <c r="I611" i="4"/>
  <c r="J612"/>
  <c r="G133" i="13" l="1"/>
  <c r="I610" i="4"/>
  <c r="J611"/>
  <c r="G132" i="13" l="1"/>
  <c r="I609" i="4"/>
  <c r="J610"/>
  <c r="G131" i="13" l="1"/>
  <c r="I608" i="4"/>
  <c r="J609"/>
  <c r="G130" i="13" l="1"/>
  <c r="I607" i="4"/>
  <c r="J608"/>
  <c r="G129" i="13" l="1"/>
  <c r="I606" i="4"/>
  <c r="J607"/>
  <c r="G128" i="13" l="1"/>
  <c r="I605" i="4"/>
  <c r="J606"/>
  <c r="G127" i="13" l="1"/>
  <c r="J605" i="4"/>
  <c r="I604"/>
  <c r="G126" i="13" l="1"/>
  <c r="I603" i="4"/>
  <c r="J604"/>
  <c r="G125" i="13" l="1"/>
  <c r="I602" i="4"/>
  <c r="J603"/>
  <c r="G124" i="13" l="1"/>
  <c r="I601" i="4"/>
  <c r="J602"/>
  <c r="G123" i="13" l="1"/>
  <c r="I600" i="4"/>
  <c r="J601"/>
  <c r="G122" i="13" l="1"/>
  <c r="I599" i="4"/>
  <c r="J600"/>
  <c r="G121" i="13" l="1"/>
  <c r="I598" i="4"/>
  <c r="J599"/>
  <c r="G120" i="13" l="1"/>
  <c r="I597" i="4"/>
  <c r="J598"/>
  <c r="G119" i="13" l="1"/>
  <c r="I596" i="4"/>
  <c r="J597"/>
  <c r="G118" i="13" l="1"/>
  <c r="I595" i="4"/>
  <c r="J596"/>
  <c r="G117" i="13" l="1"/>
  <c r="I594" i="4"/>
  <c r="J595"/>
  <c r="G116" i="13" l="1"/>
  <c r="I593" i="4"/>
  <c r="J594"/>
  <c r="G115" i="13" l="1"/>
  <c r="G114" s="1"/>
  <c r="G113" s="1"/>
  <c r="G112" s="1"/>
  <c r="G111" s="1"/>
  <c r="G110" s="1"/>
  <c r="G109" s="1"/>
  <c r="G108" s="1"/>
  <c r="G107" s="1"/>
  <c r="G106" s="1"/>
  <c r="G105" s="1"/>
  <c r="G104" s="1"/>
  <c r="G103" s="1"/>
  <c r="G102" s="1"/>
  <c r="G101" s="1"/>
  <c r="G100" s="1"/>
  <c r="G99" s="1"/>
  <c r="G98" s="1"/>
  <c r="G97" s="1"/>
  <c r="G96" s="1"/>
  <c r="G95" s="1"/>
  <c r="G94" s="1"/>
  <c r="G93" s="1"/>
  <c r="G92" s="1"/>
  <c r="G91" s="1"/>
  <c r="G90" s="1"/>
  <c r="G89" s="1"/>
  <c r="G88" s="1"/>
  <c r="G87" s="1"/>
  <c r="G86" s="1"/>
  <c r="G85" s="1"/>
  <c r="G84" s="1"/>
  <c r="G83" s="1"/>
  <c r="G82" s="1"/>
  <c r="G81" s="1"/>
  <c r="G80" s="1"/>
  <c r="G79" s="1"/>
  <c r="G78" s="1"/>
  <c r="G77" s="1"/>
  <c r="G76" s="1"/>
  <c r="G75" s="1"/>
  <c r="G74" s="1"/>
  <c r="G73" s="1"/>
  <c r="G72" s="1"/>
  <c r="G71" s="1"/>
  <c r="G70" s="1"/>
  <c r="G69" s="1"/>
  <c r="G68" s="1"/>
  <c r="G67" s="1"/>
  <c r="G66" s="1"/>
  <c r="G65" s="1"/>
  <c r="G64" s="1"/>
  <c r="G63" s="1"/>
  <c r="G62" s="1"/>
  <c r="G61" s="1"/>
  <c r="G60" s="1"/>
  <c r="G59" s="1"/>
  <c r="G58" s="1"/>
  <c r="G57" s="1"/>
  <c r="G56" s="1"/>
  <c r="G55" s="1"/>
  <c r="G54" s="1"/>
  <c r="G53" s="1"/>
  <c r="G52" s="1"/>
  <c r="G51" s="1"/>
  <c r="G50" s="1"/>
  <c r="G49" s="1"/>
  <c r="G48" s="1"/>
  <c r="G47" s="1"/>
  <c r="G46" s="1"/>
  <c r="G45" s="1"/>
  <c r="G44" s="1"/>
  <c r="G43" s="1"/>
  <c r="G42" s="1"/>
  <c r="G41" s="1"/>
  <c r="G40" s="1"/>
  <c r="G39" s="1"/>
  <c r="G38" s="1"/>
  <c r="G37" s="1"/>
  <c r="G36" s="1"/>
  <c r="G35" s="1"/>
  <c r="G34" s="1"/>
  <c r="G33" s="1"/>
  <c r="G32" s="1"/>
  <c r="G31" s="1"/>
  <c r="G30" s="1"/>
  <c r="G29" s="1"/>
  <c r="G28" s="1"/>
  <c r="G27" s="1"/>
  <c r="G26" s="1"/>
  <c r="G25" s="1"/>
  <c r="G24" s="1"/>
  <c r="G23" s="1"/>
  <c r="G22" s="1"/>
  <c r="G21" s="1"/>
  <c r="G20" s="1"/>
  <c r="G19" s="1"/>
  <c r="G18" s="1"/>
  <c r="G17" s="1"/>
  <c r="G16" s="1"/>
  <c r="G15" s="1"/>
  <c r="G14" s="1"/>
  <c r="G13" s="1"/>
  <c r="G12" s="1"/>
  <c r="G11" s="1"/>
  <c r="G10" s="1"/>
  <c r="G9" s="1"/>
  <c r="G8" s="1"/>
  <c r="G7" s="1"/>
  <c r="I592" i="4"/>
  <c r="J593"/>
  <c r="I591" l="1"/>
  <c r="J592"/>
  <c r="I590" l="1"/>
  <c r="J591"/>
  <c r="J590" l="1"/>
  <c r="I589"/>
  <c r="I588" l="1"/>
  <c r="J589"/>
  <c r="I587" l="1"/>
  <c r="J588"/>
  <c r="I586" l="1"/>
  <c r="J587"/>
  <c r="I585" l="1"/>
  <c r="J586"/>
  <c r="I584" l="1"/>
  <c r="J585"/>
  <c r="I583" l="1"/>
  <c r="J584"/>
  <c r="I582" l="1"/>
  <c r="J583"/>
  <c r="I581" l="1"/>
  <c r="J582"/>
  <c r="I580" l="1"/>
  <c r="J581"/>
  <c r="I579" l="1"/>
  <c r="J580"/>
  <c r="I578" l="1"/>
  <c r="J579"/>
  <c r="I577" l="1"/>
  <c r="J578"/>
  <c r="I576" l="1"/>
  <c r="J577"/>
  <c r="I575" l="1"/>
  <c r="J576"/>
  <c r="I574" l="1"/>
  <c r="J575"/>
  <c r="I573" l="1"/>
  <c r="J574"/>
  <c r="I572" l="1"/>
  <c r="J573"/>
  <c r="I571" l="1"/>
  <c r="J572"/>
  <c r="I570" l="1"/>
  <c r="J571"/>
  <c r="J570" l="1"/>
  <c r="I569"/>
  <c r="I568" l="1"/>
  <c r="J569"/>
  <c r="I567" l="1"/>
  <c r="J568"/>
  <c r="I566" l="1"/>
  <c r="J567"/>
  <c r="I565" l="1"/>
  <c r="J566"/>
  <c r="I564" l="1"/>
  <c r="J565"/>
  <c r="I563" l="1"/>
  <c r="J564"/>
  <c r="I562" l="1"/>
  <c r="J563"/>
  <c r="I561" l="1"/>
  <c r="J562"/>
  <c r="I560" l="1"/>
  <c r="J561"/>
  <c r="I559" l="1"/>
  <c r="J560"/>
  <c r="I558" l="1"/>
  <c r="J559"/>
  <c r="I557" l="1"/>
  <c r="J558"/>
  <c r="I556" l="1"/>
  <c r="J557"/>
  <c r="I555" l="1"/>
  <c r="J556"/>
  <c r="I554" l="1"/>
  <c r="J555"/>
  <c r="I553" l="1"/>
  <c r="J554"/>
  <c r="I552" l="1"/>
  <c r="J553"/>
  <c r="I551" l="1"/>
  <c r="J552"/>
  <c r="I550" l="1"/>
  <c r="J551"/>
  <c r="I549" l="1"/>
  <c r="J550"/>
  <c r="J549" l="1"/>
  <c r="I548"/>
  <c r="I547" l="1"/>
  <c r="J548"/>
  <c r="I546" l="1"/>
  <c r="J547"/>
  <c r="I545" l="1"/>
  <c r="J546"/>
  <c r="I544" l="1"/>
  <c r="J545"/>
  <c r="I543" l="1"/>
  <c r="J544"/>
  <c r="I542" l="1"/>
  <c r="J543"/>
  <c r="I541" l="1"/>
  <c r="J542"/>
  <c r="I540" l="1"/>
  <c r="J541"/>
  <c r="I539" l="1"/>
  <c r="J540"/>
  <c r="I538" l="1"/>
  <c r="J539"/>
  <c r="I537" l="1"/>
  <c r="J538"/>
  <c r="I536" l="1"/>
  <c r="J537"/>
  <c r="I535" l="1"/>
  <c r="J536"/>
  <c r="I534" l="1"/>
  <c r="J535"/>
  <c r="I533" l="1"/>
  <c r="J534"/>
  <c r="I532" l="1"/>
  <c r="J533"/>
  <c r="I531" l="1"/>
  <c r="J532"/>
  <c r="I530" l="1"/>
  <c r="J531"/>
  <c r="J530" l="1"/>
  <c r="I529"/>
  <c r="I528" l="1"/>
  <c r="J529"/>
  <c r="I527" l="1"/>
  <c r="J528"/>
  <c r="I526" l="1"/>
  <c r="J527"/>
  <c r="J526" l="1"/>
  <c r="I525"/>
  <c r="J525" l="1"/>
  <c r="I524"/>
  <c r="J524" l="1"/>
  <c r="I523"/>
  <c r="I522" l="1"/>
  <c r="J523"/>
  <c r="I521" l="1"/>
  <c r="J522"/>
  <c r="I520" l="1"/>
  <c r="J521"/>
  <c r="I519" l="1"/>
  <c r="J520"/>
  <c r="I518" l="1"/>
  <c r="J519"/>
  <c r="I517" l="1"/>
  <c r="J518"/>
  <c r="I516" l="1"/>
  <c r="J517"/>
  <c r="I515" l="1"/>
  <c r="J516"/>
  <c r="I514" l="1"/>
  <c r="J515"/>
  <c r="I513" l="1"/>
  <c r="J514"/>
  <c r="I512" l="1"/>
  <c r="J513"/>
  <c r="I511" l="1"/>
  <c r="J512"/>
  <c r="I510" l="1"/>
  <c r="J511"/>
  <c r="I509" l="1"/>
  <c r="J510"/>
  <c r="I508" l="1"/>
  <c r="J509"/>
  <c r="I507" l="1"/>
  <c r="J508"/>
  <c r="I506" l="1"/>
  <c r="J507"/>
  <c r="I505" l="1"/>
  <c r="J506"/>
  <c r="I504" l="1"/>
  <c r="J505"/>
  <c r="I503" l="1"/>
  <c r="J504"/>
  <c r="I502" l="1"/>
  <c r="J503"/>
  <c r="I501" l="1"/>
  <c r="J502"/>
  <c r="I500" l="1"/>
  <c r="J501"/>
  <c r="I499" l="1"/>
  <c r="J500"/>
  <c r="I498" l="1"/>
  <c r="J499"/>
  <c r="I497" l="1"/>
  <c r="J498"/>
  <c r="I496" l="1"/>
  <c r="J497"/>
  <c r="I495" l="1"/>
  <c r="J496"/>
  <c r="I494" l="1"/>
  <c r="J495"/>
  <c r="I493" l="1"/>
  <c r="J494"/>
  <c r="I492" l="1"/>
  <c r="J493"/>
  <c r="I491" l="1"/>
  <c r="J492"/>
  <c r="I490" l="1"/>
  <c r="J491"/>
  <c r="I489" l="1"/>
  <c r="J490"/>
  <c r="J489" l="1"/>
  <c r="I488"/>
  <c r="J488" l="1"/>
  <c r="I487"/>
  <c r="J487" l="1"/>
  <c r="I486"/>
  <c r="I485" l="1"/>
  <c r="J486"/>
  <c r="I484" l="1"/>
  <c r="J485"/>
  <c r="I483" l="1"/>
  <c r="J484"/>
  <c r="I482" l="1"/>
  <c r="J483"/>
  <c r="I481" l="1"/>
  <c r="J482"/>
  <c r="I480" l="1"/>
  <c r="J481"/>
  <c r="I479" l="1"/>
  <c r="J480"/>
  <c r="I478" l="1"/>
  <c r="J479"/>
  <c r="I477" l="1"/>
  <c r="J478"/>
  <c r="I476" l="1"/>
  <c r="J477"/>
  <c r="I475" l="1"/>
  <c r="J476"/>
  <c r="I474" l="1"/>
  <c r="J475"/>
  <c r="I473" l="1"/>
  <c r="J474"/>
  <c r="I472" l="1"/>
  <c r="J473"/>
  <c r="I471" l="1"/>
  <c r="J472"/>
  <c r="I470" l="1"/>
  <c r="J471"/>
  <c r="I469" l="1"/>
  <c r="J470"/>
  <c r="I468" l="1"/>
  <c r="J469"/>
  <c r="I467" l="1"/>
  <c r="J468"/>
  <c r="I466" l="1"/>
  <c r="J467"/>
  <c r="I465" l="1"/>
  <c r="J466"/>
  <c r="I464" l="1"/>
  <c r="J465"/>
  <c r="I463" l="1"/>
  <c r="J464"/>
  <c r="I462" l="1"/>
  <c r="J463"/>
  <c r="I461" l="1"/>
  <c r="J462"/>
  <c r="I460" l="1"/>
  <c r="J461"/>
  <c r="J460" l="1"/>
  <c r="I459"/>
  <c r="I458" l="1"/>
  <c r="J459"/>
  <c r="J458" l="1"/>
  <c r="I457"/>
  <c r="I456" l="1"/>
  <c r="J457"/>
  <c r="I455" l="1"/>
  <c r="J456"/>
  <c r="I454" l="1"/>
  <c r="J455"/>
  <c r="I453" l="1"/>
  <c r="J454"/>
  <c r="I452" l="1"/>
  <c r="J453"/>
  <c r="I451" l="1"/>
  <c r="J452"/>
  <c r="I450" l="1"/>
  <c r="J451"/>
  <c r="J450" l="1"/>
  <c r="I449"/>
  <c r="J449" l="1"/>
  <c r="I448"/>
  <c r="I447" l="1"/>
  <c r="J448"/>
  <c r="I446" l="1"/>
  <c r="J447"/>
  <c r="I445" l="1"/>
  <c r="J446"/>
  <c r="I444" l="1"/>
  <c r="J445"/>
  <c r="I443" l="1"/>
  <c r="J444"/>
  <c r="I442" l="1"/>
  <c r="J443"/>
  <c r="I441" l="1"/>
  <c r="J442"/>
  <c r="I440" l="1"/>
  <c r="J441"/>
  <c r="I439" l="1"/>
  <c r="J440"/>
  <c r="I438" l="1"/>
  <c r="J439"/>
  <c r="I437" l="1"/>
  <c r="J438"/>
  <c r="I436" l="1"/>
  <c r="J437"/>
  <c r="I435" l="1"/>
  <c r="J436"/>
  <c r="I434" l="1"/>
  <c r="J435"/>
  <c r="I433" l="1"/>
  <c r="J434"/>
  <c r="I432" l="1"/>
  <c r="J433"/>
  <c r="I431" l="1"/>
  <c r="J432"/>
  <c r="I430" l="1"/>
  <c r="J431"/>
  <c r="I429" l="1"/>
  <c r="J430"/>
  <c r="I428" l="1"/>
  <c r="J429"/>
  <c r="I427" l="1"/>
  <c r="J428"/>
  <c r="I426" l="1"/>
  <c r="J427"/>
  <c r="I425" l="1"/>
  <c r="J426"/>
  <c r="I424" l="1"/>
  <c r="J425"/>
  <c r="I423" l="1"/>
  <c r="J424"/>
  <c r="I422" l="1"/>
  <c r="J423"/>
  <c r="I421" l="1"/>
  <c r="J422"/>
  <c r="I420" l="1"/>
  <c r="J421"/>
  <c r="I419" l="1"/>
  <c r="J420"/>
  <c r="I418" l="1"/>
  <c r="J419"/>
  <c r="I417" l="1"/>
  <c r="J418"/>
  <c r="I416" l="1"/>
  <c r="J417"/>
  <c r="I415" l="1"/>
  <c r="J416"/>
  <c r="I414" l="1"/>
  <c r="J415"/>
  <c r="J414" l="1"/>
  <c r="I413"/>
  <c r="J413" l="1"/>
  <c r="I412"/>
  <c r="I411" l="1"/>
  <c r="J412"/>
  <c r="I410" l="1"/>
  <c r="J411"/>
  <c r="I409" l="1"/>
  <c r="J410"/>
  <c r="I408" l="1"/>
  <c r="J409"/>
  <c r="I407" l="1"/>
  <c r="J408"/>
  <c r="I406" l="1"/>
  <c r="J407"/>
  <c r="I405" l="1"/>
  <c r="J406"/>
  <c r="I404" l="1"/>
  <c r="J405"/>
  <c r="I403" l="1"/>
  <c r="J404"/>
  <c r="I402" l="1"/>
  <c r="J403"/>
  <c r="I401" l="1"/>
  <c r="J402"/>
  <c r="I400" l="1"/>
  <c r="J401"/>
  <c r="I399" l="1"/>
  <c r="J400"/>
  <c r="I398" l="1"/>
  <c r="J399"/>
  <c r="J398" l="1"/>
  <c r="I397"/>
  <c r="I396" l="1"/>
  <c r="J397"/>
  <c r="I395" l="1"/>
  <c r="J396"/>
  <c r="I394" l="1"/>
  <c r="J395"/>
  <c r="I393" l="1"/>
  <c r="J394"/>
  <c r="I392" l="1"/>
  <c r="J393"/>
  <c r="I391" l="1"/>
  <c r="J392"/>
  <c r="I390" l="1"/>
  <c r="J391"/>
  <c r="I389" l="1"/>
  <c r="J390"/>
  <c r="I388" l="1"/>
  <c r="J389"/>
  <c r="I387" l="1"/>
  <c r="J388"/>
  <c r="I386" l="1"/>
  <c r="J387"/>
  <c r="I385" l="1"/>
  <c r="J386"/>
  <c r="I384" l="1"/>
  <c r="J385"/>
  <c r="I383" l="1"/>
  <c r="J384"/>
  <c r="I382" l="1"/>
  <c r="J383"/>
  <c r="I381" l="1"/>
  <c r="J382"/>
  <c r="I380" l="1"/>
  <c r="J381"/>
  <c r="I379" l="1"/>
  <c r="J380"/>
  <c r="I378" l="1"/>
  <c r="J379"/>
  <c r="I377" l="1"/>
  <c r="J378"/>
  <c r="I376" l="1"/>
  <c r="J377"/>
  <c r="I375" l="1"/>
  <c r="J376"/>
  <c r="J375" l="1"/>
  <c r="I374"/>
  <c r="I373" l="1"/>
  <c r="J374"/>
  <c r="I372" l="1"/>
  <c r="J373"/>
  <c r="I371" l="1"/>
  <c r="J372"/>
  <c r="I370" l="1"/>
  <c r="J371"/>
  <c r="I369" l="1"/>
  <c r="J370"/>
  <c r="I368" l="1"/>
  <c r="J369"/>
  <c r="I367" l="1"/>
  <c r="J368"/>
  <c r="I366" l="1"/>
  <c r="J367"/>
  <c r="I365" l="1"/>
  <c r="J366"/>
  <c r="I364" l="1"/>
  <c r="J365"/>
  <c r="I363" l="1"/>
  <c r="J364"/>
  <c r="I362" l="1"/>
  <c r="J363"/>
  <c r="I361" l="1"/>
  <c r="J362"/>
  <c r="I360" l="1"/>
  <c r="J361"/>
  <c r="I359" l="1"/>
  <c r="J360"/>
  <c r="I358" l="1"/>
  <c r="J359"/>
  <c r="I357" l="1"/>
  <c r="J358"/>
  <c r="I356" l="1"/>
  <c r="J357"/>
  <c r="I355" l="1"/>
  <c r="J356"/>
  <c r="I354" l="1"/>
  <c r="J355"/>
  <c r="I353" l="1"/>
  <c r="J354"/>
  <c r="I352" l="1"/>
  <c r="J353"/>
  <c r="I351" l="1"/>
  <c r="J352"/>
  <c r="I350" l="1"/>
  <c r="J351"/>
  <c r="I349" l="1"/>
  <c r="J350"/>
  <c r="I348" l="1"/>
  <c r="J349"/>
  <c r="I347" l="1"/>
  <c r="J348"/>
  <c r="I346" l="1"/>
  <c r="J347"/>
  <c r="I345" l="1"/>
  <c r="J346"/>
  <c r="I344" l="1"/>
  <c r="J345"/>
  <c r="J344" l="1"/>
  <c r="I343"/>
  <c r="I342" l="1"/>
  <c r="J343"/>
  <c r="I341" l="1"/>
  <c r="J342"/>
  <c r="I340" l="1"/>
  <c r="J341"/>
  <c r="I339" l="1"/>
  <c r="J340"/>
  <c r="I338" l="1"/>
  <c r="J339"/>
  <c r="I337" l="1"/>
  <c r="J338"/>
  <c r="I336" l="1"/>
  <c r="J337"/>
  <c r="I335" l="1"/>
  <c r="J336"/>
  <c r="I334" l="1"/>
  <c r="J335"/>
  <c r="I333" l="1"/>
  <c r="J334"/>
  <c r="I332" l="1"/>
  <c r="J333"/>
  <c r="I331" l="1"/>
  <c r="J332"/>
  <c r="I330" l="1"/>
  <c r="J331"/>
  <c r="I329" l="1"/>
  <c r="J330"/>
  <c r="I328" l="1"/>
  <c r="J329"/>
  <c r="I327" l="1"/>
  <c r="J328"/>
  <c r="I326" l="1"/>
  <c r="J327"/>
  <c r="I325" l="1"/>
  <c r="J326"/>
  <c r="I324" l="1"/>
  <c r="J325"/>
  <c r="I323" l="1"/>
  <c r="J324"/>
  <c r="I322" l="1"/>
  <c r="J323"/>
  <c r="I321" l="1"/>
  <c r="J322"/>
  <c r="I320" l="1"/>
  <c r="J321"/>
  <c r="I319" l="1"/>
  <c r="J320"/>
  <c r="I318" l="1"/>
  <c r="J319"/>
  <c r="I317" l="1"/>
  <c r="J318"/>
  <c r="I316" l="1"/>
  <c r="J317"/>
  <c r="I315" l="1"/>
  <c r="J316"/>
  <c r="I314" l="1"/>
  <c r="J315"/>
  <c r="I313" l="1"/>
  <c r="J314"/>
  <c r="I312" l="1"/>
  <c r="J313"/>
  <c r="I311" l="1"/>
  <c r="J312"/>
  <c r="I310" l="1"/>
  <c r="J311"/>
  <c r="I309" l="1"/>
  <c r="J310"/>
  <c r="I308" l="1"/>
  <c r="J309"/>
  <c r="I307" l="1"/>
  <c r="J308"/>
  <c r="I306" l="1"/>
  <c r="J307"/>
  <c r="I305" l="1"/>
  <c r="J306"/>
  <c r="I304" l="1"/>
  <c r="J305"/>
  <c r="I303" l="1"/>
  <c r="J304"/>
  <c r="I302" l="1"/>
  <c r="J303"/>
  <c r="I301" l="1"/>
  <c r="J302"/>
  <c r="J301" l="1"/>
  <c r="I300"/>
  <c r="I299" l="1"/>
  <c r="J300"/>
  <c r="I298" l="1"/>
  <c r="J299"/>
  <c r="I297" l="1"/>
  <c r="J298"/>
  <c r="I296" l="1"/>
  <c r="J297"/>
  <c r="I295" l="1"/>
  <c r="J296"/>
  <c r="I294" l="1"/>
  <c r="J295"/>
  <c r="I293" l="1"/>
  <c r="J294"/>
  <c r="I292" l="1"/>
  <c r="J293"/>
  <c r="I291" l="1"/>
  <c r="J292"/>
  <c r="I290" l="1"/>
  <c r="J291"/>
  <c r="I289" l="1"/>
  <c r="J290"/>
  <c r="I288" l="1"/>
  <c r="J289"/>
  <c r="I287" l="1"/>
  <c r="J288"/>
  <c r="I286" l="1"/>
  <c r="J287"/>
  <c r="I285" l="1"/>
  <c r="J286"/>
  <c r="I284" l="1"/>
  <c r="J285"/>
  <c r="I283" l="1"/>
  <c r="J284"/>
  <c r="I282" l="1"/>
  <c r="J283"/>
  <c r="I281" l="1"/>
  <c r="J282"/>
  <c r="I280" l="1"/>
  <c r="J281"/>
  <c r="I279" l="1"/>
  <c r="J280"/>
  <c r="I278" l="1"/>
  <c r="J279"/>
  <c r="I277" l="1"/>
  <c r="J278"/>
  <c r="I276" l="1"/>
  <c r="J277"/>
  <c r="I275" l="1"/>
  <c r="J276"/>
  <c r="I274" l="1"/>
  <c r="J275"/>
  <c r="I273" l="1"/>
  <c r="J274"/>
  <c r="I272" l="1"/>
  <c r="J273"/>
  <c r="I271" l="1"/>
  <c r="J272"/>
  <c r="I270" l="1"/>
  <c r="J271"/>
  <c r="I269" l="1"/>
  <c r="J270"/>
  <c r="I268" l="1"/>
  <c r="J269"/>
  <c r="I267" l="1"/>
  <c r="J268"/>
  <c r="J267" l="1"/>
  <c r="I266"/>
  <c r="I265" l="1"/>
  <c r="J266"/>
  <c r="J265" l="1"/>
  <c r="I264"/>
  <c r="I263" l="1"/>
  <c r="J264"/>
  <c r="I262" l="1"/>
  <c r="J263"/>
  <c r="J262" l="1"/>
  <c r="I261"/>
  <c r="I260" l="1"/>
  <c r="J261"/>
  <c r="I259" l="1"/>
  <c r="J260"/>
  <c r="I258" l="1"/>
  <c r="J259"/>
  <c r="J258" l="1"/>
  <c r="I257"/>
  <c r="I256" l="1"/>
  <c r="J257"/>
  <c r="I255" l="1"/>
  <c r="J256"/>
  <c r="I254" l="1"/>
  <c r="J255"/>
  <c r="J254" l="1"/>
  <c r="I253"/>
  <c r="I252" l="1"/>
  <c r="J253"/>
  <c r="I251" l="1"/>
  <c r="J252"/>
  <c r="I250" l="1"/>
  <c r="J251"/>
  <c r="I249" l="1"/>
  <c r="J250"/>
  <c r="I248" l="1"/>
  <c r="J249"/>
  <c r="I247" l="1"/>
  <c r="J248"/>
  <c r="I246" l="1"/>
  <c r="J247"/>
  <c r="I245" l="1"/>
  <c r="J246"/>
  <c r="I244" l="1"/>
  <c r="J245"/>
  <c r="I243" l="1"/>
  <c r="J244"/>
  <c r="I242" l="1"/>
  <c r="J243"/>
  <c r="I241" l="1"/>
  <c r="J242"/>
  <c r="I240" l="1"/>
  <c r="J241"/>
  <c r="I239" l="1"/>
  <c r="J240"/>
  <c r="I238" l="1"/>
  <c r="J239"/>
  <c r="I237" l="1"/>
  <c r="J238"/>
  <c r="I236" l="1"/>
  <c r="J237"/>
  <c r="I235" l="1"/>
  <c r="J236"/>
  <c r="I234" l="1"/>
  <c r="J235"/>
  <c r="I233" l="1"/>
  <c r="J234"/>
  <c r="I232" l="1"/>
  <c r="J233"/>
  <c r="I231" l="1"/>
  <c r="J232"/>
  <c r="I230" l="1"/>
  <c r="J231"/>
  <c r="I229" l="1"/>
  <c r="J230"/>
  <c r="I228" l="1"/>
  <c r="J229"/>
  <c r="I227" l="1"/>
  <c r="J228"/>
  <c r="I226" l="1"/>
  <c r="J227"/>
  <c r="I225" l="1"/>
  <c r="J226"/>
  <c r="I224" l="1"/>
  <c r="J225"/>
  <c r="I223" l="1"/>
  <c r="J224"/>
  <c r="I222" l="1"/>
  <c r="J223"/>
  <c r="I221" l="1"/>
  <c r="J222"/>
  <c r="I220" l="1"/>
  <c r="J221"/>
  <c r="I219" l="1"/>
  <c r="J220"/>
  <c r="J219" l="1"/>
  <c r="I218"/>
  <c r="I217" l="1"/>
  <c r="J218"/>
  <c r="I216" l="1"/>
  <c r="J217"/>
  <c r="I215" l="1"/>
  <c r="J216"/>
  <c r="I214" l="1"/>
  <c r="J215"/>
  <c r="I213" l="1"/>
  <c r="J214"/>
  <c r="I212" l="1"/>
  <c r="J213"/>
  <c r="I211" l="1"/>
  <c r="J212"/>
  <c r="I210" l="1"/>
  <c r="J211"/>
  <c r="I209" l="1"/>
  <c r="J210"/>
  <c r="I208" l="1"/>
  <c r="J209"/>
  <c r="I207" l="1"/>
  <c r="J208"/>
  <c r="I206" l="1"/>
  <c r="J207"/>
  <c r="I205" l="1"/>
  <c r="J206"/>
  <c r="I204" l="1"/>
  <c r="J205"/>
  <c r="I203" l="1"/>
  <c r="J204"/>
  <c r="I202" l="1"/>
  <c r="J203"/>
  <c r="I201" l="1"/>
  <c r="J202"/>
  <c r="I200" l="1"/>
  <c r="J201"/>
  <c r="I199" l="1"/>
  <c r="J200"/>
  <c r="I198" l="1"/>
  <c r="J199"/>
  <c r="I197" l="1"/>
  <c r="J198"/>
  <c r="I196" l="1"/>
  <c r="J197"/>
  <c r="I195" l="1"/>
  <c r="J196"/>
  <c r="I194" l="1"/>
  <c r="J195"/>
  <c r="I193" l="1"/>
  <c r="J194"/>
  <c r="I192" l="1"/>
  <c r="J193"/>
  <c r="I191" l="1"/>
  <c r="J192"/>
  <c r="I190" l="1"/>
  <c r="J191"/>
  <c r="I189" l="1"/>
  <c r="J190"/>
  <c r="I188" l="1"/>
  <c r="J189"/>
  <c r="I187" l="1"/>
  <c r="J188"/>
  <c r="I186" l="1"/>
  <c r="J187"/>
  <c r="I185" l="1"/>
  <c r="J186"/>
  <c r="I184" l="1"/>
  <c r="J185"/>
  <c r="I183" l="1"/>
  <c r="J184"/>
  <c r="I182" l="1"/>
  <c r="J183"/>
  <c r="I181" l="1"/>
  <c r="J182"/>
  <c r="J181" l="1"/>
  <c r="I180"/>
  <c r="I179" l="1"/>
  <c r="J180"/>
  <c r="I178" l="1"/>
  <c r="J179"/>
  <c r="I177" l="1"/>
  <c r="J178"/>
  <c r="I176" l="1"/>
  <c r="J177"/>
  <c r="I175" l="1"/>
  <c r="J176"/>
  <c r="I174" l="1"/>
  <c r="J175"/>
  <c r="I173" l="1"/>
  <c r="J174"/>
  <c r="I172" l="1"/>
  <c r="J173"/>
  <c r="I171" l="1"/>
  <c r="J172"/>
  <c r="I170" l="1"/>
  <c r="J171"/>
  <c r="I169" l="1"/>
  <c r="J170"/>
  <c r="I168" l="1"/>
  <c r="J169"/>
  <c r="I167" l="1"/>
  <c r="J168"/>
  <c r="I166" l="1"/>
  <c r="J167"/>
  <c r="I165" l="1"/>
  <c r="J166"/>
  <c r="I164" l="1"/>
  <c r="J165"/>
  <c r="I163" l="1"/>
  <c r="J164"/>
  <c r="I162" l="1"/>
  <c r="J163"/>
  <c r="I161" l="1"/>
  <c r="J162"/>
  <c r="I160" l="1"/>
  <c r="J161"/>
  <c r="I159" l="1"/>
  <c r="J160"/>
  <c r="I158" l="1"/>
  <c r="J159"/>
  <c r="I157" l="1"/>
  <c r="J158"/>
  <c r="I156" l="1"/>
  <c r="J157"/>
  <c r="I155" l="1"/>
  <c r="J156"/>
  <c r="I154" l="1"/>
  <c r="J155"/>
  <c r="I153" l="1"/>
  <c r="J154"/>
  <c r="I152" l="1"/>
  <c r="J153"/>
  <c r="I151" l="1"/>
  <c r="J152"/>
  <c r="I150" l="1"/>
  <c r="J151"/>
  <c r="I149" l="1"/>
  <c r="J150"/>
  <c r="I148" l="1"/>
  <c r="J149"/>
  <c r="I147" l="1"/>
  <c r="J148"/>
  <c r="I146" l="1"/>
  <c r="J147"/>
  <c r="I145" l="1"/>
  <c r="J146"/>
  <c r="I144" l="1"/>
  <c r="J145"/>
  <c r="I143" l="1"/>
  <c r="J144"/>
  <c r="I142" l="1"/>
  <c r="J143"/>
  <c r="I141" l="1"/>
  <c r="J142"/>
  <c r="I140" l="1"/>
  <c r="J141"/>
  <c r="I139" l="1"/>
  <c r="J140"/>
  <c r="J139" l="1"/>
  <c r="I138"/>
  <c r="I137" l="1"/>
  <c r="J138"/>
  <c r="I136" l="1"/>
  <c r="J137"/>
  <c r="I135" l="1"/>
  <c r="J136"/>
  <c r="I134" l="1"/>
  <c r="J135"/>
  <c r="I133" l="1"/>
  <c r="J134"/>
  <c r="I132" l="1"/>
  <c r="J133"/>
  <c r="I131" l="1"/>
  <c r="J132"/>
  <c r="I130" l="1"/>
  <c r="J131"/>
  <c r="I129" l="1"/>
  <c r="J130"/>
  <c r="I128" l="1"/>
  <c r="J129"/>
  <c r="I127" l="1"/>
  <c r="J128"/>
  <c r="I126" l="1"/>
  <c r="J127"/>
  <c r="I125" l="1"/>
  <c r="J126"/>
  <c r="I124" l="1"/>
  <c r="J125"/>
  <c r="I123" l="1"/>
  <c r="J124"/>
  <c r="I122" l="1"/>
  <c r="J123"/>
  <c r="I121" l="1"/>
  <c r="J122"/>
  <c r="I120" l="1"/>
  <c r="J121"/>
  <c r="I119" l="1"/>
  <c r="J120"/>
  <c r="I118" l="1"/>
  <c r="J119"/>
  <c r="I117" l="1"/>
  <c r="J118"/>
  <c r="I116" l="1"/>
  <c r="J117"/>
  <c r="I115" l="1"/>
  <c r="J116"/>
  <c r="I114" l="1"/>
  <c r="J115"/>
  <c r="I113" l="1"/>
  <c r="J114"/>
  <c r="I112" l="1"/>
  <c r="J113"/>
  <c r="I111" l="1"/>
  <c r="J112"/>
  <c r="I110" l="1"/>
  <c r="J111"/>
  <c r="I109" l="1"/>
  <c r="J110"/>
  <c r="I108" l="1"/>
  <c r="J109"/>
  <c r="I107" l="1"/>
  <c r="J108"/>
  <c r="I106" l="1"/>
  <c r="J107"/>
  <c r="I105" l="1"/>
  <c r="J106"/>
  <c r="I104" l="1"/>
  <c r="J105"/>
  <c r="I103" l="1"/>
  <c r="J104"/>
  <c r="I102" l="1"/>
  <c r="J103"/>
  <c r="I101" l="1"/>
  <c r="J102"/>
  <c r="I100" l="1"/>
  <c r="J101"/>
  <c r="I99" l="1"/>
  <c r="J100"/>
  <c r="I98" l="1"/>
  <c r="J99"/>
  <c r="I97" l="1"/>
  <c r="J98"/>
  <c r="I96" l="1"/>
  <c r="J97"/>
  <c r="I95" l="1"/>
  <c r="J96"/>
  <c r="I94" l="1"/>
  <c r="J95"/>
  <c r="I93" l="1"/>
  <c r="J94"/>
  <c r="I92" l="1"/>
  <c r="J93"/>
  <c r="I91" l="1"/>
  <c r="J92"/>
  <c r="I90" l="1"/>
  <c r="J91"/>
  <c r="I89" l="1"/>
  <c r="J90"/>
  <c r="J89" l="1"/>
  <c r="I88"/>
  <c r="I87" l="1"/>
  <c r="J88"/>
  <c r="I86" l="1"/>
  <c r="J87"/>
  <c r="I85" l="1"/>
  <c r="J86"/>
  <c r="I84" l="1"/>
  <c r="J85"/>
  <c r="I83" l="1"/>
  <c r="J84"/>
  <c r="I82" l="1"/>
  <c r="J83"/>
  <c r="I81" l="1"/>
  <c r="J82"/>
  <c r="I80" l="1"/>
  <c r="J81"/>
  <c r="I79" l="1"/>
  <c r="J80"/>
  <c r="I78" l="1"/>
  <c r="J79"/>
  <c r="I77" l="1"/>
  <c r="J78"/>
  <c r="I76" l="1"/>
  <c r="J77"/>
  <c r="I75" l="1"/>
  <c r="J76"/>
  <c r="I74" l="1"/>
  <c r="J75"/>
  <c r="J74" l="1"/>
  <c r="I73"/>
  <c r="J73" l="1"/>
  <c r="I72"/>
  <c r="I71" l="1"/>
  <c r="J72"/>
  <c r="I70" l="1"/>
  <c r="J71"/>
  <c r="I69" l="1"/>
  <c r="J70"/>
  <c r="I68" l="1"/>
  <c r="J69"/>
  <c r="I67" l="1"/>
  <c r="J68"/>
  <c r="I66" l="1"/>
  <c r="J67"/>
  <c r="I65" l="1"/>
  <c r="J66"/>
  <c r="I64" l="1"/>
  <c r="J65"/>
  <c r="I63" l="1"/>
  <c r="J64"/>
  <c r="I62" l="1"/>
  <c r="J63"/>
  <c r="I61" l="1"/>
  <c r="J62"/>
  <c r="I60" l="1"/>
  <c r="J61"/>
  <c r="I59" l="1"/>
  <c r="J60"/>
  <c r="I58" l="1"/>
  <c r="J59"/>
  <c r="I57" l="1"/>
  <c r="J58"/>
  <c r="I56" l="1"/>
  <c r="J57"/>
  <c r="I55" l="1"/>
  <c r="J56"/>
  <c r="I54" l="1"/>
  <c r="J55"/>
  <c r="I53" l="1"/>
  <c r="J54"/>
  <c r="I52" l="1"/>
  <c r="J53"/>
  <c r="I51" l="1"/>
  <c r="J52"/>
  <c r="I50" l="1"/>
  <c r="J51"/>
  <c r="I49" l="1"/>
  <c r="J50"/>
  <c r="J49" l="1"/>
  <c r="I48"/>
  <c r="I47" l="1"/>
  <c r="J48"/>
  <c r="I46" l="1"/>
  <c r="J47"/>
  <c r="I45" l="1"/>
  <c r="J46"/>
  <c r="I44" l="1"/>
  <c r="J45"/>
  <c r="I43" l="1"/>
  <c r="J44"/>
  <c r="I42" l="1"/>
  <c r="J43"/>
  <c r="I41" l="1"/>
  <c r="J42"/>
  <c r="I40" l="1"/>
  <c r="J41"/>
  <c r="I39" l="1"/>
  <c r="J40"/>
  <c r="I38" l="1"/>
  <c r="J39"/>
  <c r="I37" l="1"/>
  <c r="J38"/>
  <c r="I36" l="1"/>
  <c r="J37"/>
  <c r="I35" l="1"/>
  <c r="J36"/>
  <c r="I34" l="1"/>
  <c r="J35"/>
  <c r="I33" l="1"/>
  <c r="J34"/>
  <c r="I32" l="1"/>
  <c r="J33"/>
  <c r="I31" l="1"/>
  <c r="J32"/>
  <c r="I30" l="1"/>
  <c r="J31"/>
  <c r="I29" l="1"/>
  <c r="J30"/>
  <c r="I28" l="1"/>
  <c r="J29"/>
  <c r="I27" l="1"/>
  <c r="J28"/>
  <c r="I26" l="1"/>
  <c r="J27"/>
  <c r="I25" l="1"/>
  <c r="J26"/>
  <c r="J25" l="1"/>
  <c r="I24"/>
  <c r="I23" l="1"/>
  <c r="J24"/>
  <c r="I22" l="1"/>
  <c r="J23"/>
  <c r="I21" l="1"/>
  <c r="J22"/>
  <c r="I20" l="1"/>
  <c r="J21"/>
  <c r="I19" l="1"/>
  <c r="J20"/>
  <c r="I18" l="1"/>
  <c r="J19"/>
  <c r="I17" l="1"/>
  <c r="J18"/>
  <c r="I16" l="1"/>
  <c r="J17"/>
  <c r="I15" l="1"/>
  <c r="J16"/>
  <c r="I14" l="1"/>
  <c r="J15"/>
  <c r="I13" l="1"/>
  <c r="J14"/>
  <c r="I12" l="1"/>
  <c r="J13"/>
  <c r="I11" l="1"/>
  <c r="J12"/>
  <c r="I10" l="1"/>
  <c r="J11"/>
  <c r="I9" l="1"/>
  <c r="J10"/>
  <c r="I8" l="1"/>
  <c r="J9"/>
  <c r="I7" l="1"/>
  <c r="J7" s="1"/>
  <c r="J8"/>
  <c r="G744" i="5"/>
  <c r="G743" s="1"/>
  <c r="G742" s="1"/>
  <c r="G741" s="1"/>
  <c r="G740" s="1"/>
  <c r="G739" s="1"/>
  <c r="G738" s="1"/>
  <c r="G737" s="1"/>
  <c r="G736" s="1"/>
  <c r="G735" s="1"/>
  <c r="G734" s="1"/>
  <c r="G733" s="1"/>
  <c r="G732" s="1"/>
  <c r="G731" s="1"/>
  <c r="G730" s="1"/>
  <c r="G729" s="1"/>
  <c r="G728" s="1"/>
  <c r="G727" s="1"/>
  <c r="G726" s="1"/>
  <c r="G725" s="1"/>
  <c r="G724" s="1"/>
  <c r="G723" s="1"/>
  <c r="G722" s="1"/>
  <c r="G721" s="1"/>
  <c r="G720" s="1"/>
  <c r="G719" s="1"/>
  <c r="G718" s="1"/>
  <c r="G717" s="1"/>
  <c r="G716" s="1"/>
  <c r="G715" s="1"/>
  <c r="G714" s="1"/>
  <c r="G713" s="1"/>
  <c r="G712" s="1"/>
  <c r="G711" s="1"/>
  <c r="G710" s="1"/>
  <c r="G709" s="1"/>
  <c r="G708" s="1"/>
  <c r="G707" s="1"/>
  <c r="G706" s="1"/>
  <c r="G705" s="1"/>
  <c r="G704" s="1"/>
  <c r="G703" s="1"/>
  <c r="G702" s="1"/>
  <c r="G701" s="1"/>
  <c r="G700" s="1"/>
  <c r="G699" s="1"/>
  <c r="G698" s="1"/>
  <c r="G697" s="1"/>
  <c r="G696" s="1"/>
  <c r="G695" s="1"/>
  <c r="G694" s="1"/>
  <c r="G693" s="1"/>
  <c r="G692" s="1"/>
  <c r="G691" s="1"/>
  <c r="G690" s="1"/>
  <c r="G689" s="1"/>
  <c r="G688" s="1"/>
  <c r="G687" s="1"/>
  <c r="G686" s="1"/>
  <c r="G685" s="1"/>
  <c r="G684" s="1"/>
  <c r="G683" s="1"/>
  <c r="G682" s="1"/>
  <c r="G681" s="1"/>
  <c r="G680" s="1"/>
  <c r="G679" s="1"/>
  <c r="G678" s="1"/>
  <c r="G677" s="1"/>
  <c r="G676" s="1"/>
  <c r="G675" s="1"/>
  <c r="G674" s="1"/>
  <c r="G673" s="1"/>
  <c r="G672" s="1"/>
  <c r="G671" s="1"/>
  <c r="G670" s="1"/>
  <c r="G669" s="1"/>
  <c r="G668" s="1"/>
  <c r="G667" s="1"/>
  <c r="G666" s="1"/>
  <c r="G665" s="1"/>
  <c r="G664" s="1"/>
  <c r="G663" s="1"/>
  <c r="G662" s="1"/>
  <c r="G661" s="1"/>
  <c r="G660" s="1"/>
  <c r="G659" s="1"/>
  <c r="G658" s="1"/>
  <c r="G657" s="1"/>
  <c r="G656" s="1"/>
  <c r="G655" s="1"/>
  <c r="G654" s="1"/>
  <c r="G653" s="1"/>
  <c r="G652" s="1"/>
  <c r="G651" s="1"/>
  <c r="G650" s="1"/>
  <c r="G649" s="1"/>
  <c r="G648" s="1"/>
  <c r="G647" s="1"/>
  <c r="G646" s="1"/>
  <c r="G645" s="1"/>
  <c r="G644" s="1"/>
  <c r="G643" s="1"/>
  <c r="G642" s="1"/>
  <c r="G641" s="1"/>
  <c r="G640" s="1"/>
  <c r="G639" s="1"/>
  <c r="G638" s="1"/>
  <c r="G637" s="1"/>
  <c r="G636" s="1"/>
  <c r="G635" s="1"/>
  <c r="G634" s="1"/>
  <c r="G633" s="1"/>
  <c r="G632" s="1"/>
  <c r="G631" s="1"/>
  <c r="G630" s="1"/>
  <c r="G629" s="1"/>
  <c r="G628" s="1"/>
  <c r="G627" s="1"/>
  <c r="G626" s="1"/>
  <c r="G625" s="1"/>
  <c r="G624" s="1"/>
  <c r="G623" s="1"/>
  <c r="G622" s="1"/>
  <c r="G621" s="1"/>
  <c r="G620" s="1"/>
  <c r="G619" s="1"/>
  <c r="G618" s="1"/>
  <c r="G617" s="1"/>
  <c r="G616" s="1"/>
  <c r="G615" s="1"/>
  <c r="G614" s="1"/>
  <c r="G613" s="1"/>
  <c r="G612" s="1"/>
  <c r="G611" s="1"/>
  <c r="G610" s="1"/>
  <c r="G609" s="1"/>
  <c r="G608" s="1"/>
  <c r="G607" s="1"/>
  <c r="G606" s="1"/>
  <c r="G605" s="1"/>
  <c r="G604" s="1"/>
  <c r="G603" s="1"/>
  <c r="G602" s="1"/>
  <c r="G601" s="1"/>
  <c r="G600" s="1"/>
  <c r="G599" s="1"/>
  <c r="G598" s="1"/>
  <c r="G597" s="1"/>
  <c r="G596" s="1"/>
  <c r="G595" s="1"/>
  <c r="G594" s="1"/>
  <c r="G593" s="1"/>
  <c r="G592" s="1"/>
  <c r="G591" s="1"/>
  <c r="G590" s="1"/>
  <c r="G589" s="1"/>
  <c r="G588" s="1"/>
  <c r="G587" s="1"/>
  <c r="G586" s="1"/>
  <c r="G585" s="1"/>
  <c r="G584" s="1"/>
  <c r="G583" s="1"/>
  <c r="G582" s="1"/>
  <c r="G581" s="1"/>
  <c r="G580" s="1"/>
  <c r="G579" s="1"/>
  <c r="G578" s="1"/>
  <c r="G577" s="1"/>
  <c r="G576" s="1"/>
  <c r="G575" s="1"/>
  <c r="G574" s="1"/>
  <c r="G573" s="1"/>
  <c r="G572" s="1"/>
  <c r="G571" s="1"/>
  <c r="G570" s="1"/>
  <c r="G569" s="1"/>
  <c r="G568" s="1"/>
  <c r="G567" s="1"/>
  <c r="G566" s="1"/>
  <c r="G565" s="1"/>
  <c r="G564" s="1"/>
  <c r="G563" s="1"/>
  <c r="G562" s="1"/>
  <c r="G561" s="1"/>
  <c r="G560" s="1"/>
  <c r="G559" s="1"/>
  <c r="G558" s="1"/>
  <c r="G557" s="1"/>
  <c r="G556" s="1"/>
  <c r="G555" s="1"/>
  <c r="G554" s="1"/>
  <c r="G553" s="1"/>
  <c r="G552" s="1"/>
  <c r="G551" s="1"/>
  <c r="G550" s="1"/>
  <c r="G549" s="1"/>
  <c r="G548" s="1"/>
  <c r="G547" s="1"/>
  <c r="G546" s="1"/>
  <c r="G545" s="1"/>
  <c r="G544" s="1"/>
  <c r="G543" s="1"/>
  <c r="G542" s="1"/>
  <c r="G541" s="1"/>
  <c r="G540" s="1"/>
  <c r="G539" s="1"/>
  <c r="G538" s="1"/>
  <c r="G537" s="1"/>
  <c r="G536" s="1"/>
  <c r="G535" s="1"/>
  <c r="G534" s="1"/>
  <c r="G533" s="1"/>
  <c r="G532" s="1"/>
  <c r="G531" s="1"/>
  <c r="G530" s="1"/>
  <c r="G529" s="1"/>
  <c r="G528" s="1"/>
  <c r="G527" s="1"/>
  <c r="G526" s="1"/>
  <c r="G525" s="1"/>
  <c r="G524" s="1"/>
  <c r="G523" s="1"/>
  <c r="G522" s="1"/>
  <c r="G521" s="1"/>
  <c r="G520" s="1"/>
  <c r="G519" s="1"/>
  <c r="G518" s="1"/>
  <c r="G517" s="1"/>
  <c r="G516" s="1"/>
  <c r="G515" s="1"/>
  <c r="G514" s="1"/>
  <c r="G513" s="1"/>
  <c r="G512" s="1"/>
  <c r="G511" s="1"/>
  <c r="G510" s="1"/>
  <c r="G509" s="1"/>
  <c r="G508" s="1"/>
  <c r="G507" s="1"/>
  <c r="G506" s="1"/>
  <c r="G505" s="1"/>
  <c r="G504" s="1"/>
  <c r="G503" s="1"/>
  <c r="G502" s="1"/>
  <c r="G501" s="1"/>
  <c r="G500" s="1"/>
  <c r="G499" s="1"/>
  <c r="G498" s="1"/>
  <c r="G497" s="1"/>
  <c r="G496" s="1"/>
  <c r="G495" s="1"/>
  <c r="G494" s="1"/>
  <c r="G493" s="1"/>
  <c r="G492" s="1"/>
  <c r="G491" s="1"/>
  <c r="G490" s="1"/>
  <c r="G489" s="1"/>
  <c r="G488" s="1"/>
  <c r="G487" s="1"/>
  <c r="G486" s="1"/>
  <c r="G485" s="1"/>
  <c r="G484" s="1"/>
  <c r="G483" s="1"/>
  <c r="G482" s="1"/>
  <c r="G481" s="1"/>
  <c r="G480" s="1"/>
  <c r="G479" s="1"/>
  <c r="G478" s="1"/>
  <c r="G477" s="1"/>
  <c r="G476" s="1"/>
  <c r="G475" s="1"/>
  <c r="G474" s="1"/>
  <c r="G473" s="1"/>
  <c r="G472" s="1"/>
  <c r="G471" s="1"/>
  <c r="G470" s="1"/>
  <c r="G469" s="1"/>
  <c r="G468" s="1"/>
  <c r="G467" s="1"/>
  <c r="G466" s="1"/>
  <c r="G465" s="1"/>
  <c r="G464" s="1"/>
  <c r="G463" s="1"/>
  <c r="G462" s="1"/>
  <c r="G461" s="1"/>
  <c r="G460" s="1"/>
  <c r="G459" s="1"/>
  <c r="G458" s="1"/>
  <c r="G457" s="1"/>
  <c r="G456" s="1"/>
  <c r="G455" s="1"/>
  <c r="G454" s="1"/>
  <c r="G453" s="1"/>
  <c r="G452" s="1"/>
  <c r="G451" s="1"/>
  <c r="G450" s="1"/>
  <c r="G449" s="1"/>
  <c r="G448" s="1"/>
  <c r="G447" s="1"/>
  <c r="G446" s="1"/>
  <c r="G445" s="1"/>
  <c r="G444" s="1"/>
  <c r="G443" s="1"/>
  <c r="G442" s="1"/>
  <c r="G441" s="1"/>
  <c r="G440" s="1"/>
  <c r="G439" s="1"/>
  <c r="G438" s="1"/>
  <c r="G437" s="1"/>
  <c r="G436" s="1"/>
  <c r="G435" s="1"/>
  <c r="G434" s="1"/>
  <c r="G433" s="1"/>
  <c r="G432" s="1"/>
  <c r="G431" s="1"/>
  <c r="G430" s="1"/>
  <c r="G429" s="1"/>
  <c r="G428" s="1"/>
  <c r="G427" s="1"/>
  <c r="G426" s="1"/>
  <c r="G425" s="1"/>
  <c r="G424" s="1"/>
  <c r="G423" s="1"/>
  <c r="G422" s="1"/>
  <c r="G421" s="1"/>
  <c r="G420" s="1"/>
  <c r="G419" s="1"/>
  <c r="G418" s="1"/>
  <c r="G417" s="1"/>
  <c r="G416" s="1"/>
  <c r="G415" s="1"/>
  <c r="G414" s="1"/>
  <c r="G413" s="1"/>
  <c r="G412" s="1"/>
  <c r="G411" s="1"/>
  <c r="G410" s="1"/>
  <c r="G409" s="1"/>
  <c r="G408" s="1"/>
  <c r="G407" s="1"/>
  <c r="G406" s="1"/>
  <c r="G405" s="1"/>
  <c r="G404" s="1"/>
  <c r="G403" s="1"/>
  <c r="G402" s="1"/>
  <c r="G401" s="1"/>
  <c r="G400" s="1"/>
  <c r="G399" s="1"/>
  <c r="G398" s="1"/>
  <c r="G397" s="1"/>
  <c r="G396" s="1"/>
  <c r="G395" s="1"/>
  <c r="G394" s="1"/>
  <c r="G393" s="1"/>
  <c r="G392" s="1"/>
  <c r="G391" s="1"/>
  <c r="G390" s="1"/>
  <c r="G389" s="1"/>
  <c r="G388" s="1"/>
  <c r="G387" s="1"/>
  <c r="G386" s="1"/>
  <c r="G385" s="1"/>
  <c r="G384" s="1"/>
  <c r="G383" s="1"/>
  <c r="G382" s="1"/>
  <c r="G381" s="1"/>
  <c r="G380" s="1"/>
  <c r="G379" s="1"/>
  <c r="G378" s="1"/>
  <c r="G377" s="1"/>
  <c r="G376" s="1"/>
  <c r="G375" s="1"/>
  <c r="G374" s="1"/>
  <c r="G373" s="1"/>
  <c r="G372" s="1"/>
  <c r="G371" s="1"/>
  <c r="G370" s="1"/>
  <c r="G369" s="1"/>
  <c r="G368" s="1"/>
  <c r="G367" s="1"/>
  <c r="G366" s="1"/>
  <c r="G365" s="1"/>
  <c r="G364" s="1"/>
  <c r="G363" s="1"/>
  <c r="G362" s="1"/>
  <c r="G361" s="1"/>
  <c r="G360" s="1"/>
  <c r="G359" s="1"/>
  <c r="G358" s="1"/>
  <c r="G357" s="1"/>
  <c r="G356" s="1"/>
  <c r="G355" s="1"/>
  <c r="G354" s="1"/>
  <c r="G353" s="1"/>
  <c r="G352" s="1"/>
  <c r="G351" s="1"/>
  <c r="G350" s="1"/>
  <c r="G349" s="1"/>
  <c r="G348" s="1"/>
  <c r="G347" s="1"/>
  <c r="G346" s="1"/>
  <c r="G345" s="1"/>
  <c r="G344" s="1"/>
  <c r="G343" s="1"/>
  <c r="G342" s="1"/>
  <c r="G341" s="1"/>
  <c r="G340" s="1"/>
  <c r="G339" s="1"/>
  <c r="G338" s="1"/>
  <c r="G337" s="1"/>
  <c r="G336" s="1"/>
  <c r="G335" s="1"/>
  <c r="G334" s="1"/>
  <c r="G333" s="1"/>
  <c r="G332" s="1"/>
  <c r="G331" s="1"/>
  <c r="G330" s="1"/>
  <c r="G329" s="1"/>
  <c r="G328" s="1"/>
  <c r="G327" s="1"/>
  <c r="G326" s="1"/>
  <c r="G325" s="1"/>
  <c r="G324" s="1"/>
  <c r="G323" s="1"/>
  <c r="G322" s="1"/>
  <c r="G321" s="1"/>
  <c r="G320" s="1"/>
  <c r="G319" s="1"/>
  <c r="G318" s="1"/>
  <c r="G317" s="1"/>
  <c r="G316" s="1"/>
  <c r="G315" s="1"/>
  <c r="G314" s="1"/>
  <c r="G313" s="1"/>
  <c r="G312" s="1"/>
  <c r="G311" s="1"/>
  <c r="G310" s="1"/>
  <c r="G309" s="1"/>
  <c r="G308" s="1"/>
  <c r="G307" s="1"/>
  <c r="G306" s="1"/>
  <c r="G305" s="1"/>
  <c r="G304" s="1"/>
  <c r="G303" s="1"/>
  <c r="G302" s="1"/>
  <c r="G301" s="1"/>
  <c r="G300" s="1"/>
  <c r="G299" s="1"/>
  <c r="G298" s="1"/>
  <c r="G297" s="1"/>
  <c r="G296" s="1"/>
  <c r="G295" s="1"/>
  <c r="G294" s="1"/>
  <c r="G293" s="1"/>
  <c r="G292" s="1"/>
  <c r="G291" s="1"/>
  <c r="G290" s="1"/>
  <c r="G289" s="1"/>
  <c r="G288" s="1"/>
  <c r="G287" s="1"/>
  <c r="G286" s="1"/>
  <c r="G285" s="1"/>
  <c r="G284" s="1"/>
  <c r="G283" s="1"/>
  <c r="G282" s="1"/>
  <c r="G281" s="1"/>
  <c r="G280" s="1"/>
  <c r="G279" s="1"/>
  <c r="G278" s="1"/>
  <c r="G277" s="1"/>
  <c r="G276" s="1"/>
  <c r="G275" s="1"/>
  <c r="G274" s="1"/>
  <c r="G273" s="1"/>
  <c r="G272" s="1"/>
  <c r="G271" s="1"/>
  <c r="G270" s="1"/>
  <c r="G269" s="1"/>
  <c r="G268" s="1"/>
  <c r="G267" s="1"/>
  <c r="G266" s="1"/>
  <c r="G265" s="1"/>
  <c r="G264" s="1"/>
  <c r="G263" s="1"/>
  <c r="G262" s="1"/>
  <c r="G261" s="1"/>
  <c r="G260" s="1"/>
  <c r="G259" s="1"/>
  <c r="G258" s="1"/>
  <c r="G257" s="1"/>
  <c r="G256" s="1"/>
  <c r="G255" s="1"/>
  <c r="G254" s="1"/>
  <c r="G253" s="1"/>
  <c r="G252" s="1"/>
  <c r="G251" s="1"/>
  <c r="G250" s="1"/>
  <c r="G249" s="1"/>
  <c r="G248" s="1"/>
  <c r="G247" s="1"/>
  <c r="G246" s="1"/>
  <c r="G245" s="1"/>
  <c r="G244" s="1"/>
  <c r="G243" s="1"/>
  <c r="G242" s="1"/>
  <c r="G241" s="1"/>
  <c r="G240" s="1"/>
  <c r="G239" s="1"/>
  <c r="G238" s="1"/>
  <c r="G237" s="1"/>
  <c r="G236" s="1"/>
  <c r="G235" s="1"/>
  <c r="G234" s="1"/>
  <c r="G233" s="1"/>
  <c r="G232" s="1"/>
  <c r="G231" s="1"/>
  <c r="G230" s="1"/>
  <c r="G229" s="1"/>
  <c r="G228" s="1"/>
  <c r="G227" s="1"/>
  <c r="G226" s="1"/>
  <c r="G225" s="1"/>
  <c r="G224" s="1"/>
  <c r="G223" s="1"/>
  <c r="G222" s="1"/>
  <c r="G221" s="1"/>
  <c r="G220" s="1"/>
  <c r="G219" s="1"/>
  <c r="G218" s="1"/>
  <c r="G217" s="1"/>
  <c r="G216" s="1"/>
  <c r="G215" s="1"/>
  <c r="G214" s="1"/>
  <c r="G213" s="1"/>
  <c r="G212" s="1"/>
  <c r="G211" s="1"/>
  <c r="G210" s="1"/>
  <c r="G209" s="1"/>
  <c r="G208" s="1"/>
  <c r="G207" s="1"/>
  <c r="G206" s="1"/>
  <c r="G205" s="1"/>
  <c r="G204" s="1"/>
  <c r="G203" s="1"/>
  <c r="G202" s="1"/>
  <c r="G201" s="1"/>
  <c r="G200" s="1"/>
  <c r="G199" s="1"/>
  <c r="G198" s="1"/>
  <c r="G197" s="1"/>
  <c r="G196" s="1"/>
  <c r="G195" s="1"/>
  <c r="G194" s="1"/>
  <c r="G193" s="1"/>
  <c r="G192" s="1"/>
  <c r="G191" s="1"/>
  <c r="G190" s="1"/>
  <c r="G189" s="1"/>
  <c r="G188" s="1"/>
  <c r="G187" s="1"/>
  <c r="G186" s="1"/>
  <c r="G185" s="1"/>
  <c r="G184" s="1"/>
  <c r="G183" s="1"/>
  <c r="G182" s="1"/>
  <c r="G181" s="1"/>
  <c r="G180" s="1"/>
  <c r="G179" s="1"/>
  <c r="G178" s="1"/>
  <c r="G177" s="1"/>
  <c r="G176" s="1"/>
  <c r="G175" s="1"/>
  <c r="G174" s="1"/>
  <c r="G173" s="1"/>
  <c r="G172" s="1"/>
  <c r="G171" s="1"/>
  <c r="G170" s="1"/>
  <c r="G169" s="1"/>
  <c r="G168" s="1"/>
  <c r="G167" s="1"/>
  <c r="G166" s="1"/>
  <c r="G165" s="1"/>
  <c r="G164" s="1"/>
  <c r="G163" s="1"/>
  <c r="G162" s="1"/>
  <c r="G161" s="1"/>
  <c r="G160" s="1"/>
  <c r="G159" s="1"/>
  <c r="G158" s="1"/>
  <c r="G157" s="1"/>
  <c r="G156" s="1"/>
  <c r="G155" s="1"/>
  <c r="G154" s="1"/>
  <c r="G153" s="1"/>
  <c r="G152" s="1"/>
  <c r="G151" s="1"/>
  <c r="G150" s="1"/>
  <c r="G149" s="1"/>
  <c r="G148" s="1"/>
  <c r="G147" s="1"/>
  <c r="G146" s="1"/>
  <c r="G145" s="1"/>
  <c r="G144" s="1"/>
  <c r="G143" s="1"/>
  <c r="G142" s="1"/>
  <c r="G141" s="1"/>
  <c r="G140" s="1"/>
  <c r="G139" s="1"/>
  <c r="G138" s="1"/>
  <c r="G137" s="1"/>
  <c r="G136" s="1"/>
  <c r="G135" s="1"/>
  <c r="G134" s="1"/>
  <c r="G133" s="1"/>
  <c r="G132" s="1"/>
  <c r="G131" s="1"/>
  <c r="G130" s="1"/>
  <c r="G129" s="1"/>
  <c r="G128" s="1"/>
  <c r="G127" s="1"/>
  <c r="G126" s="1"/>
  <c r="G125" s="1"/>
  <c r="G124" s="1"/>
  <c r="G123" s="1"/>
  <c r="G122" s="1"/>
  <c r="G121" s="1"/>
  <c r="G120" s="1"/>
  <c r="G119" s="1"/>
  <c r="G118" s="1"/>
  <c r="G117" s="1"/>
  <c r="G116" s="1"/>
  <c r="G115" s="1"/>
  <c r="G114" s="1"/>
  <c r="G113" s="1"/>
  <c r="G112" s="1"/>
  <c r="G111" s="1"/>
  <c r="G110" s="1"/>
  <c r="G109" s="1"/>
  <c r="G108" s="1"/>
  <c r="G107" s="1"/>
  <c r="G106" s="1"/>
  <c r="G105" s="1"/>
  <c r="G104" s="1"/>
  <c r="G103" s="1"/>
  <c r="G102" s="1"/>
  <c r="G101" s="1"/>
  <c r="G100" s="1"/>
  <c r="G99" s="1"/>
  <c r="G98" s="1"/>
  <c r="G97" s="1"/>
  <c r="G96" s="1"/>
  <c r="G95" s="1"/>
  <c r="G94" s="1"/>
  <c r="G93" s="1"/>
  <c r="G92" s="1"/>
  <c r="G91" s="1"/>
  <c r="G90" s="1"/>
  <c r="G89" s="1"/>
  <c r="G88" s="1"/>
  <c r="G87" s="1"/>
  <c r="G86" s="1"/>
  <c r="G85" s="1"/>
  <c r="G84" s="1"/>
  <c r="G83" s="1"/>
  <c r="G82" s="1"/>
  <c r="G81" s="1"/>
  <c r="G80" s="1"/>
  <c r="G79" s="1"/>
  <c r="G78" s="1"/>
  <c r="G77" s="1"/>
  <c r="G76" s="1"/>
  <c r="G75" s="1"/>
  <c r="G74" s="1"/>
  <c r="G73" s="1"/>
  <c r="G72" s="1"/>
  <c r="G71" s="1"/>
  <c r="G70" s="1"/>
  <c r="G69" s="1"/>
  <c r="G68" s="1"/>
  <c r="G67" s="1"/>
  <c r="G66" s="1"/>
  <c r="G65" s="1"/>
  <c r="G64" s="1"/>
  <c r="G63" s="1"/>
  <c r="G62" s="1"/>
  <c r="G61" s="1"/>
  <c r="G60" s="1"/>
  <c r="G59" s="1"/>
  <c r="G58" s="1"/>
  <c r="G57" s="1"/>
  <c r="G56" s="1"/>
  <c r="G55" s="1"/>
  <c r="G54" s="1"/>
  <c r="G53" s="1"/>
  <c r="G52" s="1"/>
  <c r="G51" s="1"/>
  <c r="G50" s="1"/>
  <c r="G49" s="1"/>
  <c r="G48" s="1"/>
  <c r="G47" s="1"/>
  <c r="G46" s="1"/>
  <c r="G45" s="1"/>
  <c r="G44" s="1"/>
  <c r="G43" s="1"/>
  <c r="G42" s="1"/>
  <c r="G41" s="1"/>
  <c r="G40" s="1"/>
  <c r="G39" s="1"/>
  <c r="G38" s="1"/>
  <c r="G37" s="1"/>
  <c r="G36" s="1"/>
  <c r="G35" s="1"/>
  <c r="G34" s="1"/>
  <c r="G33" s="1"/>
  <c r="G32" s="1"/>
  <c r="G31" s="1"/>
  <c r="G30" s="1"/>
  <c r="G29" s="1"/>
  <c r="G28" s="1"/>
  <c r="G27" s="1"/>
  <c r="G26" s="1"/>
  <c r="G25" s="1"/>
  <c r="G24" s="1"/>
  <c r="G23" s="1"/>
  <c r="G22" s="1"/>
  <c r="G21" s="1"/>
  <c r="G20" s="1"/>
  <c r="G19" s="1"/>
  <c r="G18" s="1"/>
  <c r="G17" s="1"/>
  <c r="G16" s="1"/>
  <c r="G15" s="1"/>
  <c r="G14" s="1"/>
  <c r="G13" s="1"/>
  <c r="G12" s="1"/>
  <c r="G11" s="1"/>
  <c r="G10" s="1"/>
  <c r="G9" s="1"/>
  <c r="G8" s="1"/>
  <c r="G7" s="1"/>
  <c r="G3" i="16" l="1"/>
</calcChain>
</file>

<file path=xl/sharedStrings.xml><?xml version="1.0" encoding="utf-8"?>
<sst xmlns="http://schemas.openxmlformats.org/spreadsheetml/2006/main" count="17431" uniqueCount="10272">
  <si>
    <t>ALECSA CELAYA, S DE RL DE CV</t>
  </si>
  <si>
    <t>0150149039</t>
  </si>
  <si>
    <t>Número de cuenta</t>
  </si>
  <si>
    <t>Saldo disponible</t>
  </si>
  <si>
    <t>DÍA</t>
  </si>
  <si>
    <t>Concepto / Referencia</t>
  </si>
  <si>
    <t>RETIROS</t>
  </si>
  <si>
    <t>DEPOSITOS</t>
  </si>
  <si>
    <t>SALDO</t>
  </si>
  <si>
    <t>OBS</t>
  </si>
  <si>
    <t xml:space="preserve"> </t>
  </si>
  <si>
    <t>CHEQUE PAGADO NO./0017138 159302255</t>
  </si>
  <si>
    <t>CHEQUE PAGADO NO./0017137 159302255</t>
  </si>
  <si>
    <t>DEPOSITO CHEQUE BANCOMER</t>
  </si>
  <si>
    <t xml:space="preserve">RF-31131  29/ENE </t>
  </si>
  <si>
    <t xml:space="preserve">RF-31130  29/ENE </t>
  </si>
  <si>
    <t>DEPOSITO EN EFECTIVO</t>
  </si>
  <si>
    <t xml:space="preserve">RF-31121 31123 AR-10646 AS-37437-438 37442-445 37447 37449-451 37455  29/ENE </t>
  </si>
  <si>
    <t xml:space="preserve">RF-31132  29/ENE </t>
  </si>
  <si>
    <t>PAGO CUENTA DE TERCERO/ 0037026085 BNET 2982513234 ENGANCHE</t>
  </si>
  <si>
    <t>TRASPASO A TERCEROS/REFBNTC00471291 SGMM BMRCASH</t>
  </si>
  <si>
    <t>SPEI RECIBIDOBANREGIO/0005451855 058 0006289PAGO AGRO MANTTO HILUX 2016 GU</t>
  </si>
  <si>
    <t>TRASPASO A TERCEROS/REFBNTC00471291 SEMANA 4 BMRCASH</t>
  </si>
  <si>
    <t>TRASPASO A TERCEROS/REFBNTC00471291 SEMANA 04 BMRCASH</t>
  </si>
  <si>
    <t>PAGO CUENTA DE TERCERO/ 0089779036 BNET 0442658801</t>
  </si>
  <si>
    <t xml:space="preserve">RF-31145  30/ENE </t>
  </si>
  <si>
    <t>CHEQUE PAGADO NO./0017136 159302255</t>
  </si>
  <si>
    <t>CHEQUE PAGADO NO./000017134 154331796</t>
  </si>
  <si>
    <t>CHEQUE PAGADO NO./000017133 154331796</t>
  </si>
  <si>
    <t>CHEQUE PAGADO NO./000017132 154331796</t>
  </si>
  <si>
    <t>CHEQUE PAGADO NO./000017123 198619654</t>
  </si>
  <si>
    <t>CHEQUE PAGADO NO./000017131 197203535</t>
  </si>
  <si>
    <t>CHEQUE PAGADO NO./000017128 446365655</t>
  </si>
  <si>
    <t>CHEQUE PAGADO NO./000017129 197203535</t>
  </si>
  <si>
    <t>CHEQUE PAGADO NO./0017126 100473669</t>
  </si>
  <si>
    <t>CHEQUE PAGADO NO./0017122 447737114</t>
  </si>
  <si>
    <t>CHEQUE PAGADO NO./0017135 2885831555</t>
  </si>
  <si>
    <t xml:space="preserve">RF-31112 AR-10640 AS-37430 37434  29/ENE </t>
  </si>
  <si>
    <t xml:space="preserve">RF-31116  29/ENE </t>
  </si>
  <si>
    <t>CHEQUE PAGADO NO./000017120 142275759</t>
  </si>
  <si>
    <t xml:space="preserve">DEPOSITO DE TERCERO/REFBNTC00002186 F-AM1045 FBMRCASH </t>
  </si>
  <si>
    <t>COMISIONES POR CONTRATOS NOV</t>
  </si>
  <si>
    <t>CHEQUE PAGADO NO./0016971 1464688538</t>
  </si>
  <si>
    <t>CONCILIACION</t>
  </si>
  <si>
    <t xml:space="preserve">RF/31110  28/ENE </t>
  </si>
  <si>
    <t xml:space="preserve">AR-10623  26/ENE </t>
  </si>
  <si>
    <t xml:space="preserve">RF-31093-94 AR-10630 AS37402  28/ENE </t>
  </si>
  <si>
    <t xml:space="preserve">RF-31104 31107-108 AR-10638 AS-37405-406  37411-413 37416-421 37423  28/ENE </t>
  </si>
  <si>
    <t xml:space="preserve">RF-310105  27/ENE </t>
  </si>
  <si>
    <t>CHEQUE PAGADO NO./000017119 131303384</t>
  </si>
  <si>
    <t>IVA COM. VENTAS DEBITO/175829536 TERMINALES PUNTO DE VENTA</t>
  </si>
  <si>
    <t>COMISIONES BANCARIAS</t>
  </si>
  <si>
    <t>COMISION VENTAS DEBITO/175829536 TERMINALES PUNTO DE VENTA</t>
  </si>
  <si>
    <t>VENTAS DEBITO/145829536 TERMINALES PUNTO DE VENTA</t>
  </si>
  <si>
    <t>DEP. TARJETA DEL DIA 28/01</t>
  </si>
  <si>
    <t>IVA COM. VENTAS CREDITO/175829536 TERMINALES PUNTO DE VENTA</t>
  </si>
  <si>
    <t>COMISION VENTAS CREDITO/175829536 TERMINALES PUNTO DE VENTA</t>
  </si>
  <si>
    <t>VENTAS CREDITO/145829536 TERMINALES PUNTO DE VENTA</t>
  </si>
  <si>
    <t>TEF RECIBIDO BANORTE/IXE/1414861652 072 2081644PAGO DE UNIDAD GP437252</t>
  </si>
  <si>
    <t xml:space="preserve">RF-31128  29/ENE </t>
  </si>
  <si>
    <t>CHEQUE PAGADO NO./0016918 RFC CUENTA DE DEPOSITO:OTA1112022W4</t>
  </si>
  <si>
    <t>DEPOSITO DE TERCERO/REFBNTC00317527 QUALITAS 8805619BMRCASH</t>
  </si>
  <si>
    <t>DEP.CHEQUES DE OTRO BANCO/0059694 ENE28 13:03 MEXICO</t>
  </si>
  <si>
    <t>CHEQUE PAGADO NO./CH-0017118 RFC CUENTA DE DEPOSITO:RAGJ800427-K44</t>
  </si>
  <si>
    <t>CHEQUE PAGADO NO./CH-0017121 RFC CUENTA DE DEPOSITO:C&amp;A050406N-L0</t>
  </si>
  <si>
    <t>TRASPASO ENTRE CUENTAS/REFBNTC00471291 TRASPASO0141443798 BMRCASH</t>
  </si>
  <si>
    <t>CHEQUE PAGADO NO./CH-0017023 PAGO EN EFECTIVO</t>
  </si>
  <si>
    <t>DEPOSITO DE TERCERO/REFBNTC00002186 GY128003 FBMRCASH</t>
  </si>
  <si>
    <t>0442N/16</t>
  </si>
  <si>
    <t>DEPOSITO DE TERCERO/REFBNTC00002186 GM012829 FBMRCASH</t>
  </si>
  <si>
    <t>0441N/16</t>
  </si>
  <si>
    <t>DEPOSITO DE TERCERO/REFBNTC00002186 GM012970 FBMRCASH</t>
  </si>
  <si>
    <t>0443N/16</t>
  </si>
  <si>
    <t>DEPOSITO EN EFECTIVO/0059686</t>
  </si>
  <si>
    <t xml:space="preserve">RF-31088 AR-10620-61 10625-28 AS-37373-74 37377 37379-80 37382 37394 37394 27/ENE </t>
  </si>
  <si>
    <t>DEP.CHEQUES DE OTRO BANCO/0059685 ENE28 09:34 MEXICO</t>
  </si>
  <si>
    <t xml:space="preserve">RF-31076  27/ENE </t>
  </si>
  <si>
    <t>DEPOSITO EN EFECTIVO/0059684</t>
  </si>
  <si>
    <t xml:space="preserve">RF-31089  27/ENE </t>
  </si>
  <si>
    <t>DEPOSITO EN EFECTIVO/0059683</t>
  </si>
  <si>
    <t xml:space="preserve">RF-31090  27/ENE </t>
  </si>
  <si>
    <t>DEPOSITO EN EFECTIVO/0059682</t>
  </si>
  <si>
    <t xml:space="preserve">RF-31084  27/ENE </t>
  </si>
  <si>
    <t>TRASPASO ENTRE CUENTAS/REFBNTC00471291 TRASPASO0445084814 BMRCASH</t>
  </si>
  <si>
    <t>SPEI RECIBIDOBANAMEX/0005007188 002 0044025AMEXCO SE 9350093168</t>
  </si>
  <si>
    <t>AMEXCO</t>
  </si>
  <si>
    <t>DEP. TARJETA DEL DIA 27/01</t>
  </si>
  <si>
    <t>DEPOSITO DE TERCERO/REFBNTC00027537 027456 BMRCASH</t>
  </si>
  <si>
    <t>INCENTIVOS NOV 2015</t>
  </si>
  <si>
    <t xml:space="preserve">DEPOSITO DE TERCERO/REFBNTC00332445 AGROSERVICIOS ANTICIPO BMRCASH </t>
  </si>
  <si>
    <t xml:space="preserve">DEPOSITO DE TERCERO/REFBNTC00317527 QUALITAS 8804458 BMRCASH </t>
  </si>
  <si>
    <t xml:space="preserve">RF-31055 31069 AR10614 10618 AS-37356 37359 37363 37365  26/ENE </t>
  </si>
  <si>
    <t xml:space="preserve">RF-31075 AR-10619 AS37370-71  27/ENE </t>
  </si>
  <si>
    <t xml:space="preserve">RF-31077  27/ENE </t>
  </si>
  <si>
    <t>CHEQUE PAGADO NO./000017115 191486438</t>
  </si>
  <si>
    <t>CHEQUE PAGADO NO./000017116 191486438</t>
  </si>
  <si>
    <t>CHEQUE PAGADO NO./0017043 444218655</t>
  </si>
  <si>
    <t>CHEQUE PAGADO NO./0017042 444218655</t>
  </si>
  <si>
    <t xml:space="preserve">DEP.CHEQUES DE OTRO BANCO ENE27 13:26 MEXICO </t>
  </si>
  <si>
    <t xml:space="preserve">RF-31138  30/ENE </t>
  </si>
  <si>
    <t>CHEQUE PAGADO NO./000017114 191486438</t>
  </si>
  <si>
    <t>CHEQUE PAGADO NO./000017113 133249794</t>
  </si>
  <si>
    <t>CHEQUE PAGADO NO./0017084 137147236</t>
  </si>
  <si>
    <t xml:space="preserve">DEPOSITO DE TERCERO/REFBNTC00002186 GK002354 FBMRCASH </t>
  </si>
  <si>
    <t>0427N/16</t>
  </si>
  <si>
    <t xml:space="preserve">DEPOSITO DE TERCERO/REFBNTC00002186 G1392308 FBMRCASH </t>
  </si>
  <si>
    <t>0430N/16</t>
  </si>
  <si>
    <t xml:space="preserve">DEPOSITO DE TERCERO/REFBNTC00002186 G1391843 FBMRCASH </t>
  </si>
  <si>
    <t>0281N/16</t>
  </si>
  <si>
    <t xml:space="preserve">DEPOSITO DE TERCERO/REFBNTC00002186 G1392192 FBMRCASH </t>
  </si>
  <si>
    <t>0432N/16</t>
  </si>
  <si>
    <t xml:space="preserve">DEPOSITO DE TERCERO/REFBNTC00002186 BW098197 FBMRCASH </t>
  </si>
  <si>
    <t>0005U/16</t>
  </si>
  <si>
    <t xml:space="preserve">TRASPASO A PERIFERICA/2951884093 ENE27 11:29 BANCOMER D805 FOLIO:5636 </t>
  </si>
  <si>
    <t>PERIFERICA</t>
  </si>
  <si>
    <t xml:space="preserve">RF-31070  27/ENE </t>
  </si>
  <si>
    <t xml:space="preserve">RF-31059  26/ENE </t>
  </si>
  <si>
    <t xml:space="preserve">DEP.CHEQUES DE OTRO BANCO/000000000000E27 ENE27 09:46 MEXICO </t>
  </si>
  <si>
    <t>DEP. TARJETA DEL DIA 26/01</t>
  </si>
  <si>
    <t>CHEQUE PAGADO NO./0017094 RFC CUENTA DE DEPOSITO:GNP9211244P0</t>
  </si>
  <si>
    <t>CHEQUE PAGADO NO./0017108 RFC CUENTA DE DEPOSITO:RFC NO DISP</t>
  </si>
  <si>
    <t>CHEQUE PAGADO NO./0017106 RFC CUENTA DE DEPOSITO:IVG930126MWA</t>
  </si>
  <si>
    <t>CHEQUE PAGADO NO./0017107 RFC CUENTA DE DEPOSITO:IVG930126MWA</t>
  </si>
  <si>
    <t>TEF ENVIADO BANORTE/IXE/1413163356 072 0002016PAGO F-433,431,432</t>
  </si>
  <si>
    <t>TEF ENVIADO BANAMEX/1413163345 002 0002016PAGO F-5501513</t>
  </si>
  <si>
    <t>TEF ENVIADO BANORTE/IXE/1413163334 072 0002016PAGO F-28136</t>
  </si>
  <si>
    <t>TEF ENVIADO BANAMEX/1413163323 002 0002016PAGO F-ZE1482899</t>
  </si>
  <si>
    <t>TEF ENVIADO BANORTE/IXE/1413163312 072 0002016DEVOLUCION RECIBO N-30500</t>
  </si>
  <si>
    <t>TEF ENVIADO SANTANDER/1413163301 014 0002016PAGO F-196,211</t>
  </si>
  <si>
    <t>TEF ENVIADO BANAMEX/1413163290 002 0002016PAGO F-S39764</t>
  </si>
  <si>
    <t>TEF ENVIADO BANORTE/IXE/1413163286 072 0002016PAGO F-B16364</t>
  </si>
  <si>
    <t>TEF ENVIADO BANAMEX/1413163275 002 0002016PAGO F-329,330,</t>
  </si>
  <si>
    <t>CHEQUE PAGADO NO./0017110 150149039</t>
  </si>
  <si>
    <t xml:space="preserve">RF-31065  26/ENE </t>
  </si>
  <si>
    <t xml:space="preserve">DEPOSITO DE TERCERO/REFBNTC00332445 AGROSERVICIOS F 815 BMRCASH </t>
  </si>
  <si>
    <t xml:space="preserve">RF-31057  26/ENE </t>
  </si>
  <si>
    <t xml:space="preserve">DEPOSITO DE TERCERO/REFBNTC00332445 AGROSERVICIOS F 8080 BMRCASH </t>
  </si>
  <si>
    <t xml:space="preserve">RF-31061  26/ENE </t>
  </si>
  <si>
    <t xml:space="preserve">DEPOSITO DE TERCERO/REFBNTC00332445 AGROSERVICIOS F 813 BMRCASH </t>
  </si>
  <si>
    <t>RF-31062  26/ENE</t>
  </si>
  <si>
    <t xml:space="preserve">DEPOSITO DE TERCERO/REFBNTC00332445 AGROSERVICIOS F 8081 BMRCASH </t>
  </si>
  <si>
    <t xml:space="preserve">RF-31056  26/ENE </t>
  </si>
  <si>
    <t xml:space="preserve">SPEI RECIBIDOSANTANDER/0005125343 014 0366547 CHASUS33 AND /CCT/IJUR48AY </t>
  </si>
  <si>
    <t xml:space="preserve">RF-31066  26/ENE </t>
  </si>
  <si>
    <t xml:space="preserve">DEP.CHEQUES DE OTRO BANCO ENE26 14:34 MEXICO </t>
  </si>
  <si>
    <t xml:space="preserve">RF-31111  29/ENE </t>
  </si>
  <si>
    <t xml:space="preserve">TRASPASO ENTRE CUENTAS DE LA CUENTA 0442175401 </t>
  </si>
  <si>
    <t xml:space="preserve">RF-31058  26/ENE </t>
  </si>
  <si>
    <t xml:space="preserve">DEP.CHEQUES DE OTRO BANCO ENE26 13:34 MEXICO </t>
  </si>
  <si>
    <t xml:space="preserve">RF-31046  26/ENE </t>
  </si>
  <si>
    <t xml:space="preserve">RF-31035 31038 31040 31042 AR-10601 10603  AS-37322 37329 37332 37334 37337 37342 37343-344 37346-347  25/ENE </t>
  </si>
  <si>
    <t xml:space="preserve">RF-31043 AR-10605 AS-37350-51  26/ENE </t>
  </si>
  <si>
    <t xml:space="preserve">RF-31050  26/ENE </t>
  </si>
  <si>
    <t xml:space="preserve">TRASPASO CUENTAS PROPIAS/ 0078032005 CUENTA: 0141443798 BNET </t>
  </si>
  <si>
    <t>I  1033/01</t>
  </si>
  <si>
    <t xml:space="preserve">TRASPASO A PERIFERICA/2951884093 ENE26 11:13 BANCOMER D630 FOLIO:3304 </t>
  </si>
  <si>
    <t>CHEQUE PAGADO NO./0017111 159302255</t>
  </si>
  <si>
    <t>CHEQUE PAGADO NO./0017112 159302255</t>
  </si>
  <si>
    <t xml:space="preserve">SPEI RECIBIDOSANTANDER/0005037273 014 7351949CAMIONETA SAN PEDRO </t>
  </si>
  <si>
    <t xml:space="preserve">AS-37389  27/ENE </t>
  </si>
  <si>
    <t>CHEQUE PAGADO NO./0017099 447737114</t>
  </si>
  <si>
    <t>DEP. TARJETA DEL DIA 25/01</t>
  </si>
  <si>
    <t>IVA COMISION TARJETAS/175829536 TERMINALES PUNTO DE VENTA</t>
  </si>
  <si>
    <t>COMISION TARJETAS/175829536 TERMINALES PUNTO DE VENTA</t>
  </si>
  <si>
    <t>VENTAS TARJETAS BANCARIAS/145829536 TERMINALES PUNTO DE VENTA</t>
  </si>
  <si>
    <t>TRASPASO A TERCERO EN GPO CARGO POR GRUPO INTERNET</t>
  </si>
  <si>
    <t>CHEQUE PAGADO NO./0017103 RFC CUENTA DE DEPOSITO:NPN100127RL0</t>
  </si>
  <si>
    <t>DEPOSITO DE TERCERO/REFBNTC00332445 AGROSERVICIOS F 814 BMRCASH</t>
  </si>
  <si>
    <t xml:space="preserve">RF-31052  26/ENE </t>
  </si>
  <si>
    <t>DEPOSITO DE TERCERO/REFBNTC00332445 AGROSERVICIOS F 8078 BMRCASH</t>
  </si>
  <si>
    <t xml:space="preserve">RF-31051  26/ENE </t>
  </si>
  <si>
    <t>PAGO CUENTA DE TERCERO/ 0029981012 BNET 0179394265</t>
  </si>
  <si>
    <t>R31072  27/ENE</t>
  </si>
  <si>
    <t>DEPOSITO DE TERCERO/REFBNTC00332445 AGROSERVICIOS ANTICIPO BMRCASH</t>
  </si>
  <si>
    <t xml:space="preserve">AS-37335  25/ENE </t>
  </si>
  <si>
    <t xml:space="preserve">   </t>
  </si>
  <si>
    <t>DEPOSITO DE TERCERO/REFBNTC00317527 QUALITAS 8798106BMRCASH</t>
  </si>
  <si>
    <t>DEPOSITO DE TERCERO/REFBNTC00317527 QUALITAS 8797900BMRCASH</t>
  </si>
  <si>
    <t>SPEI RECIBIDOBANORTE/IXE/0005129884 072 0050000SIP TTF Anticipo 100 Alecsa C</t>
  </si>
  <si>
    <t>CONFIRMADO 04/02</t>
  </si>
  <si>
    <t>DEPOSITO CHEQUE BANCOMER/0059590</t>
  </si>
  <si>
    <t xml:space="preserve">RF-31032  25/ENE </t>
  </si>
  <si>
    <t>DEPOSITO EFECTIVO PRACTIC/******9039 ENE25 14:08 PRAC D805 FOLIO:5175</t>
  </si>
  <si>
    <t xml:space="preserve">RF-31031  AR-10595-596  AS-37303 37307  25/ENE </t>
  </si>
  <si>
    <t>DEP.CHEQUES DE OTRO BANCO/0059588 ENE25 13:47 MEXICO</t>
  </si>
  <si>
    <t>CHEQUE PAGADO NO./CH-0017101 RFC CUENTA DE DEPOSITO:ASE931116 -231</t>
  </si>
  <si>
    <t>CHEQUE PAGADO NO./CH-0017100 RFC CUENTA DE DEPOSITO:QCS931209 -G49</t>
  </si>
  <si>
    <t>PAGO CUENTA DE TERCERO/ 0022757029 BNET 0193576655</t>
  </si>
  <si>
    <t xml:space="preserve">RF-31122  29/ENE </t>
  </si>
  <si>
    <t>CHEQUE PAGADO NO./CH-0017104 RFC CUENTA DE DEPOSITO:TFS011012 -M18</t>
  </si>
  <si>
    <t>CHEQUE PAGADO NO./CH-0017105 RFC CUENTA DE DEPOSITO:FEGS580628-NS1</t>
  </si>
  <si>
    <t>SPEI RECIBIDOBANAMEX/0005098983 002 0000001TRASPASO</t>
  </si>
  <si>
    <t>DEPOSITO DE TERCERO/REFBNTC00354201 COORD AS37119 BMRCASH</t>
  </si>
  <si>
    <t>TRASPASO A PERIFERICA/2951884093 ENE25 11:28 BANCOMER D805 FOLIO:5081</t>
  </si>
  <si>
    <t>DEPOSITO DE TERCERO/REFBNTC00002186 GM016107 FBMRCASH</t>
  </si>
  <si>
    <t>0417N/16</t>
  </si>
  <si>
    <t>DEPOSITO DE TERCERO/REFBNTC00002186 GK002845 FBMRCASH</t>
  </si>
  <si>
    <t>0366N/16</t>
  </si>
  <si>
    <t>DEPOSITO DE TERCERO/REFBNTC00002186 DL217799 FBMRCASH</t>
  </si>
  <si>
    <t>0149U/15</t>
  </si>
  <si>
    <t>TRASPASO ENTRE CUENTAS DE LA CUENTA 1429321861</t>
  </si>
  <si>
    <t xml:space="preserve">RF-31037  25/ENE </t>
  </si>
  <si>
    <t>DEP. TARJETA DEL DIA 23/01</t>
  </si>
  <si>
    <t>DEP. TARJETA DEL DIA 22/01</t>
  </si>
  <si>
    <t xml:space="preserve">PAGO CUENTA DE TERCERO/ 0000438008 BMOV 1262449005 DEPOSITO </t>
  </si>
  <si>
    <t>CONFIRMADO 23/01</t>
  </si>
  <si>
    <t>TRASPASO CUENTAS PROPIAS/ 0000080012 CUENTA: 0445084814 BNET</t>
  </si>
  <si>
    <t>E    203</t>
  </si>
  <si>
    <t>TRASPASO ENTRE CUENTAS DE LA CUENTA 0197380208</t>
  </si>
  <si>
    <t>CHEQUE PAGADO NO./0017096 PAGO EN EFECTIVO</t>
  </si>
  <si>
    <t xml:space="preserve">RF-31004  22/ENE </t>
  </si>
  <si>
    <t xml:space="preserve">RF-31009-010  AR-10588  AS-37215  37218-219  22/ENE </t>
  </si>
  <si>
    <t xml:space="preserve">RF-31006-007  AR-10576 10578-79 AS-37205-207   22/ENE </t>
  </si>
  <si>
    <t xml:space="preserve">RF-31003  22/ENE </t>
  </si>
  <si>
    <t>TRASPASO A PERIFERICA/2951884093 ENE23 10:23 BANCOMER E113 FOLIO:4332</t>
  </si>
  <si>
    <t>PAGO CUENTA DE TERCERO/ 0055709031 BNET 0193546799</t>
  </si>
  <si>
    <t xml:space="preserve">PAGO CUENTA DE TERCERO/ 0066749012 BNET 0184104048 </t>
  </si>
  <si>
    <t xml:space="preserve">RF-310465  26/ENE </t>
  </si>
  <si>
    <t xml:space="preserve">PAGO CUENTA DE TERCERO/ 0048161046 BNET 0189300430 </t>
  </si>
  <si>
    <t>CONFIRMADO 22/01</t>
  </si>
  <si>
    <t>CHEQUE PAGADO NO./0017098 159302255</t>
  </si>
  <si>
    <t xml:space="preserve">PAGO CUENTA DE TERCERO/ 0083443016 BNET 0152297531 </t>
  </si>
  <si>
    <t xml:space="preserve">RF-31144  30/ENE </t>
  </si>
  <si>
    <t xml:space="preserve">DEP.CHEQUES DE OTRO BANCO ENE22 12:44 MEXICO </t>
  </si>
  <si>
    <t>CHEQUE PAGADO NO./0017097 447737114</t>
  </si>
  <si>
    <t xml:space="preserve">SPEI RECIBIDOINBURSA/0005077284 036 0160122Transferencia electronica </t>
  </si>
  <si>
    <t xml:space="preserve">RF-31014  22/ENE </t>
  </si>
  <si>
    <t xml:space="preserve">AR-10573-74  AS-37186 37196 37201  21/ENE </t>
  </si>
  <si>
    <t xml:space="preserve">AR-10557-58  RF-30983- 30986- 30988  AS-37182  21/ENE </t>
  </si>
  <si>
    <t>DEP.CHEQUES DE OTRO BANCO ENE22 09:49 MEXICO</t>
  </si>
  <si>
    <t xml:space="preserve">RF-30993  21/ENE </t>
  </si>
  <si>
    <t xml:space="preserve">RF-30994  21/ENE </t>
  </si>
  <si>
    <t>TRASPASO A PERIFERICA/2951884093 ENE22 09:47 BANCOMER B538 FOLIO:8941</t>
  </si>
  <si>
    <t>TRASPASO CUENTAS PROPIAS/ 0042466068 CUENTA: 0445084814 BNET</t>
  </si>
  <si>
    <t>I    792</t>
  </si>
  <si>
    <t>TRASPASO CUENTAS PROPIAS/ 0042466050 CUENTA: 0445084814 BNET</t>
  </si>
  <si>
    <t>E    173</t>
  </si>
  <si>
    <t>TRASPASO CUENTAS PROPIAS/ 0042466038 CUENTA: 0445084814 BNET</t>
  </si>
  <si>
    <t>E    172</t>
  </si>
  <si>
    <t>TRASPASO CUENTAS PROPIAS/ 0042466026 CUENTA: 0445084814 BNET</t>
  </si>
  <si>
    <t>E    171</t>
  </si>
  <si>
    <t>SPEI RECIBIDOBANAMEX/0005003439 002 0023658AMEXCO SE 9350093168</t>
  </si>
  <si>
    <t>DEP. TARJETA DEL DIA 21/01</t>
  </si>
  <si>
    <t>CHEQUE PAGADO NO./0017082 RFC CUENTA DE DEPOSITO:GAPR7403054T1</t>
  </si>
  <si>
    <t>GM FINANCIAL DE MEXICO SA/GME951215A8A Pago a Contrato GM Financial</t>
  </si>
  <si>
    <t>PAGO CUENTA DE TERCERO/ 0081823017 BNET 0164498143</t>
  </si>
  <si>
    <t xml:space="preserve">AR-10577  22/ENE </t>
  </si>
  <si>
    <t>PAGO CUENTA DE TERCERO/ 0077139010 BNET 0193814386</t>
  </si>
  <si>
    <t xml:space="preserve">AS-37198  21/ENE </t>
  </si>
  <si>
    <t>TRASPASO ENTRE CUENTAS DE LA CUENTA 1426876730</t>
  </si>
  <si>
    <t xml:space="preserve">RF-30995  21/ENE </t>
  </si>
  <si>
    <t>DEPOSITO EN EFECTIVO/0059519</t>
  </si>
  <si>
    <t xml:space="preserve">RF-60985  21/ENE </t>
  </si>
  <si>
    <t>DEPOSITO EN EFECTIVO/0059518</t>
  </si>
  <si>
    <t xml:space="preserve">RF-30987  21/ENE </t>
  </si>
  <si>
    <t>PAGO CUENTA DE TERCERO/ 0061578009 BNET 0102490943</t>
  </si>
  <si>
    <t xml:space="preserve">AS-37192  21/ENE </t>
  </si>
  <si>
    <t>CHEQUE PAGADO NO./000017091 133249794</t>
  </si>
  <si>
    <t xml:space="preserve">PAGO CUENTA DE TERCERO/ 0049669015 BNET 0196858902 </t>
  </si>
  <si>
    <t xml:space="preserve">AS-37184  21/ENE </t>
  </si>
  <si>
    <t xml:space="preserve">SPEI RECIBIDOBAJIO/0005076457 030 3206500DIPROZEZA </t>
  </si>
  <si>
    <t xml:space="preserve">AS-37183  21/ENE </t>
  </si>
  <si>
    <t>CHEQUE PAGADO NO./000017085 131303384</t>
  </si>
  <si>
    <t xml:space="preserve">RF-30982 AR-10552-53 AS-37159 37161-65  20/ENE </t>
  </si>
  <si>
    <t xml:space="preserve">TRASPASO A PERIFERICA/2951884093 ENE21 10:44 BANCOMER C362 FOLIO:7819 </t>
  </si>
  <si>
    <t xml:space="preserve">RF-30972-73 AS-37149 37151-54  20/ENE </t>
  </si>
  <si>
    <t xml:space="preserve">RF-30954  19/ENE </t>
  </si>
  <si>
    <t xml:space="preserve">RF-30956  19/ENE </t>
  </si>
  <si>
    <t xml:space="preserve">AR-10541 10545-46 RF-30955 30964 AS-37135 37137  37140  37143  19/ENE </t>
  </si>
  <si>
    <t xml:space="preserve">TRASPASO CUENTAS PROPIAS/ 0043948002 CUENTA: 0445084814 BNET </t>
  </si>
  <si>
    <t>I    793</t>
  </si>
  <si>
    <t>DEP. TARJETA DEL DIA 20/01</t>
  </si>
  <si>
    <t>PAGO CUENTA DE TERCERO/ 0012658023 BNET 0100712256</t>
  </si>
  <si>
    <t xml:space="preserve">AS-37175  20/ENE </t>
  </si>
  <si>
    <t>PAGO CUENTA DE TERCERO/ 0012658012 BNET 0100712256</t>
  </si>
  <si>
    <t xml:space="preserve">AS-37187  21/ENE </t>
  </si>
  <si>
    <t>SPEI RECIBIDOBANAMEX/0005130440 002 0000393PAGO AVANZA FEBRERO</t>
  </si>
  <si>
    <t xml:space="preserve">TRASPASO ENTRE CUENTAS DE LA CUENTA 2861698044 </t>
  </si>
  <si>
    <t xml:space="preserve">RF-31044  26/ENE </t>
  </si>
  <si>
    <t xml:space="preserve">TRASPASO CUENTAS PROPIAS/ 0032409002 CUENTA: 0176980015 BNET </t>
  </si>
  <si>
    <t>I    794</t>
  </si>
  <si>
    <t xml:space="preserve">DEP.CHEQUES DE OTRO BANCO ENE20 13:10 MEXICO </t>
  </si>
  <si>
    <t xml:space="preserve">CHEQUE PAGADO NO./0016716 PAGO EN EFECTIVO </t>
  </si>
  <si>
    <t>CHEQUE PAGADO NO./000017090 133249794</t>
  </si>
  <si>
    <t xml:space="preserve">PAGO CUENTA DE TERCERO/ 0006761018 BNET 1263547655 COCHE </t>
  </si>
  <si>
    <t>RF-30978  20/ENE</t>
  </si>
  <si>
    <t xml:space="preserve">DEPOSITO DE TERCERO/REFBNTC00080667 CAMIONETA TOYOTA HILUX BMRCASH </t>
  </si>
  <si>
    <t xml:space="preserve">RF-30980  20/ENE </t>
  </si>
  <si>
    <t xml:space="preserve">DEPOSITO DE TERCERO/REFBNTC00002186 G0244090 FBMRCASH </t>
  </si>
  <si>
    <t>0362N/16</t>
  </si>
  <si>
    <t xml:space="preserve">DEPOSITO DE TERCERO/REFBNTC00002186 G0243734 FBMRCASH </t>
  </si>
  <si>
    <t>0408N/16</t>
  </si>
  <si>
    <t xml:space="preserve">DEPOSITO DE TERCERO/REFBNTC00002186 GP435041 FBMRCASH </t>
  </si>
  <si>
    <t>0392N/16</t>
  </si>
  <si>
    <t xml:space="preserve">DEPOSITO DE TERCERO/REFBNTC00002186 EU492209 FBMRCASH </t>
  </si>
  <si>
    <t>0004U/16</t>
  </si>
  <si>
    <t xml:space="preserve">PAGO CUENTA DE TERCERO/ 0096256010 BNET 0196247024 </t>
  </si>
  <si>
    <t xml:space="preserve">AR-10556  21/ENE </t>
  </si>
  <si>
    <t xml:space="preserve">SPEI RECIBIDOAZTECA/0005045968 127 3071119CANTIDAD PARA LIQUIDAR CAMIONE </t>
  </si>
  <si>
    <t>RF-30977  20/ENE</t>
  </si>
  <si>
    <t>TRASPASO CUENTAS PROPIAS/ 0046853005</t>
  </si>
  <si>
    <t>I    796</t>
  </si>
  <si>
    <t>IVA COM. VENTAS DEBITO/175829536  TERMINALES PUNTO DE VENTA</t>
  </si>
  <si>
    <t>DEP. TARJETA DEL DIA 19/01</t>
  </si>
  <si>
    <t>TEF ENVIADO BAJIO/1411375243 030 0002016PAGO F-A442,A441</t>
  </si>
  <si>
    <t>TEF ENVIADO BANORTE/IXE/1411375232 072 0002016PAGO F-404,405</t>
  </si>
  <si>
    <t>TEF ENVIADO BANORTE/IXE/1411375221 072 0002016PAGO F-1280,1308</t>
  </si>
  <si>
    <t>TEF ENVIADO SCOTIABANK/1411375210 044 0002016PAGO F-A30929,30849</t>
  </si>
  <si>
    <t>TEF ENVIADO SCOTIABANK/1411375206 044 0002016PAGO F-A30929,30849</t>
  </si>
  <si>
    <t>TEF ENVIADO BANAMEX/1411375195 002 0002016PAGO F-5509676,5509608,5509681</t>
  </si>
  <si>
    <t>TEF ENVIADO BAJIO/1411375184 030 0002016PAGO F-20354,20570,20634,20569</t>
  </si>
  <si>
    <t>TEF ENVIADO BANORTE/IXE/1411375173 072 0002016DEVOLUCION RECIBO 29965</t>
  </si>
  <si>
    <t>TEF ENVIADO BANORTE/IXE/1411375162 072 0002016PAGO F-GDL4341</t>
  </si>
  <si>
    <t>TEF ENVIADO BANORTE/IXE/1411375151 072 0002016PAGO F-GDL4341</t>
  </si>
  <si>
    <t>TEF ENVIADO BANORTE/IXE/1411375140 072 0002016PAGO F-GDL4341</t>
  </si>
  <si>
    <t>TEF ENVIADO BANORTE/IXE/1411375136 072 0002016PAGO F-GDL4341</t>
  </si>
  <si>
    <t>TEF ENVIADO SANTANDER/1411375125 014 0002016PAGO F-4702</t>
  </si>
  <si>
    <t>TEF ENVIADO HSBC/1411375114 021 0002016PAGO F-299</t>
  </si>
  <si>
    <t>TEF ENVIADO BANORTE/IXE/1411375103 072 0002016PAGO F-26688</t>
  </si>
  <si>
    <t>TEF ENVIADO BANORTE/IXE/1411375092 072 0002016PAGO F-910</t>
  </si>
  <si>
    <t>TEF ENVIADO BANAMEX/1411375081 002 0002016PAGO F-5776,5832,5830</t>
  </si>
  <si>
    <t>TEF ENVIADO BANAMEX/1411375070 002 0002016PAGO F-M212</t>
  </si>
  <si>
    <t xml:space="preserve">SPEI RECIBIDOBANAMEX/0005180679 002 0212248DTMAC ******IALIZADORA SA DE C </t>
  </si>
  <si>
    <t>PAGO DTMAC</t>
  </si>
  <si>
    <t xml:space="preserve">RF-31078  27/ENE </t>
  </si>
  <si>
    <t xml:space="preserve">RF-30945 30947-49 30952   AR-10531 10534-36  AS -37116-18 19/ENE </t>
  </si>
  <si>
    <t xml:space="preserve">AS-37148  19/ENE </t>
  </si>
  <si>
    <t xml:space="preserve">DEPOSITO DE TERCERO/REFBNTC00002186 FA036108 FBMRCASH </t>
  </si>
  <si>
    <t>0650N/15</t>
  </si>
  <si>
    <t xml:space="preserve">DEPOSITO DE TERCERO/REFBNTC00002186 G0166787 FBMRCASH </t>
  </si>
  <si>
    <t>0412N/16</t>
  </si>
  <si>
    <t xml:space="preserve">DEPOSITO DE TERCERO/REFBNTC00002186 G0244345 FBMRCASH </t>
  </si>
  <si>
    <t>0409N/16</t>
  </si>
  <si>
    <t xml:space="preserve">DEPOSITO DE TERCERO/REFBNTC00002186 GW429848 FBMRCASH </t>
  </si>
  <si>
    <t>0387N/16</t>
  </si>
  <si>
    <t xml:space="preserve">DEPOSITO DE TERCERO/REFBNTC00002186 F6165278 FBMRCASH </t>
  </si>
  <si>
    <t>1026N/15</t>
  </si>
  <si>
    <t>CHEQUE PAGADO NO./0017087 159302255</t>
  </si>
  <si>
    <t>CHEQUE PAGADO NO./0017089 2618036896</t>
  </si>
  <si>
    <t>CHEQUE PAGADO NO./000017088 133249794</t>
  </si>
  <si>
    <t xml:space="preserve">TRASPASO ENTRE CUENTAS DE LA CUENTA 0194282027 </t>
  </si>
  <si>
    <t xml:space="preserve">RF-30958  19/ENE </t>
  </si>
  <si>
    <t xml:space="preserve">PAGO CUENTA DE TERCERO/ 0098064011 BNET 0143990680 </t>
  </si>
  <si>
    <t xml:space="preserve">RF-30951  19/ENE </t>
  </si>
  <si>
    <t xml:space="preserve">TRASPASO A PERIFERICA/2951884093 ENE19 10:12 BANCOMER D805 FOLIO:3511  </t>
  </si>
  <si>
    <t xml:space="preserve">AR-10517-18 10521-22  10530  AS-37101 - 37107-08  RF-30940 - 30942  18/ENE  </t>
  </si>
  <si>
    <t xml:space="preserve">TRASPASO CUENTAS PROPIAS/ 0062742038 CUENTA: 0445084814 BNET </t>
  </si>
  <si>
    <t>E    167</t>
  </si>
  <si>
    <t xml:space="preserve">TRASPASO CUENTAS PROPIAS/ 0062742029 CUENTA: 0445084814 BNET </t>
  </si>
  <si>
    <t>E    168</t>
  </si>
  <si>
    <t>SPEI RECIBIDOBANAMEX/0005001284 002 0021466AMEXCO SE 9350093168</t>
  </si>
  <si>
    <t>DEP. TARJETA DEL DIA 18/01</t>
  </si>
  <si>
    <t>TEF RECIBIDO BANORTE/IXE/1411180702 072 1846477filtro y aceite</t>
  </si>
  <si>
    <t xml:space="preserve">AR-10559  21/ENE </t>
  </si>
  <si>
    <t>CHEQUE PAGADO NO./0017071 RFC CUENTA DE DEPOSITO:ASE931116231</t>
  </si>
  <si>
    <t>CHEQUE PAGADO NO./0017076 RFC CUENTA DE DEPOSITO:ASE931116231</t>
  </si>
  <si>
    <t>PAGO CUENTA DE TERCERO/ 0082794008 BNET 0143990680</t>
  </si>
  <si>
    <t xml:space="preserve">RF-30950  19/ENE </t>
  </si>
  <si>
    <t>PAGO CUENTA DE TERCERO/ 0029926012 BNET 0142838214</t>
  </si>
  <si>
    <t xml:space="preserve">AS-37147 20/ENE </t>
  </si>
  <si>
    <t xml:space="preserve">DEPOSITO EFECTIVO PRACTIC/******9039 ENE18 15:47 PRAC E113 FOLIO:1766 </t>
  </si>
  <si>
    <t xml:space="preserve">RF-30925-26 AS-37096-98 AR-10516  18/ENE </t>
  </si>
  <si>
    <t>CHEQUE PAGADO NO./000017065 154248465</t>
  </si>
  <si>
    <t>CHEQUE PAGADO NO./0017078 159302255</t>
  </si>
  <si>
    <t>CHEQUE PAGADO NO./0017081 2778238030</t>
  </si>
  <si>
    <t>CHEQUE PAGADO NO./0017080 2618036896</t>
  </si>
  <si>
    <t>CHEQUE PAGADO NO./0017079 2735539994</t>
  </si>
  <si>
    <t>CHEQUE PAGADO NO./000017072 197203535</t>
  </si>
  <si>
    <t>CHEQUE PAGADO NO./000017073 197203535</t>
  </si>
  <si>
    <t>CHEQUE PAGADO NO./000017074 197203535</t>
  </si>
  <si>
    <t>CHEQUE PAGADO NO./000017075 446365655</t>
  </si>
  <si>
    <t>CHEQUE PAGADO NO./000017070 197203535</t>
  </si>
  <si>
    <t>CHEQUE PAGADO NO./0017083 159302255</t>
  </si>
  <si>
    <t xml:space="preserve">DEP.CHEQUES DE OTRO BANCO ENE18 14:53 MEXICO </t>
  </si>
  <si>
    <t xml:space="preserve">SPEI RECIBIDOAZTECA/0005152470 127 3041176SEGURO QUALITAS PARA COMIONETA </t>
  </si>
  <si>
    <t xml:space="preserve">RF-30938  18/ENE </t>
  </si>
  <si>
    <t xml:space="preserve">DEPOSITO DE TERCERO/REFBNTC00354201 COORD AS36914 AS36915 BMRCASH </t>
  </si>
  <si>
    <t xml:space="preserve">DEPOSITO EFECTIVO PRACTIC/******9039 ENE18 14:37 PRAC D806 FOLIO:4263 </t>
  </si>
  <si>
    <t xml:space="preserve">RF-31114  29/ENE </t>
  </si>
  <si>
    <t xml:space="preserve">SPEI RECIBIDOAZTECA/0005147134 127 3041120INSTALACION PELICULA ANTIASALT </t>
  </si>
  <si>
    <t>RF-30937  18/ENE</t>
  </si>
  <si>
    <t xml:space="preserve">PAGO CUENTA DE TERCERO/ 0083410018 BNET 0158616353 </t>
  </si>
  <si>
    <t xml:space="preserve">AS-37158  20/ENE </t>
  </si>
  <si>
    <t xml:space="preserve">DEPOSITO DE TERCERO/REFBNTC00002186 GS696480 FBMRCASH </t>
  </si>
  <si>
    <t>0400N/16</t>
  </si>
  <si>
    <t xml:space="preserve">AS-37074-75 37077-78 37080-81  37085 37090 AR-10509 -10 10514 RF-30918-  16/ENE </t>
  </si>
  <si>
    <t xml:space="preserve">RF-30924  18/ENE </t>
  </si>
  <si>
    <t>RF-30923   18/ENE</t>
  </si>
  <si>
    <t xml:space="preserve">PAGO CUENTA DE TERCERO/ 0081101015 BNET 0184104048 </t>
  </si>
  <si>
    <t>RF-30999-100  21/ENE</t>
  </si>
  <si>
    <t xml:space="preserve">PAGO CUENTA DE TERCERO/ 0012163034 BNET 1263547655 COCHE TOYOTA </t>
  </si>
  <si>
    <t xml:space="preserve">RF-30935 18/ENE </t>
  </si>
  <si>
    <t>CHEQUE PAGADO NO./000017086 133249794</t>
  </si>
  <si>
    <t xml:space="preserve">RECAUDACION DE IMPUE/GUIA:2044306 REF:021604N9040011332443 CIE:0844985 </t>
  </si>
  <si>
    <t>PAGO IMP</t>
  </si>
  <si>
    <t xml:space="preserve">SPEI RECIBIDOHSBC/0005091809 021 0000001Orden de Servicio S59279 Alecs </t>
  </si>
  <si>
    <t xml:space="preserve">AS-37176  20/ENE </t>
  </si>
  <si>
    <t xml:space="preserve">TRASPASO ENTRE CUENTAS DE LA CUENTA 1252813343 </t>
  </si>
  <si>
    <t xml:space="preserve">RF-30944  18/ENE </t>
  </si>
  <si>
    <t xml:space="preserve">TRASPASO ENTRE CUENTAS DE LA CUENTA 1416345840 </t>
  </si>
  <si>
    <t xml:space="preserve">RF-30943  18/ENE </t>
  </si>
  <si>
    <t xml:space="preserve">PAGO CUENTA DE TERCERO/ 0095469035 BNET 0161518372 </t>
  </si>
  <si>
    <t xml:space="preserve">RF-30939  18/ENE </t>
  </si>
  <si>
    <t xml:space="preserve">RF-30914 16ENE </t>
  </si>
  <si>
    <t xml:space="preserve">RF-30917  16/ENE </t>
  </si>
  <si>
    <t>RF-30915  16/ENE</t>
  </si>
  <si>
    <t>DEP. TARJETA DEL DIA 15/01</t>
  </si>
  <si>
    <t>DEP. TARJETA DEL DIA 16/01</t>
  </si>
  <si>
    <t>TRASPASO A PERIFERICA/2951884093 ENE16 13:44 BANCOMER B539 FOLIO:5185</t>
  </si>
  <si>
    <t>CHEQUE PAGADO NO./0017025 442658801</t>
  </si>
  <si>
    <t xml:space="preserve">RF-30913  15/ENE </t>
  </si>
  <si>
    <t xml:space="preserve">RF-30906-07  AS-37040-01 37044 37046 37049 37052 37057 AR 10502 10504  15/ENE </t>
  </si>
  <si>
    <t>CHEQUE PAGADO NO./0017021 RFC CUENTA DE DEPOSITO:AORG891016H71</t>
  </si>
  <si>
    <t>DEPOSITO DE TERCERO/REFBNTC00211192 OS 220 CARCONTROL BMRCASH</t>
  </si>
  <si>
    <t xml:space="preserve">AS-37114  18/ENE </t>
  </si>
  <si>
    <t>PAGO CUENTA DE TERCERO/ 0027285034</t>
  </si>
  <si>
    <t xml:space="preserve">AS-37113  18/ENE </t>
  </si>
  <si>
    <t>CHEQUE PAGADO NO./000017069 446140114</t>
  </si>
  <si>
    <t>CHEQUE PAGADO NO./0017077 159302255</t>
  </si>
  <si>
    <t xml:space="preserve">DEPOSITO DE TERCERO/REFBNTC00002186 GM011470 FBMRCASH </t>
  </si>
  <si>
    <t xml:space="preserve">DEPOSITO DE TERCERO/REFBNTC00002186 CW124469 FBMRCASH </t>
  </si>
  <si>
    <t xml:space="preserve">DEPOSITO DE TERCERO/REFBNTC00002186 BC619987 FBMRCASH </t>
  </si>
  <si>
    <t xml:space="preserve">TRASPASO CUENTAS PROPIAS/ 0004575005 CUENTA: 0445084814 BNET </t>
  </si>
  <si>
    <t>E    119</t>
  </si>
  <si>
    <t xml:space="preserve">RF-30898  15/ENE </t>
  </si>
  <si>
    <t xml:space="preserve">PAGO CUENTA DE TERCERO/ 0026585031 BNET 0102042630 </t>
  </si>
  <si>
    <t xml:space="preserve">AS-37047 15/ENE </t>
  </si>
  <si>
    <t xml:space="preserve">DEPOSITO EFECTIVO PRACTIC/******9039 ENE15 13:27 PRAC D805 FOLIO:2051 </t>
  </si>
  <si>
    <t xml:space="preserve">DEPOSITO EFECTIVO PRACTIC/******9039 ENE15 13:23 PRAC D805 FOLIO:2048 </t>
  </si>
  <si>
    <t xml:space="preserve">AS-10499- AS-37036-37 RF-30904  16/ENE </t>
  </si>
  <si>
    <t xml:space="preserve">PAGO CUENTA DE TERCERO/ 0067189018 BNET 0161518372 </t>
  </si>
  <si>
    <t xml:space="preserve">RF-30911 15/ENE </t>
  </si>
  <si>
    <t>CHEQUE PAGADO NO./000017068 133249794</t>
  </si>
  <si>
    <t xml:space="preserve">SPEI RECIBIDOBANAMEX/0005187376 002 0150116VIN G1445561 </t>
  </si>
  <si>
    <t xml:space="preserve">PAGO CUENTA DE TERCERO/ 0022443040 BNET 0156750214 </t>
  </si>
  <si>
    <t xml:space="preserve">RF-30931   18/ENE </t>
  </si>
  <si>
    <t xml:space="preserve">TRASPASO CUENTAS PROPIAS/ 0016601002 CUENTA: 0446744397 BNET </t>
  </si>
  <si>
    <t>I    534</t>
  </si>
  <si>
    <t xml:space="preserve">DEP.CHEQUES DE OTRO BANCO ENE15 11:40 MEXICO </t>
  </si>
  <si>
    <t xml:space="preserve">RF-30933-34   18/ENE </t>
  </si>
  <si>
    <t xml:space="preserve">RF-30932  18/ENE </t>
  </si>
  <si>
    <t xml:space="preserve">CHEQUE DEVUELTO 044001501490390000322CD040828 </t>
  </si>
  <si>
    <t xml:space="preserve">TRASPASO CUENTAS PROPIAS/ 0022571012 CUENTA: 0445084814 BNET </t>
  </si>
  <si>
    <t>E    123</t>
  </si>
  <si>
    <t xml:space="preserve">PAGO CUENTA DE TERCERO/ 0000166012 BNET 0142970937 </t>
  </si>
  <si>
    <t xml:space="preserve">AR-10550  20/ENE </t>
  </si>
  <si>
    <t xml:space="preserve">TRASPASO A PERIFERICA/2951884093 ENE15 09:55 BANCOMER B539 FOLIO:3662 </t>
  </si>
  <si>
    <t>RF-30886-AR-10490-AS37001-10  14/ENE</t>
  </si>
  <si>
    <t xml:space="preserve">AR-10572  21/ENE </t>
  </si>
  <si>
    <t>DEP. TARJETA DEL DIA 14/01</t>
  </si>
  <si>
    <t>CHEQUE PAGADO NO./CH-0017034</t>
  </si>
  <si>
    <t>CHEQUE PAGADO NO./CH-0017033</t>
  </si>
  <si>
    <t xml:space="preserve">RF-30901  15/ENE </t>
  </si>
  <si>
    <t xml:space="preserve">RF-30900  15/ENE </t>
  </si>
  <si>
    <t>CHEQUE PAGADO NO./000017062 446365655</t>
  </si>
  <si>
    <t>CHEQUE PAGADO NO./0017061 446691730</t>
  </si>
  <si>
    <t>CHEQUE PAGADO NO./000017060 197203535</t>
  </si>
  <si>
    <t>CHEQUE PAGADO NO./0017059 446691730</t>
  </si>
  <si>
    <t>CHEQUE PAGADO NO./0017058 159302255</t>
  </si>
  <si>
    <t xml:space="preserve">DEP.CHEQUES DE OTRO BANCO ENE14 14:29 MEXICO </t>
  </si>
  <si>
    <t>CHEQUE PAGADO NO./0017066 159302255</t>
  </si>
  <si>
    <t>CHEQUE PAGADO NO./0017067 159302255</t>
  </si>
  <si>
    <t xml:space="preserve">CHEQUE PAGADO NO./0017056 PAGO EN EFECTIVO </t>
  </si>
  <si>
    <t xml:space="preserve">TRASPASO CUENTAS PROPIAS/ 0032376008 CUENTA: 0445084814 BNET </t>
  </si>
  <si>
    <t>E    124</t>
  </si>
  <si>
    <t xml:space="preserve">SPEI RECIBIDOBANAMEX/0005143682 002 0000001TRASPASO </t>
  </si>
  <si>
    <t xml:space="preserve">DEPOSITO DE TERCERO/REFBNTC00002186 G1391375 FBMRCASH </t>
  </si>
  <si>
    <t xml:space="preserve">DEPOSITO DE TERCERO/REFBNTC00002186 GP440122 FBMRCASH </t>
  </si>
  <si>
    <t xml:space="preserve">DEPOSITO DE TERCERO/REFBNTC00002186 GK002886 FBMRCASH </t>
  </si>
  <si>
    <t>CHEQUE PAGADO NO./000017057 133249794</t>
  </si>
  <si>
    <t>RF30855-7-8-AR10475-AS36966-7-8-9-71  13/ENE</t>
  </si>
  <si>
    <t xml:space="preserve">TRASPASO A PERIFERICA/2951884093 ENE14 12:04 BANCOMER D805 FOLIO:1586 </t>
  </si>
  <si>
    <t>RF-30880  14/ENE</t>
  </si>
  <si>
    <t xml:space="preserve">DEP.CHEQUES DE OTRO BANCO ENE14 12:01 MEXICO </t>
  </si>
  <si>
    <t>RF-30867 13/ENE</t>
  </si>
  <si>
    <t>RF-30883  14/ENE</t>
  </si>
  <si>
    <t>RF-30865  13/ENE</t>
  </si>
  <si>
    <t>RF30860-2-71-72-75-79-AR10485-9-AS36979-82-83-86-87-95-91  13/ENE</t>
  </si>
  <si>
    <t>RF-30866  13/ENE</t>
  </si>
  <si>
    <t>RF-30861  13/ENE</t>
  </si>
  <si>
    <t>RF-30864  13/ENE</t>
  </si>
  <si>
    <t>RF-30859  13/ENE</t>
  </si>
  <si>
    <t>DEP. TARJETA DEL DIA 13/01</t>
  </si>
  <si>
    <t>AUDATEX LTN S DE RL DE CV/ALT030210 LV9 DICIEMBRE MX226045 ORACLE U0920</t>
  </si>
  <si>
    <t>CHEQUE PAGADO NO./0016844</t>
  </si>
  <si>
    <t xml:space="preserve">DEPOSITO DE TERCERO/REFBNTC00332445 PAGO ANTICIPO BMRCASH </t>
  </si>
  <si>
    <t>AS-36993  13/ENE</t>
  </si>
  <si>
    <t xml:space="preserve">DEP.CHEQUES DE OTRO BANCO ENE13 14:13 MEXICO </t>
  </si>
  <si>
    <t xml:space="preserve">PAGO CUENTA DE TERCERO/ 0010339009 BNET 0168427925 </t>
  </si>
  <si>
    <t>RF-30878  13/ENE</t>
  </si>
  <si>
    <t xml:space="preserve">SPEI RECIBIDOBANAMEX/0005081647 002 0000001TRASPASO </t>
  </si>
  <si>
    <t>TRASPASO DE BANAMEX A BBVA</t>
  </si>
  <si>
    <t xml:space="preserve">DEPOSITO DE TERCERO/REFBNTC00002186 GW416549 FBMRCASH </t>
  </si>
  <si>
    <t xml:space="preserve">PLAN PISO COBRO DISP. NUM/9646308600 LIQ TOTAL UNI 5YFBURHEXFP344340 </t>
  </si>
  <si>
    <t>0789N/15</t>
  </si>
  <si>
    <t xml:space="preserve">INTERESES CANCELACION ANT/9646308600 INTERESES POR CANCELACION ANTICIPADA </t>
  </si>
  <si>
    <t xml:space="preserve">PLAN PISO COBRO DISP. NUM/9648349551 LIQ TOTAL UNI 5YFBURHE5FP293684 </t>
  </si>
  <si>
    <t>0629N/15</t>
  </si>
  <si>
    <t xml:space="preserve">INTERESES CANCELACION ANT/9648349551 INTERESES POR CANCELACION ANTICIPADA </t>
  </si>
  <si>
    <t xml:space="preserve">PLAN PISO COBRO DISP. NUM/9648349533 LIQ TOTAL UNI 2T3RF4EV9FW317460 </t>
  </si>
  <si>
    <t>0631N/15</t>
  </si>
  <si>
    <t xml:space="preserve">INTERESES CANCELACION ANT/9648349533 INTERESES POR CANCELACION ANTICIPADA </t>
  </si>
  <si>
    <t xml:space="preserve">CHEQUE PAGADO NO./0016945 PAGO EN EFECTIVO </t>
  </si>
  <si>
    <t xml:space="preserve">CHEQUE PAGADO NO./0016985 PAGO EN EFECTIVO </t>
  </si>
  <si>
    <t xml:space="preserve">TRASPASO A PERIFERICA/2951884093 ENE13 09:44 BANCOMER D805 FOLIO:1291 </t>
  </si>
  <si>
    <t xml:space="preserve">DEP.CHEQUES DE OTRO BANCO ENE13 09:43 MEXICO </t>
  </si>
  <si>
    <t>RF-30841  12/ENE</t>
  </si>
  <si>
    <t>RF-30843  12/ENE</t>
  </si>
  <si>
    <t>AS-36960  12/ENE</t>
  </si>
  <si>
    <t>RF-30845  12/ENE</t>
  </si>
  <si>
    <t>RF-30839  12/ENE</t>
  </si>
  <si>
    <t>DEP. TARJETA DEL DIA 12/01</t>
  </si>
  <si>
    <t>CHEQUE PAGADO NO./CH-0017041</t>
  </si>
  <si>
    <t>TEF ENVIADO BANORTE/IXE/1408919201 072 0002016DEVOLUCION RECIBO 29522</t>
  </si>
  <si>
    <t>TEF ENVIADO SANTANDER/1408919190 014 0002016DEVOLUCION RECIBO 30548</t>
  </si>
  <si>
    <t>TEF ENVIADO BANAMEX/1408919186 002 0002016PAGO F-906</t>
  </si>
  <si>
    <t>TEF ENVIADO BAJIO/1408919175 030 0002016PAGO F-D76</t>
  </si>
  <si>
    <t>TEF ENVIADO BAJIO/1408919164 030 0002016PAGO F-D76</t>
  </si>
  <si>
    <t>TEF ENVIADO BAJIO/1408919153 030 0002016PAGO F-D76</t>
  </si>
  <si>
    <t>TEF ENVIADO BAJIO/1408919142 030 0002016PAGO F-D76</t>
  </si>
  <si>
    <t>TEF ENVIADO BAJIO/1408919131 030 0002016PAGO F-D76</t>
  </si>
  <si>
    <t>TEF ENVIADO HSBC/1408919120 021 0002016PAGO F-3625</t>
  </si>
  <si>
    <t>TEF ENVIADO BANAMEX/1408919116 002 0002016PAGO F-2671,2674</t>
  </si>
  <si>
    <t>TEF ENVIADO BANORTE/IXE/1408919105 072 0002016PAGO F-25174</t>
  </si>
  <si>
    <t>TEF ENVIADO SCOTIABANK/1408919094 044 0002016PAGO F-793</t>
  </si>
  <si>
    <t>TEF ENVIADO BANAMEX/1408919083 002 0002016PAGO F-S39191</t>
  </si>
  <si>
    <t>TEF ENVIADO BAJIO/1408919072 030 0002016PAGO F-A438</t>
  </si>
  <si>
    <t>TEF ENVIADO SANTANDER/1408919061 014 0002016PAGO F-185</t>
  </si>
  <si>
    <t>TEF ENVIADO BANAMEX/1408919050 002 0002016PAGO F-306,316,312,307,308,309</t>
  </si>
  <si>
    <t xml:space="preserve">DEPOSITO DE TERCERO/REFBNTC00002186 FW346980 FBMRCASH </t>
  </si>
  <si>
    <t>0814N/15</t>
  </si>
  <si>
    <t xml:space="preserve">DEPOSITO DE TERCERO/REFBNTC00002186 GK000651 FBMRCASH </t>
  </si>
  <si>
    <t>0163N/15</t>
  </si>
  <si>
    <t xml:space="preserve">CHEQUE PAGADO NO./0017024 PAGO EN EFECTIVO </t>
  </si>
  <si>
    <t xml:space="preserve">SPEI RECIBIDOBANAMEX/0005106797 002 0000001TRASPASO </t>
  </si>
  <si>
    <t>AS-36963  12/ENE</t>
  </si>
  <si>
    <t>CHEQUE PAGADO NO./000017053 446365655</t>
  </si>
  <si>
    <t>CHEQUE PAGADO NO./000017052 197203535</t>
  </si>
  <si>
    <t>CHEQUE PAGADO NO./000017051 197203535</t>
  </si>
  <si>
    <t>CHEQUE PAGADO NO./000017050 197203535</t>
  </si>
  <si>
    <t>CHEQUE PAGADO NO./000017049 197203535</t>
  </si>
  <si>
    <t>CHEQUE PAGADO NO./000017048 197203535</t>
  </si>
  <si>
    <t>CHEQUE PAGADO NO./000017047 197203535</t>
  </si>
  <si>
    <t>CHEQUE PAGADO NO./000017046 197203535</t>
  </si>
  <si>
    <t>CHEQUE PAGADO NO./000017045 446365655</t>
  </si>
  <si>
    <t>CHEQUE PAGADO NO./000017044 446365655</t>
  </si>
  <si>
    <t xml:space="preserve">DEP.CHEQUES DE OTRO BANCO ENE12 12:53 MEXICO </t>
  </si>
  <si>
    <t>SPEI RECIBIDOSCOTIABANK/0005051499 044 50113900015011300</t>
  </si>
  <si>
    <t>RF-30847  12/ENE</t>
  </si>
  <si>
    <t>AS-36911  11/ENE</t>
  </si>
  <si>
    <t xml:space="preserve">DEP.CHEQUES DE OTRO BANCO ENE12 10:11 MEXICO </t>
  </si>
  <si>
    <t>RF-30826  11/ENE</t>
  </si>
  <si>
    <t>RF30834-5-AR10460-62-64-AS36913-22-24-28-29  11/ENE</t>
  </si>
  <si>
    <t>RF-36936  11/ENE</t>
  </si>
  <si>
    <t>RF-30828  11/ENE</t>
  </si>
  <si>
    <t xml:space="preserve">TRASPASO A PERIFERICA/2951884093 ENE12 09:55 BANCOMER D805 FOLIO:1102 </t>
  </si>
  <si>
    <t>DEP. TARJETA DEL DIA 11/01</t>
  </si>
  <si>
    <t>PAGO CUENTA DE TERCERO/ 0018684008 BNET 0100754870</t>
  </si>
  <si>
    <t>AS-36950  12/ENE</t>
  </si>
  <si>
    <t>DEPOSITO EN EFECTIVO/0059225N RAMIRE</t>
  </si>
  <si>
    <t>RF-30844 12/ENE</t>
  </si>
  <si>
    <t>DEPOSITO EN EFECTIVO/0059224N RAMIRE</t>
  </si>
  <si>
    <t>RF-30844  12/ENE</t>
  </si>
  <si>
    <t>TRASPASO ENTRE CUENTAS DE LA CUENTA 1139849599</t>
  </si>
  <si>
    <t>RF-30829  11/ENE</t>
  </si>
  <si>
    <t>DEPOSITO DE TERCERO/REFBNTC00002186 GP385618 FBMRCASH</t>
  </si>
  <si>
    <t>CHEQUE PAGADO NO./CH-0017035 RFC CUENTA DE DEPOSITO:AVA040106 -CP7</t>
  </si>
  <si>
    <t>CHEQUE PAGADO NO./CH-0017036 RFC CUENTA DE DEPOSITO:AVA040106 -CP7</t>
  </si>
  <si>
    <t>CHEQUE PAGADO NO./CH-0017039 RFC CUENTA DE DEPOSITO:C&amp;A050406 -NL0</t>
  </si>
  <si>
    <t>DEPOSITO EN EFECTIVO/0059218</t>
  </si>
  <si>
    <t>DEPOSITO EFECTIVO PRACTIC/******9039 ENE11 13:23 PRAC D805 FOLIO:0899</t>
  </si>
  <si>
    <t>RF30822-3-AR10457-8-AS36907-8-10  11/ENE</t>
  </si>
  <si>
    <t>DEPOSITO EFECTIVO PRACTIC/******9039 ENE11 13:21 PRAC D805 FOLIO:0897</t>
  </si>
  <si>
    <t>RF-30824  11/ENE</t>
  </si>
  <si>
    <t>CHEQUE PAGADO NO./000017040 133249794</t>
  </si>
  <si>
    <t xml:space="preserve">TRASPASO ENTRE CUENTAS DE LA CUENTA 2913576248 </t>
  </si>
  <si>
    <t>RF-30839   12/ENE</t>
  </si>
  <si>
    <t xml:space="preserve">PAGO CUENTA DE TERCERO/ 0065289012 BNET 0132744236 </t>
  </si>
  <si>
    <t>AS-36946  12/ENE</t>
  </si>
  <si>
    <t>CHEQUE PAGADO NO./0017038 159302255</t>
  </si>
  <si>
    <t>RF30812-13-AR10453-AS36883-4-5-6-8-90-901-904  09/ENE</t>
  </si>
  <si>
    <t xml:space="preserve">TRASPASO A PERIFERICA/2951884093 ENE11 09:52 BANCOMER D805 FOLIO:0837 </t>
  </si>
  <si>
    <t>RF-30821  09/ENE</t>
  </si>
  <si>
    <t>RF-30815  09/ENE</t>
  </si>
  <si>
    <t>AS-30816  09/ENE</t>
  </si>
  <si>
    <t>RF-30820  09/ENE</t>
  </si>
  <si>
    <t>RF-30819  09/ENE</t>
  </si>
  <si>
    <t>DEP. TARJETA DEL DIA 08/01</t>
  </si>
  <si>
    <t>IVA COM. VENTAS CREDITO/175829536</t>
  </si>
  <si>
    <t>DEP. TARJETA DEL DIA 09/01</t>
  </si>
  <si>
    <t>DEPOSITO EFECTIVO PRACTIC/******9039 ENE09 12:58 PRAC D631 FOLIO:6331</t>
  </si>
  <si>
    <t>pago de omar</t>
  </si>
  <si>
    <t>RF-30802  08/ENE</t>
  </si>
  <si>
    <t>RF-30808  08/ENE</t>
  </si>
  <si>
    <t>RF-30797  08/ENE</t>
  </si>
  <si>
    <t>RF30793-94-98-807-AR10451-52-AS36839-44-47-48-49-50-59-67-69-71-75-76  08/ENE</t>
  </si>
  <si>
    <t>RF-30801  08/ENE</t>
  </si>
  <si>
    <t>PAGO CUENTA DE TERCERO/ 0029661008 BNET 0446619215</t>
  </si>
  <si>
    <t>AS-36905  11/ENE</t>
  </si>
  <si>
    <t>PAGO CUENTA DE TERCERO/ 0066776056 BNET 0156750214</t>
  </si>
  <si>
    <t xml:space="preserve">RF-30930  18/ENE </t>
  </si>
  <si>
    <t xml:space="preserve">PAGO CUENTA DE TERCERO/ 0002156018 BNET 0449175601 </t>
  </si>
  <si>
    <t>AS-36851  08/ENE</t>
  </si>
  <si>
    <t>RF-30803  08/ENE</t>
  </si>
  <si>
    <t xml:space="preserve">DEP.CHEQUES DE OTRO BANCO ENE08 15:38 MEXICO </t>
  </si>
  <si>
    <t xml:space="preserve">CHEQUE PAGADO NO./0017022 PAGO EN EFECTIVO </t>
  </si>
  <si>
    <t xml:space="preserve">DEP.CHEQUES DE OTRO BANCO ENE08 15:37 MEXICO </t>
  </si>
  <si>
    <t>CHEQUE PAGADO NO./0017037 159302255</t>
  </si>
  <si>
    <t>CHEQUE PAGADO NO./0017030 2791443291</t>
  </si>
  <si>
    <t xml:space="preserve">SPEI RECIBIDOBANREGIO/0005195620 058 0558824SERVICIO 150000 KMS </t>
  </si>
  <si>
    <t>AS-36870  08/ENE</t>
  </si>
  <si>
    <t>CHEQUE PAGADO NO./0017029 2984454235</t>
  </si>
  <si>
    <t>CHEQUE PAGADO NO./0017028 447737114</t>
  </si>
  <si>
    <t>CHEQUE PAGADO NO./0016870 142569841</t>
  </si>
  <si>
    <t xml:space="preserve">TRASPASO A PERIFERICA/2951884093 ENE08 14:31 BANCOMER B538 FOLIO:6881 </t>
  </si>
  <si>
    <t>RF30789-88-AR10448-47-AS36837-38  08/ENE</t>
  </si>
  <si>
    <t>RF-30722-73-74-75-76-78-79-AR10444-AS-36826-29-31-33-34  07/ENE</t>
  </si>
  <si>
    <t>RF-30791  08/ENE</t>
  </si>
  <si>
    <t xml:space="preserve">PAGO CUENTA DE TERCERO/ 0029118018 BNET 0191406221 </t>
  </si>
  <si>
    <t>AS-36898  09/ENE</t>
  </si>
  <si>
    <t xml:space="preserve">CHEQUE PAGADO NO./0016925 PAGO EN EFECTIVO </t>
  </si>
  <si>
    <t>CHEQUE PAGADO NO./000017031 133249794</t>
  </si>
  <si>
    <t xml:space="preserve">SPEI RECIBIDOBANAMEX/0005102615 002 0000001TRASPASO </t>
  </si>
  <si>
    <t xml:space="preserve">PAGO CUENTA DE TERCERO/ 0076899030 BNET 2773808688 PARACHOQUE TRAS </t>
  </si>
  <si>
    <t>AR-10474  12/ENE</t>
  </si>
  <si>
    <t xml:space="preserve">DEPOSITO DE TERCERO/REFBNTC00332445 AGROSERVICIOS F 7983 BMRCASH </t>
  </si>
  <si>
    <t>RF-30799  08/ENE</t>
  </si>
  <si>
    <t xml:space="preserve">DEPOSITO DE TERCERO/REFBNTC00332445 AGROSERVICIOS F 798 BMRCASH </t>
  </si>
  <si>
    <t>RF-30800  08/ENE</t>
  </si>
  <si>
    <t xml:space="preserve">TRASPASO CUENTAS PROPIAS/ 0017922018 CUENTA: 0445084814 BNET </t>
  </si>
  <si>
    <t>E     39</t>
  </si>
  <si>
    <t xml:space="preserve">TRASPASO CUENTAS PROPIAS/ 0017922009 CUENTA: 0445084814 BNET </t>
  </si>
  <si>
    <t>E     40</t>
  </si>
  <si>
    <t>DEP. TARJETA DEL DIA 07/01</t>
  </si>
  <si>
    <t>DEPOSITO DE TERCERO/REFBNTC00332445 AGROSERVICIOS F 7988 BMRCASH</t>
  </si>
  <si>
    <t>DEPOSITO DE TERCERO/REFBNTC00332445 AGROSERVICIOS F 7989 BMRCASH</t>
  </si>
  <si>
    <t>DEPOSITO DE TERCERO/REFBNTC00332445 AGROSERVICIOS F 804 BMRCASH</t>
  </si>
  <si>
    <t>DEPOSITO DE TERCERO/REFBNTC00332445 AGROSERVICIOS F 803 BMRCASH</t>
  </si>
  <si>
    <t>TEF ENVIADO SCOTIABANK/1407610875 044 0002016PAGO F-A30727</t>
  </si>
  <si>
    <t>TEF ENVIADO BAJIO/1407610864 030 0002016PAGO F-20492,20359</t>
  </si>
  <si>
    <t>TEF ENVIADO INBURSA/1407610853 036 0002016PAGO F-54,55</t>
  </si>
  <si>
    <t>TEF ENVIADO BANORTE/IXE/1407610842 072 0002016PAGO F-372,387,392,390,391,389</t>
  </si>
  <si>
    <t>TEF ENVIADO BANAMEX/1407610831 002 0002016PAGO F-ZE1481405</t>
  </si>
  <si>
    <t>TEF ENVIADO BANAMEX/1407610820 002 0002016PAGO F-5582</t>
  </si>
  <si>
    <t>TEF ENVIADO BANAMEX/1407610816 002 0002016PAGO F-5496960</t>
  </si>
  <si>
    <t>TEF ENVIADO BANAMEX/1407610805 002 0002016PAGO F-310,313,305,302,299,325</t>
  </si>
  <si>
    <t>TEF ENVIADO BANORTE/IXE/1407610794 072 0002016PAGO F-214</t>
  </si>
  <si>
    <t>TEF ENVIADO BANAMEX/1407610783 002 0002016DEVOLUCION RECIBO 30405</t>
  </si>
  <si>
    <t xml:space="preserve">DEPOSITO DE TERCERO/REFBNTC00269026 DEVOLUCION BMRCASH </t>
  </si>
  <si>
    <t>RF-30818  09/ENE</t>
  </si>
  <si>
    <t>AR-10458  11/ENE</t>
  </si>
  <si>
    <t xml:space="preserve">PAGO CUENTA DE TERCERO/ 0007347011 BNET 0190246492 </t>
  </si>
  <si>
    <t>AS-36825  07/ENE</t>
  </si>
  <si>
    <t>AR10442-AS36810-12-13  07/ENE</t>
  </si>
  <si>
    <t>RF-30771  07/ENE</t>
  </si>
  <si>
    <t>CHEQUE PAGADO NO./000017026 194426304</t>
  </si>
  <si>
    <t>CHEQUE PAGADO NO./0017003 141284428</t>
  </si>
  <si>
    <t>CHEQUE PAGADO NO./0017020 188289948</t>
  </si>
  <si>
    <t>CHEQUE PAGADO NO./000017027 198619654</t>
  </si>
  <si>
    <t>CHEQUE PAGADO NO./0017018 2892547139</t>
  </si>
  <si>
    <t xml:space="preserve">SPEI RECIBIDOBANAMEX/0005081452 002 0070116REFACCIONES </t>
  </si>
  <si>
    <t>AR-10465  11/ENE</t>
  </si>
  <si>
    <t>CHEQUE PAGADO NO./0017016 137429126</t>
  </si>
  <si>
    <t>CHEQUE PAGADO NO./000016999 133249794</t>
  </si>
  <si>
    <t>CHEQUE PAGADO NO./000017019 133249794</t>
  </si>
  <si>
    <t xml:space="preserve">SPEI RECIBIDOBAJIO/0005056623 030 2590000Junta escape Hiace </t>
  </si>
  <si>
    <t>AR-10479  13/ENE</t>
  </si>
  <si>
    <t xml:space="preserve">TRASPASO A PERIFERICA/2951884093 ENE07 10:04 BANCOMER B539 FOLIO:9216 </t>
  </si>
  <si>
    <t>RF-307574-56-AR10434-33-AS36775-76  06/ENE</t>
  </si>
  <si>
    <t>RF-30766  06/DIC</t>
  </si>
  <si>
    <t>RF30760-61-64-65-67-AR10437-AS36785-87-88-89-90-92-93-94-801-803-805-806-808  06/ENE</t>
  </si>
  <si>
    <t xml:space="preserve">PAGO CUENTA DE TERCERO/ 0084684050 BNET 0199100571 </t>
  </si>
  <si>
    <t>RF-30787 08/ENE</t>
  </si>
  <si>
    <t>DEP. TARJETA DEL DIA 06/01</t>
  </si>
  <si>
    <t>DEPOSITO DE TERCERO/REFBNTC00002186 GY116606 FBMRCASH</t>
  </si>
  <si>
    <t>0317N/16</t>
  </si>
  <si>
    <t>DEPOSITO DE TERCERO/REFBNTC00002186 GP387940 FBMRCASH</t>
  </si>
  <si>
    <t>0303N/16</t>
  </si>
  <si>
    <t>DEPOSITO DE TERCERO/REFBNTC00002186 GW234896 FBMRCASH</t>
  </si>
  <si>
    <t>0332N/16</t>
  </si>
  <si>
    <t>DEPOSITO DE TERCERO/REFBNTC00002186 GW416042 FBMRCASH</t>
  </si>
  <si>
    <t>0351N/16</t>
  </si>
  <si>
    <t>DEPOSITO DE TERCERO/REFBNTC00002186 GP425690 FBMRCASH</t>
  </si>
  <si>
    <t>0355N/16</t>
  </si>
  <si>
    <t>DEPOSITO DE TERCERO/REFBNTC00002186 G1445135 FBMRCASH</t>
  </si>
  <si>
    <t>0340N/16</t>
  </si>
  <si>
    <t>DEPOSITO DE TERCERO/REFBNTC00002186 F1982672 FBMRCASH</t>
  </si>
  <si>
    <t>0975N/15</t>
  </si>
  <si>
    <t>DEPOSITO DE TERCERO/REFBNTC00002186 G0166638 FBMRCASH</t>
  </si>
  <si>
    <t>0333N/16</t>
  </si>
  <si>
    <t>DEPOSITO DE TERCERO/REFBNTC00002186 G1444963 FBMRCASH</t>
  </si>
  <si>
    <t>0308N/16</t>
  </si>
  <si>
    <t>DEPOSITO DE TERCERO/REFBNTC00002186 G1444780 FBMRCASH</t>
  </si>
  <si>
    <t>0338N/16</t>
  </si>
  <si>
    <t>DEPOSITO DE TERCERO/REFBNTC00002186 F6165271 FBMRCASH</t>
  </si>
  <si>
    <t>1022N/15</t>
  </si>
  <si>
    <t>DEPOSITO DE TERCERO/REFBNTC00002186 G1391274 FBMRCASH</t>
  </si>
  <si>
    <t>0322N/16</t>
  </si>
  <si>
    <t>DEPOSITO DE TERCERO/REFBNTC00002186 ED709540 FBMRCASH</t>
  </si>
  <si>
    <t>0138U/15</t>
  </si>
  <si>
    <t>TRASPASO ENTRE CUENTAS DE LA CUENTA 1250273694</t>
  </si>
  <si>
    <t>RF-30769  07/ENE</t>
  </si>
  <si>
    <t>DEPOSITO DE TERCERO/REFBNTC00317527 QUALITAS 8745767BMRCASH</t>
  </si>
  <si>
    <t>CHEQUE PAGADO NO./CH-0017002 RFC CUENTA DE DEPOSITO:TOY030128 -DM7</t>
  </si>
  <si>
    <t>DEP.CHEQUES DE OTRO BANCO/0059091 ENE06 14:21 MEXICO</t>
  </si>
  <si>
    <t>DEP.CHEQUES DE OTRO BANCO/0059090 ENE06 14:20 MEXICO</t>
  </si>
  <si>
    <t>DEP.CHEQUES DE OTRO BANCO/0059089 ENE06 14:20 MEXICO</t>
  </si>
  <si>
    <t>CHEQUE PAGADO NO./CH-0017001 RFC CUENTA DE DEPOSITO:ATO010816 -1E1</t>
  </si>
  <si>
    <t>CHEQUE PAGADO NO./CH-0017000 RFC CUENTA DE DEPOSITO:UAZ150319 -QKA</t>
  </si>
  <si>
    <t>SPEI RECIBIDOBANAMEX/0005083851 002 0000001TRASPASO</t>
  </si>
  <si>
    <t>CHEQUE PAGADO NO./0017015 159302255</t>
  </si>
  <si>
    <t>CHEQUE PAGADO NO./000017014 133249794</t>
  </si>
  <si>
    <t xml:space="preserve">TRASPASO A PERIFERICA/2951884093 ENE06 12:14 BANCOMER D805 FOLIO:9812 </t>
  </si>
  <si>
    <t>AS-36759  05/ENE</t>
  </si>
  <si>
    <t>RF30745-46-48-49-52-53-AR10429-30-52-53-AS34762-44-61-62-64-66-69-70  05/ENE</t>
  </si>
  <si>
    <t>RF-30607  28/DIC</t>
  </si>
  <si>
    <t xml:space="preserve">DEPOSITO DE TERCERO/REFBNTC00437425 ALECSA OC 2482 BMRCASH </t>
  </si>
  <si>
    <t>AS-36789  06/ENE</t>
  </si>
  <si>
    <t xml:space="preserve">COMPRA FONDOS INVERSION/BMERGOB E 00 OPERADO EN CANAL: BNET </t>
  </si>
  <si>
    <t>COMPRA FONDOS DE INVERSION</t>
  </si>
  <si>
    <t>DEP. TARJETA DEL DIA 05/01</t>
  </si>
  <si>
    <t xml:space="preserve">DEPOSITO EFECTIVO PRACTIC/******9039 ENE05 13:53 PRAC D805 FOLIO:9556 </t>
  </si>
  <si>
    <t>RF30742-44-AR10426-27-AS36738-41   05/ENE</t>
  </si>
  <si>
    <t>RF-30840  12/ENE</t>
  </si>
  <si>
    <t xml:space="preserve">SPEI RECIBIDOBANAMEX/0005103922 002 0000001TRASPASO </t>
  </si>
  <si>
    <t>CHEQUE PAGADO NO./000016968 133249794</t>
  </si>
  <si>
    <t>CHEQUE PAGADO NO./000016998 133249794</t>
  </si>
  <si>
    <t xml:space="preserve">TRASPASO CUENTAS PROPIAS/ 0077495014 CUENTA: 0445069130 BNET </t>
  </si>
  <si>
    <t xml:space="preserve">TRASPASO CUENTAS PROPIAS/ 0077495011 CUENTA: 0444218655 BNET </t>
  </si>
  <si>
    <t xml:space="preserve">TRASPASO CUENTAS PROPIAS/ 0077495008 CUENTA: 0444218655 BNET </t>
  </si>
  <si>
    <t>I    246</t>
  </si>
  <si>
    <t xml:space="preserve">TRASPASO CUENTAS PROPIAS/ 0077495005 CUENTA: 0445069130 BNET </t>
  </si>
  <si>
    <t>I    247</t>
  </si>
  <si>
    <t xml:space="preserve">TRASPASO ENTRE CUENTAS DE LA CUENTA 2606946038 </t>
  </si>
  <si>
    <t>RF-30747  05/ENE</t>
  </si>
  <si>
    <t xml:space="preserve">TRASPASO A PERIFERICA/2951884093 ENE05 10:14 BANCOMER D805 FOLIO:8829 </t>
  </si>
  <si>
    <t>RF30730-31-32-33-34-35-37-AR10420-23-AS36717-38-37-34-33-31  04/ENE</t>
  </si>
  <si>
    <t>RF-30741  04/ENE</t>
  </si>
  <si>
    <t>RF-30743  05/ENE</t>
  </si>
  <si>
    <t>DEP. TARJETA DEL DIA04/01</t>
  </si>
  <si>
    <t>TRASPASO CUENTAS PROPIAS/ 0074886027 CUENTA: 0177078781 BNET</t>
  </si>
  <si>
    <t>TRASPASO DE CYA A OPERADORA ALAMEDA</t>
  </si>
  <si>
    <t xml:space="preserve">PAGO CUENTA DE TERCERO/ 0074360019 BNET 1129772839 CHAPA RAV 4 </t>
  </si>
  <si>
    <t xml:space="preserve">AR-10587  22/ENE </t>
  </si>
  <si>
    <t>CHEQUE PAGADO NO./0016940 193740609</t>
  </si>
  <si>
    <t>RF30724-AR10417-18-19-AS36713-15  04/ENE</t>
  </si>
  <si>
    <t>RF-30720  04/ENE</t>
  </si>
  <si>
    <t xml:space="preserve">PAGO CUENTA DE TERCERO/ 0045240016 BNET 0175173752 </t>
  </si>
  <si>
    <t>AS-36736  04/ENE</t>
  </si>
  <si>
    <t>CHEQUE PAGADO NO./000016967 133249794</t>
  </si>
  <si>
    <t>CHEQUE PAGADO NO./0016931 189319689</t>
  </si>
  <si>
    <t>RF30714-AR10415-AS36704-05  02/ENE</t>
  </si>
  <si>
    <t xml:space="preserve">TRASPASO A PERIFERICA/2951884093 ENE04 09:32 BANCOMER B539 FOLIO:6328 </t>
  </si>
  <si>
    <t>SPEI RECIBIDOBANAMEX/0005006014 002 0031495AMEXCO SE 9350093168</t>
  </si>
  <si>
    <t>DEP. TARJETA DEL DIA 31/12</t>
  </si>
  <si>
    <t>DEP. TARJETA DEL DIA 02/12</t>
  </si>
  <si>
    <t>RF30662-AR10409-414-AS36992-94-700  31/DIC</t>
  </si>
  <si>
    <t>IVA COM CHEQUES LIBRADOS 16%</t>
  </si>
  <si>
    <t>COM CHQ LIBRADOS PAGADOS DEL 01DIC15 AL 31DIC15</t>
  </si>
  <si>
    <t xml:space="preserve">COMIS </t>
  </si>
  <si>
    <t>IVA</t>
  </si>
  <si>
    <t>I 69</t>
  </si>
  <si>
    <t>RF-30807  08/ENE</t>
  </si>
  <si>
    <t>X10</t>
  </si>
  <si>
    <t>0386N/16</t>
  </si>
  <si>
    <t>0006U/16</t>
  </si>
  <si>
    <t>0002U/16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</si>
  <si>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</si>
  <si>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</si>
  <si>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</si>
  <si>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</si>
  <si>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</si>
  <si>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</si>
  <si>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</si>
  <si>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</si>
  <si>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</si>
  <si>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</si>
  <si>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</si>
  <si>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</si>
  <si>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AMEX</t>
  </si>
  <si>
    <t>0404N/16</t>
  </si>
  <si>
    <t>0388N/16</t>
  </si>
  <si>
    <t>0389N/16</t>
  </si>
  <si>
    <t>0347N/16</t>
  </si>
  <si>
    <t>0361N/16</t>
  </si>
  <si>
    <t>0331-TCN16</t>
  </si>
  <si>
    <t>MILAC 19/01</t>
  </si>
  <si>
    <t>MILAC 11/01</t>
  </si>
  <si>
    <t>PAGO CUENTA DE TERCERO/ 0019575014 BNET 0100364533</t>
  </si>
  <si>
    <t>PLAN PISO COBRO INTERES/9676832024 UNIDAD NO 5YFBURHE3FP342235</t>
  </si>
  <si>
    <t>E 271</t>
  </si>
  <si>
    <t>PLAN PISO COBRO INTERES/9676831664 UNIDAD NO 5YFBURHE6FP336607</t>
  </si>
  <si>
    <t>PLAN PISO COBRO INTERES/9676831265 UNIDAD NO 5YFBURHE5FP336257</t>
  </si>
  <si>
    <t>PLAN PISO COBRO INTERES/9676830595 UNIDAD NO JTDKN3DUXF1957585</t>
  </si>
  <si>
    <t>PLAN PISO COBRO INTERES/9674201061 UNIDAD NO 5YFBURHE4FP315349</t>
  </si>
  <si>
    <t>PLAN PISO COBRO INTERES/9674201019 UNIDAD NO 5TDKKRFHXFS106479</t>
  </si>
  <si>
    <t>PLAN PISO COBRO INTERES/9655237394 UNIDAD NO JTDKN3DU2F1930994</t>
  </si>
  <si>
    <t>PLAN PISO COBRO INTERES/9655237351 UNIDAD NO VNKKTUD38FA036086</t>
  </si>
  <si>
    <t>PLAN PISO COBRO INTERES/9646309811 UNIDAD NO JTDKN3DU9F1965208</t>
  </si>
  <si>
    <t>PLAN PISO COBRO INTERES/9646309798 UNIDAD NO 5YFBURHE5FP345489</t>
  </si>
  <si>
    <t xml:space="preserve">DEPOSITO DE TERCERO/REFBNTC00002186 G1446360 FBMRCASH </t>
  </si>
  <si>
    <t>0376N/16</t>
  </si>
  <si>
    <t>OK</t>
  </si>
  <si>
    <t xml:space="preserve">DEPOSITO DE TERCERO/REFBNTC00002186 GY135039 FBMRCASH </t>
  </si>
  <si>
    <t>0530N/16</t>
  </si>
  <si>
    <t xml:space="preserve">DEPOSITO DE TERCERO/REFBNTC00002186 GW417501 FBMRCASH </t>
  </si>
  <si>
    <t>0448N/16</t>
  </si>
  <si>
    <t xml:space="preserve">DEP.CHEQUES DE OTRO BANCO FEB29 14:40 MEXICO </t>
  </si>
  <si>
    <t xml:space="preserve">PAGO CUENTA DE TERCERO/ 0082247016 BNET 0197780761 </t>
  </si>
  <si>
    <t>AR-10855  29/FEB</t>
  </si>
  <si>
    <t xml:space="preserve">SPEI RECIBIDOBANAMEX/0005173194 002 0000001TRASPASO </t>
  </si>
  <si>
    <t xml:space="preserve">PAGO CUENTA DE TERCERO/ 0009229011 BNET 0194133706 </t>
  </si>
  <si>
    <t>RF-31570   29/FEB</t>
  </si>
  <si>
    <t xml:space="preserve">TOYOTA FINANCIAL SER/GUIA:1854820 REF:00000000000005704058 CIE:0593003 </t>
  </si>
  <si>
    <t xml:space="preserve">DEPOSITO DE TERCERO/REFBNTC00354201 COORD AS37758 AS37819 BMRCASH </t>
  </si>
  <si>
    <t>MILAC</t>
  </si>
  <si>
    <t>RF-31559   29/FEB</t>
  </si>
  <si>
    <t>AR10844-AS38229-AS38237-AS38240-AS38243-AS38244-RF31548-RF31554-RF31556-AS38250    27/FEB</t>
  </si>
  <si>
    <t>RF-31555  27/FEB</t>
  </si>
  <si>
    <t>COMIS</t>
  </si>
  <si>
    <t>DEP.TARJETA   27/FEB</t>
  </si>
  <si>
    <t>DEP.TARJETA DEL 26/FEB</t>
  </si>
  <si>
    <t>RF-31534     26/FEB</t>
  </si>
  <si>
    <t>DEPOSITO EFECTIVO PRACTIC/******9039 FEB27 10:46 PRAC E113 FOLIO:7482</t>
  </si>
  <si>
    <t>AR10836-AS38205-AS38206-AS38209-AR10842-AR10843-RF31539-AS38216-RF31540-AS38218     26/FEB</t>
  </si>
  <si>
    <t>DEPOSITO EFECTIVO PRACTIC/******9039 FEB27 10:43 PRAC E113 FOLIO:7479</t>
  </si>
  <si>
    <t>AS38170-AR10819   25/FEB</t>
  </si>
  <si>
    <t>CHEQUE PAGADO NO./0017237 444218655</t>
  </si>
  <si>
    <t>CHEQUE PAGADO NO./0017238 444218655</t>
  </si>
  <si>
    <t>DEPOSITO EFECTIVO PRACTIC/******9039 FEB27 10:39 PRAC E113 FOLIO:7476</t>
  </si>
  <si>
    <t>RF-31541   26/FEB</t>
  </si>
  <si>
    <t>TRASPASO ENTRE CUENTAS DE LA CUENTA 1140450448</t>
  </si>
  <si>
    <t>RF-31544  27/FEB</t>
  </si>
  <si>
    <t>TRASPASO A TERCEROS/REFBNTC00471291 NOMINA ESPECIAL BMRCASH</t>
  </si>
  <si>
    <t>DEPOSITO DE TERCERO/REFBNTC00002186 FP342235 FBMRCASH</t>
  </si>
  <si>
    <t>0758N/15</t>
  </si>
  <si>
    <t>DEPOSITO DE TERCERO/REFBNTC00002186 EP066031 FBMRCASH</t>
  </si>
  <si>
    <t>0024U/16</t>
  </si>
  <si>
    <t>DEPOSITO DE TERCERO/REFBNTC00002186 BS686342 FBMRCASH</t>
  </si>
  <si>
    <t>0029U/16</t>
  </si>
  <si>
    <t>DEPOSITO DE TERCERO/REFBNTC00317527 QUALITAS 8752279 BMRCASH</t>
  </si>
  <si>
    <t>APLICADO</t>
  </si>
  <si>
    <t>DEPOSITO DE TERCERO/REFBNTC00317527 QUALITAS 8781110 BMRCASH</t>
  </si>
  <si>
    <t>DEPOSITO DE TERCERO/REFBNTC00317527 QUALITAS 8820900 BMRCASH</t>
  </si>
  <si>
    <t>CHEQUE PAGADO NO./CH-0017275 RFC CUENTA DE DEPOSITO:C&amp;A050406 -NL0</t>
  </si>
  <si>
    <t>CHEQUE PAGADO NO./CH-0017276 RFC CUENTA DE DEPOSITO:C&amp;A050406 -NL0</t>
  </si>
  <si>
    <t>CHEQUE PAGADO NO./CH-0017277 RFC CUENTA DE DEPOSITO:C&amp;A050406 -NL0</t>
  </si>
  <si>
    <t>DEPOSITO DE TERCERO/REFBNTC00317527 QUALITAS 8897270BMRCASH</t>
  </si>
  <si>
    <t>CHEQUE PAGADO NO./CH-0017282 RFC CUENTA DE DEPOSITO:C&amp;A050406 -NL0</t>
  </si>
  <si>
    <t>CHEQUE PAGADO NO./CH-0017283 RFC CUENTA DE DEPOSITO:C&amp;A050406 -NL0</t>
  </si>
  <si>
    <t>CHEQUE PAGADO NO./CH-0017278 RFC CUENTA DE DEPOSITO:VCB870729 -PH6</t>
  </si>
  <si>
    <t>CHEQUE PAGADO NO./CH-0017279 RFC CUENTA DE DEPOSITO:RAZJ810423-9K2</t>
  </si>
  <si>
    <t>CHEQUE PAGADO NO./CH-0017280 RFC CUENTA DE DEPOSITO:MEVN920607-G68</t>
  </si>
  <si>
    <t>CHEQUE PAGADO NO./CH-0017281 RFC CUENTA DE DEPOSITO:LECL790706-FZA</t>
  </si>
  <si>
    <t>CHEQUE PAGADO NO./CH-0017258 RFC CUENTA DE DEPOSITO:SPO830427 -DQ1</t>
  </si>
  <si>
    <t>DEP.CHEQUES DE OTRO BANCO/0060490 FEB26 13:41 MEXICO</t>
  </si>
  <si>
    <t>RF-31532   26/FEB</t>
  </si>
  <si>
    <t>DEPOSITO EFECTIVO PRACTIC/******9039 FEB26 13:17 PRAC D805 FOLIO:5408</t>
  </si>
  <si>
    <t>AR10828-AR10832-AR10833-AR10835-RF31529      26/FEB</t>
  </si>
  <si>
    <t>DEPOSITO EFECTIVO PRACTIC/******9039 FEB26 11:26 PRAC D791 FOLIO:5440</t>
  </si>
  <si>
    <t>RF-31523   25/FEB</t>
  </si>
  <si>
    <t>RF-31219  25/FEB</t>
  </si>
  <si>
    <t>AR10823-RF31518-RF31517-AS38177-AR10821-AS38176-AS38175-AR10820-AS38182-AS38184-AS38185-AR10826-AS38187-AS38188-AS31525-AS38189-RF31527-AS38190-AS38192-RF31524-RF31520    25/FEB</t>
  </si>
  <si>
    <t>CHEQUE PAGADO NO./0017273 447737114</t>
  </si>
  <si>
    <t>DEP. TARJETA DEL 25/FEB</t>
  </si>
  <si>
    <t>CHEQUE PAGADO NO./0017264 RFC CUENTA DE DEPOSITO:ASE931116231</t>
  </si>
  <si>
    <t>CHEQUE PAGADO NO./0017268 RFC CUENTA DE DEPOSITO:ASE931116231</t>
  </si>
  <si>
    <t>PAGO CUENTA DE TERCERO/ 0077163016 BNET 0197780761</t>
  </si>
  <si>
    <t>PAGO CUENTA DE TERCERO/ 0070502011 BNET 0103462730</t>
  </si>
  <si>
    <t>AS-38194   25/FEB</t>
  </si>
  <si>
    <t>CHEQUE PAGADO NO./0017232 187219970</t>
  </si>
  <si>
    <t xml:space="preserve">DEP.CHEQUES DE OTRO BANCO FEB25 14:55 MEXICO </t>
  </si>
  <si>
    <t xml:space="preserve">DEP.CHEQUES DE OTRO BANCO FEB25 14:54 MEXICO </t>
  </si>
  <si>
    <t>CHEQUE PAGADO NO./000017263 197203535</t>
  </si>
  <si>
    <t>CHEQUE PAGADO NO./0017267 446691730</t>
  </si>
  <si>
    <t>CHEQUE PAGADO NO./0017266 446691730</t>
  </si>
  <si>
    <t>CHEQUE PAGADO NO./0017269 446691730</t>
  </si>
  <si>
    <t>CHEQUE PAGADO NO./000017270 197203535</t>
  </si>
  <si>
    <t>CHEQUE PAGADO NO./000017271 446365655</t>
  </si>
  <si>
    <t>CHEQUE PAGADO NO./000017272 197203535</t>
  </si>
  <si>
    <t>APLICADO POR CAJA</t>
  </si>
  <si>
    <t>RF-31526   25/FEB</t>
  </si>
  <si>
    <t>RF-31515   25/FEB</t>
  </si>
  <si>
    <t xml:space="preserve">PAGO CUENTA DE TERCERO/ 0057888016 BNET 0190246492 </t>
  </si>
  <si>
    <t>AS-38181   25/FEB</t>
  </si>
  <si>
    <t xml:space="preserve">TOYOTA FINANCIAL SER/GUIA:3917441 REF:00000000000005704058 CIE:0593003 </t>
  </si>
  <si>
    <t xml:space="preserve">DEPOSITO DE TERCERO/REFBNTC00002186 GK003990 FBMRCASH </t>
  </si>
  <si>
    <t>0523N/16</t>
  </si>
  <si>
    <t xml:space="preserve">DEPOSITO DE TERCERO/REFBNTC00002186 F6161780 FBMRCASH </t>
  </si>
  <si>
    <t>1042N/15</t>
  </si>
  <si>
    <t xml:space="preserve">DEPOSITO DE TERCERO/REFBNTC00002186 F1954142 FBMRCASH </t>
  </si>
  <si>
    <t>0761N/15</t>
  </si>
  <si>
    <t>AR10813-AR10814-AR10815-AR10816-AS38134-RF31499-AS38135   24/FEB</t>
  </si>
  <si>
    <t>RF-31502   24/FEB</t>
  </si>
  <si>
    <t>RF-31510   24/FEB</t>
  </si>
  <si>
    <t>CHEQUE PAGADO NO./0017262 2984454235</t>
  </si>
  <si>
    <t>AS38146-AS38155-RF31500-RF31506-RF31507-AS38153-AS38154   24/FEB</t>
  </si>
  <si>
    <t>CHEQUE PAGADO NO./0017261 101924664</t>
  </si>
  <si>
    <t>CHEQUE PAGADO NO./0017260 101924664</t>
  </si>
  <si>
    <t>RF-31514   25/FEB</t>
  </si>
  <si>
    <t>RF-31508  24/FEB</t>
  </si>
  <si>
    <t>DEP TARJETA 24/FEB</t>
  </si>
  <si>
    <t xml:space="preserve">TRASPASO ENTRE CUENTAS/REFBNTC00471291 PAGO FRAME RELAY BMRCASH </t>
  </si>
  <si>
    <t>E-251</t>
  </si>
  <si>
    <t xml:space="preserve">TRASPASO ENTRE CUENTAS/REFBNTC00471291 PAGO INTERNET BMRCASH </t>
  </si>
  <si>
    <t>E-250</t>
  </si>
  <si>
    <t xml:space="preserve">TRASPASO ENTRE CUENTAS/REFBNTC00471291 PAGO TELCEL BMRCASH </t>
  </si>
  <si>
    <t>E-249</t>
  </si>
  <si>
    <t xml:space="preserve">PAGO DE PRESTAMO/9648357481 TOTAL DE RECIBO </t>
  </si>
  <si>
    <t xml:space="preserve">PAGO DE PRESTAMO/9648357390 TOTAL DE RECIBO </t>
  </si>
  <si>
    <t xml:space="preserve">PAGO DE PRESTAMO/9648357341 TOTAL DE RECIBO </t>
  </si>
  <si>
    <t>PAGO DE PRESTAMO/9648357234 TOTAL DE RECIBO</t>
  </si>
  <si>
    <t xml:space="preserve">DEPOSITO DE TERCERO/REFBNTC00317527 QUALITAS 8889125BMRCASH </t>
  </si>
  <si>
    <t>RF-31511 H59495 H59950 25.02.16</t>
  </si>
  <si>
    <t xml:space="preserve">DEPOSITO DE TERCERO/REFBNTC00317527 QUALITAS 8887572BMRCASH </t>
  </si>
  <si>
    <t>RF-31512 H59343 25.02.16</t>
  </si>
  <si>
    <t xml:space="preserve">PAGO CUENTA DE TERCERO/ 0028213012 BNET 0197996985 </t>
  </si>
  <si>
    <t>CONFIRMADO 24/02</t>
  </si>
  <si>
    <t xml:space="preserve">DEPOSITO DE TERCERO/REFBNTC00002186 GK003798 FBMRCASH </t>
  </si>
  <si>
    <t>0519N/16</t>
  </si>
  <si>
    <t xml:space="preserve">DEPOSITO DE TERCERO/REFBNTC00002186 GY133487 FBMRCASH </t>
  </si>
  <si>
    <t>0524N/16</t>
  </si>
  <si>
    <t xml:space="preserve">DEPOSITO DE TERCERO/REFBNTC00002186 GA059584 FBMRCASH </t>
  </si>
  <si>
    <t>0508N/16</t>
  </si>
  <si>
    <t xml:space="preserve">DEPOSITO DE TERCERO/REFBNTC00002186 F6162498 FBMRCASH </t>
  </si>
  <si>
    <t>1039N/15</t>
  </si>
  <si>
    <t xml:space="preserve">DEPOSITO DE TERCERO/REFBNTC00002186 F6162501 FBMRCASH </t>
  </si>
  <si>
    <t>1041N/15</t>
  </si>
  <si>
    <t xml:space="preserve">DEPOSITO DE TERCERO/REFBNTC00002186 F6164736 FBMRCASH </t>
  </si>
  <si>
    <t>1040N/15</t>
  </si>
  <si>
    <t xml:space="preserve">DEPOSITO DE TERCERO/REFBNTC00002186 GW256365 FBMRCASH </t>
  </si>
  <si>
    <t>0522N/16</t>
  </si>
  <si>
    <t xml:space="preserve">DEPOSITO DE TERCERO/REFBNTC00002186 FP315349 FBMRCASH </t>
  </si>
  <si>
    <t>0750N/15</t>
  </si>
  <si>
    <t xml:space="preserve">SPEI RECIBIDOBANAMEX/0005086564 002 0060369PAGO SERVICIO 60369 TOYOTA </t>
  </si>
  <si>
    <t>AS-38144  24/FEB</t>
  </si>
  <si>
    <t xml:space="preserve">SPEI RECIBIDOBANAMEX/0005085894 002 0132826DTMAC ******IALIZADORA SA DE C </t>
  </si>
  <si>
    <t>I 831</t>
  </si>
  <si>
    <t xml:space="preserve">DEPOSITO DE TERCERO/REFBNTC00246999 SERVICIO #4 BMRCASH </t>
  </si>
  <si>
    <t>AS-38158  24/FEB</t>
  </si>
  <si>
    <t xml:space="preserve">SPEI ENVIADO SCOTIABANK/0000028450 044 2402168A148 </t>
  </si>
  <si>
    <t xml:space="preserve">SPEI ENVIADO BANAMEX/0000028449 002 2402168DEVOLUCION RECIBO 29933 </t>
  </si>
  <si>
    <t xml:space="preserve">SPEI ENVIADO BANAMEX/0000028448 002 2402168DEVOLUCION RECIBO 30815 </t>
  </si>
  <si>
    <t xml:space="preserve">SPEI ENVIADO BANAMEX/0000028447 002 2402168DEVOLUCION RECIBO 30894 </t>
  </si>
  <si>
    <t xml:space="preserve">SPEI ENVIADO HSBC/0000028446 021 2402168DEVOLUCION RECIBO 31234 </t>
  </si>
  <si>
    <t>SPEI ENVIADO BANAMEX/0000028445 002 2402168B196</t>
  </si>
  <si>
    <t xml:space="preserve">SPEI ENVIADO BANORTE/IXE/0000028444 072 2402168A440 A439 </t>
  </si>
  <si>
    <t xml:space="preserve">SPEI ENVIADO SANTANDER/0000028443 014 2402168A165 </t>
  </si>
  <si>
    <t xml:space="preserve">SPEI ENVIADO BANORTE/IXE/0000028442 072 2402168B2479 </t>
  </si>
  <si>
    <t xml:space="preserve">SPEI ENVIADO BANAMEX/0000028441 002 2402168S0040423 </t>
  </si>
  <si>
    <t>SPEI ENVIADO BANORTE/IXE/0000028440 072 240216849</t>
  </si>
  <si>
    <t xml:space="preserve">SPEI ENVIADO HSBC/0000028439 021 2402168B137 </t>
  </si>
  <si>
    <t>SPEI ENVIADO BANAMEX/0000028438 002 24021686276</t>
  </si>
  <si>
    <t xml:space="preserve">SPEI ENVIADO BANORTE/IXE/0000028437 072 2402168P13278 </t>
  </si>
  <si>
    <t>SPEI ENVIADO HSBC/0000028436 021 2402168313</t>
  </si>
  <si>
    <t xml:space="preserve">SPEI ENVIADO BANAMEX/0000028435 002 24021685587707 5577661 5577658 </t>
  </si>
  <si>
    <t xml:space="preserve">SPEI ENVIADO BAJIO/0000028434 030 240216821014 21110 21015 21013 </t>
  </si>
  <si>
    <t xml:space="preserve">SPEI ENVIADO BANAMEX/0000028433 002 2402168351 352 353 </t>
  </si>
  <si>
    <t xml:space="preserve">SPEI ENVIADO BANAMEX/0000028432 002 24021686283 6281 </t>
  </si>
  <si>
    <t xml:space="preserve">TRASPASO A TERCEROS/REFBNTC00471291 DEVOLUCION RECIBO 29953 BMRCASH </t>
  </si>
  <si>
    <t xml:space="preserve">TRASPASO A TERCEROS/REFBNTC00471291 DEVOLUCION RECIBO 31292 BMRCASH </t>
  </si>
  <si>
    <t xml:space="preserve">TRASPASO A TERCEROS/REFBNTC00471291 323 257 335 369 BMRCASH </t>
  </si>
  <si>
    <t xml:space="preserve">TRASPASO A TERCEROS/REFBNTC00471291 14895 14919 BMRCASH </t>
  </si>
  <si>
    <t xml:space="preserve">TRASPASO A TERCEROS/REFBNTC00471291 3620074 BMRCASH </t>
  </si>
  <si>
    <t xml:space="preserve">DEP.CHEQUES DE OTRO BANCO FEB24 10:37 MEXICO </t>
  </si>
  <si>
    <t>AS-38121  23/FEB</t>
  </si>
  <si>
    <t>RF-31489  23/FEB</t>
  </si>
  <si>
    <t>RF-31498  23/FEB</t>
  </si>
  <si>
    <t>RF31476-AR10795-RF31480-AS38110  23/FEB</t>
  </si>
  <si>
    <t>AR-10792-AS38079-AS38085-AS38087-AS38089-AS38084-AS38098-AS38103   22/FEB</t>
  </si>
  <si>
    <t>RF31461 22/FEB</t>
  </si>
  <si>
    <t>RF31481-AS38115-RF31485-RF31486-RF31487-AS38116-AS38117-AR10803-RF31488-AS38122-AS38126-RF31496-RF31497-AS38130-AR10804   23/FEB</t>
  </si>
  <si>
    <t xml:space="preserve">TRASPASO ENTRE CUENTAS/REFBNTC00471291 PAGO NEXTEL BMRCASH </t>
  </si>
  <si>
    <t>E-252</t>
  </si>
  <si>
    <t xml:space="preserve">SPEI RECIBIDOINTERCAM BAN/0005030290 136 0667221LIQUIDAR ENGANCHE </t>
  </si>
  <si>
    <t>RF31504 Y RF31505  24/FEB</t>
  </si>
  <si>
    <t>DEP. TARJETA DEL 23/FEB</t>
  </si>
  <si>
    <t>CHEQUE PAGADO NO./0017219 RFC CUENTA DE DEPOSITO:GOUJ871016J13</t>
  </si>
  <si>
    <t>CHEQUE PAGADO NO./0017226 RFC CUENTA DE DEPOSITO:GNP9211244P0</t>
  </si>
  <si>
    <t>CHEQUE PAGADO NO./CH-0017159</t>
  </si>
  <si>
    <t xml:space="preserve">PAGO CUENTA DE TERCERO/ 0043622043 BNET 0442658801 </t>
  </si>
  <si>
    <t>AR-10835    26/FEB</t>
  </si>
  <si>
    <t xml:space="preserve">PAGO CUENTA DE TERCERO/ 0034152019 BNET 0184104048 </t>
  </si>
  <si>
    <t>RF31492-RF31493-RF31494   23/02</t>
  </si>
  <si>
    <t>AR-10821   25/FEB</t>
  </si>
  <si>
    <t>CHEQUE PAGADO NO./0017257</t>
  </si>
  <si>
    <t xml:space="preserve">TRASPASO ENTRE CUENTAS/REFBNTC00471291 TRASPASO0445084814 BMRCASH </t>
  </si>
  <si>
    <t>E-248</t>
  </si>
  <si>
    <t>CHEQUE PAGADO NO./000017256 133249794</t>
  </si>
  <si>
    <t xml:space="preserve">VENTA FONDOS DE INVERSION/BMERGOB E 00 OPERADO EN CANAL BNTC </t>
  </si>
  <si>
    <t xml:space="preserve">PAGO CUENTA DE TERCERO/ 0063952019 BNET 0184104048 </t>
  </si>
  <si>
    <t>AS-38111   23/FEB</t>
  </si>
  <si>
    <t xml:space="preserve">PAGO CUENTA DE TERCERO/ 0036607013 BNET 0194133706 </t>
  </si>
  <si>
    <t>RF-31509   24/FEB</t>
  </si>
  <si>
    <t xml:space="preserve">DEPOSITO DE TERCERO/REFBNTC00002186 F6165511 FBMRCASH </t>
  </si>
  <si>
    <t>1032N/15</t>
  </si>
  <si>
    <t xml:space="preserve">DEPOSITO DE TERCERO/REFBNTC00002186 G0167512 FBMRCASH </t>
  </si>
  <si>
    <t>0510N/16</t>
  </si>
  <si>
    <t>CHEQUE PAGADO NO./0017248 445084814</t>
  </si>
  <si>
    <t>CHEQUE PAGADO NO./000017250 443716945</t>
  </si>
  <si>
    <t>RF31465 22/FEB</t>
  </si>
  <si>
    <t>RF31463 22/FEB</t>
  </si>
  <si>
    <t>RF31475 22/FEB</t>
  </si>
  <si>
    <t>SPEI RECIBIDOBANAMEX/0005006012 002 0023301AMEXCO SE 9350093168</t>
  </si>
  <si>
    <t>DEP.TARJETA DEL 22/FEB</t>
  </si>
  <si>
    <t xml:space="preserve">APLICADO </t>
  </si>
  <si>
    <t xml:space="preserve">TRASPASO ENTRE CUENTAS DE LA CUENTA 1426078370 </t>
  </si>
  <si>
    <t>RF-31495  23/FEB</t>
  </si>
  <si>
    <t xml:space="preserve">DEPOSITO DE TERCERO/REFBNTC00002186 EMB034PU FBMRCASH </t>
  </si>
  <si>
    <t xml:space="preserve">DEPOSITO DE TERCERO/REFBNTC00317527 QUALITAS 8873054BMRCASH </t>
  </si>
  <si>
    <t>RF-31468 H6773 22.02.16</t>
  </si>
  <si>
    <t>CHEQUE PAGADO NO./0017221 445544750</t>
  </si>
  <si>
    <t>CHEQUE PAGADO NO./0017235 445544750</t>
  </si>
  <si>
    <t xml:space="preserve">DEPOSITO EFECTIVO PRACTIC/******9039 FEB22 13:32 PRAC D805 FOLIO:4206 </t>
  </si>
  <si>
    <t>RF31459-AS38067-RF31460-AS38072-AS38073  22/FEB</t>
  </si>
  <si>
    <t xml:space="preserve">DEPOSITO EFECTIVO PRACTIC/******9039 FEB22 13:29 PRAC D805 FOLIO:4203 </t>
  </si>
  <si>
    <t>AS38036-RF31456-AR10787-AR10788-AS38039-AS38040-AS38055-AS38056-AS-38058-AS38059-AS38061-AS38062-AS38064-AS38065  20/FEB</t>
  </si>
  <si>
    <t>CHEQUE PAGADO NO./000017246 446140114</t>
  </si>
  <si>
    <t>CHEQUE PAGADO NO./000017249 133195457</t>
  </si>
  <si>
    <t>E-208</t>
  </si>
  <si>
    <t>CHEQUE PAGADO NO./0017191 133071340</t>
  </si>
  <si>
    <t xml:space="preserve">DEPOSITO DE TERCERO/REFBNTC00002186 GP437900 FBMRCASH </t>
  </si>
  <si>
    <t>0353N/16</t>
  </si>
  <si>
    <t xml:space="preserve">DEPOSITO DE TERCERO/REFBNTC00002186 GK002973 FBMRCASH </t>
  </si>
  <si>
    <t>0473N/16</t>
  </si>
  <si>
    <t xml:space="preserve">DEPOSITO DE TERCERO/REFBNTC00002186 GP447142 FBMRCASH </t>
  </si>
  <si>
    <t>0479N/16</t>
  </si>
  <si>
    <t xml:space="preserve">DEPOSITO DE TERCERO/REFBNTC00002186 GP457302 FBMRCASH </t>
  </si>
  <si>
    <t>0502N/16</t>
  </si>
  <si>
    <t xml:space="preserve">DEPOSITO DE TERCERO/REFBNTC00002186 EL125846 FBMRCASH </t>
  </si>
  <si>
    <t>0019U/16</t>
  </si>
  <si>
    <t>CHEQUE PAGADO NO./000017247 133249794</t>
  </si>
  <si>
    <t>RF31467  22/FEB</t>
  </si>
  <si>
    <t xml:space="preserve">SPEI RECIBIDOBANAMEX/0005062341 002 0000001TRASPASO </t>
  </si>
  <si>
    <t>D1932</t>
  </si>
  <si>
    <t xml:space="preserve">TRASPASO A PERIFERICA/2951884093 FEB22 09:52 BANCOMER B539 FOLIO:0767 </t>
  </si>
  <si>
    <t>RF31457 21/FEB</t>
  </si>
  <si>
    <t>RF31437  19/FEB</t>
  </si>
  <si>
    <t>RF-31454 20/FEB</t>
  </si>
  <si>
    <t>RF-31453  20/FEB</t>
  </si>
  <si>
    <t xml:space="preserve">TRASPASO ENTRE CUENTAS/REFBNTC00471291 PAGO RABELO BMRCASH </t>
  </si>
  <si>
    <t>E-207</t>
  </si>
  <si>
    <t>SPEI RECIBIDOBANAMEX/0005007266 002 0031910AMEXCO SE 9350093168</t>
  </si>
  <si>
    <t>DEP. TARJETA DEL 19/FEB</t>
  </si>
  <si>
    <t>DEP.TARJETA DEL 20/FEB</t>
  </si>
  <si>
    <t>TRASPASO A PERIFERICA/2951884093 FEB20 10:41 BANCOMER 0013 FOLIO:9766</t>
  </si>
  <si>
    <t>RF31426</t>
  </si>
  <si>
    <t>RF-31419  18/FEB</t>
  </si>
  <si>
    <t>AS-38029  19/FEB</t>
  </si>
  <si>
    <t>RF31450 19/ FEB</t>
  </si>
  <si>
    <t>AR10778-AR10780-AR10781-AR10782-RF31440-AS38003-AR10783-RF31440-AR10784-AS38005-AS38004-AS38019-AS38020-AS38021-AS38023-AS38028  19/ FEB</t>
  </si>
  <si>
    <t>PAGO CUENTA DE TERCERO/ 0019033017 BNET 0182212153</t>
  </si>
  <si>
    <t>AS-38083  22/FEB</t>
  </si>
  <si>
    <t xml:space="preserve">DEPOSITO DE TERCERO/REFBNTC00317527 QUALITAS 8870816BMRCASH </t>
  </si>
  <si>
    <t xml:space="preserve">DEPOSITO DE TERCERO/REFBNTC00317527 QUALITAS 8870502BMRCASH </t>
  </si>
  <si>
    <t xml:space="preserve">DEPOSITO DE TERCERO/REFBNTC00317527 QUALITAS 8868422BMRCASH </t>
  </si>
  <si>
    <t>CHEQUE PAGADO NO./0017245 159302255</t>
  </si>
  <si>
    <t>CHEQUE PAGADO NO./0017244 159302255</t>
  </si>
  <si>
    <t>CHEQUE PAGADO NO./0017243 159302255</t>
  </si>
  <si>
    <t>CHEQUE PAGADO NO./0017242 159302255</t>
  </si>
  <si>
    <t>CHEQUE PAGADO NO./0017241 159302255</t>
  </si>
  <si>
    <t>CHEQUE PAGADO NO./0017239 447737114</t>
  </si>
  <si>
    <t>CHEQUE PAGADO NO./0017240 141603345</t>
  </si>
  <si>
    <t>CHEQUE PAGADO NO./0017228 165254213</t>
  </si>
  <si>
    <t>RF-31430  18/FEB</t>
  </si>
  <si>
    <t>RF-31431-35-AR10775-AS3799-987-38000-01   19/FEB</t>
  </si>
  <si>
    <t xml:space="preserve">SPEI RECIBIDOHDI SEGUROS/0005117684 636 9748703 HDI SEGUROS SA. DE CV. </t>
  </si>
  <si>
    <t xml:space="preserve">TOYOTA FINANCIAL SER/GUIA:0538758 REF:00000000000005704058 CIE:0593003 </t>
  </si>
  <si>
    <t xml:space="preserve">DEPOSITO DE TERCERO/REFBNTC00002186 GY129138 FBMRCASH </t>
  </si>
  <si>
    <t>0455N/16</t>
  </si>
  <si>
    <t xml:space="preserve">DEPOSITO DE TERCERO/REFBNTC00002186 GS062896 FBMRCASH </t>
  </si>
  <si>
    <t>0485N/16</t>
  </si>
  <si>
    <t xml:space="preserve">DEPOSITO DE TERCERO/REFBNTC00002186 GP449025 FBMRCASH </t>
  </si>
  <si>
    <t>0505N/16</t>
  </si>
  <si>
    <t xml:space="preserve">DEPOSITO DE TERCERO/REFBNTC00002186 GP412163 FBMRCASH </t>
  </si>
  <si>
    <t>0483N/16</t>
  </si>
  <si>
    <t xml:space="preserve">CHEQUE PAGADO NO./0017220 PAGO EN EFECTIVO </t>
  </si>
  <si>
    <t>CHEQUE PAGADO NO./000017234 131303384</t>
  </si>
  <si>
    <t>RF-31420  18/FEB</t>
  </si>
  <si>
    <t>RF31416-AR10768-69-70-72-AS37972-73-77-79-82-83  18/FEB</t>
  </si>
  <si>
    <t>RF-31401  17/FEB</t>
  </si>
  <si>
    <t xml:space="preserve">TRASPASO A PERIFERICA/2951884093 FEB19 09:58 BANCOMER D805 FOLIO:3122 </t>
  </si>
  <si>
    <t xml:space="preserve">PAGO CUENTA DE TERCERO/ 0083156027 BNET 0160512729 </t>
  </si>
  <si>
    <t>RF-31438</t>
  </si>
  <si>
    <t>CHEQUE PAGADO NO./0017200</t>
  </si>
  <si>
    <t>CHEQUE PAGADO NO./0017199</t>
  </si>
  <si>
    <t>DEP. TARJETA DEL DIA 18/FEB</t>
  </si>
  <si>
    <t xml:space="preserve">PAGO CUENTA DE TERCERO/ 0061177027 BNET 0168427925 </t>
  </si>
  <si>
    <t>RF31439</t>
  </si>
  <si>
    <t xml:space="preserve">SPEI RECIBIDOINTERCAM BAN/0005178067 136 0661553ANTICIPO </t>
  </si>
  <si>
    <t>RF31477 Y RF31479   19/FEB</t>
  </si>
  <si>
    <t>RF31412-AR10766-7 AS3765  18/FEB</t>
  </si>
  <si>
    <t>CHEQUE PAGADO NO./000017230 154248465</t>
  </si>
  <si>
    <t xml:space="preserve">DEP.CHEQUES DE OTRO BANCO FEB18 14:33 MEXICO </t>
  </si>
  <si>
    <t xml:space="preserve">DEPOSITO DE TERCERO/REFBNTC00317527 QUALITAS 8867598BMRCASH </t>
  </si>
  <si>
    <t>RF- 31424 19/FEB</t>
  </si>
  <si>
    <t xml:space="preserve">DEP.CHEQUES DE OTRO BANCO FEB18 14:32 MEXICO </t>
  </si>
  <si>
    <t>CHEQUE PAGADO NO./0017231 159302255</t>
  </si>
  <si>
    <t xml:space="preserve">DEPOSITO DE TERCERO/REFBNTC00002186 GW424463 FBMRCASH </t>
  </si>
  <si>
    <t>0489N/16</t>
  </si>
  <si>
    <t xml:space="preserve">SPEI RECIBIDOBANAMEX/0005100060 002 0000001TRASPASO </t>
  </si>
  <si>
    <t>D-1478</t>
  </si>
  <si>
    <t>CHEQUE PAGADO NO./0017227 199100571</t>
  </si>
  <si>
    <t xml:space="preserve">DEPOSITO DE TERCERO/REFBNTC00343250 FAME PERISUR S DE RL DE CV BMRCASH </t>
  </si>
  <si>
    <t xml:space="preserve">TRASPASO A PERIFERICA/2951884093 FEB18 10:37 BANCOMER D790 FOLIO:2538 </t>
  </si>
  <si>
    <t>RF31394-95-97-AR10761-63-64-AS37942  17/FEB</t>
  </si>
  <si>
    <t>RF31402-AR10765-AS37947-52-53-56-58-59-60   17/FEB</t>
  </si>
  <si>
    <t>RF-31407  17/FEB</t>
  </si>
  <si>
    <t>RF-31403  17/FEB</t>
  </si>
  <si>
    <t xml:space="preserve">PAGO CUENTA DE TERCERO/ 0092917020 BNET 0158616353 </t>
  </si>
  <si>
    <t>AS-37998  19/FEB</t>
  </si>
  <si>
    <t>DEP. TARJETA DEL DIA 17/FEB</t>
  </si>
  <si>
    <t>CHEQUE PAGADO NO./0017215 RFC CUENTA DE DEPOSITO:DAU031117FM5</t>
  </si>
  <si>
    <t>CHEQUE PAGADO NO./0017214 RFC CUENTA DE DEPOSITO:DAU031117FM5</t>
  </si>
  <si>
    <t>CHEQUE PAGADO NO./0017217 RFC CUENTA DE DEPOSITO:DAU031117FM5</t>
  </si>
  <si>
    <t>CHEQUE PAGADO NO./0017224 RFC CUENTA DE DEPOSITO:SIRG6506158N1</t>
  </si>
  <si>
    <t>CHEQUE PAGADO NO./0017216 RFC CUENTA DE DEPOSITO:DAU031117FM5</t>
  </si>
  <si>
    <t xml:space="preserve">PAGO CUENTA DE TERCERO/ 0000597011 BNET 0195675650 </t>
  </si>
  <si>
    <t>AS-37957  17/FEB</t>
  </si>
  <si>
    <t xml:space="preserve">DEPOSITO DE TERCERO/REFBNTC00027537 027688 BMRCASH </t>
  </si>
  <si>
    <t>DEBE SER UNA AM</t>
  </si>
  <si>
    <t xml:space="preserve">PAGO CUENTA DE TERCERO/ 0082895017 BNET 0145430917 ENGANCHE </t>
  </si>
  <si>
    <t>RF-31405  17/FEB</t>
  </si>
  <si>
    <t xml:space="preserve">RECAUDACION DE IMPUE/GUIA:0664356 REF:02160F31440011637476 CIE:0844985 </t>
  </si>
  <si>
    <t>HACERLO YAAA!!</t>
  </si>
  <si>
    <t xml:space="preserve">DEP.CHEQUES DE OTRO BANCO FEB17 15:14 MEXICO </t>
  </si>
  <si>
    <t>RF-31417  18/FEB</t>
  </si>
  <si>
    <t xml:space="preserve">DEPOSITO DE TERCERO/REFBNTC00002186 G1446944 FBMRCASH </t>
  </si>
  <si>
    <t>0491-TCN16</t>
  </si>
  <si>
    <t>CHEQUE PAGADO NO./0017202 159302255</t>
  </si>
  <si>
    <t>CHEQUE PAGADO NO./0017229 159302255</t>
  </si>
  <si>
    <t xml:space="preserve">SPEI RECIBIDOBANAMEX/0005101359 002 0000001TRASPASO </t>
  </si>
  <si>
    <t>D-1319</t>
  </si>
  <si>
    <t xml:space="preserve">TRASPASO ENTRE CUENTAS DE LA CUENTA 2661371088 </t>
  </si>
  <si>
    <t>RF-31404  17/FEB</t>
  </si>
  <si>
    <t xml:space="preserve">SPEI ENVIADO BAJIO/0000044625 030 1702168DEVOLUCION RECIBO 29581 </t>
  </si>
  <si>
    <t xml:space="preserve">SPEI ENVIADO BANAMEX/0000044622 002 1702168B181 B174 B178 B150 B156 B155 </t>
  </si>
  <si>
    <t xml:space="preserve">SPEI ENVIADO BANORTE/IXE/0000044621 072 1702168A437 A438 </t>
  </si>
  <si>
    <t>SPEI ENVIADO SCOTIABANK/0000044620 044 1702168808</t>
  </si>
  <si>
    <t>SPEI ENVIADO SANTANDER/0000044619 014 1702168226</t>
  </si>
  <si>
    <t xml:space="preserve">SPEI ENVIADO BANAMEX/0000044618 002 1702168893 868 891 </t>
  </si>
  <si>
    <t xml:space="preserve">SPEI ENVIADO BANORTE/IXE/0000044617 072 170216813861387 1366 1385 </t>
  </si>
  <si>
    <t xml:space="preserve">SPEI ENVIADO SCOTIABANK/0000044616 044 1702168A31357 </t>
  </si>
  <si>
    <t>SPEI ENVIADO BANORTE/IXE/0000044614 072 1702168995</t>
  </si>
  <si>
    <t xml:space="preserve">SPEI ENVIADO SCOTIABANK/0000044613 044 1702168A140 </t>
  </si>
  <si>
    <t xml:space="preserve">TRASPASO A TERCEROS/REFBNTC00471291 12451 BMRCASH </t>
  </si>
  <si>
    <t xml:space="preserve">GALAZ YAMAZAKI RUIZ/GUIA:3843499 REF:1025135 CIE:0166545 </t>
  </si>
  <si>
    <t xml:space="preserve">TRASPASO A TERCEROS/REFBNTC00471291 59102 BMRCASH </t>
  </si>
  <si>
    <t xml:space="preserve">PAGO CUENTA DE TERCERO/ 0065957010 BNET 0184104048 </t>
  </si>
  <si>
    <t>AS-37945  17/FEB</t>
  </si>
  <si>
    <t xml:space="preserve">SPEI RECIBIDOBANAMEX/0005079491 002 0143584DTMAC ******IALIZADORA SA DE C </t>
  </si>
  <si>
    <t>AM 1046</t>
  </si>
  <si>
    <t xml:space="preserve">TRASPASO ENTRE CUENTAS DE LA CUENTA 0449690565 </t>
  </si>
  <si>
    <t>RF-31411  18/FEB</t>
  </si>
  <si>
    <t xml:space="preserve">DEPOSITO DE TERCERO/REFBNTC00190640 3016002849 BMRCASH </t>
  </si>
  <si>
    <t>RF-31452 20/02</t>
  </si>
  <si>
    <t xml:space="preserve">SPEI RECIBIDOCIBANCO/0005047233 143 0000001PAGO AUTO SAMIA DE LAS NIEVES </t>
  </si>
  <si>
    <t>RF-31398  17/FEB</t>
  </si>
  <si>
    <t>RF-31387-90 AR10756-57 AS-37914-28-32-34-35-39  16/FEB</t>
  </si>
  <si>
    <t>RF-31346  14/FEB</t>
  </si>
  <si>
    <t>RF31378-AR10753-54-AS37897-912  16/FEB</t>
  </si>
  <si>
    <t>RF-31384  16/FEB</t>
  </si>
  <si>
    <t>RF-31383  16/FEB</t>
  </si>
  <si>
    <t xml:space="preserve">TRASPASO A PERIFERICA/2951884093 FEB17 09:28 BANCOMER D805 FOLIO:2747 </t>
  </si>
  <si>
    <t>RF-31400  17/FEB</t>
  </si>
  <si>
    <t xml:space="preserve">COMPRA FONDOS INVERSION/BMERGOB E 00 OPERADO EN CANAL: BNTC </t>
  </si>
  <si>
    <t>D1789</t>
  </si>
  <si>
    <t>SPEI RECIBIDOBANAMEX/0005003728 002 0049259AMEXCO SE 9350093168</t>
  </si>
  <si>
    <t>DEP. TARJETA DEL DIA 16/FEB</t>
  </si>
  <si>
    <t>CHEQUE PAGADO NO./0017190 RFC CUENTA DE DEPOSITO:AUMA851211EP0</t>
  </si>
  <si>
    <t xml:space="preserve">SPEI RECIBIDOBAJIO/0005157656 030 3454800SERVICIO 100MIL KM </t>
  </si>
  <si>
    <t>RF-37937  16/FEB</t>
  </si>
  <si>
    <t>AS38153   24/FEB</t>
  </si>
  <si>
    <t>RF-31390  16/FEB</t>
  </si>
  <si>
    <t xml:space="preserve">CHEQUE PAGADO NO./0017222 PAGO EN EFECTIVO </t>
  </si>
  <si>
    <t xml:space="preserve">DEPOSITO DE TERCERO/REFBNTC00002186 G1392345 FBMRCASH </t>
  </si>
  <si>
    <t>0435n/16</t>
  </si>
  <si>
    <t xml:space="preserve">TRASPASO ENTRE CUENTAS DE LA CUENTA 1401334565 </t>
  </si>
  <si>
    <t>RF-31392  16/FEB</t>
  </si>
  <si>
    <t xml:space="preserve">TRASPASO ENTRE CUENTAS/REFBNTC00471291 TRASPASO0176980015 BMRCASH </t>
  </si>
  <si>
    <t>E-151</t>
  </si>
  <si>
    <t xml:space="preserve">SPEI RECIBIDOBANAMEX/0005094538 002 0000001TRASPASO </t>
  </si>
  <si>
    <t>D-1318</t>
  </si>
  <si>
    <t>CHEQUE PAGADO NO./0017198 445029090</t>
  </si>
  <si>
    <t xml:space="preserve">TOYOTA FINANCIAL SER/GUIA:4787277 REF:00000000000005704058 CIE:0593003 </t>
  </si>
  <si>
    <t xml:space="preserve">SPEI RECIBIDOINBURSA/0005049534 036 1111111S/R </t>
  </si>
  <si>
    <t>RF-31379  16/FEB</t>
  </si>
  <si>
    <t>RF-31380  16/FEB</t>
  </si>
  <si>
    <t xml:space="preserve">TRASPASO A PERIFERICA/2951884093 FEB16 10:09 BANCOMER C363 FOLIO:8614 </t>
  </si>
  <si>
    <t>RF-31352  15/FEB</t>
  </si>
  <si>
    <t>RF31349-50-AR10741-AS37873   15/FEB</t>
  </si>
  <si>
    <t>RF31356-62-70-72-73-AR10746-49-51-AS37887-88-93-94  15/FEB</t>
  </si>
  <si>
    <t>SPEI RECIBIDOBANAMEX/0005010401 002 0031691AMEXCO SE 9350093168</t>
  </si>
  <si>
    <t>DEP. TARJETA DEL DIA 15/FEB</t>
  </si>
  <si>
    <t xml:space="preserve">PAGO CUENTA DE TERCERO/ 0033364009 BNET 0193576655 </t>
  </si>
  <si>
    <t>RF-31371  15/FEB</t>
  </si>
  <si>
    <t xml:space="preserve">SPEI RECIBIDOBANAMEX/0005271275 002 0351200DALTON ORGULLO MOTRIZ SA DE CV </t>
  </si>
  <si>
    <t>RF-31409  18/FEB</t>
  </si>
  <si>
    <t xml:space="preserve">DEPOSITO DE TERCERO/REFBNTC00317527 QUALITAS 8856527BMRCASH </t>
  </si>
  <si>
    <t>CHEQUE PAGADO NO./0017208 143011712</t>
  </si>
  <si>
    <t>CHEQUE PAGADO NO./0017209 143011712</t>
  </si>
  <si>
    <t>CHEQUE PAGADO NO./0017210 143011712</t>
  </si>
  <si>
    <t>CHEQUE PAGADO NO./0017211 143011712</t>
  </si>
  <si>
    <t>CHEQUE PAGADO NO./0017212 143011712</t>
  </si>
  <si>
    <t>CHEQUE PAGADO NO./0017213 143011712</t>
  </si>
  <si>
    <t xml:space="preserve">CHEQUE PAGADO NO./0017205 PAGO EN EFECTIVO </t>
  </si>
  <si>
    <t>CHEQUE PAGADO NO./0017223 159302255</t>
  </si>
  <si>
    <t>CONFIRMADO 15/02</t>
  </si>
  <si>
    <t xml:space="preserve">DEPOSITO DE TERCERO/REFBNTC00354201 COORD AS37051 AS37690 BMRCASH </t>
  </si>
  <si>
    <t>RF-31410  18/FEB</t>
  </si>
  <si>
    <t xml:space="preserve">MILAC </t>
  </si>
  <si>
    <t xml:space="preserve">DEPOSITO DE TERCERO/REFBNTC00002186 G0244645 FBMRCASH </t>
  </si>
  <si>
    <t>0472N/16</t>
  </si>
  <si>
    <t xml:space="preserve">DEPOSITO DE TERCERO/REFBNTC00002186 DP046638 FBMRCASH </t>
  </si>
  <si>
    <t>0008U/16</t>
  </si>
  <si>
    <t xml:space="preserve">DEPOSITO DE TERCERO/REFBNTC00002186 DL198241 FBMRCASH </t>
  </si>
  <si>
    <t>0013U/16</t>
  </si>
  <si>
    <t xml:space="preserve">DEPOSITO DE TERCERO/REFBNTC00002186 GS699795 FBMRCASH </t>
  </si>
  <si>
    <t>0456N/16</t>
  </si>
  <si>
    <t xml:space="preserve">CHEQUE DEVUELTO 030001501490390000326CD030828 </t>
  </si>
  <si>
    <t xml:space="preserve">TRASPASO ENTRE CUENTAS DE LA CUENTA 2617271786 </t>
  </si>
  <si>
    <t>RF-31368  15/FEB</t>
  </si>
  <si>
    <t>RF31338-40-42-43-AR10737-38-AS37839-48-49-52-53-54-57-58-63-65-69  13/FEB</t>
  </si>
  <si>
    <t>RF-31345  13/FEB</t>
  </si>
  <si>
    <t>RF-31347  14/FEB</t>
  </si>
  <si>
    <t>AS-37696  09/FEB</t>
  </si>
  <si>
    <t xml:space="preserve">TRASPASO A PERIFERICA/2951884093 FEB15 09:42 BANCOMER B538 FOLIO:9510 </t>
  </si>
  <si>
    <t>SPEI RECIBIDOBANAMEX/0005011247 002 0034076AMEXCO SE 9350093168</t>
  </si>
  <si>
    <t>DEP. TARJETA DEL DIA 13/FEB</t>
  </si>
  <si>
    <t>DEP. TARJETA DEL DIA 12/FEB</t>
  </si>
  <si>
    <t>PAGO CUENTA DE TERCERO/ 0033470012 BNET 0106299687</t>
  </si>
  <si>
    <t>AS-37864   13/FEB</t>
  </si>
  <si>
    <t>PAGO CUENTA DE TERCERO/ 0058613028 BNET 0145430917</t>
  </si>
  <si>
    <t>RF-31393 16/FEB</t>
  </si>
  <si>
    <t>TRASPASO A PERIFERICA/2951884093 FEB13 10:13 BANCOMER E113 FOLIO:2489</t>
  </si>
  <si>
    <t>RF-31330  12/FEB</t>
  </si>
  <si>
    <t>RF-31323  12/FEB</t>
  </si>
  <si>
    <t>RF-31327  12/FEB</t>
  </si>
  <si>
    <t>RF-31334 12/FEB</t>
  </si>
  <si>
    <t>RF-31322  12/FEB</t>
  </si>
  <si>
    <t>RF31325-33-AR10735-34-AS37806-11-24-25-26-27-28-32-34  12/FEB</t>
  </si>
  <si>
    <t>TRASPASO A TERCEROS/REFBNTC00471291 PAGO NOMINA ESPECIAL BMRCASH</t>
  </si>
  <si>
    <t>CHEQUE PAGADO NO./0017161 RFC CUENTA DE DEPOSITO:RFC NO DISP</t>
  </si>
  <si>
    <t>AUDATEX LTN S DE RL DE CV/ALT030210 LV9</t>
  </si>
  <si>
    <t>TRASPASO A TERCEROS/REFBNTC00471291 PAGO NOMINA QUINCENAL BMRCASH</t>
  </si>
  <si>
    <t>TRASPASO ENTRE CUENTAS/REFBNTC00471291 TRASPASO0176980015 BMRCASH</t>
  </si>
  <si>
    <t>E-140</t>
  </si>
  <si>
    <t>TRASPASO A TERCEROS/REFBNTC00471291 PAGO NOMINA SEMANAL BMRCASH</t>
  </si>
  <si>
    <t>DEPOSITO DE TERCERO/REFBNTC00295361 SERVICIOS INTEGRALES DE MEDICBMRCASH</t>
  </si>
  <si>
    <t>RF-31377 16/FEB</t>
  </si>
  <si>
    <t xml:space="preserve">PAGO CUENTA DE TERCERO/ 0031682130 BNET 0142838214 </t>
  </si>
  <si>
    <t>AR-10794   23/FEB</t>
  </si>
  <si>
    <t>CHEQUE PAGADO NO./000017196 133195457</t>
  </si>
  <si>
    <t>CHEQUE PAGADO NO./000017197 133195457</t>
  </si>
  <si>
    <t>CHEQUE PAGADO NO./0017207 159302255</t>
  </si>
  <si>
    <t>CHEQUE PAGADO NO./0017206 2728413096</t>
  </si>
  <si>
    <t>CHEQUE PAGADO NO./0017201 447737114</t>
  </si>
  <si>
    <t xml:space="preserve">DEP.CHEQUES DE OTRO BANCO FEB12 15:23 MEXICO </t>
  </si>
  <si>
    <t>RF-31363  15/FEB</t>
  </si>
  <si>
    <t xml:space="preserve">DEPOSITO DE TERCERO/REFBNTC00002186 GY121981 FBMRCASH </t>
  </si>
  <si>
    <t>0475N/16</t>
  </si>
  <si>
    <t xml:space="preserve">DEPOSITO EFECTIVO PRACTIC/******9039 FEB12 13:43 PRAC E113 FOLIO:2149 </t>
  </si>
  <si>
    <t xml:space="preserve">DEPOSITO EFECTIVO PRACTIC/******9039 FEB12 13:42 PRAC E113 FOLIO:2147 </t>
  </si>
  <si>
    <t>RF31321-19-AR10724-31-32-AS37800  12/FEB</t>
  </si>
  <si>
    <t xml:space="preserve">PAGO CUENTA DE TERCERO/ 0039508011 BNET 0190246492 </t>
  </si>
  <si>
    <t>AS-37815  12/FEB</t>
  </si>
  <si>
    <t xml:space="preserve">SPEI RECIBIDOAXA/0005184132 674 02205660010220566 217 002 AUTOS </t>
  </si>
  <si>
    <t xml:space="preserve">SPEI RECIBIDOBANAMEX/0005145227 002 0000001TRASPASO </t>
  </si>
  <si>
    <t>D-1119</t>
  </si>
  <si>
    <t>CHEQUE PAGADO NO./000017204 133249794</t>
  </si>
  <si>
    <t xml:space="preserve">PAGO CUENTA DE TERCERO/ 0082369015 BNET 0100521574 </t>
  </si>
  <si>
    <t>RF-31357  15/FEB</t>
  </si>
  <si>
    <t>RF-31335  12/FEB</t>
  </si>
  <si>
    <t>AS-37781  11/FEB</t>
  </si>
  <si>
    <t>AS-377780  11/FEB</t>
  </si>
  <si>
    <t>RF-31299  11/FEB</t>
  </si>
  <si>
    <t>RF31281-82-AR10707-AS31283  10/FEB</t>
  </si>
  <si>
    <t>RF-31309   11/FEB</t>
  </si>
  <si>
    <t>RF-31317  11/FEB</t>
  </si>
  <si>
    <t>RF31302-01-04-06-08-16-AR10719-20-21-22-AS37783-88-91-93-96  11/FEB</t>
  </si>
  <si>
    <t>RF-31311  11/FEB</t>
  </si>
  <si>
    <t>RF-31315  11/FEB</t>
  </si>
  <si>
    <t xml:space="preserve">TRASPASO A PERIFERICA/2951884093 FEB12 09:45 BANCOMER B539 FOLIO:2505 </t>
  </si>
  <si>
    <t xml:space="preserve">TRASPASO ENTRE CUENTAS DE LA CUENTA 1450283037 </t>
  </si>
  <si>
    <t>RF-31353  15/FEB</t>
  </si>
  <si>
    <t>DEP. TARJETA DEL DIA 11/FEB</t>
  </si>
  <si>
    <t>DEPOSITO DE TERCERO/REFBNTC00002186 BN021229 FBMRCASH</t>
  </si>
  <si>
    <t>0014U/16</t>
  </si>
  <si>
    <t>DEPOSITO DE TERCERO/REFBNTC00002186 EW784384 FBMRCASH</t>
  </si>
  <si>
    <t>0016U/16</t>
  </si>
  <si>
    <t>DEPOSITO DE TERCERO/REFBNTC00002186 CT001103 FBMRCASH</t>
  </si>
  <si>
    <t>0015U/16</t>
  </si>
  <si>
    <t>DEPOSITO DE TERCERO/REFBNTC00002186 FS556645 FBMRCASH</t>
  </si>
  <si>
    <t>0247N/16</t>
  </si>
  <si>
    <t>DEPOSITO DE TERCERO/REFBNTC00002186 FU554611 FBMRCASH</t>
  </si>
  <si>
    <t>0018U/16</t>
  </si>
  <si>
    <t>DEPOSITO DE TERCERO/REFBNTC00002186 DL198241 FBMRCASH</t>
  </si>
  <si>
    <t>DEPOSITO DE TERCERO/REFBNTC00002186 EL125846 FBMRCASH</t>
  </si>
  <si>
    <t>DEPOSITO DE TERCERO/REFBNTC00002186 CL199684 FBMRCASH</t>
  </si>
  <si>
    <t>0017U/16</t>
  </si>
  <si>
    <t>DEPOSITO DE TERCERO/REFBNTC00002186 DL179682 FBMRCASH</t>
  </si>
  <si>
    <t>0012U/16</t>
  </si>
  <si>
    <t>SPEI RECIBIDOBANAMEX/0005186280  002 0000001TRASPASO</t>
  </si>
  <si>
    <t>D-1000</t>
  </si>
  <si>
    <t>SPEI ENVIADO SANTANDER/0000089084  014 1102168CONVENCION TOYOTA</t>
  </si>
  <si>
    <t>TRASPASO ENTRE CUENTAS/DE LA CUENTA 0195598494</t>
  </si>
  <si>
    <t>RF-31307  11/FEB</t>
  </si>
  <si>
    <t>DEP.CHEQUES DE OTRO BANCO/FEB11 14:16 MEXICO</t>
  </si>
  <si>
    <t>PAGO CUENTA DE TERCERO/ 0010230123 BNET    0100521574</t>
  </si>
  <si>
    <t>RF-31354  15/FEB</t>
  </si>
  <si>
    <t>TOYOTA FINANCIAL SER/GUIA:4373875 REF:00000000000005704058 CIE:0593003</t>
  </si>
  <si>
    <t>CHEQUE PAGADO NO./000017127 0131303384</t>
  </si>
  <si>
    <t xml:space="preserve">DEPOSITO EN EFECTIVO/ </t>
  </si>
  <si>
    <t>PAGO CUENTA DE TERCERO/ 0044574033 BNET    0102487926</t>
  </si>
  <si>
    <t>AS-37792 11/FEB</t>
  </si>
  <si>
    <t>AS-37604  04/FEB</t>
  </si>
  <si>
    <t>DEPOSITO DE TERCERO/REFBNTC00002186 GK004356 FBMRCASH</t>
  </si>
  <si>
    <t>0474N/16</t>
  </si>
  <si>
    <t>DEPOSITO DE TERCERO/REFBNTC00002186 DW018850 FBMRCASH</t>
  </si>
  <si>
    <t>0021U/16</t>
  </si>
  <si>
    <t>PLAN PISO COBRO DISP. NUM/9674201051 LIQ TOTAL UNI   JTDBT9K3XF1439835</t>
  </si>
  <si>
    <t>0835N/15</t>
  </si>
  <si>
    <t>INTERESES CANCELACION ANT/9674201051 INTERESES POR CANCELACION ANTICIPADA</t>
  </si>
  <si>
    <t>PLAN PISO COBRO DISP. NUM/9674201043 LIQ TOTAL UNI   JTFSX23P9F6160190</t>
  </si>
  <si>
    <t>0833N/15</t>
  </si>
  <si>
    <t>INTERESES CANCELACION ANT/9674201043 INTERESES POR CANCELACION ANTICIPADA</t>
  </si>
  <si>
    <t>PLAN PISO COBRO DISP. NUM/9674201035 LIQ TOTAL UNI   5TDZK3DC1FS628565</t>
  </si>
  <si>
    <t>0824N/15</t>
  </si>
  <si>
    <t>INTERESES CANCELACION ANT/9674201035 INTERESES POR CANCELACION ANTICIPADA</t>
  </si>
  <si>
    <t>CHEQUE PAGADO NO./0017189 PAGO EN EFECTIVO</t>
  </si>
  <si>
    <t xml:space="preserve">DEPOSITO CHEQUE BANCOMER/ </t>
  </si>
  <si>
    <t>AS-3756-RF31286-87   10/FEB</t>
  </si>
  <si>
    <t>RF31285-91-92-AR10709-12-13-15-AS37747-57-62-64-67-68-70-71-72-73-74  10/FEB</t>
  </si>
  <si>
    <t>TRASPASO A PERIFERICA/2951884093 FEB11 10:06 BANCOMER D805  FOLIO:0642</t>
  </si>
  <si>
    <t>SPEI RECIBIDOBANAMEX/0005002900 002 0044987AMEXCO SE 9350093168</t>
  </si>
  <si>
    <t>DEP. TARJETA DEL DIA 10/FEB</t>
  </si>
  <si>
    <t>CHEQUE PAGADO NO./0017177 RFC CUENTA DE DEPOSITO:DAU031117FM5</t>
  </si>
  <si>
    <t>DEPOSITO DE TERCERO/REFBNTC00027537 027608 BMRCASH</t>
  </si>
  <si>
    <t>aplicado</t>
  </si>
  <si>
    <t>I-509</t>
  </si>
  <si>
    <t>CHEQUE PAGADO NO./0017192 142569841</t>
  </si>
  <si>
    <t>CHEQUE PAGADO NO./0017194 159302255</t>
  </si>
  <si>
    <t xml:space="preserve">SPEI RECIBIDOBANAMEX/0005114904 002 0000001TRASPASO </t>
  </si>
  <si>
    <t>D-1117</t>
  </si>
  <si>
    <t>RF31269-74-75-77-AS37707-09-10-11-14-15-AR10704  09/FEB</t>
  </si>
  <si>
    <t>RF-31280 10/FEB</t>
  </si>
  <si>
    <t xml:space="preserve">SPEI DEVUELTOBANAMEX/0000049356 002 1002168B179 B175 </t>
  </si>
  <si>
    <t xml:space="preserve">SPEI DEVUELTOBANAMEX/0000049363 002 1002168B165 B154 B144 </t>
  </si>
  <si>
    <t>SPEI ENVIADO BANORTE/IXE/0000049364 072 100216888</t>
  </si>
  <si>
    <t xml:space="preserve">SPEI ENVIADO BANAMEX/0000049363 002 1002168B165 B154 B144 </t>
  </si>
  <si>
    <t xml:space="preserve">SPEI ENVIADO BANAMEX/0000049362 002 1002168ZE1483789 ZE1484350 </t>
  </si>
  <si>
    <t xml:space="preserve">SPEI ENVIADO BANAMEX/0000049361 002 10021686144 6143 6142 </t>
  </si>
  <si>
    <t xml:space="preserve">SPEI ENVIADO BANAMEX/0000049360 002 1002168341 342 </t>
  </si>
  <si>
    <t xml:space="preserve">SPEI ENVIADO BANAMEX/0000049356 002 1002168B179 B175 </t>
  </si>
  <si>
    <t xml:space="preserve">SPEI ENVIADO BANORTE/IXE/0000049355 072 1002168A444 </t>
  </si>
  <si>
    <t>SPEI ENVIADO BANORTE/IXE/0000049354 072 100216831389</t>
  </si>
  <si>
    <t xml:space="preserve">SPEI ENVIADO BANORTE/IXE/0000049352 072 1002168B16613 </t>
  </si>
  <si>
    <t xml:space="preserve">SPEI ENVIADO BANORTE/IXE/0000049351 072 1002168A434 </t>
  </si>
  <si>
    <t>SPEI ENVIADO BANAMEX/0000049350 002 1002168770</t>
  </si>
  <si>
    <t xml:space="preserve">SPEI ENVIADO BAJIO/0000049349 030 1002168D87 </t>
  </si>
  <si>
    <t xml:space="preserve">TRASPASO A TERCEROS/REFBNTC00471291 3604092 3616091 BMRCASH </t>
  </si>
  <si>
    <t xml:space="preserve">TRASPASO A TERCEROS/REFBNTC00471291 A21506 BMRCASH </t>
  </si>
  <si>
    <t xml:space="preserve">SPEI ENVIADO BAJIO/0000049348 030 1002168A454 </t>
  </si>
  <si>
    <t xml:space="preserve">TRASPASO A TERCEROS/REFBNTC00471291 2742 BMRCASH </t>
  </si>
  <si>
    <t xml:space="preserve">TRASPASO A TERCEROS/REFBNTC00471291 58724 BMRCASH </t>
  </si>
  <si>
    <t xml:space="preserve">SPEI ENVIADO SCOTIABANK/0000049347 044 1002168A31275 </t>
  </si>
  <si>
    <t xml:space="preserve">TRASPASO A TERCEROS/REFBNTC00471291 FE0944 BMRCASH </t>
  </si>
  <si>
    <t>E-139</t>
  </si>
  <si>
    <t>CHEQUE PAGADO NO./0017193 159302255</t>
  </si>
  <si>
    <t xml:space="preserve">TRASPASO ENTRE CUENTAS DE LA CUENTA 2955078660 </t>
  </si>
  <si>
    <t>E-120</t>
  </si>
  <si>
    <t xml:space="preserve">DEPOSITO DE TERCERO/REFBNTC00002186 G0244553 FBMRCASH </t>
  </si>
  <si>
    <t>0468N/16</t>
  </si>
  <si>
    <t xml:space="preserve">DEPOSITO DE TERCERO/REFBNTC00002186 GP434304 FBMRCASH </t>
  </si>
  <si>
    <t>0460N/16</t>
  </si>
  <si>
    <t xml:space="preserve">TRASPASO A PERIFERICA/2951884093 FEB10 10:38 BANCOMER E113 FOLIO:1023 </t>
  </si>
  <si>
    <t xml:space="preserve">SPEI RECIBIDOBANAMEX/0005032483 002 0028017AMEXCO SE 9350093168 </t>
  </si>
  <si>
    <t xml:space="preserve">PAGO CUENTA DE TERCERO/ 0041455012 BNET 0189479813 </t>
  </si>
  <si>
    <t>RF-31284  10/FEB</t>
  </si>
  <si>
    <t>DEP. TARJETA DEL DIA 09/FEB</t>
  </si>
  <si>
    <t>CHEQUE PAGADO NO./0017186 RFC CUENTA DE DEPOSITO:VMT060106JC7</t>
  </si>
  <si>
    <t>CHEQUE PAGADO NO./0017182 RFC CUENTA DE DEPOSITO:CBW120615I21</t>
  </si>
  <si>
    <t>SPEI RECIBIDOBAJIO/0005154541 030 741012836783 36714 Y 36953 MTTO VEHIC</t>
  </si>
  <si>
    <t>RF-31320   12/FEB</t>
  </si>
  <si>
    <t>AS-37743  10/FEB</t>
  </si>
  <si>
    <t>TRASPASO ENTRE CUENTAS DE LA CUENTA 2955078660</t>
  </si>
  <si>
    <t>RF-31326  12/FEB</t>
  </si>
  <si>
    <t>CHEQUE PAGADO NO./CH-0017160 RFC CUENTA DE DEPOSITO:BBA830831 -LJ2</t>
  </si>
  <si>
    <t>DEPOSITO EN EFECTIVO/0060004</t>
  </si>
  <si>
    <t>RF-31212  04/FEB</t>
  </si>
  <si>
    <t>DEPOSITO EN EFECTIVO/0060003</t>
  </si>
  <si>
    <t>RF-31267   09/FEB</t>
  </si>
  <si>
    <t>CHEQUE PAGADO NO./CH-0017158 RFC CUENTA DE DEPOSITO:TMS010508 -RX0</t>
  </si>
  <si>
    <t>DEPOSITO EN EFECTIVO/0060001</t>
  </si>
  <si>
    <t>AR10703-AS37697-99  09/FEB</t>
  </si>
  <si>
    <t>CHEQUE PAGADO NO./CH-0017176 RFC CUENTA DE DEPOSITO:SMO040908 -TU4</t>
  </si>
  <si>
    <t>CHEQUE PAGADO NO./CH-0017178 RFC CUENTA DE DEPOSITO:ATO010816 -1E1</t>
  </si>
  <si>
    <t>CHEQUE PAGADO NO./CH-0017179 RFC CUENTA DE DEPOSITO:ATO010816 -1E1</t>
  </si>
  <si>
    <t>CHEQUE PAGADO NO./CH-0017180 RFC CUENTA DE DEPOSITO:ATO010816 -1E1</t>
  </si>
  <si>
    <t>CHEQUE PAGADO NO./CH-0017181 RFC CUENTA DE DEPOSITO:ATO010816 -1E1</t>
  </si>
  <si>
    <t>CHEQUE PAGADO NO./CH-0017183 RFC CUENTA DE DEPOSITO:PEMI880331-1W7</t>
  </si>
  <si>
    <t>CHEQUE PAGADO NO./CH-0017184 RFC CUENTA DE DEPOSITO:ROCF890826-</t>
  </si>
  <si>
    <t>CHEQUE PAGADO NO./CH-0017188 RFC CUENTA DE DEPOSITO:C&amp;A050406 -NL0</t>
  </si>
  <si>
    <t>CHEQUE PAGADO NO./CH-0017171 RFC CUENTA DE DEPOSITO:TFS011012 -M18</t>
  </si>
  <si>
    <t>CHEQUE PAGADO NO./CH-0017172 RFC CUENTA DE DEPOSITO:TFS011012 -M18</t>
  </si>
  <si>
    <t>CHEQUE PAGADO NO./CH-0017173 RFC CUENTA DE DEPOSITO:TFS011012 -M18</t>
  </si>
  <si>
    <t>DEP.CHEQUES DE OTRO BANCO/0059989 FEB09 13:23 MEXICO</t>
  </si>
  <si>
    <t>CHEQUE PAGADO NO./CH-0017187 RFC CUENTA DE DEPOSITO:TFS011012 -M18</t>
  </si>
  <si>
    <t>SPEI RECIBIDOBAJIO/0005066378 030 1811100PAGO DE MANTENIMIENTO</t>
  </si>
  <si>
    <t>AS-37705  09/FEB</t>
  </si>
  <si>
    <t>CHEQUE DEVUELTO 058001501490390000074CD010828</t>
  </si>
  <si>
    <t>PAGO CUENTA DE TERCERO/ 0068522016 BNET 0104148916</t>
  </si>
  <si>
    <t>AS-37717  09/FEB</t>
  </si>
  <si>
    <t>SPEI RECIBIDOHSBC/0005034135 021 0000001Pago de Renta</t>
  </si>
  <si>
    <t>RF-31270  09/FEB</t>
  </si>
  <si>
    <t>DEPOSITO DE TERCERO/REFBNTC00002186 F6164948 FBMRCASH</t>
  </si>
  <si>
    <t>1000N/15</t>
  </si>
  <si>
    <t>ok</t>
  </si>
  <si>
    <t>DEPOSITO DE TERCERO/REFBNTC00002186 G0244588 FBMRCASH</t>
  </si>
  <si>
    <t>0467N/16</t>
  </si>
  <si>
    <t>RF-37691   08/FEB</t>
  </si>
  <si>
    <t>RF31257-58-61-63-AR10697-99-700-AS37675-78-78-86-92   08/FEB</t>
  </si>
  <si>
    <t>TRASPASO A PERIFERICA/2951884093 FEB09 09:40 BANCOMER D805 FOLIO:9938</t>
  </si>
  <si>
    <t>DEP. TARJETA DEL DIA 08/FEB</t>
  </si>
  <si>
    <t>PAGO CUENTA DE TERCERO/ 0044113032 BNET 0156750214</t>
  </si>
  <si>
    <t>CONFIRMADO 10/2</t>
  </si>
  <si>
    <t>DEPOSITO EN EFECTIVO/0059970</t>
  </si>
  <si>
    <t>RF-31260  08/FEB</t>
  </si>
  <si>
    <t>DEP.CHEQUES DE OTRO BANCO/0059969 FEB08 15:44 MEXICO</t>
  </si>
  <si>
    <t>DEPOSITO DE TERCERO/REFBNTC00317527 QUALITAS 8830132BMRCASH</t>
  </si>
  <si>
    <t>RF-31265/09.02</t>
  </si>
  <si>
    <t>DEPOSITO EFECTIVO PRACTIC/******9039 FEB08 13:39 PRAC E114 FOLIO:9385</t>
  </si>
  <si>
    <t>AR10694-95-AS37668-69-71-72  06/FEB</t>
  </si>
  <si>
    <t>DEPOSITO DE TERCERO/REFBNTC00002186 FS628565 FBMRCASH</t>
  </si>
  <si>
    <t>PAGO CUENTA DE TERCERO/ 0095332023 BNET 0448467498 ANTICIPO KITTY FRE</t>
  </si>
  <si>
    <t>RF-31272  09/FEB</t>
  </si>
  <si>
    <t>CHEQUE PAGADO NO./CH-0017185 RFC CUENTA DE DEPOSITO:RAGJ800427-K44</t>
  </si>
  <si>
    <t>DEP.CHEQUES DE OTRO BANCO/0059963 FEB08 12:56 MEXICO</t>
  </si>
  <si>
    <t>SPEI RECIBIDOBANAMEX/0005091136 002 0000001TRASPASO</t>
  </si>
  <si>
    <t>D-1001</t>
  </si>
  <si>
    <t>CHEQUE PAGADO NO./CH-0017175 RFC CUENTA DE DEPOSITO:C&amp;A050406 -NL0</t>
  </si>
  <si>
    <t>COMPRA FONDOS INVERSION/BMERGOB E 00 OPERADO EN CANAL: BNTC</t>
  </si>
  <si>
    <t>E 179</t>
  </si>
  <si>
    <t>DEPOSITO DE TERCERO/REFBNTC00356778 ORDEN 59877 BMRCASH</t>
  </si>
  <si>
    <t>AS-37755  10/FEB</t>
  </si>
  <si>
    <t>DEPOSITO CHEQUE BANCOMER/0059958</t>
  </si>
  <si>
    <t>AS-37651  06/FEB</t>
  </si>
  <si>
    <t>DEPOSITO EN EFECTIVO/0059957</t>
  </si>
  <si>
    <t>RF-31251  06/FEB</t>
  </si>
  <si>
    <t>DEPOSITO EN EFECTIVO/0059956</t>
  </si>
  <si>
    <t>RF-31240-44-45-48-AR-10693-AS-37639-48-54-56-57-58-59-62-64-67  06/FEB</t>
  </si>
  <si>
    <t>DEPOSITO EN EFECTIVO/0059955</t>
  </si>
  <si>
    <t>RF-31249  06/FEB</t>
  </si>
  <si>
    <t>TRASPASO A PERIFERICA/2951884093</t>
  </si>
  <si>
    <t>SPEI RECIBIDOBANAMEX/0005012528 002 0042943AMEXCO SE 9350093168</t>
  </si>
  <si>
    <t>DEP. TARJETA DEL DIA 05/FEB</t>
  </si>
  <si>
    <t>DEP. TARJETA DEL DIA 06/FEB</t>
  </si>
  <si>
    <t>RF-31232  05/FEB</t>
  </si>
  <si>
    <t>DEPOSITO EFECTIVO PRACTIC/******9039 FEB06 10:01 PRAC D805 FOLIO:9368</t>
  </si>
  <si>
    <t>RF-31234-38-31 AR-10685-86-89-AS37618-20-23-28-31   05/FEB</t>
  </si>
  <si>
    <t>TRASPASO A PERIFERICA/2951884093 FEB06 09:58 BANCOMER D805 FOLIO:9366</t>
  </si>
  <si>
    <t>TRASPASO CUENTAS PROPIAS/ 0090259013 CUENTA: 0445069130 BNET</t>
  </si>
  <si>
    <t>I-438</t>
  </si>
  <si>
    <t>TRASPASO CUENTAS PROPIAS/ 0090259010 CUENTA: 0445069130 BNET</t>
  </si>
  <si>
    <t>I-436</t>
  </si>
  <si>
    <t>TEF RECIBIDO BANORTE/IXE/1416991774 072 2215370TRANSFERENCIA PAGO A PROVEEDOR</t>
  </si>
  <si>
    <t>RF-31408  18/FEB</t>
  </si>
  <si>
    <t>TEF RECIBIDO BANORTE/IXE/1416942365 072 2179362guia corolla</t>
  </si>
  <si>
    <t>AR-10682  05/FEB</t>
  </si>
  <si>
    <t>DEPOSITO DE TERCERO/REFBNTC00317527 QUALITAS 8829335BMRCASH</t>
  </si>
  <si>
    <t>RF-31253/08.02</t>
  </si>
  <si>
    <t>E-119</t>
  </si>
  <si>
    <t>DEP.CHEQUES DE OTRO BANCO/0059931 FEB05 13:55 MEXICO</t>
  </si>
  <si>
    <t>DEPOSITO EFECTIVO PRACTIC/******9039 FEB05 13:34 PRAC D805 FOLIO:9126</t>
  </si>
  <si>
    <t>RF31226-29-30AR10679-80-AS37612-11-14  05/FEB</t>
  </si>
  <si>
    <t>DEPOSITO DE TERCERO/REFBNTC00190640 1793298 BMRCASH</t>
  </si>
  <si>
    <t>RF31254/08.02</t>
  </si>
  <si>
    <t>SPEI RECIBIDOBANREGIO/0005128846 058 0104105PAGO AGRO MANTTO HILUX 2016 VI</t>
  </si>
  <si>
    <t>AS-37629  05/FEB</t>
  </si>
  <si>
    <t>CHEQUE PAGADO NO./CH-0016946 PAGO EN EFECTIVO</t>
  </si>
  <si>
    <t>CHEQUE PAGADO NO./0017170 100178993</t>
  </si>
  <si>
    <t>CHEQUE PAGADO NO./0017174 159302255</t>
  </si>
  <si>
    <t>RF-31202  03/FEB</t>
  </si>
  <si>
    <t xml:space="preserve">TRASPASO A TERCEROS/REFBNTC00471291 3592491 3592466 3592491 BMRCASH </t>
  </si>
  <si>
    <t xml:space="preserve">TRASPASO A TERCEROS/REFBNTC00471291 DEVOLUCION RECIBO 30541 BMRCASH </t>
  </si>
  <si>
    <t xml:space="preserve">TRASPASO A TERCEROS/REFBNTC00471291 DEVOLUCION RECIBO 30889 BMRCASH </t>
  </si>
  <si>
    <t>RF-31211 04/FEB</t>
  </si>
  <si>
    <t>RF-31214-15-13-22-21-24-25-AR10674-67-AS375899-90-95-600-601-603-608   04/FEB</t>
  </si>
  <si>
    <t xml:space="preserve">SPEI DEVUELTOBANAMEX/0000038092 002 0502168B150 B156 B155 B157 B154 </t>
  </si>
  <si>
    <t xml:space="preserve">SPEI ENVIADO BANAMEX/0000038097 002 0502168DEVOLUCION RECIBO 30966 </t>
  </si>
  <si>
    <t xml:space="preserve">SPEI ENVIADO BANORTE/IXE/0000038096 072 0502168DEVOLUCION RECIBO 30821 </t>
  </si>
  <si>
    <t xml:space="preserve">SPEI ENVIADO SANTANDER/0000038095 014 0502168DEVOLUCION RECIBO 31026 </t>
  </si>
  <si>
    <t xml:space="preserve">SPEI ENVIADO INBURSA/0000038094 036 0502168DEVOLUCION RECIBO 30071 </t>
  </si>
  <si>
    <t xml:space="preserve">SPEI ENVIADO BANORTE/IXE/0000038093 072 0502168DEVOLUCION RECIBO 30723 </t>
  </si>
  <si>
    <t xml:space="preserve">SPEI ENVIADO BANAMEX/0000038092 002 0502168B150 B156 B155 B157 B154 </t>
  </si>
  <si>
    <t>SPEI ENVIADO BANAMEX/0000038091 002 502168916</t>
  </si>
  <si>
    <t>SPEI ENVIADO BANORTE/IXE/0000038089 072 50216829727</t>
  </si>
  <si>
    <t>SPEI ENVIADO BANAMEX/0000038088 002</t>
  </si>
  <si>
    <t xml:space="preserve">SPEI ENVIADO BANAMEX/0000038087 002 0502168B4023 </t>
  </si>
  <si>
    <t xml:space="preserve">SPEI ENVIADO SANTANDER/0000038086 014 0502168A236 </t>
  </si>
  <si>
    <t>SPEI ENVIADO BANORTE/IXE/0000038085 072 5021681373</t>
  </si>
  <si>
    <t xml:space="preserve">SPEI ENVIADO BANAMEX/0000038084 002 05021685540630 5544041 5558980 </t>
  </si>
  <si>
    <t xml:space="preserve">SPEI ENVIADO BANAMEX/0000038083 002 0502168324 331 340 335 334 336 338 </t>
  </si>
  <si>
    <t xml:space="preserve">SPEI ENVIADO SANTANDER/0000038082 014 0502168A2329 </t>
  </si>
  <si>
    <t xml:space="preserve">SPEI ENVIADO BANORTE/IXE/0000038081 072 0502168B2366 </t>
  </si>
  <si>
    <t xml:space="preserve">SPEI ENVIADO BAJIO/0000038080 030 050216820917 20902 </t>
  </si>
  <si>
    <t xml:space="preserve">SPEI ENVIADO HSBC/0000038079 021 0502168B136 </t>
  </si>
  <si>
    <t xml:space="preserve">SPEI ENVIADO SCOTIABANK/0000038078 044 0502168A31228 A31044 </t>
  </si>
  <si>
    <t xml:space="preserve">TRASPASO A PERIFERICA/2951884093 FEB05 09:54 BANCOMER D805 FOLIO:8967 </t>
  </si>
  <si>
    <t>SPEI RECIBIDOHSBC/0005017325 021 0000001pago vehiculo</t>
  </si>
  <si>
    <t>RF-31415  18/FEB</t>
  </si>
  <si>
    <t>DEP. TARJETA DEL DIA 04/FEB</t>
  </si>
  <si>
    <t>CHEQUE PAGADO NO./0017093 RFC CUENTA DE DEPOSITO:RFC NO DISP</t>
  </si>
  <si>
    <t>CHEQUE PAGADO NO./0017166 RFC CUENTA DE DEPOSITO:ASE931116231</t>
  </si>
  <si>
    <t>SPEI RECIBIDOBANAMEX/0005205147 002 0300833P75</t>
  </si>
  <si>
    <t xml:space="preserve">DEPOSITO DE TERCERO/REFBNTC00317527 QUALITAS 8826624BMRCASH </t>
  </si>
  <si>
    <t>RF31227/05.02</t>
  </si>
  <si>
    <t>DEPOSITO DE TERCERO/REFBNTC00317527</t>
  </si>
  <si>
    <t xml:space="preserve">SPEI RECIBIDOBANAMEX/0005120514 002 0000001TRASPASO </t>
  </si>
  <si>
    <t>D-437</t>
  </si>
  <si>
    <t xml:space="preserve">DEPOSITO EFECTIVO PRACTIC/******9039 FEB04 13:31 PRAC D805 FOLIO:8739 </t>
  </si>
  <si>
    <t>ar10673-as37583-82-81-86  04/feb</t>
  </si>
  <si>
    <t>CHEQUE PAGADO NO./000017165 197203535</t>
  </si>
  <si>
    <t>CHEQUE PAGADO NO./000017164 197203535</t>
  </si>
  <si>
    <t>CHEQUE PAGADO NO./000017163 446365655</t>
  </si>
  <si>
    <t>CHEQUE PAGADO NO./000017162 446365655</t>
  </si>
  <si>
    <t>CHEQUE PAGADO NO./0017141 2665864283</t>
  </si>
  <si>
    <t>CHEQUE PAGADO NO./0017142 2892547139</t>
  </si>
  <si>
    <t>CHEQUE PAGADO NO./0017143 2618036896</t>
  </si>
  <si>
    <t xml:space="preserve">TRASPASO ENTRE CUENTAS DE LA CUENTA 1138490228 </t>
  </si>
  <si>
    <t>RF-31210  04/FEB</t>
  </si>
  <si>
    <t xml:space="preserve">PLAN PISO COBRO DISP. NUM/9654021762 LIQ TOTAL UNI 2T3DF4EV3FW269979 </t>
  </si>
  <si>
    <t>0388N/15</t>
  </si>
  <si>
    <t xml:space="preserve">INTERESES CANCELACION ANT/9654021762 INTERESES POR CANCELACION ANTICIPADA </t>
  </si>
  <si>
    <t xml:space="preserve">PLAN PISO COBRO DISP. NUM/9646303560 LIQ TOTAL UNI 5TDYK3DC7FS618456 </t>
  </si>
  <si>
    <t>0762N/15</t>
  </si>
  <si>
    <t xml:space="preserve">INTERESES CANCELACION ANT/9646303560 INTERESES POR CANCELACION ANTICIPADA </t>
  </si>
  <si>
    <t>CHEQUE PAGADO NO./000017169 133249794</t>
  </si>
  <si>
    <t xml:space="preserve">PLAN PISO COBRO DISP. NUM/9646303511 LIQ TOTAL UNI 5TDYK3DC6FS626127 </t>
  </si>
  <si>
    <t>0756N/15</t>
  </si>
  <si>
    <t xml:space="preserve">INTERESES CANCELACION ANT/9646303511 INTERESES POR CANCELACION ANTICIPADA </t>
  </si>
  <si>
    <t>CHEQUE PAGADO NO./0017167 159302255</t>
  </si>
  <si>
    <t>CHEQUE PAGADO NO./0017168 159302255</t>
  </si>
  <si>
    <t xml:space="preserve">PLAN PISO COBRO DISP. NUM/9646302531 LIQ TOTAL UNI 5TDKK3DC7FS586470 </t>
  </si>
  <si>
    <t>0584N/15</t>
  </si>
  <si>
    <t xml:space="preserve">INTERESES CANCELACION ANT/9646302531 INTERESES POR CANCELACION ANTICIPADA </t>
  </si>
  <si>
    <t xml:space="preserve">PLAN PISO COBRO DISP. NUM/9648345244 LIQ TOTAL UNI VNKKTUD33FA036108 </t>
  </si>
  <si>
    <t xml:space="preserve">INTERESES CANCELACION ANT/9648345244 INTERESES POR CANCELACION ANTICIPADA </t>
  </si>
  <si>
    <t xml:space="preserve">DEPOSITO DE TERCERO/REFBNTC00002186 GK001635 FBMRCASH </t>
  </si>
  <si>
    <t>0437N/16</t>
  </si>
  <si>
    <t xml:space="preserve">DEPOSITO DE TERCERO/REFBNTC00002186 FS106479 FBMRCASH </t>
  </si>
  <si>
    <t>0925N/15</t>
  </si>
  <si>
    <t xml:space="preserve">DEPOSITO DE TERCERO/REFBNTC00002186 G1392291 FBMRCASH </t>
  </si>
  <si>
    <t>0415N/16</t>
  </si>
  <si>
    <t xml:space="preserve">DEPOSITO DE TERCERO/REFBNTC00002186 GY130427 FBMRCASH </t>
  </si>
  <si>
    <t>0453N/16</t>
  </si>
  <si>
    <t>DEPOSITO CHEQUE BANCOMER/0059856</t>
  </si>
  <si>
    <t>RF-31236  05/FEB</t>
  </si>
  <si>
    <t>RRF31199-AR10667-65-69-68-AS37541-44-46  02/FEB</t>
  </si>
  <si>
    <t>RF-31204  03/FEB</t>
  </si>
  <si>
    <t xml:space="preserve">TRASPASO A PERIFERICA/2951884093 FEB04 09:38 BANCOMER D805 FOLIO:8629 </t>
  </si>
  <si>
    <t>DEP. TARJETA DEL DIA 03/FEB</t>
  </si>
  <si>
    <t>CHEQUE PAGADO NO./0017150 RFC CUENTA DE DEPOSITO:ASE931116231</t>
  </si>
  <si>
    <t>CHEQUE PAGADO NO./0017151 RFC CUENTA DE DEPOSITO:ASE931116231</t>
  </si>
  <si>
    <t>PLAN PISO COBRO DISP. NUM/9648359611 LIQ TOTAL UNI JTDBT9K32F1436931</t>
  </si>
  <si>
    <t>0435N/15</t>
  </si>
  <si>
    <t>INTERESES CANCELACION ANT/9648359611 INTERESES POR CANCELACION ANTICIPADA</t>
  </si>
  <si>
    <t>PAGO CUENTA DE TERCERO/ 0043997007 BNET 0164043685</t>
  </si>
  <si>
    <t>RF-31217  04/FEB</t>
  </si>
  <si>
    <t>CHEQUE PAGADO NO./CH-0017148 RFC CUENTA DE DEPOSITO:QCS931209G-49</t>
  </si>
  <si>
    <t>CHEQUE PAGADO NO./CH-0017149 RFC CUENTA DE DEPOSITO:QCS931209G-49</t>
  </si>
  <si>
    <t>CHEQUE PAGADO NO./CH-0017152 RFC CUENTA DE DEPOSITO:ASE931116 -231</t>
  </si>
  <si>
    <t>CHEQUE PAGADO NO./CH-0017153 RFC CUENTA DE DEPOSITO:QCS931209G-49</t>
  </si>
  <si>
    <t>CHEQUE PAGADO NO./CH-0017140 RFC CUENTA DE DEPOSITO:PEMI880331-1W7</t>
  </si>
  <si>
    <t>CHEQUE PAGADO NO./CH-0017155 RFC CUENTA DE DEPOSITO:TOY030128D-M7</t>
  </si>
  <si>
    <t>CHEQUE PAGADO NO./CH-0017154 RFC CUENTA DE DEPOSITO:MNI040607 -T43</t>
  </si>
  <si>
    <t>CHEQUE PAGADO NO./CH-0017156 RFC CUENTA DE DEPOSITO:FPE010903 -R76</t>
  </si>
  <si>
    <t>DEPOSITO EFECTIVO PRACTIC/******9039 FEB03 13:35 PRAC D805 FOLIO:8401</t>
  </si>
  <si>
    <t xml:space="preserve">RF-31113  29/ENE </t>
  </si>
  <si>
    <t>DEP.CHEQUES DE OTRO BANCO/0059832 FEB03 13:32 MEXICO</t>
  </si>
  <si>
    <t>RF-31218  04/FEB</t>
  </si>
  <si>
    <t>PAGO CUENTA DE TERCERO/ 0061818098 BNET 0150677272</t>
  </si>
  <si>
    <t>CHEQUE PAGADO NO./000017157 133249794</t>
  </si>
  <si>
    <t xml:space="preserve">SPEI RECIBIDOBANAMEX/0005087942 002 0030216PAGO TOYOTA AVANZA ENGANCHE </t>
  </si>
  <si>
    <t>RF-31203  03/FEB</t>
  </si>
  <si>
    <t>AR-10691  06/FEB</t>
  </si>
  <si>
    <t xml:space="preserve">TRASPASO A PERIFERICA/2951884093 FEB03 10:12 BANCOMER D805 FOLIO:8288 </t>
  </si>
  <si>
    <t xml:space="preserve">SPEI RECIBIDOBANAMEX/0005048709 002 0103170DTMAC ******IALIZADORA SA DE C </t>
  </si>
  <si>
    <t>AM 1050</t>
  </si>
  <si>
    <t xml:space="preserve">DEP.CHEQUES DE OTRO BANCO FEB03 10:07 MEXICO </t>
  </si>
  <si>
    <t xml:space="preserve">RF-31151  31/ENE </t>
  </si>
  <si>
    <t>RF-31136-137 31133 31141 AR-10649 10651 10653-654 AS-37460 37463-465  37476-477  37480-481 37483-484 37486 37488 37492  30/ENE</t>
  </si>
  <si>
    <t>RF-31188  02/FEB</t>
  </si>
  <si>
    <t>RF31185-87-AR10655-58-AS37502  02/FEB</t>
  </si>
  <si>
    <t xml:space="preserve">RF-31103  28/ENE </t>
  </si>
  <si>
    <t>RF31189-91-95-AR10663-64-AS37520-63-64  02/FEB</t>
  </si>
  <si>
    <t>RF-31184  02/FEB</t>
  </si>
  <si>
    <t>RF-31198  02/FEB</t>
  </si>
  <si>
    <t>RF-31194  02/FEB</t>
  </si>
  <si>
    <t>RF-31197  02/FEB</t>
  </si>
  <si>
    <t>SPEI RECIBIDOSANTANDER/0005000658 014 0408647 CHASUS33 AND /CCT/IK5XCGHX</t>
  </si>
  <si>
    <t>RF-31209  04/FEB</t>
  </si>
  <si>
    <t>DEP. TARJETA DEL DIA 02/FEB</t>
  </si>
  <si>
    <t>CHEQUE PAGADO NO./0017092 RFC CUENTA DE DEPOSITO:DCO050303BG1</t>
  </si>
  <si>
    <t>CHEQUE PAGADO NO./0017032 RFC CUENTA DE DEPOSITO:ITM8012013N0</t>
  </si>
  <si>
    <t>CHEQUE PAGADO NO./0016899 RFC CUENTA DE DEPOSITO:ITM8012013N0</t>
  </si>
  <si>
    <t>CHEQUE PAGADO NO./0017102 RFC CUENTA DE DEPOSITO:ITM8012013N0</t>
  </si>
  <si>
    <t>CHEQUE PAGADO NO./0017130 RFC CUENTA DE DEPOSITO:ASE931116231</t>
  </si>
  <si>
    <t>PLAN PISO COBRO INTERES/9674201051 UNIDAD NO JTDBT9K3XF1439835</t>
  </si>
  <si>
    <t>PLAN PISO COBRO INTERES/9674201043 UNIDAD NO JTFSX23P9F6160190</t>
  </si>
  <si>
    <t>PLAN PISO COBRO INTERES/9674201035 UNIDAD NO 5TDZK3DC1FS628565</t>
  </si>
  <si>
    <t>0626N/15</t>
  </si>
  <si>
    <t>0586N/15</t>
  </si>
  <si>
    <t>PLAN PISO COBRO INTERES/9654021762 UNIDAD NO 2T3DF4EV3FW269979</t>
  </si>
  <si>
    <t>PLAN PISO COBRO INTERES/9648359611 UNIDAD NO JTDBT9K32F1436931</t>
  </si>
  <si>
    <t>PLAN PISO COBRO INTERES/9648357481 UNIDAD NO 5YFBURHE3FP342235</t>
  </si>
  <si>
    <t>PLAN PISO COBRO INTERES/9648357390 UNIDAD NO 5YFBURHE6FP336607</t>
  </si>
  <si>
    <t>0752N/15</t>
  </si>
  <si>
    <t>PLAN PISO COBRO INTERES/9648357341 UNIDAD NO 5YFBURHE5FP336257</t>
  </si>
  <si>
    <t>0759N/15</t>
  </si>
  <si>
    <t>PLAN PISO COBRO INTERES/9648357234 UNIDAD NO JTDKN3DUXF1957585</t>
  </si>
  <si>
    <t>0753N/15</t>
  </si>
  <si>
    <t>PLAN PISO COBRO INTERES/9648345244 UNIDAD NO VNKKTUD33FA036108</t>
  </si>
  <si>
    <t>0849N/15</t>
  </si>
  <si>
    <t>0823N/15</t>
  </si>
  <si>
    <t>PLAN PISO COBRO INTERES/9646303560 UNIDAD NO 5TDYK3DC7FS618456</t>
  </si>
  <si>
    <t>PLAN PISO COBRO INTERES/9646303511 UNIDAD NO 5TDYK3DC6FS626127</t>
  </si>
  <si>
    <t>PLAN PISO COBRO INTERES/9646302531 UNIDAD NO 5TDKK3DC7FS586470</t>
  </si>
  <si>
    <t xml:space="preserve">DEPOSITO DE TERCERO/REFBNTC00002186 GS127954 FBMRCASH </t>
  </si>
  <si>
    <t>0449N/16</t>
  </si>
  <si>
    <t xml:space="preserve">DEPOSITO DE TERCERO/REFBNTC00002186 GS132637 FBMRCASH </t>
  </si>
  <si>
    <t>0445N/16</t>
  </si>
  <si>
    <t xml:space="preserve">DEPOSITO DE TERCERO/REFBNTC00002186 GM012817 FBMRCASH </t>
  </si>
  <si>
    <t>0444N/16</t>
  </si>
  <si>
    <t xml:space="preserve">DEPOSITO DE TERCERO/REFBNTC00002186 GP452992 FBMRCASH </t>
  </si>
  <si>
    <t>0450N/16</t>
  </si>
  <si>
    <t xml:space="preserve">DEPOSITO DE TERCERO/REFBNTC00002186 GW431554 FBMRCASH </t>
  </si>
  <si>
    <t>0436N/16</t>
  </si>
  <si>
    <t xml:space="preserve">DEPOSITO DE TERCERO/REFBNTC00317527 QUALITAS 8810822BMRCASH </t>
  </si>
  <si>
    <t>RF-31207/04.02</t>
  </si>
  <si>
    <t xml:space="preserve">PAGO CUENTA DE TERCERO/ 0064173019 BNET 0136326013 </t>
  </si>
  <si>
    <t>AS-37540  02/FEB</t>
  </si>
  <si>
    <t>CHEQUE PAGADO NO./0017095 151314491</t>
  </si>
  <si>
    <t>DEPOSITO EN EFECTIVO/00000GAIL LUSBY</t>
  </si>
  <si>
    <t>RF-31193  02/FEB</t>
  </si>
  <si>
    <t xml:space="preserve">DEP.CHEQUES DE OTRO BANCO FEB02 13:04 MEXICO </t>
  </si>
  <si>
    <t>CHEQUE PAGADO NO./0017145 159302255</t>
  </si>
  <si>
    <t>CHEQUE PAGADO NO./000017144 133249794</t>
  </si>
  <si>
    <t>CHEQUE PAGADO NO./000017146 133249794</t>
  </si>
  <si>
    <t>CHEQUE PAGADO NO./000017147 133249794</t>
  </si>
  <si>
    <t xml:space="preserve">DEP.CHEQUES DE OTRO BANCO FEB02 09:55 MEXICO </t>
  </si>
  <si>
    <t xml:space="preserve">RF-31142  30/ENE </t>
  </si>
  <si>
    <t xml:space="preserve">RF-31134  30/ENE </t>
  </si>
  <si>
    <t xml:space="preserve">RF-31135  30/ENE </t>
  </si>
  <si>
    <t xml:space="preserve">TRASPASO A PERIFERICA/2951884093 FEB02 09:49 BANCOMER B539 FOLIO:6639 </t>
  </si>
  <si>
    <t>SPEI RECIBIDOBANAMEX/0005019198 002 0032474 AMEXCO SE 9350093168</t>
  </si>
  <si>
    <t>DEP. TARJETA DEL DIA 29/01</t>
  </si>
  <si>
    <t>COM CHQ LIBRADOS PAGADOS DEL 01ENE16 AL 31ENE16</t>
  </si>
  <si>
    <t>PAGO TARJETA DE CREDITO/99082800845574 DOMICILIACION</t>
  </si>
  <si>
    <t xml:space="preserve">  </t>
  </si>
  <si>
    <t>x3</t>
  </si>
  <si>
    <t>RF-31385  16/FEB</t>
  </si>
  <si>
    <t>AR-10747   16/FEB</t>
  </si>
  <si>
    <t>x12</t>
  </si>
  <si>
    <t>X25</t>
  </si>
  <si>
    <t>X26</t>
  </si>
  <si>
    <t>X27</t>
  </si>
  <si>
    <t>R</t>
  </si>
  <si>
    <t>S</t>
  </si>
  <si>
    <t>T</t>
  </si>
  <si>
    <t>U</t>
  </si>
  <si>
    <t>V</t>
  </si>
  <si>
    <t>Y</t>
  </si>
  <si>
    <t xml:space="preserve">AMEXCO </t>
  </si>
  <si>
    <t>RF-31243 H59408/ 27.02.16</t>
  </si>
  <si>
    <t>CH-17218</t>
  </si>
  <si>
    <t>CH-17251</t>
  </si>
  <si>
    <t>AQUÍ QUEDA EL EDO DE CTA</t>
  </si>
  <si>
    <t>PLAN PISO COBRO INTERES/9686144985 UNIDAD NO MHKMF53F9GK000340</t>
  </si>
  <si>
    <t>D 2727</t>
  </si>
  <si>
    <t>PLAN PISO COBRO INTERES/9686144942 UNIDAD NO 3MYDLAYV0GY108926</t>
  </si>
  <si>
    <t>PLAN PISO COBRO INTERES/9686144901 UNIDAD NO 4T1BF1FK4GU126074</t>
  </si>
  <si>
    <t>PLAN PISO COBRO INTERES/9686144896 UNIDAD NO 5YFBURHE0GP369104</t>
  </si>
  <si>
    <t xml:space="preserve">PAGO CUENTA DE TERCERO/ 0004091012 BNET 0176472257 </t>
  </si>
  <si>
    <t>RF-32073      31/MAR</t>
  </si>
  <si>
    <t>CHEQUE PAGADO NO./0017329 2884411293</t>
  </si>
  <si>
    <t xml:space="preserve">PAGO CUENTA DE TERCERO/ 0050356012 BNET 0184104048 </t>
  </si>
  <si>
    <t>AR-11092         2/ABRIL</t>
  </si>
  <si>
    <t xml:space="preserve">DEPOSITO DE TERCERO/REFBNTC00317527 QUALITAS 8993623BMRCASH </t>
  </si>
  <si>
    <t xml:space="preserve">DEPOSITO DE TERCERO/REFBNTC00317527 QUALITAS 8994830BMRCASH </t>
  </si>
  <si>
    <t xml:space="preserve">TRASPASO A TERCEROS/REFBNTC00471291 VALES DESPENSA BMRCASH </t>
  </si>
  <si>
    <t>CHEQUE PAGADO NO./0017310 444218655</t>
  </si>
  <si>
    <t>CHEQUE PAGADO NO./0017309 444218655</t>
  </si>
  <si>
    <t>CHEQUE PAGADO NO./0017348 165254213</t>
  </si>
  <si>
    <t>CHEQUE PAGADO NO./0017347 100536040</t>
  </si>
  <si>
    <t xml:space="preserve">DEP.CHEQUES DE OTRO BANCO MAR31 12:36 MEXICO </t>
  </si>
  <si>
    <t xml:space="preserve">DEP.CHEQUES DE OTRO BANCO MAR31 12:35 MEXICO </t>
  </si>
  <si>
    <t>RF-32064        31/MAR</t>
  </si>
  <si>
    <t xml:space="preserve">SPEI RECIBIDOBANAMEX/0005158357 002 0000001TRASPASO </t>
  </si>
  <si>
    <t>D-2737</t>
  </si>
  <si>
    <t>TOYOTA FINANCIAL SER/GUIA:4681215 REF:00000000000005704058 CIE:0593003</t>
  </si>
  <si>
    <t xml:space="preserve">TRASPASO A TERCEROS/REFBNTC00471291 GASTOS DIVERSOS BMRCASH </t>
  </si>
  <si>
    <t xml:space="preserve">TRASPASO ENTRE CUENTAS DE LA CUENTA 2771994638 </t>
  </si>
  <si>
    <t>RF-32061        31/MAR</t>
  </si>
  <si>
    <t xml:space="preserve">DEPOSITO EFECTIVO PRACTIC/******9039 MAR31 11:31 PRAC E697 FOLIO:7767 </t>
  </si>
  <si>
    <t>RF-32058        31/MAR</t>
  </si>
  <si>
    <t xml:space="preserve">DEPOSITO DE TERCERO/REFBNTC00002186 G0167929 FBMRCASH </t>
  </si>
  <si>
    <t>0616N/16</t>
  </si>
  <si>
    <t xml:space="preserve">CHEQUE DEVUELTO 044001501490390000336CD040828 </t>
  </si>
  <si>
    <t>AS-39043        30/MAR</t>
  </si>
  <si>
    <t>AS-39054        30/MAR</t>
  </si>
  <si>
    <t>AS39035-AS39038-AS39036-AS39040-AS39042-AR11077-RF32041-RF32042-AR11078-AR11079-RF32047-AS39056-RF32048        30/MAR</t>
  </si>
  <si>
    <t>RF-32040       30/MAR</t>
  </si>
  <si>
    <t>RF-32038        30/MAR</t>
  </si>
  <si>
    <t xml:space="preserve">SPEI RECIBIDOAXA/0005064356 674 03673190010367319 217 002 AUTOS </t>
  </si>
  <si>
    <t>RF-32053        31/MAR</t>
  </si>
  <si>
    <t xml:space="preserve">SPEI RECIBIDOAXA/0005064208 674 03670640010367064 217 002 AUTOS </t>
  </si>
  <si>
    <t>RF-32052        31/MAR</t>
  </si>
  <si>
    <t xml:space="preserve">TRASPASO CUENTAS PROPIAS/ 0045810023 CUENTA: 0176980015 BNET </t>
  </si>
  <si>
    <t>E-233</t>
  </si>
  <si>
    <t>DEP.TARJETAS DEL 30/MAR</t>
  </si>
  <si>
    <t>DEPOSITO DE TERCERO/REFBNTC00027537 028116 BMRCASH</t>
  </si>
  <si>
    <t>TRASPASO A TERCEROS/REFBNTC00471291 NOMINA QUINCENAL ESPECIAL BMRCASH</t>
  </si>
  <si>
    <t>TRASPASO A TERCEROS/REFBNTC00471291 NOMINA QUINCENAL BMRCASH</t>
  </si>
  <si>
    <t>CHEQUE PAGADO NO./CH-0017339 RFC CUENTA DE DEPOSITO:LAP020925 -5U7</t>
  </si>
  <si>
    <t>DEP.CHEQUES DE OTRO BANCO/0061267 MAR30 15:16 MEXICO</t>
  </si>
  <si>
    <t>DEP.CHEQUES DE OTRO BANCO/0061266 MAR30 15:15 MEXICO</t>
  </si>
  <si>
    <t>DEP.CHEQUES DE OTRO BANCO/0061265 MAR30 15:15 MEXICO</t>
  </si>
  <si>
    <t>DEP.CHEQUES DE OTRO BANCO/0061264 MAR30 15:14 MEXICO</t>
  </si>
  <si>
    <t>CHEQUE PAGADO NO./0017342 150149039</t>
  </si>
  <si>
    <t>RF-32045       30/MAR</t>
  </si>
  <si>
    <t xml:space="preserve">PAGO CUENTA DE TERCERO/ 0076116022 BNET 0189300430 </t>
  </si>
  <si>
    <t>AS-39050        30/MAR</t>
  </si>
  <si>
    <t>RF-32032       30/MAR</t>
  </si>
  <si>
    <t xml:space="preserve">DEPOSITO EFECTIVO PRACTIC/******9039 MAR30 14:01 PRAC D805 FOLIO:7033 </t>
  </si>
  <si>
    <t>RF-32009          29/MAR</t>
  </si>
  <si>
    <t xml:space="preserve">SPEI RECIBIDOBANAMEX/0005176838 002 0255666DTMAC ******IALIZADORA SA DE C </t>
  </si>
  <si>
    <t>RF-32044     30/MAR</t>
  </si>
  <si>
    <t xml:space="preserve">PAGO CUENTA DE TERCERO/ 0011210009 BNET 0119610308 </t>
  </si>
  <si>
    <t xml:space="preserve">DEPOSITO DE TERCERO/REFBNTC00006084 PGO OC110400 ALECSA BMRCASH </t>
  </si>
  <si>
    <t>AS-39037        30/MAR</t>
  </si>
  <si>
    <t xml:space="preserve">SPEI RECIBIDOHDI SEGUROS/0005132469 636 9791537 HDI SEGUROS SA. DE CV. </t>
  </si>
  <si>
    <t xml:space="preserve">SPEI RECIBIDOBAJIO/0005130098 030 3570200hilux 100 </t>
  </si>
  <si>
    <t>AS-39077        31/MAR</t>
  </si>
  <si>
    <t xml:space="preserve">DEPOSITO DE TERCERO/REFBNTC00002186 G1392575 FBMRCASH </t>
  </si>
  <si>
    <t>0641N/16</t>
  </si>
  <si>
    <t xml:space="preserve">DEPOSITO DE TERCERO/REFBNTC00002186 GW422887 FBMRCASH </t>
  </si>
  <si>
    <t>0567N/16</t>
  </si>
  <si>
    <t xml:space="preserve">DEPOSITO DE TERCERO/REFBNTC00002186 G1447610 FBMRCASH </t>
  </si>
  <si>
    <t>0656N/16</t>
  </si>
  <si>
    <t xml:space="preserve">DEPOSITO DE TERCERO/REFBNTC00002186 GU566360 FBMRCASH </t>
  </si>
  <si>
    <t>0630N/16</t>
  </si>
  <si>
    <t xml:space="preserve">DEPOSITO DE TERCERO/REFBNTC00002186 EW166790 FBMRCASH </t>
  </si>
  <si>
    <t>0033U/16</t>
  </si>
  <si>
    <t xml:space="preserve">DEPOSITO DE TERCERO/REFBNTC00002186 DM144633 FBMRCASH </t>
  </si>
  <si>
    <t>0046U/16</t>
  </si>
  <si>
    <t xml:space="preserve">DEPOSITO DE TERCERO/REFBNTC00002186 ES424500 FBMRCASH </t>
  </si>
  <si>
    <t>0047U/16</t>
  </si>
  <si>
    <t xml:space="preserve">CHEQUE DEVUELTO 044001501490390000335CD040828 </t>
  </si>
  <si>
    <t xml:space="preserve">DEP.CHEQUES DE OTRO BANCO MAR30 11:06 MEXICO </t>
  </si>
  <si>
    <t>RF-32015        29/MAR</t>
  </si>
  <si>
    <t>RF-32014        29/MAR</t>
  </si>
  <si>
    <t>AS38988-AS38990-AS38991-AS38993-AS38998-RF32016-AS38999-RF32017-AS39003-AS39005-AR11067-AS39008-AS39011-AS39018-AS39019-RF32020-AS38921-RF32031          29/MAR</t>
  </si>
  <si>
    <t>DEP.TARJETAS DEL 29/MAR</t>
  </si>
  <si>
    <t>TEF RECIBIDO BANORTE/IXE/1432577414 072 3224664orlandop</t>
  </si>
  <si>
    <t>AR-11081        31/MAR</t>
  </si>
  <si>
    <t>CHEQUE PAGADO NO./0017337 RFC CUENTA DE DEPOSITO:GNP9211244P0</t>
  </si>
  <si>
    <t xml:space="preserve">PAGO CUENTA DE TERCERO/ 0000122015 BNET 0151716409 </t>
  </si>
  <si>
    <t>RF-32024        29/MAR</t>
  </si>
  <si>
    <t xml:space="preserve">DEPOSITO DE TERCERO/REFBNTC00002186 G0168014 FBMRCASH </t>
  </si>
  <si>
    <t>0619N/16</t>
  </si>
  <si>
    <t xml:space="preserve">DEPOSITO DE TERCERO/REFBNTC00002186 GS136223 FBMRCASH </t>
  </si>
  <si>
    <t>0493N/16</t>
  </si>
  <si>
    <t>DEPOSITO DE TERCERO/REFBNTC00002186 G1392461 FBMRCASH</t>
  </si>
  <si>
    <t>0634N/16</t>
  </si>
  <si>
    <t xml:space="preserve">DEPOSITO DE TERCERO/REFBNTC00002186 G1447435 FBMRCASH </t>
  </si>
  <si>
    <t>0624N/16</t>
  </si>
  <si>
    <t xml:space="preserve">DEPOSITO DE TERCERO/REFBNTC00002186 AW019812 FBMRCASH </t>
  </si>
  <si>
    <t>0041U/16</t>
  </si>
  <si>
    <t>CHEQUE PAGADO NO./0017343 159302255</t>
  </si>
  <si>
    <t>CHEQUE PAGADO NO./0017338 136076068</t>
  </si>
  <si>
    <t>DEP.CHEQUES DE OTRO BANCO MAR29 14:11 MEXICO</t>
  </si>
  <si>
    <t xml:space="preserve">DEP.CHEQUES DE OTRO BANCO MAR29 14:11 MEXICO </t>
  </si>
  <si>
    <t xml:space="preserve">DEP.CHEQUES DE OTRO BANCO MAR29 14:10 MEXICO </t>
  </si>
  <si>
    <t>CHEQUE PAGADO NO./0017344 159302255</t>
  </si>
  <si>
    <t>RF-32029      29/MAR</t>
  </si>
  <si>
    <t xml:space="preserve">TRASPASO ENTRE CUENTAS DE LA CUENTA 2734755197 </t>
  </si>
  <si>
    <t>AS38842-AR11019-RF31914-AR11021-AS38849-AR11025        22/MAR</t>
  </si>
  <si>
    <t>AS38973-AS38974-AR11064-RF32007-AS38975-AS38977-AS38978-AR11065-AR11066        29/MAR</t>
  </si>
  <si>
    <t>RF-32020        29/MAR</t>
  </si>
  <si>
    <t>RF-32006        29/MAR</t>
  </si>
  <si>
    <t xml:space="preserve">TRASPASO ENTRE CUENTAS DE LA CUENTA 1416220908 </t>
  </si>
  <si>
    <t>RF-32023      29/MAR</t>
  </si>
  <si>
    <t xml:space="preserve">SPEI ENVIADO BANAMEX/0000034222 002 2903168DEVOLUCION RECIBO 31805 </t>
  </si>
  <si>
    <t xml:space="preserve">SPEI ENVIADO BANAMEX/0000034221 002 2903168B230 B222 B232 B225 </t>
  </si>
  <si>
    <t xml:space="preserve">SPEI ENVIADO BANAMEX/0000034220 002 2903168367 368 367 366 </t>
  </si>
  <si>
    <t>SPEI ENVIADO BANORTE/IXE/0000034219 072 2903168153</t>
  </si>
  <si>
    <t xml:space="preserve">SPEI ENVIADO BANAMEX/0000034218 002 2903168A8773 </t>
  </si>
  <si>
    <t xml:space="preserve">SPEI ENVIADO BANAMEX/0000034217 002 2903168ZE1488026 </t>
  </si>
  <si>
    <t>SPEI ENVIADO BANAMEX/0000034216 002 29031686627</t>
  </si>
  <si>
    <t>SPEI ENVIADO HSBC/0000034215 021 2903168322</t>
  </si>
  <si>
    <t xml:space="preserve">SPEI ENVIADO BANORTE/IXE/0000034214 072 2903168A444 </t>
  </si>
  <si>
    <t xml:space="preserve">SPEI ENVIADO BANORTE/IXE/0000034213 072 2903168B2576 </t>
  </si>
  <si>
    <t xml:space="preserve">TOYOTA FINANCIAL SER/GUIA:0292787 REF:00000000000005704058 CIE:0593003 </t>
  </si>
  <si>
    <t xml:space="preserve">SPEI RECIBIDOBAJIO/0005065368 030 4649100hilux 101 </t>
  </si>
  <si>
    <t>AS-39078       31/MAR</t>
  </si>
  <si>
    <t xml:space="preserve">TRASPASO ENTRE CUENTAS DE LA CUENTA 2899179291 </t>
  </si>
  <si>
    <t>RF-32008        29/MAR</t>
  </si>
  <si>
    <t xml:space="preserve">PAGO CUENTA DE TERCERO/ 0046478064 BNET 0155719852 </t>
  </si>
  <si>
    <t>AS-39004        29/MAR</t>
  </si>
  <si>
    <t>AR11034-AS38874-AS38879        23/MAR</t>
  </si>
  <si>
    <t xml:space="preserve">CHEQUE PAGADO NO./0017340 PAGO EN EFECTIVO </t>
  </si>
  <si>
    <t>CHEQUE PAGADO NO./0017321 445544750</t>
  </si>
  <si>
    <t>RF-32004        29/MAR</t>
  </si>
  <si>
    <t>AS38955-RF31989-AS38957-AS38959-AS38962-AR11060-AS38964-RF32002         28/MAR</t>
  </si>
  <si>
    <t>AS38949-AR11053-AR11059-RF31980        28/MAR</t>
  </si>
  <si>
    <t>RF-31985       28/MAR</t>
  </si>
  <si>
    <t>RF-31977        28/MAR</t>
  </si>
  <si>
    <t>RF-32001        28/MAR</t>
  </si>
  <si>
    <t>RF-31988        28/MAR</t>
  </si>
  <si>
    <t>SPEI RECIBIDOBANAMEX/0005003248 002 0024072AMEXCO SE 9350093168</t>
  </si>
  <si>
    <t>DEP.TARJETAS DEL 28/MAR</t>
  </si>
  <si>
    <t>RF-31991        28/MAR</t>
  </si>
  <si>
    <t xml:space="preserve">PAGO CUENTA DE TERCERO/ 0032713025 BNET 0194133706 </t>
  </si>
  <si>
    <t>RF-32030        29/MAR</t>
  </si>
  <si>
    <t>RF-31992        28/MAR</t>
  </si>
  <si>
    <t>RF-31993        28/MAR</t>
  </si>
  <si>
    <t xml:space="preserve">DEP.CHEQUES DE OTRO BANCO MAR28 14:18 MEXICO </t>
  </si>
  <si>
    <t>CHEQUE PAGADO NO./0017336 159302255</t>
  </si>
  <si>
    <t xml:space="preserve">TRASPASO CUENTAS PROPIAS/ 0035321012 CUENTA: 0176980015 BNET </t>
  </si>
  <si>
    <t>E-223</t>
  </si>
  <si>
    <t>AR11037-AR11038-AS38883-AR11039-AR11040-AR11041-RF31941-AS38893-AS38897-AR11042-RF31945-AR11045-AR11044-RF31949-AS38910-AS38912-AS38899-RF31939        23/MAR</t>
  </si>
  <si>
    <t>RF-31973        24/MAR</t>
  </si>
  <si>
    <t>RF-31954        23/MAR</t>
  </si>
  <si>
    <t>RF-31960        23/MAR</t>
  </si>
  <si>
    <t xml:space="preserve">SPEI RECIBIDOBANAMEX/0005141852 002 0000001TRASPASO </t>
  </si>
  <si>
    <t>D-2542</t>
  </si>
  <si>
    <t xml:space="preserve">PAGO CUENTA DE TERCERO/ 0051609009 BNET 0173078655 </t>
  </si>
  <si>
    <t>AS-38981        29/MAR</t>
  </si>
  <si>
    <t>RF-31946         23/MAR</t>
  </si>
  <si>
    <t>RF-31952        23/MAR</t>
  </si>
  <si>
    <t xml:space="preserve">DEPOSITO DE TERCERO/REFBNTC00211192 OS 441 CARCONTROL BMRCASH </t>
  </si>
  <si>
    <t>AS-38969        28/MAR</t>
  </si>
  <si>
    <t xml:space="preserve">TOYOTA FINANCIAL SER/GUIA:1950586 REF:00000000000005704058 CIE:0593003 </t>
  </si>
  <si>
    <t xml:space="preserve">DEPOSITO DE TERCERO/REFBNTC00002186 G0167993 FBMRCASH </t>
  </si>
  <si>
    <t>0618N/16</t>
  </si>
  <si>
    <t xml:space="preserve">DEPOSITO DE TERCERO/REFBNTC00002186 GM016107 FBMRCASH </t>
  </si>
  <si>
    <t>0649N/16</t>
  </si>
  <si>
    <t xml:space="preserve">DEPOSITO DE TERCERO/REFBNTC00002186 G0168040 FBMRCASH </t>
  </si>
  <si>
    <t>0620N/16</t>
  </si>
  <si>
    <t xml:space="preserve">DEPOSITO DE TERCERO/REFBNTC00002186 G1446609 FBMRCASH </t>
  </si>
  <si>
    <t>0372N/16</t>
  </si>
  <si>
    <t xml:space="preserve">DEPOSITO DE TERCERO/REFBNTC00002186 GP440315 FBMRCASH </t>
  </si>
  <si>
    <t>0604N/16</t>
  </si>
  <si>
    <t xml:space="preserve">SPEI RECIBIDOHDI SEGUROS/0005089231 636 9787719 HDI SEGUROS SA. DE CV. </t>
  </si>
  <si>
    <t>RF-31979 AR10171 28.03.16</t>
  </si>
  <si>
    <t xml:space="preserve">PAGO CUENTA DE TERCERO/ 0076183014 BNET 0194099575 </t>
  </si>
  <si>
    <t>AS-38951        28/MAR</t>
  </si>
  <si>
    <t xml:space="preserve">TRASPASO ENTRE CUENTAS DE LA CUENTA 2958880794 </t>
  </si>
  <si>
    <t>RF-31978        28/MAR</t>
  </si>
  <si>
    <t xml:space="preserve">SPEI RECIBIDOAXA/0005058562 674 03511260010351126 217 002 AUTOS </t>
  </si>
  <si>
    <t>RF31876 H58552 28.03.16</t>
  </si>
  <si>
    <t>DEP.TARJETAS DEL 23/MAR</t>
  </si>
  <si>
    <t>DEO.TARJETAS DEL 24/MAR</t>
  </si>
  <si>
    <t>DEP.TARJETAS DEL 25/MAR</t>
  </si>
  <si>
    <t>PAGO CUENTA DE TERCERO/ 0068728010 BNET 0189300430</t>
  </si>
  <si>
    <t>RF-31964        24/MAR</t>
  </si>
  <si>
    <t>TRASPASO A TERCEROS/REFBNTC00471291 12718 BMRCASH</t>
  </si>
  <si>
    <t>TRASPASO A TERCEROS/REFBNTC00471291 3670935 3670917 BMRCASH</t>
  </si>
  <si>
    <t>TRASPASO A TERCEROS/REFBNTC00471291 81117 BMRCASH</t>
  </si>
  <si>
    <t>TRASPASO A TERCEROS/REFBNTC00471291 1032 BMRCASH</t>
  </si>
  <si>
    <t>TRASPASO A TERCEROS/REFBNTC00471291 15091 BMRCASH</t>
  </si>
  <si>
    <t>GALAZ YAMAZAKI RUIZ/GUIA:4006739 REF:1025135 CIE:0166545</t>
  </si>
  <si>
    <t>SPEI RECIBIDOBANORTE/IXE/0005266142 072 0000053SERV 60 000KM MUP8365</t>
  </si>
  <si>
    <t>AS-38900         23/MAR</t>
  </si>
  <si>
    <t>DEPOSITO CHEQUE BANCOMER/0061131</t>
  </si>
  <si>
    <t>RF-31950        23/MAR</t>
  </si>
  <si>
    <t>DEPOSITO CHEQUE BANCOMER/0061130</t>
  </si>
  <si>
    <t xml:space="preserve">PAGO CUENTA DE TERCERO/ 0033504015 BNET 0184104048 </t>
  </si>
  <si>
    <t>AS-38915        24/MAR</t>
  </si>
  <si>
    <t xml:space="preserve">PAGO CUENTA DE TERCERO/ 0044579023 BNET 0192998769 </t>
  </si>
  <si>
    <t>RF-31953        23/MAR</t>
  </si>
  <si>
    <t xml:space="preserve">DEPOSITO DE TERCERO/REFBNTC00190640 PAGO A BENEFICIARIO BMRCASH </t>
  </si>
  <si>
    <t xml:space="preserve">DEPOSITO DE TERCERO/REFBNTC00317527 QUALITAS 8980255BMRCASH </t>
  </si>
  <si>
    <t xml:space="preserve">DEPOSITO DE TERCERO/REFBNTC00002186 GW452621 FBMRCASH </t>
  </si>
  <si>
    <t>0613N/16</t>
  </si>
  <si>
    <t xml:space="preserve">DEPOSITO DE TERCERO/REFBNTC00002186 GM009399 FBMRCASH </t>
  </si>
  <si>
    <t>0609N/16</t>
  </si>
  <si>
    <t xml:space="preserve">DEPOSITO DE TERCERO/REFBNTC00002186 GP390332 FBMRCASH </t>
  </si>
  <si>
    <t>0541N/16</t>
  </si>
  <si>
    <t>CHEQUE PAGADO NO./0017335 151778889</t>
  </si>
  <si>
    <t xml:space="preserve">DEP.CHEQUES DE OTRO BANCO MAR23 12:42 MEXICO </t>
  </si>
  <si>
    <t xml:space="preserve">TOYOTA FINANCIAL SER/GUIA:1866986 REF:00000000000005704058 CIE:0593003 </t>
  </si>
  <si>
    <t xml:space="preserve">TRASPASO A TERCEROS/REFBNTC00471291 GASTOS DE REPRESENTACION BMRCASH </t>
  </si>
  <si>
    <t>RF-31924        22/MAR</t>
  </si>
  <si>
    <t>RF-31927       22/MAR</t>
  </si>
  <si>
    <t>AS38851-AR11028-AR11030-RF31919-AR11031-AS38859-AS38860-AS38861-AS38862-AS38866-RF31923-AS38869-RF31926      22/MAR</t>
  </si>
  <si>
    <t>RF-31916        22/MAR</t>
  </si>
  <si>
    <t>RF-31915         22/MAR</t>
  </si>
  <si>
    <t>CHEQUE PAGADO NO./0017334 447737114</t>
  </si>
  <si>
    <t>CHEQUE PAGADO NO./0017328 445084814</t>
  </si>
  <si>
    <t>CHEQUE PAGADO NO./0017325</t>
  </si>
  <si>
    <t>CHEQUE PAGADO NO./0017324</t>
  </si>
  <si>
    <t>SPEI RECIBIDOBANAMEX/0005015022 002 0062652AMEXCO SE 9350093168</t>
  </si>
  <si>
    <t>SPEI RECIBIDOBAJIO/0005002169 030 0220316ORD F</t>
  </si>
  <si>
    <t>RF-31961        23/MAR</t>
  </si>
  <si>
    <t>DEP.TARJETAS DEL 22/MAR</t>
  </si>
  <si>
    <t>DEPOSITO DE TERCEROS ABONO POR GRUPO INTERNET</t>
  </si>
  <si>
    <t>DEPOSITO EFECTIVO PRACTIC/******9039 MAR22 21:11 PRAC 6021 FOLIO:8071</t>
  </si>
  <si>
    <t>RF-31934        23/MAR</t>
  </si>
  <si>
    <t>TRASPASO ENTRE CUENTAS/REFBNTC00471291</t>
  </si>
  <si>
    <t>E-232</t>
  </si>
  <si>
    <t>TRASPASO A TERCEROS/REFBNTC00471291 NOMINA SEMANA 12 BMRCASH</t>
  </si>
  <si>
    <t>DEPOSITO EFECTIVO PRACTIC/******9039 MAR22 17:17 PRAC D618 FOLIO:8077</t>
  </si>
  <si>
    <t>RF31990        28/MAR</t>
  </si>
  <si>
    <t>DEPOSITO DE TERCERO/REFBNTC00317527 QUALITAS 8969120BMRCASH</t>
  </si>
  <si>
    <t>DEP.CHEQUES DE OTRO BANCO/0061093 MAR22 14:44 MEXICO</t>
  </si>
  <si>
    <t>DEP.CHEQUES DE OTRO BANCO/0061092 MAR22 14:40 MEXICO</t>
  </si>
  <si>
    <t>DEPOSITO DE TERCERO/REFBNTC00002186 GM014765 FBMRCASH</t>
  </si>
  <si>
    <t>0576N/16</t>
  </si>
  <si>
    <t>DEPOSITO DE TERCERO/REFBNTC00002186 GY133874 FBMRCASH</t>
  </si>
  <si>
    <t>0590N/16</t>
  </si>
  <si>
    <t>DEPOSITO DE TERCERO/REFBNTC00002186 GY134804 FBMRCASH</t>
  </si>
  <si>
    <t>0528N/16</t>
  </si>
  <si>
    <t>DEPOSITO DE TERCERO/REFBNTC00002186 GP478711 FBMRCASH</t>
  </si>
  <si>
    <t>0595N/16</t>
  </si>
  <si>
    <t>DEPOSITO DE TERCERO/REFBNTC00002186 GP451060 FBMRCASH</t>
  </si>
  <si>
    <t>0596N/16</t>
  </si>
  <si>
    <t>DEPOSITO DE TERCERO/REFBNTC00338206 F 01085 TRALADO CELAYA A MEXICBMRCASH</t>
  </si>
  <si>
    <t>CONFIRMADO 23/03</t>
  </si>
  <si>
    <t xml:space="preserve">CHEQUE DEVUELTO 044001501490390000333CD040828 </t>
  </si>
  <si>
    <t>AS38713-AS38716-AR11001-RF31879-RF31881        18/MAR</t>
  </si>
  <si>
    <t>RF31898-AS38775-AR11013-AS38777-AS38780-RF31903-AS38800-RF31907-AR11017-AS38808-AS38813-AS38815-AR11018-AS38818-AS38819           19/MAR</t>
  </si>
  <si>
    <t>RF-31910        19/MAR</t>
  </si>
  <si>
    <t>RF-31900        19/MAR</t>
  </si>
  <si>
    <t xml:space="preserve">TRASPASO A PERIFERICA/2951884093 MAR22 09:46 BANCOMER D805 FOLIO:4438 </t>
  </si>
  <si>
    <t>SPEI RECIBIDOBANAMEX/0005012501 002 0012231AMEXCO SE 9350093168</t>
  </si>
  <si>
    <t>DEP.TARJETAS DEL 18/MAR</t>
  </si>
  <si>
    <t>DEP.TARJETAS DEL   21/MAR</t>
  </si>
  <si>
    <t>DEP.TARJETAS DEL   19/MAR</t>
  </si>
  <si>
    <t>PAGO CUENTA DE TERCERO/ 0036756013 BNET 0152297531</t>
  </si>
  <si>
    <t>AR-11036        23/MAR</t>
  </si>
  <si>
    <t>CHEQUE PAGADO NO./000017333 446140114</t>
  </si>
  <si>
    <t>RF-31878        18/MAR</t>
  </si>
  <si>
    <t>RF-31880        18/MAR</t>
  </si>
  <si>
    <t>TRASPASO ENTRE CUENTAS/REFBNTC00471291 TELCEL 0445084814 BMRCASH</t>
  </si>
  <si>
    <t>E-182</t>
  </si>
  <si>
    <t>TRASPASO ENTRE CUENTAS/REFBNTC00471291 FRAME RELAY BMRCASH</t>
  </si>
  <si>
    <t>E-183</t>
  </si>
  <si>
    <t>RF-31883-AS38729-RF31886-AR11009-AR11010-RF31888-AR11012-AS38759-AS38763-AS38765-AS38768-AS38769-RF31895-AS38770-AS38771        18/MAR</t>
  </si>
  <si>
    <t>TRASPASO ENTRE CUENTAS/REFBNTC00471291 INTERNET0445084814 BMRCASH</t>
  </si>
  <si>
    <t>E-184</t>
  </si>
  <si>
    <t>TRASPASO A PERIFERICA/2951884093 MAR19 12:00 BANCOMER E113 FOLIO:8219</t>
  </si>
  <si>
    <t>TRASPASO A TERCEROS/REFBNTC00471291 PACTICANTES CELAYA BMRCASH</t>
  </si>
  <si>
    <t>TRASPASO A TERCEROS/REFBNTC00471291 INCAPACIDAD FELISSA VAZQUEZ BMRCASH</t>
  </si>
  <si>
    <t>TRASPASO A TERCEROS/REFBNTC00471291 INCAPACIDAD VALENTIN JIMENEZ BMRCASH</t>
  </si>
  <si>
    <t>CHEQUE PAGADO NO./0017323 RFC CUENTA DE DEPOSITO:AUMP360418JT8</t>
  </si>
  <si>
    <t>SPEI RECIBIDOBANAMEX/0005307897 002 0331061DALTON ORGULLO MOTRIZ SA DE CV</t>
  </si>
  <si>
    <t>RF-31975        28/MAR</t>
  </si>
  <si>
    <t>PAGO CUENTA DE TERCERO/ 0054278015 BNET 0449175601</t>
  </si>
  <si>
    <t>AS-38767       18/MAR</t>
  </si>
  <si>
    <t>TRASPASO A TERCEROS/REFBNTC00471291 DEVOLUCION RECIBO 31099 BMRCASH</t>
  </si>
  <si>
    <t>TRASPASO A TERCEROS/REFBNTC00471291 12687 12684 BMRCASH</t>
  </si>
  <si>
    <t>TRASPASO A TERCEROS/REFBNTC00471291 3643976 3646605 3664854 BMRCASH</t>
  </si>
  <si>
    <t>TRASPASO A TERCEROS/REFBNTC00471291 P13382 BMRCASH</t>
  </si>
  <si>
    <t xml:space="preserve">DEP.CHEQUES DE OTRO BANCO MAR18 16:17 MEXICO </t>
  </si>
  <si>
    <t>RF-32027        29/MAR</t>
  </si>
  <si>
    <t>RF-31940        23/MAR</t>
  </si>
  <si>
    <t xml:space="preserve">DEP.CHEQUES DE OTRO BANCO MAR18 15:09 MEXICO </t>
  </si>
  <si>
    <t xml:space="preserve">DEP.CHEQUES DE OTRO BANCO MAR18 15:08 MEXICO </t>
  </si>
  <si>
    <t>CHEQUE PAGADO NO./0017332 447737114</t>
  </si>
  <si>
    <t xml:space="preserve">SPEI RECIBIDOBANAMEX/0005201412 002 0000001TRASPASO </t>
  </si>
  <si>
    <t>D-1678</t>
  </si>
  <si>
    <t xml:space="preserve">DEPOSITO DE TERCERO/REFBNTC00317527 QUALITAS 8965140BMRCASH </t>
  </si>
  <si>
    <t xml:space="preserve">SPEI RECIBIDOBANAMEX/0005194423 002 0180316180316 CARDIF </t>
  </si>
  <si>
    <t xml:space="preserve">DEPOSITO DE TERCERO/REFBNTC00002186 GY134686 FBMRCASH </t>
  </si>
  <si>
    <t>0529N/16</t>
  </si>
  <si>
    <t xml:space="preserve">TRASPASO A TERCEROS/REFBNTC00471291 NOMINA SEMANA 11 BMRCASH </t>
  </si>
  <si>
    <t xml:space="preserve">PAGO CUENTA DE TERCERO/ 0026577010 BNET 0446982107 </t>
  </si>
  <si>
    <t>AS-38725        18/MAR</t>
  </si>
  <si>
    <t xml:space="preserve">PAGO CUENTA DE TERCERO/ 0080761032 BNET 0194099575 </t>
  </si>
  <si>
    <t>AS-38722        18/MAR</t>
  </si>
  <si>
    <t xml:space="preserve">PAGO CUENTA DE TERCERO/ 0009928011 BNET 0193239055 </t>
  </si>
  <si>
    <t>AS-38773        18/MAR</t>
  </si>
  <si>
    <t xml:space="preserve">TOYOTA FINANCIAL SER/GUIA:2399100 REF:00000000000005704058 CIE:0593003 </t>
  </si>
  <si>
    <t xml:space="preserve">SPEI RECIBIDOBANAMEX/0005099063 002 0000001TRASPASO </t>
  </si>
  <si>
    <t>D-1679</t>
  </si>
  <si>
    <t xml:space="preserve">DEPOSITO DE TERCERO/REFBNTC00435686 16031801 ANT SER 00 BMRCASH </t>
  </si>
  <si>
    <t>AS-38804        19/MAR</t>
  </si>
  <si>
    <t xml:space="preserve">SPEI RECIBIDOHSBC/0005076006 021 0000001TRAN M CONCEPCION E NIETO MANC </t>
  </si>
  <si>
    <t>RF-31893        18/MAR</t>
  </si>
  <si>
    <t>AS-38693        17/MAR</t>
  </si>
  <si>
    <t>AS38683-AR10990-AS38684-RF31864-AS38687-AS38691-AS38692-AR10996-RF31869-AS38695-AS38698-AS38699-RF31873-AS38702-AS38703-RF31875        17/MAR</t>
  </si>
  <si>
    <t xml:space="preserve">DEPOSITO EFECTIVO PRACTIC/******9039 MAR18 10:02 PRAC D805 FOLIO:2989 </t>
  </si>
  <si>
    <t>AR-10989        17/MAR</t>
  </si>
  <si>
    <t xml:space="preserve">TRASPASO A PERIFERICA/2951884093 MAR18 09:54 BANCOMER D805 FOLIO:2983 </t>
  </si>
  <si>
    <t xml:space="preserve">PAGO CUENTA DE TERCERO/ 0017259011 BNET 0151716409 </t>
  </si>
  <si>
    <t>RF-31882        18/MAR</t>
  </si>
  <si>
    <t>DEP.TARJETAS DEL  17/MAR</t>
  </si>
  <si>
    <t xml:space="preserve">RECAUDACION DE IMPUE/GUIA:0666105 REF:02160OPY270011949497 CIE:0844985 </t>
  </si>
  <si>
    <t xml:space="preserve">APLICAR PAGO </t>
  </si>
  <si>
    <t>CHEQUE PAGADO NO./0017331 159302255</t>
  </si>
  <si>
    <t xml:space="preserve">DEPOSITO DE TERCERO/REFBNTC00317527 QUALITAS 8874756 BMRCASH </t>
  </si>
  <si>
    <t>LAURA</t>
  </si>
  <si>
    <t xml:space="preserve">DEPOSITO DE TERCERO/REFBNTC00317527 QUALITAS 8913016 BMRCASH </t>
  </si>
  <si>
    <t xml:space="preserve">DEPOSITO DE TERCERO/REFBNTC00317527 QUALITAS 8840127 BMRCASH </t>
  </si>
  <si>
    <t xml:space="preserve">DEPOSITO DE TERCERO/REFBNTC00317527 QUALITAS 8962846BMRCASH </t>
  </si>
  <si>
    <t>THANIA</t>
  </si>
  <si>
    <t xml:space="preserve">DEPOSITO DE TERCERO/REFBNTC00435686 16031743 ANT SERV SEQUOIA MAR BMRCASH </t>
  </si>
  <si>
    <t>RF-31858        17/MAR</t>
  </si>
  <si>
    <t>RF-31857       17/MAR</t>
  </si>
  <si>
    <t xml:space="preserve">CHEQUE DEVUELTO 044001501490390000331CD040828 </t>
  </si>
  <si>
    <t xml:space="preserve">TOYOTA FINANCIAL SER/GUIA:3109546 REF:00000000000005704058 CIE:0593003 </t>
  </si>
  <si>
    <t>SPEI ENVIADO SANTANDER/0000037346 014 1703168258</t>
  </si>
  <si>
    <t xml:space="preserve">SPEI ENVIADO INBURSA/0000037345 036 1703168DEVOLUCION RECIBO 31584 </t>
  </si>
  <si>
    <t xml:space="preserve">SPEI ENVIADO BANAMEX/0000037344 002 1703168DEVOLUCION SOBRANTE </t>
  </si>
  <si>
    <t xml:space="preserve">SPEI ENVIADO SANTANDER/0000037343 014 1703168DEVOLUCION RECIBO 31528 </t>
  </si>
  <si>
    <t xml:space="preserve">SPEI ENVIADO BANAMEX/0000037342 002 1703168CELAD22983 </t>
  </si>
  <si>
    <t>SPEI ENVIADO BANAMEX/0000037341 002 1703168471</t>
  </si>
  <si>
    <t>SPEI ENVIADO SCOTIABANK/0000037340 044 1703168830</t>
  </si>
  <si>
    <t xml:space="preserve">SPEI ENVIADO BANAMEX/0000037339 002 1703168B39 </t>
  </si>
  <si>
    <t xml:space="preserve">SPEI ENVIADO BANAMEX/0000037338 002 1703168ZE1487110 </t>
  </si>
  <si>
    <t>SPEI ENVIADO BANORTE/IXE/0000037337 072 1703168126</t>
  </si>
  <si>
    <t xml:space="preserve">SPEI ENVIADO SCOTIABANK/0000037336 044 1703168A31911 A31959 </t>
  </si>
  <si>
    <t xml:space="preserve">SPEI ENVIADO BANORTE/IXE/0000037335 072 1703168A499 A500 </t>
  </si>
  <si>
    <t xml:space="preserve">SPEI ENVIADO BAJIO/0000037334 030 170316821465 21401 </t>
  </si>
  <si>
    <t xml:space="preserve">SPEI ENVIADO BANAMEX/0000037333 002 1703168B221 </t>
  </si>
  <si>
    <t>SPEI ENVIADO BANAMEX/0000037332 002 17031685642393</t>
  </si>
  <si>
    <t xml:space="preserve">SPEI ENVIADO BANAMEX/0000037329 002 1703168360 359 356 358 364 </t>
  </si>
  <si>
    <t>SPEI ENVIADO BANORTE/IXE/0000037327 072 170316896</t>
  </si>
  <si>
    <t>AS-38661   16/MAR</t>
  </si>
  <si>
    <t>RF-31854   16/MAR</t>
  </si>
  <si>
    <t>RF-31856        16/MAR</t>
  </si>
  <si>
    <t>AR10978-AR10976-AS38673-AS38648-AS38649          16/MAR</t>
  </si>
  <si>
    <t xml:space="preserve">TRASPASO A PERIFERICA/2951884093 MAR17 10:48 BANCOMER B539 FOLIO:8908 </t>
  </si>
  <si>
    <t>CHEQUE PAGADO NO./000017322 154248465</t>
  </si>
  <si>
    <t xml:space="preserve">DEPOSITO DE TERCERO/REFBNTC00332445 AGROSERVICIOS F 837 BMRCASH </t>
  </si>
  <si>
    <t>RF-31863        17/MAR</t>
  </si>
  <si>
    <t xml:space="preserve">DEPOSITO DE TERCERO/REFBNTC00332445 AGROSERVICIOS F 8336 BMRCASH </t>
  </si>
  <si>
    <t>RF-31862        17/MAR</t>
  </si>
  <si>
    <t>DEP.TARJETAS DEL 16/MAR</t>
  </si>
  <si>
    <t xml:space="preserve">DEPOSITO DE TERCERO/REFBNTC00317527 QUALITAS 8959634BMRCASH </t>
  </si>
  <si>
    <t>RF-31851 H59875 16.03.16</t>
  </si>
  <si>
    <t xml:space="preserve">PAGO CUENTA DE TERCERO/ 0082107011 BMOV 2956566421 APARTADO YARIS NEG </t>
  </si>
  <si>
    <t>RF-31871       17/MAR</t>
  </si>
  <si>
    <t xml:space="preserve">PAGO CUENTA DE TERCERO/ 0064571013 BNET 0184104048 </t>
  </si>
  <si>
    <t>AS-38654       16/MAR</t>
  </si>
  <si>
    <t>CHEQUE PAGADO NO./0017319 188289948</t>
  </si>
  <si>
    <t>CHEQUE PAGADO NO./0017315 190624047</t>
  </si>
  <si>
    <t>CHEQUE PAGADO NO./0017314 141284428</t>
  </si>
  <si>
    <t>CHEQUE PAGADO NO./0017313 196385591</t>
  </si>
  <si>
    <t>CHEQUE PAGADO NO./0017327 196385591</t>
  </si>
  <si>
    <t xml:space="preserve">DEP.CHEQUES DE OTRO BANCO MAR16 13:27 MEXICO </t>
  </si>
  <si>
    <t xml:space="preserve">SPEI RECIBIDOTOKYO/0005126191 108 1034695REPARACION DE UNIDAD SIENNA AG </t>
  </si>
  <si>
    <t>AS-39057        30/MAR</t>
  </si>
  <si>
    <t xml:space="preserve">DEPOSITO DE TERCERO/REFBNTC00002186 G1391750 FBMRCASH </t>
  </si>
  <si>
    <t>0572N/16</t>
  </si>
  <si>
    <t xml:space="preserve">DEPOSITO DE TERCERO/REFBNTC00002186 G1447843 FBMRCASH </t>
  </si>
  <si>
    <t>0591N/16</t>
  </si>
  <si>
    <t xml:space="preserve">DEPOSITO DE TERCERO/REFBNTC00002186 F6163905 FBMRCASH </t>
  </si>
  <si>
    <t>1045N/15</t>
  </si>
  <si>
    <t xml:space="preserve">DEPOSITO DE TERCERO/REFBNTC00002186 GW420147 FBMRCASH </t>
  </si>
  <si>
    <t>0568N/16</t>
  </si>
  <si>
    <t xml:space="preserve">DEPOSITO DE TERCERO/REFBNTC00002186 G0167766 FBMRCASH </t>
  </si>
  <si>
    <t>0578N/16</t>
  </si>
  <si>
    <t xml:space="preserve">DEPOSITO DE TERCERO/REFBNTC00002186 GP446343 FBMRCASH </t>
  </si>
  <si>
    <t>0380N/16</t>
  </si>
  <si>
    <t xml:space="preserve">DEPOSITO DE TERCERO/REFBNTC00002186 FP336607 FBMRCASH </t>
  </si>
  <si>
    <t xml:space="preserve">SPEI RECIBIDOBANAMEX/0005121051 002 0000001TRASPASO </t>
  </si>
  <si>
    <t>D-1384</t>
  </si>
  <si>
    <t>RF-31834      15/MAR</t>
  </si>
  <si>
    <t xml:space="preserve">TRASPASO A PERIFERICA/2951884093 MAR16 10:09 BANCOMER D805 FOLIO:2475 </t>
  </si>
  <si>
    <t>E-137</t>
  </si>
  <si>
    <t>TRASPASO ENTRE CUENTAS DE LA CUENTA 1464128036</t>
  </si>
  <si>
    <t>RF-31842       16/MAR</t>
  </si>
  <si>
    <t>SPEI RECIBIDOBANAMEX/0005005377 002 0048392AMEXCO SE 9350093168</t>
  </si>
  <si>
    <t>DEP.TARJETAS  DEL 15/MAR</t>
  </si>
  <si>
    <t xml:space="preserve">PAGO CUENTA DE TERCERO/ 0078671020 BNET 0161322486 </t>
  </si>
  <si>
    <t>AS-38711 Y AR-10999        17/MAR</t>
  </si>
  <si>
    <t xml:space="preserve">TRASPASO A TERCEROS/REFBNTC00471291 NOMINA QUINCENA 1RA MARZO BMRCASH </t>
  </si>
  <si>
    <t>AS-38641     15/MAR</t>
  </si>
  <si>
    <t xml:space="preserve">PAGO CUENTA DE TERCERO/ 0099839013 BNET 0165878314 </t>
  </si>
  <si>
    <t>RF-31835    15/MAR</t>
  </si>
  <si>
    <t xml:space="preserve">DEPOSITO DE TERCERO/REFBNTC00332445 AGROSERVICIOS F 838 BMRCASH </t>
  </si>
  <si>
    <t>RF-31838       15/MAR</t>
  </si>
  <si>
    <t xml:space="preserve">DEPOSITO DE TERCERO/REFBNTC00332445 AGROSERVICIOS F 8337 BMRCASH </t>
  </si>
  <si>
    <t>RF-31837      15/MAR</t>
  </si>
  <si>
    <t xml:space="preserve">SPEI RECIBIDOBANREGIO/0005241962 058 0939044PAGO AGRO MANTTO HILUX 2016 VI </t>
  </si>
  <si>
    <t>AS-38625    15/MAR</t>
  </si>
  <si>
    <t xml:space="preserve">DEPOSITO DE TERCERO/REFBNTC00308110 ALECSA CELAYA S DE R L DE CVBMRCASH </t>
  </si>
  <si>
    <t>RF-31841        16/MAR</t>
  </si>
  <si>
    <t xml:space="preserve">SPEI RECIBIDOBAJIO/0005219360 030  3290069 SOL DEL CLIENTE </t>
  </si>
  <si>
    <t>CHEQUE PAGADO NO./0017297 141603345</t>
  </si>
  <si>
    <t>CHEQUE PAGADO NO./0017326 159302255</t>
  </si>
  <si>
    <t>RF-31820-RF31821-RF31823-RF31824-AR10967-AR10968-AR10969-AS38615-AR10962-RF31826-RF31827    15/MAR</t>
  </si>
  <si>
    <t xml:space="preserve">DEPOSITO DE TERCERO/REFBNTC00002186 GA058820 FBMRCASH </t>
  </si>
  <si>
    <t>0548N/16</t>
  </si>
  <si>
    <t xml:space="preserve">DEPOSITO DE TERCERO/REFBNTC00002186 GP455354 FBMRCASH </t>
  </si>
  <si>
    <t>0549N/16</t>
  </si>
  <si>
    <t xml:space="preserve">DEPOSITO DE TERCERO/REFBNTC00002186 CK338610 FBMRCASH </t>
  </si>
  <si>
    <t>0040U/16</t>
  </si>
  <si>
    <t xml:space="preserve">SPEI RECIBIDOBANORTE/IXE/0005194945 072 1503016TRASPASO CUENTAS </t>
  </si>
  <si>
    <t xml:space="preserve">SPEI RECIBIDOBANAMEX/0005182999 002 0000001TRASPASO </t>
  </si>
  <si>
    <t>D-1385</t>
  </si>
  <si>
    <t xml:space="preserve">PAGO CUENTA DE TERCERO/ 0026099015 BNET 0142838214 </t>
  </si>
  <si>
    <t>RF-31630     15/MAR</t>
  </si>
  <si>
    <t>AS-38614     15/MAR</t>
  </si>
  <si>
    <t>RF31800-RF31806-AS38580-RF31809          14/MAR</t>
  </si>
  <si>
    <t xml:space="preserve">TOYOTA FINANCIAL SER/GUIA:0501590 REF:00000000000005704058 CIE:0593003 </t>
  </si>
  <si>
    <t>AR10964-AS38597-AS38602-RF31816-AS38607-AS38613-RF31819       14/MAR</t>
  </si>
  <si>
    <t>RF-31818    14/MAR</t>
  </si>
  <si>
    <t>RF-31810          14/MAR</t>
  </si>
  <si>
    <t xml:space="preserve">CHEQUE DEVUELTO 044001501490390000330CD040828 </t>
  </si>
  <si>
    <t xml:space="preserve">TRASPASO A PERIFERICA/2951884093 MAR15 11:09 BANCOMER D805 FOLIO:1955 </t>
  </si>
  <si>
    <t>RF-31822      15/MAR</t>
  </si>
  <si>
    <t xml:space="preserve">DEPOSITO EFECTIVO PRACTIC/******9039 MAR15 09:33 PRAC D790 FOLIO:7943 </t>
  </si>
  <si>
    <t>AS38521-AS38523-AR10937-AR10938-AS38530    11/MAR</t>
  </si>
  <si>
    <t>I-668</t>
  </si>
  <si>
    <t>SPEI RECIBIDOBANAMEX/0005020819 002 0033436AMEXCO SE 9350093168</t>
  </si>
  <si>
    <t>DEP.TARJETA  DEL  14/MAR</t>
  </si>
  <si>
    <t>E-125</t>
  </si>
  <si>
    <t xml:space="preserve">DEP.CHEQUES DE OTRO BANCO MAR14 15:09 MEXICO </t>
  </si>
  <si>
    <t xml:space="preserve">TRASPASO ENTRE CUENTAS DE LA CUENTA 1227365470 </t>
  </si>
  <si>
    <t>RF-31788      12/MAR</t>
  </si>
  <si>
    <t xml:space="preserve">SPEI RECIBIDOBANAMEX/0005195002 002 0288657DALTON ORGULLO MOTRIZ SA DE CV </t>
  </si>
  <si>
    <t>CONFIRMADO 16/03</t>
  </si>
  <si>
    <t>AS-38596    14/MAR</t>
  </si>
  <si>
    <t xml:space="preserve">PAGO CUENTA DE TERCERO/ 0086929018 BNET 1464128036 ENG HIACE 2 </t>
  </si>
  <si>
    <t>RF-31811      14/MAR</t>
  </si>
  <si>
    <t xml:space="preserve">SPEI RECIBIDOBANAMEX/0005155283 002 0000001TRASPASO </t>
  </si>
  <si>
    <t>D-1034</t>
  </si>
  <si>
    <t xml:space="preserve">DEPOSITO DE TERCERO/REFBNTC00338206 DIF VIN 431313 BMRCASH </t>
  </si>
  <si>
    <t xml:space="preserve">DEPOSITO DE TERCERO/REFBNTC00354201 COORD AS38345 BMRCASH </t>
  </si>
  <si>
    <t>VIATICOS</t>
  </si>
  <si>
    <t>RF31786-AR10953-AR10954-AS38546-RF31790-AR10955-AR10956-AR10958-RF-31794-AR10960-AS38550-RF31795-AS38556-AS38559-AS38560-AS38564-AS38565-AS38567-RF31799        12/MAR</t>
  </si>
  <si>
    <t>RF-31789     12/MAR</t>
  </si>
  <si>
    <t>RF-31797     12/MAR</t>
  </si>
  <si>
    <t xml:space="preserve">TOYOTA FINANCIAL SER/GUIA:1342220 REF:00000000000005704058 CIE:0593003 </t>
  </si>
  <si>
    <t xml:space="preserve">TRASPASO A PERIFERICA/2951884093 MAR14 11:04 BANCOMER B538 FOLIO:3953 </t>
  </si>
  <si>
    <t xml:space="preserve">DEPOSITO DE TERCERO/REFBNTC00002186 G1392500 FBMRCASH </t>
  </si>
  <si>
    <t>0564N/16</t>
  </si>
  <si>
    <t xml:space="preserve">TRASPASO A TERCEROS/REFBNTC00471291 MENSUALIDAD BMRCASH </t>
  </si>
  <si>
    <t>DEPOSITO DE TERCERO/REFBNTC00044903 PAGO FAC 37593 ALECSA BMRCASH</t>
  </si>
  <si>
    <t>CONFIRMADO 15/03</t>
  </si>
  <si>
    <t>DEP.TARJETA DEL 11/MAR</t>
  </si>
  <si>
    <t>DEP.TARJETA DEL 12/MAR</t>
  </si>
  <si>
    <t>PAGO CUENTA DE TERCERO/ 0054227020 BNET 0100364533</t>
  </si>
  <si>
    <t>D 1172</t>
  </si>
  <si>
    <t>PAGO CUENTA DE TERCERO/ 0027303008 BMOV 2984454235 PAGO AUTO</t>
  </si>
  <si>
    <t>RF-31796       12/MAR</t>
  </si>
  <si>
    <t>TRASPASO A TERCEROS/REFBNTC00471291 GASTOS DE REPRESENTACION BMRCASH</t>
  </si>
  <si>
    <t>TRASPASO A TERCEROS/REFBNTC00471291 PAGO PROVEEDOR BMRCASH</t>
  </si>
  <si>
    <t>AR10947-AS38533-RF31773-AS38535-AS38536-AS38538-AS38539-RF31775-AR10950-AS38544-AR10952-AR10948       11/MAR</t>
  </si>
  <si>
    <t>RF-31776     11/MAR</t>
  </si>
  <si>
    <t>TRASPASO A PERIFERICA/2951884093 MAR12 08:31 BANCOMER C362 FOLIO:2595</t>
  </si>
  <si>
    <t>TEF RECIBIDO BANORTE/IXE/1428017872  072 2930194TRANSFERENCIA PAGO A PROVEEDOR</t>
  </si>
  <si>
    <t>CHEQUE PAGADO NO./CH-0017312 RFC CUENTA DE DEPOSITO:GNP9211244P0</t>
  </si>
  <si>
    <t>AUDATEX LTN S DE RL DE CV/ALT030210 LV9 FEBRERO MX226045 ORACLE U4020</t>
  </si>
  <si>
    <t>PAGO CUENTA DE TERCERO/ 0095479073 BNET 0156750214</t>
  </si>
  <si>
    <t xml:space="preserve">PAGO CUENTA DE TERCERO/ 0094923048 BNET 0183872378 </t>
  </si>
  <si>
    <t>RF-31781      11/MAR</t>
  </si>
  <si>
    <t>CHEQUE PAGADO NO./0017316 447737114</t>
  </si>
  <si>
    <t xml:space="preserve">DEP.CHEQUES DE OTRO BANCO MAR11 14:23 MEXICO </t>
  </si>
  <si>
    <t>TRANSFERENCIAS CTAS PROPIAS</t>
  </si>
  <si>
    <t xml:space="preserve">DEP.CHEQUES DE OTRO BANCO MAR11 14:21 MEXICO </t>
  </si>
  <si>
    <t xml:space="preserve">DEP.CHEQUES DE OTRO BANCO MAR11 14:20 MEXICO </t>
  </si>
  <si>
    <t>RF-31768    11/MAR</t>
  </si>
  <si>
    <t xml:space="preserve">PAGO CUENTA DE TERCERO/ 0070507019 BNET 0191406221 </t>
  </si>
  <si>
    <t>AS-38558      12/MAR</t>
  </si>
  <si>
    <t xml:space="preserve">SPEI RECIBIDOBANAMEX/0005151243 002 0000001TRASPASO </t>
  </si>
  <si>
    <t>D-929</t>
  </si>
  <si>
    <t xml:space="preserve">DEPOSITO DE TERCERO/REFBNTC00002186 GW440581 FBMRCASH </t>
  </si>
  <si>
    <t>0503N/16</t>
  </si>
  <si>
    <t>RF-32072        31/MAR</t>
  </si>
  <si>
    <t xml:space="preserve">DEPOSITO DE TERCERO/REFBNTC00190640 3016004797 BMRCASH </t>
  </si>
  <si>
    <t>RF-31808 H59114 H56180 14.03.16</t>
  </si>
  <si>
    <t xml:space="preserve">TOYOTA FINANCIAL SER/GUIA:2328645 REF:00000000000005704058 CIE:0593003 </t>
  </si>
  <si>
    <t>D 1640</t>
  </si>
  <si>
    <t xml:space="preserve">TRASPASO CUENTAS PROPIAS/ 0043792003 CUENTA: 0176980015 BNET </t>
  </si>
  <si>
    <t>I459</t>
  </si>
  <si>
    <t xml:space="preserve">TRASPASO A TERCEROS/REFBNTC00471291 NOMINA SEMANA 10 BMRCASH </t>
  </si>
  <si>
    <t>DEPOSITO EN EFECTIVO DEPOSITO CHEQUE BANCOMER</t>
  </si>
  <si>
    <t>AR10932-AR10933-AR10934-AS38500-RF31757-RF31758-RF31762-AS38519-AS38520-RF31765    10/MAR</t>
  </si>
  <si>
    <t>RF-31785      11/MAR</t>
  </si>
  <si>
    <t xml:space="preserve">TRASPASO A PERIFERICA/2951884093 MAR11 09:48 BANCOMER D805 FOLIO:0421 </t>
  </si>
  <si>
    <t xml:space="preserve">SPEI RECIBIDOAXA/0005042139 674 03104330010310433 217 002 AUTOS </t>
  </si>
  <si>
    <t>RF-31774 H59387 11.03.16</t>
  </si>
  <si>
    <t>DEP.TARJETA DEL 10/MAR</t>
  </si>
  <si>
    <t>TEF RECIBIDO BANORTE/IXE/1427379656 072 2886570orlando</t>
  </si>
  <si>
    <t>AR-10939       11/MAR</t>
  </si>
  <si>
    <t>DEPOSITO EFECTIVO PRACTIC/******9039 MAR10 19:40 PRAC D871 FOLIO:7939</t>
  </si>
  <si>
    <t>AR-10952        11/MAR</t>
  </si>
  <si>
    <t>DEPOSITO DE TERCERO/REFBNTC00317527 QUALITAS 8936384BMRCASH</t>
  </si>
  <si>
    <t>RF-31766 H60155 11.03.16</t>
  </si>
  <si>
    <t>TRASPASO A TERCEROS/REFBNTC00471291 NOMINA SEMANA 10 BMRCASH</t>
  </si>
  <si>
    <t>TRASPASO ENTRE CUENTAS DE LA CUENTA 2995550130</t>
  </si>
  <si>
    <t>RF-31764    10/MAR</t>
  </si>
  <si>
    <t>DEPOSITO CHEQUE BANCOMER/0060823</t>
  </si>
  <si>
    <t>AS-38493   10/MAR</t>
  </si>
  <si>
    <t>DEPOSITO CHEQUE BANCOMER/0060822</t>
  </si>
  <si>
    <t>RF-31755        10/MAR</t>
  </si>
  <si>
    <t>DEPOSITO EN EFECTIVO/0060821</t>
  </si>
  <si>
    <t>RF-31756   10/MAR</t>
  </si>
  <si>
    <t>AS-38511     10/MAR</t>
  </si>
  <si>
    <t>DEPOSITO EN EFECTIVO/0060819</t>
  </si>
  <si>
    <t>RF31750-RF31751-RF31752-AR10925-AS38490-RF31753-RF31754      10/MAR</t>
  </si>
  <si>
    <t>DEPOSITO EN EFECTIVO/0060818</t>
  </si>
  <si>
    <t>RF31729-RF31730-AR10911-AS38458-AR10913-AR10914   9/MAR</t>
  </si>
  <si>
    <t>CHEQUE PAGADO NO./CH-0017289 RFC CUENTA DE DEPOSITO:RIR050319 -FA4</t>
  </si>
  <si>
    <t>CHEQUE PAGADO NO./CH-0017311 RFC CUENTA DE DEPOSITO:AVA040106 -CP7</t>
  </si>
  <si>
    <t>DEPOSITO DE TERCERO/REFBNTC00002186 C4100905 FBMRCASH</t>
  </si>
  <si>
    <t>PLAN PISO COBRO DISP. NUM/9674201019 LIQ TOTAL UNI 5TDKKRFHXFS106479</t>
  </si>
  <si>
    <t>INTERESES CANCELACION ANT/9674201019 INTERESES POR CANCELACION ANTICIPADA</t>
  </si>
  <si>
    <t>PLAN PISO COBRO DISP. NUM/9674201061 LIQ TOTAL UNI 5YFBURHE4FP315349</t>
  </si>
  <si>
    <t>INTERESES CANCELACION ANT/9674201061 INTERESES POR CANCELACION ANTICIPADA</t>
  </si>
  <si>
    <t>PLAN PISO COBRO DISP. NUM/9676832024 LIQ TOTAL UNI 5YFBURHE3FP342235</t>
  </si>
  <si>
    <t>INTERESES CANCELACION ANT/9676832024 INTERESES POR CANCELACION ANTICIPADA</t>
  </si>
  <si>
    <t>PLAN PISO COBRO DISP. NUM/9676831265 LIQ TOTAL UNI 5YFBURHE5FP336257</t>
  </si>
  <si>
    <t>INTERESES CANCELACION ANT/9676831265 INTERESES POR CANCELACION ANTICIPADA</t>
  </si>
  <si>
    <t>DEPOSITO DE TERCERO/REFBNTC00001589 ACLARACIONC/FOLIO7873082 BMRCASH</t>
  </si>
  <si>
    <t xml:space="preserve">CREO QUE SON LOS DE EL DEPOSITO MAL </t>
  </si>
  <si>
    <t>CHEQUE PAGADO NO./CH-0017305 RFC CUENTA DE DEPOSITO:QMO710112 -RH2</t>
  </si>
  <si>
    <t>PAGO CUENTA DE TERCERO/ 0091867012 BNET 0447821840</t>
  </si>
  <si>
    <t>AS-38489      10/MAR</t>
  </si>
  <si>
    <t>DEPOSITO CHEQUE BANCOMER/0060803</t>
  </si>
  <si>
    <t>AS-38464    9/MAR</t>
  </si>
  <si>
    <t>DEPOSITO EN EFECTIVO/0060802</t>
  </si>
  <si>
    <t>AS38466-AS38469-AR10917-AS38470-AS38485-RF31746-RF31749      9/MAR</t>
  </si>
  <si>
    <t>DEPOSITO EN EFECTIVO/0060801</t>
  </si>
  <si>
    <t>RF-31747        9/MAR</t>
  </si>
  <si>
    <t>DEPOSITO EN EFECTIVO/0060800</t>
  </si>
  <si>
    <t>RF-31748 M   9/MAR</t>
  </si>
  <si>
    <t>DEPOSITO EN EFECTIVO/0060799</t>
  </si>
  <si>
    <t>RF-31744     9/MAR</t>
  </si>
  <si>
    <t>DEPOSITO EN EFECTIVO/0060798</t>
  </si>
  <si>
    <t>RF-31738       9/MAR</t>
  </si>
  <si>
    <t>DEP.TARJETA  DEL 9/MAR</t>
  </si>
  <si>
    <t>DEPOSITO DE TERCERO/REFBNTC00027537 027912 BMRCASH</t>
  </si>
  <si>
    <t>DEP.CHEQUES DE OTRO BANCO/0060789 MAR09 14:05 MEXICO</t>
  </si>
  <si>
    <t>DEP.CHEQUES DE OTRO BANCO/0060788 MAR09 14:05 MEXICO</t>
  </si>
  <si>
    <t>DEP.CHEQUES DE OTRO BANCO/0060787 MAR09 14:04 MEXICO</t>
  </si>
  <si>
    <t>DEPOSITO EFECTIVO PRACTIC/******9039 MAR09 13:31 PRAC D805 FOLIO:0050</t>
  </si>
  <si>
    <t>RF-31698   7/MAR</t>
  </si>
  <si>
    <t>SPEI RECIBIDOBANAMEX/0005100334 002 0000001TRASPASO</t>
  </si>
  <si>
    <t>D-723</t>
  </si>
  <si>
    <t>SPEI ENVIADO SANTANDER/0000043400 014 0903168DEVOLUCION RECIBO 31109</t>
  </si>
  <si>
    <t>SPEI ENVIADO BANAMEX/0000043399 002 0903168DEVOLUCION RECIBO 31109</t>
  </si>
  <si>
    <t>SPEI ENVIADO BANAMEX/0000043398 002 0903168DEVOLUCION RECIBO 31575</t>
  </si>
  <si>
    <t>SPEI ENVIADO BANAMEX/0000043397 002 09031685615610 5618514</t>
  </si>
  <si>
    <t>SPEI ENVIADO BANORTE/IXE/0000043396 072 09031681462 1463</t>
  </si>
  <si>
    <t>SPEI ENVIADO BANAMEX/0000043395 002 0903168ZE1486450 ZE1486582</t>
  </si>
  <si>
    <t>SPEI ENVIADO SANTANDER/0000043394 014 0903168A00251</t>
  </si>
  <si>
    <t>SPEI ENVIADO SCOTIABANK/0000043393 044 0903168A31820</t>
  </si>
  <si>
    <t>SPEI ENVIADO BANORTE/IXE/0000043392 072 0903168A485 A493</t>
  </si>
  <si>
    <t>SPEI ENVIADO BANORTE/IXE/0000043391 072 903168101</t>
  </si>
  <si>
    <t>SPEI ENVIADO BAJIO/0000043389 030 0903168D108</t>
  </si>
  <si>
    <t>SPEI ENVIADO SANTANDER/0000043387 014 0903168A2378</t>
  </si>
  <si>
    <t>TRASPASO A TERCEROS/REFBNTC00471291 DEVOLUCION RECIBO 31322 BMRCASH</t>
  </si>
  <si>
    <t>TRASPASO A TERCEROS/REFBNTC00471291 DEVOLUCION RECIBO 30912 BMRCASH</t>
  </si>
  <si>
    <t>TRASPASO A TERCEROS/REFBNTC00471291 DEVOLUCION RECIBO 31354 BMRCASH</t>
  </si>
  <si>
    <t>TRASPASO A TERCEROS/REFBNTC00471291 DEVOLUCION RECIBO 30023 BMRCASH</t>
  </si>
  <si>
    <t>TRASPASO A TERCEROS/REFBNTC00471291 A07275 BMRCASH</t>
  </si>
  <si>
    <t>TRASPASO A TERCEROS/REFBNTC00471291 A22039 BMRCASH</t>
  </si>
  <si>
    <t>TRASPASO A TERCEROS/REFBNTC00471291 59818 BMRCASH</t>
  </si>
  <si>
    <t>TRASPASO A TERCEROS/REFBNTC00471291 2819 BMRCASH</t>
  </si>
  <si>
    <t>DEPOSITO DE TERCERO/REFBNTC00002186 GS696006 FBMRCASH</t>
  </si>
  <si>
    <t>0559N/16</t>
  </si>
  <si>
    <t>DEPOSITO DE TERCERO/REFBNTC00002186 GS716793 FBMRCASH</t>
  </si>
  <si>
    <t>0558N/16</t>
  </si>
  <si>
    <t>PAGO CUENTA DE TERCERO/ 0075433016 BNET 0101583751</t>
  </si>
  <si>
    <t>AR-10912     9/MAR</t>
  </si>
  <si>
    <t>TOYOTA FINANCIAL SER/GUIA:1146178 REF:00000000000005704058 CIE:0593003</t>
  </si>
  <si>
    <t>AR10909-AR10910-AR10908-AR10906-AS38439-AS38440-AS38444-AS38447-AS38449-AS38455-RF31722-RF31723-RF31724-RF31726   8/MAR</t>
  </si>
  <si>
    <t>RF-31725        8/MAR</t>
  </si>
  <si>
    <t>TRASPASO A PERIFERICA/2951884093 MAR09 09:38 BANCOMER D805 FOLIO:9957</t>
  </si>
  <si>
    <t>DEP.TARJETA DEL   8/MAR</t>
  </si>
  <si>
    <t>CHEQUE PAGADO NO./0017290 RFC CUENTA DE DEPOSITO:RFC NO DISP</t>
  </si>
  <si>
    <t>DEPOSITO DE TERCERO/REFBNTC00317527 QUALITAS 8930162BMRCASH</t>
  </si>
  <si>
    <t>DEP.CHEQUES DE OTRO BANCO/0060745 MAR08 14:15 MEXICO</t>
  </si>
  <si>
    <t>DEP.CHEQUES DE OTRO BANCO/0060744 MAR08 14:14 MEXICO</t>
  </si>
  <si>
    <t>DEP.CHEQUES DE OTRO BANCO/0060743 MAR08 14:14 MEXICO</t>
  </si>
  <si>
    <t>DEPOSITO EN EFECTIVO/0060742</t>
  </si>
  <si>
    <t>RF31710-RF31712-RF31716-RF31717      8/MAR</t>
  </si>
  <si>
    <t>SPEI RECIBIDOBANAMEX/0005102687 002 0000001TRASPASO</t>
  </si>
  <si>
    <t>D-724</t>
  </si>
  <si>
    <t xml:space="preserve">DEPOSITO DE TERCERO/REFBNTC00335908 PAGO DE FACT SVCIO TUNDRA BMRCASH </t>
  </si>
  <si>
    <t>AS-38359   8/MAR</t>
  </si>
  <si>
    <t xml:space="preserve">DEPOSITO DE TERCERO/REFBNTC00002186 GW419210 FBMRCASH </t>
  </si>
  <si>
    <t>0350N/16</t>
  </si>
  <si>
    <t xml:space="preserve">DEPOSITO DE TERCERO/REFBNTC00002186 GU163919 FBMRCASH </t>
  </si>
  <si>
    <t>0454N/16</t>
  </si>
  <si>
    <t xml:space="preserve">SPEI RECIBIDOZURICH/0005030653 627 0000154 2457416 </t>
  </si>
  <si>
    <t>RF-31721 H56872 08.03.16</t>
  </si>
  <si>
    <t>RF31701-AS38411-RF31702-AS38420-AS38421-RF31706-AR10903-AS38426    7/MAR</t>
  </si>
  <si>
    <t>RF-31704   7/MAR</t>
  </si>
  <si>
    <t xml:space="preserve">TRASPASO A PERIFERICA/2951884093 MAR08 09:33 BANCOMER B539 FOLIO:2844 </t>
  </si>
  <si>
    <t>DEP.TARJETA DEL  7/MAR</t>
  </si>
  <si>
    <t>TEF RECIBIDO INBURSA/1426157320 036 00000022016 Highlander</t>
  </si>
  <si>
    <t>RF-31719   8/MAR</t>
  </si>
  <si>
    <t>PLAN PISO COBRO DISP. NUM/9646309811 CAP E INT UNI JTDKN3DU9F1965208</t>
  </si>
  <si>
    <t>PLAN PISO COBRO DISP. NUM/9646309798 CAP E INT UNI 5YFBURHE5FP345489</t>
  </si>
  <si>
    <t>TRASPASO CUENTAS PROPIAS/ 0007684002 CUENTA: 0445084814 BNET</t>
  </si>
  <si>
    <t>CHEQUE PAGADO NO./0017233 2982513234</t>
  </si>
  <si>
    <t xml:space="preserve">SPEI RECIBIDOBAJIO/0005158399 030 3163800hilux 101 </t>
  </si>
  <si>
    <t>AS-38431   8/MAR</t>
  </si>
  <si>
    <t xml:space="preserve">PAGO CUENTA DE TERCERO/ 0087962010 BNET 0168427925 </t>
  </si>
  <si>
    <t>RF-31711   8/MAR</t>
  </si>
  <si>
    <t>RF31691-AS38408      7/MAR</t>
  </si>
  <si>
    <t>RF-31665       4/MAR</t>
  </si>
  <si>
    <t xml:space="preserve">PAGO CUENTA DE TERCERO/ 0023005019 BNET 0189300430 </t>
  </si>
  <si>
    <t>AS-38422   7/MAR</t>
  </si>
  <si>
    <t>CHEQUE PAGADO NO./000017304 194426304</t>
  </si>
  <si>
    <t>CHEQUE PAGADO NO./0017307 142569841</t>
  </si>
  <si>
    <t xml:space="preserve">SPEI RECIBIDOBANAMEX/0005111079 002 0000001TRASPASO </t>
  </si>
  <si>
    <t xml:space="preserve">D-544 </t>
  </si>
  <si>
    <t xml:space="preserve">SPEI RECIBIDOBMULTIVA/0005108602 132 6297050COMPRA CAMIONETA SIENNA 2015 </t>
  </si>
  <si>
    <t>RF-31703   7/MAR</t>
  </si>
  <si>
    <t>DEPOSITO DE TERCERO/REFBNTC00354201 COORD AS38125 AS38171 BMRCASH</t>
  </si>
  <si>
    <t>RF-31699   7/MAR</t>
  </si>
  <si>
    <t xml:space="preserve">TRASPASO A PERIFERICA/2951884093 MAR07 09:50 BANCOMER B538 FOLIO:9117 </t>
  </si>
  <si>
    <t>AR10896-RF31678-AS38383-AS38387-AR10901-AS38389-AS38391-RF31683-RF31684-AS38393-RF31685-AS38396-AS38398-AS38399-AR10902-AS38400-AS38401-AS38402-AS38403-AS38404-AS38405   5/MARZ</t>
  </si>
  <si>
    <t>RF-31690    6/MAR</t>
  </si>
  <si>
    <t>RF-31679    5/MAR</t>
  </si>
  <si>
    <t>SPEI RECIBIDOBANAMEX/0005003739 002 0031626AMEXCO SE 9350093168</t>
  </si>
  <si>
    <t>DEP.TARJETA DEL  5/MAR</t>
  </si>
  <si>
    <t>DEP.TARJETA DEL  4/MAR</t>
  </si>
  <si>
    <t>DEP.TARJETA DEL   4/MAR</t>
  </si>
  <si>
    <t>RF-31628   1/MAR</t>
  </si>
  <si>
    <t>TRASPASO A PERIFERICA/2951884093 MAR05 12:29 BANCOMER D805 FOLIO:9449</t>
  </si>
  <si>
    <t>TEF RECIBIDO BANORTE/IXE/1425848826 072 2781171guia tapon orlando</t>
  </si>
  <si>
    <t>AR-10920    10/MAR</t>
  </si>
  <si>
    <t>CHEQUE PAGADO NO./0017301 RFC CUENTA DE DEPOSITO:ART8503051P5</t>
  </si>
  <si>
    <t>CHEQUE PAGADO NO./0017296 RFC CUENTA DE DEPOSITO:TAP1502119A3</t>
  </si>
  <si>
    <t>DEPOSITO DE TERCERO/REFBNTC00317527 QUALITAS 8922889BMRCASH</t>
  </si>
  <si>
    <t>RF-31692 H58701 H54537 07.03.16</t>
  </si>
  <si>
    <t xml:space="preserve">DEPOSITO DE TERCERO/REFBNTC00317527 QUALITAS 8920360BMRCASH </t>
  </si>
  <si>
    <t>RF-31667 H59920 04.03.16</t>
  </si>
  <si>
    <t>CHEQUE PAGADO NO./0017302 159302255</t>
  </si>
  <si>
    <t>CHEQUE PAGADO NO./000017259 449717323</t>
  </si>
  <si>
    <t>CHEQUE PAGADO NO./0017298 141603345</t>
  </si>
  <si>
    <t>CHEQUE PAGADO NO./0017300 447737114</t>
  </si>
  <si>
    <t xml:space="preserve">SPEI RECIBIDOAXA/0005182064 674 02894720010289472 217 002 AUTOS </t>
  </si>
  <si>
    <t>RF-31695 H56363 07.03.16</t>
  </si>
  <si>
    <t xml:space="preserve">SPEI RECIBIDOAXA/0005182036 674 02894010010289401 217 002 AUTOS </t>
  </si>
  <si>
    <t>RF-31695 H57603 07.03.16</t>
  </si>
  <si>
    <t>RF-31661   4/MAR</t>
  </si>
  <si>
    <t xml:space="preserve">DEP.CHEQUES DE OTRO BANCO MAR04 13:50 MEXICO </t>
  </si>
  <si>
    <t>AS-38354   4/MAR</t>
  </si>
  <si>
    <t xml:space="preserve">SPEI RECIBIDOBANAMEX/0005164788 002 0000001TRASPASO </t>
  </si>
  <si>
    <t>D-545</t>
  </si>
  <si>
    <t xml:space="preserve">DEPOSITO EFECTIVO PRACTIC/******9039 MAR04 13:25 PRAC D805 FOLIO:9116 </t>
  </si>
  <si>
    <t>RF31660-AR10885-AS38353-RF31659-AR10886-RF31663-RF31662   4/MAR</t>
  </si>
  <si>
    <t xml:space="preserve">TRASPASO CUENTAS PROPIAS/ 0035299011 CUENTA: 0176980015 BNET </t>
  </si>
  <si>
    <t>I-151</t>
  </si>
  <si>
    <t xml:space="preserve">TRASPASO CUENTAS PROPIAS/ 0035299008 CUENTA: 0176980015 BNET </t>
  </si>
  <si>
    <t>I-150</t>
  </si>
  <si>
    <t>AS38333-AR10880-AS38334-AS38336-RF31650-AS38337-AS38338-AS38339-AR10882-AR10883-RF31653-AS38342-AS38341-AS38344    3/MAR</t>
  </si>
  <si>
    <t xml:space="preserve">TRASPASO A PERIFERICA/2951884093 MAR04 10:10 BANCOMER E114 FOLIO:4833 </t>
  </si>
  <si>
    <t xml:space="preserve">SPEI RECIBIDOZURICH/0005039691 627 0000163 2455691 </t>
  </si>
  <si>
    <t>RF-31664 H58275 H58802 H59380 /04.03.16</t>
  </si>
  <si>
    <t xml:space="preserve">TOYOTA FINANCIAL SER/GUIA:0410300 REF:00000000000005704058 CIE:0593003 </t>
  </si>
  <si>
    <t xml:space="preserve">TRASPASO A TERCEROS/REFBNTC00471291 PAGO INGENIERO BMRCASH </t>
  </si>
  <si>
    <t>DEP.TARJETA DEL   3/MAR</t>
  </si>
  <si>
    <t xml:space="preserve">PAGO CUENTA DE TERCERO/ 0049430017 BNET 0444348893 </t>
  </si>
  <si>
    <t>RF-31651   3/MAR</t>
  </si>
  <si>
    <t xml:space="preserve">TRASPASO A TERCEROS/REFBNTC00471291 TOMA UNIDAD BMRCASH </t>
  </si>
  <si>
    <t xml:space="preserve">TRASPASO ENTRE CUENTAS/REFBNTC00471291 TRASPASO0445069130 BMRCASH </t>
  </si>
  <si>
    <t>I-275</t>
  </si>
  <si>
    <t>I-276</t>
  </si>
  <si>
    <t xml:space="preserve">DEPOSITO DE TERCERO/REFBNTC00317527 QUALITAS 8919321BMRCASH </t>
  </si>
  <si>
    <t>RF-31652 H58533 03.03.16</t>
  </si>
  <si>
    <t>AR10876-AS38327-RF31646-AR10877-AS38329-AS38330-AS38331-AR10879    3/MAR</t>
  </si>
  <si>
    <t>CHEQUE PAGADO NO./0017295 137429126</t>
  </si>
  <si>
    <t xml:space="preserve">CHEQUE DEVUELTO 030001501490390000329CD040828 </t>
  </si>
  <si>
    <t xml:space="preserve">TRASPASO ENTRE CUENTAS DE LA CUENTA 2646384617 </t>
  </si>
  <si>
    <t>RF-31649   3/MAR</t>
  </si>
  <si>
    <t>RF-31638   2/MAR</t>
  </si>
  <si>
    <t>AS-38310   2/MAR</t>
  </si>
  <si>
    <t>AS38309-AS38313-AS38314-AS38315-AS38316-AS38317-AR10873-AR10875-RF31641-AS38321-AR10871       2/MAR</t>
  </si>
  <si>
    <t>RF-31642   2/MAR</t>
  </si>
  <si>
    <t xml:space="preserve">DEPOSITO DE TERCERO/REFBNTC00426725 PAGO OC A49201 EMB AGA CTRO BMRCASH </t>
  </si>
  <si>
    <t>AS-38419   7/MAR</t>
  </si>
  <si>
    <t xml:space="preserve">TRASPASO A PERIFERICA/2951884093 MAR03 09:59 BANCOMER B538 FOLIO:5876 </t>
  </si>
  <si>
    <t>SPEI RECIBIDOBANAMEX/0005011845 002 0046901AMEXCO SE 9350093168</t>
  </si>
  <si>
    <t>DEP.TARJETA DEL   2/MAR</t>
  </si>
  <si>
    <t>CHEQUE PAGADO NO./0017291 RFC CUENTA DE DEPOSITO:AAMV640930F27</t>
  </si>
  <si>
    <t>DEPOSITO DE TERCERO/REFBNTC00002186 FS661225 FBMRCASH</t>
  </si>
  <si>
    <t>1038N/15</t>
  </si>
  <si>
    <t>DEPOSITO DE TERCERO/REFBNTC00002186 G1446850 FBMRCASH</t>
  </si>
  <si>
    <t>0480N/16</t>
  </si>
  <si>
    <t>DEPOSITO DE TERCERO/REFBNTC00002186 GW446980 FBMRCASH</t>
  </si>
  <si>
    <t>0550N/16</t>
  </si>
  <si>
    <t>DEPOSITO DE TERCERO/REFBNTC00002186 GW256942 FBMRCASH</t>
  </si>
  <si>
    <t>0525N/16</t>
  </si>
  <si>
    <t>DEPOSITO DE TERCERO/REFBNTC00002186 FP336257 FBMRCASH</t>
  </si>
  <si>
    <t>0759N/16</t>
  </si>
  <si>
    <t>DEPOSITO DE TERCERO/REFBNTC00002186 BK007947 FBMRCASH</t>
  </si>
  <si>
    <t>0034U/16</t>
  </si>
  <si>
    <t>TRASPASO A TERCEROS/REFBNTC00471291 FE2585 BMRCASH</t>
  </si>
  <si>
    <t>TRASPASO A TERCEROS/REFBNTC00471291 3616091 3633233 3643968 BMRCASH</t>
  </si>
  <si>
    <t>TRASPASO A TERCEROS/REFBNTC00471291 46829 BMRCASH</t>
  </si>
  <si>
    <t>TRASPASO A TERCEROS/REFBNTC00471291 37136 38335 BMRCASH</t>
  </si>
  <si>
    <t>TRASPASO A TERCEROS/REFBNTC00471291 12546 12557 12521 BMRCASH</t>
  </si>
  <si>
    <t>TRASPASO A TERCEROS/REFBNTC00471291 DEVOLUCION RECIBO 28973 BMRCASH</t>
  </si>
  <si>
    <t>TRASPASO A TERCEROS/REFBNTC00471291 DEVOLUCION RECIBO 28796 BMRCASH</t>
  </si>
  <si>
    <t>TRASPASO A TERCEROS/REFBNTC00471291 DEVOLUCION RECIBO 31377 BMRCASH</t>
  </si>
  <si>
    <t>DEP.CHEQUES DE OTRO BANCO/0060625 MAR02 14:48 MEXICO</t>
  </si>
  <si>
    <t>TRASPASO BCOS PROPIOS</t>
  </si>
  <si>
    <t>DEP.CHEQUES DE OTRO BANCO/0060624 MAR02 14:48 MEXICO</t>
  </si>
  <si>
    <t>DEP.CHEQUES DE OTRO BANCO/0060623 MAR02 14:47 MEXICO</t>
  </si>
  <si>
    <t>CHEQUE PAGADO NO./CH-0017292 RFC CUENTA DE DEPOSITO:OAC041025 -LXA</t>
  </si>
  <si>
    <t>CHEQUE PAGADO NO./CH-0017293 RFC CUENTA DE DEPOSITO:OAC041025 -LXA</t>
  </si>
  <si>
    <t>CHEQUE PAGADO NO./CH-0017294 RFC CUENTA DE DEPOSITO:DAU010924 -2TA</t>
  </si>
  <si>
    <t>DEPOSITO EFECTIVO PRACTIC/******9039 MAR02 14:38 PRAC D790 FOLIO:1906</t>
  </si>
  <si>
    <t>RF-31635    2/MAR</t>
  </si>
  <si>
    <t>DEPOSITO EFECTIVO PRACTIC/******9039 MAR02 14:34 PRAC D790 FOLIO:1903</t>
  </si>
  <si>
    <t>AR10870-RF31634-RF31636-AR10868-AR10867   2/MAR</t>
  </si>
  <si>
    <t>E-22</t>
  </si>
  <si>
    <t>SPEI RECIBIDOBANAMEX/0005110824 002 0000001TRASPASO</t>
  </si>
  <si>
    <t>D-207</t>
  </si>
  <si>
    <t>TOYOTA FINANCIAL SER/GUIA:0261338 REF:00000000000005704058 CIE:0593003</t>
  </si>
  <si>
    <t>SPEI ENVIADO BANAMEX/0000053918 002 203168354</t>
  </si>
  <si>
    <t>SPEI ENVIADO BANAMEX/0000053917 002 2031685618510</t>
  </si>
  <si>
    <t>SPEI ENVIADO SCOTIABANK/0000053916 044 0203168A148</t>
  </si>
  <si>
    <t>SPEI ENVIADO INBURSA/0000053915 036 020316878 79</t>
  </si>
  <si>
    <t>SPEI ENVIADO BANORTE/IXE/0000053914 072 203168236</t>
  </si>
  <si>
    <t>SPEI ENVIADO BANORTE/IXE/0000053913 072 20316873</t>
  </si>
  <si>
    <t>SPEI ENVIADO BANAMEX/0000053912 002 0203168A6809</t>
  </si>
  <si>
    <t>SPEI ENVIADO BANAMEX/0000053911 002 2031686359</t>
  </si>
  <si>
    <t>SPEI ENVIADO BANORTE/IXE/0000053910 072 0203168A487</t>
  </si>
  <si>
    <t>SPEI ENVIADO BANAMEX/0000053909 002 0203168B154 144 210 211 201 208 177 2</t>
  </si>
  <si>
    <t>SPEI ENVIADO SCOTIABANK/0000053908 044 0203168A31369 A31516</t>
  </si>
  <si>
    <t>SPEI ENVIADO BAJIO/0000053907 030 0203168A2063 18689</t>
  </si>
  <si>
    <t>D 1634</t>
  </si>
  <si>
    <t xml:space="preserve">DEPOSITO DE TERCERO/REFBNTC00027537 027831 BMRCASH </t>
  </si>
  <si>
    <t>PAGO DE UNA AM</t>
  </si>
  <si>
    <t>I-108</t>
  </si>
  <si>
    <t xml:space="preserve">DEPOSITO DE TERCERO/REFBNTC00474649 PAGO SERVICIO HILUX BMRCASH </t>
  </si>
  <si>
    <t>AS-38374   2/MAR</t>
  </si>
  <si>
    <t xml:space="preserve">ENLACE TPE SA DE CV/GUIA:4432076 REF:00008000002000561778 CIE:1281615 </t>
  </si>
  <si>
    <t>RF31623        1/MAR</t>
  </si>
  <si>
    <t>AS38284-AS38286-AR10861-RF31626-AR10862-AR10863-RF31630-AS38298    1/MAR</t>
  </si>
  <si>
    <t>RF-31578  29/FEB</t>
  </si>
  <si>
    <t>RF-31632    1/MAR</t>
  </si>
  <si>
    <t>MAR02 10:04 BANCOMER B538 FOLIO:5112  DEPOSITO EN EFECTIVO</t>
  </si>
  <si>
    <t>RF-31644   2/MAR</t>
  </si>
  <si>
    <t xml:space="preserve">TRASPASO ENTRE CUENTAS/REFBNTC00471291 PAGO POLIZA INGLATERRA BMRCASH </t>
  </si>
  <si>
    <t>E-23</t>
  </si>
  <si>
    <t>DEP. TARJETA DEL 1/MAR</t>
  </si>
  <si>
    <t>DEPOSITO DE TERCERO/REFBNTC00002186 F-AM1070 FBMRCASH</t>
  </si>
  <si>
    <t xml:space="preserve">aplicado </t>
  </si>
  <si>
    <t>SPEI RECIBIDOBANAMEX/0005178975 002 0000123NICOMETAL BAJIO</t>
  </si>
  <si>
    <t>AS-38373   1/MAR</t>
  </si>
  <si>
    <t>TRASPASO ENTRE CUENTAS DE LA CUENTA 1121955659</t>
  </si>
  <si>
    <t>RF-31631    1/MAR</t>
  </si>
  <si>
    <t>CHEQUE PAGADO NO./000017284 133195457</t>
  </si>
  <si>
    <t>CHEQUE PAGADO NO./000017286 133195457</t>
  </si>
  <si>
    <t>CHEQUE PAGADO NO./000017285 133195457</t>
  </si>
  <si>
    <t>CHEQUE PAGADO NO./0017287 2791443291</t>
  </si>
  <si>
    <t>AR10858-AR10857-AR10859-RF31618   01/MAR</t>
  </si>
  <si>
    <t>RF-31619  1/MAR</t>
  </si>
  <si>
    <t>RF31565-66-67-74-76-77-82-AR10851-53-54-AS38158-59-61-65-68  29/FEB</t>
  </si>
  <si>
    <t>AR-10873    1/MAR</t>
  </si>
  <si>
    <t xml:space="preserve">TOYOTA FINANCIAL SER/GUIA:1624502 REF:00000000000005704058 CIE:0593003 </t>
  </si>
  <si>
    <t>RF-31629    1/MAR</t>
  </si>
  <si>
    <t xml:space="preserve">TRASPASO CUENTAS PROPIAS/ 0013104004 CUENTA: 0176980015 BNET </t>
  </si>
  <si>
    <t>E-24</t>
  </si>
  <si>
    <t xml:space="preserve">SPEI RECIBIDOBANAMEX/0005076224 002 0000001TRASPASO </t>
  </si>
  <si>
    <t>D-208</t>
  </si>
  <si>
    <t>RF31558-62-AR10846-45-AS38256  29/FEB</t>
  </si>
  <si>
    <t>RF-31581  29/FEB</t>
  </si>
  <si>
    <t>RF-31564  29/FEB</t>
  </si>
  <si>
    <t>RF-31583   1/MAR</t>
  </si>
  <si>
    <t>RF-31478  23/FEB</t>
  </si>
  <si>
    <t xml:space="preserve">TRASPASO A PERIFERICA/2951884093 MAR01 10:18 BANCOMER B926 FOLIO:6378 </t>
  </si>
  <si>
    <t>DEP.TARJETA  DEL  29/FEB</t>
  </si>
  <si>
    <t>SPEI RECIBIDOBANAMEX/0005004566 002 0019578AMEXCO SE 9350093168</t>
  </si>
  <si>
    <t>COM CHQ LIBRADOS PAGADOS DEL 01FEB16 AL 29FEB16</t>
  </si>
  <si>
    <t>A</t>
  </si>
  <si>
    <t>B</t>
  </si>
  <si>
    <t>C</t>
  </si>
  <si>
    <t>D</t>
  </si>
  <si>
    <t>E</t>
  </si>
  <si>
    <t>Z1</t>
  </si>
  <si>
    <t>Z2</t>
  </si>
  <si>
    <t>Z3</t>
  </si>
  <si>
    <t>Z4</t>
  </si>
  <si>
    <t>Z5</t>
  </si>
  <si>
    <t>Z6</t>
  </si>
  <si>
    <t>ABRIL</t>
  </si>
  <si>
    <t>PAGO CUENTA DE TERCERO/ 0020543052 BNET 1202715023 ENGANCHE AUTO</t>
  </si>
  <si>
    <t>PAGO CUENTA DE TERCERO/ 0020543021 BNET 1202715023 ENGANCHE AUTO</t>
  </si>
  <si>
    <t>TRASPASO ENTRE CUENTAS/REFBNTC00471291 NEXTEL 0445084814 BMRCASH</t>
  </si>
  <si>
    <t>DEP.CHEQUES DE OTRO BANCO ABR30 11:07 MEXICO</t>
  </si>
  <si>
    <t>AS-39906      29/ABRIL</t>
  </si>
  <si>
    <t>CHEQUE PAGADO NO./0017439 100536040</t>
  </si>
  <si>
    <t>RF-32498          29/ABRIL</t>
  </si>
  <si>
    <t>RF-32508        29/ABRIL</t>
  </si>
  <si>
    <t>AS39900-RF32509-RF32510-RF32511-AS39907-AS39908-AR11318-AS39911-AS39915-RF39519-AS39916-AS39919-AS39928-AS39930-RF32526-AS39931          29/ABRIL</t>
  </si>
  <si>
    <t>TRASPASO A TERCEROS/REFBNTC00471291 NOMINA BMRCASH</t>
  </si>
  <si>
    <t>PAGO CUENTA DE TERCERO/ 0000988025 BNET 0179036229</t>
  </si>
  <si>
    <t>AS-39917         29/ABRIL</t>
  </si>
  <si>
    <t>SPEI RECIBIDOBAJIO/0005473207 030 3742800PAGO</t>
  </si>
  <si>
    <t>RF-32528          29/ABRIL</t>
  </si>
  <si>
    <t xml:space="preserve">PAGO CUENTA DE TERCERO/ 0012546070 BNET 0167020015 SERVICIO 20MIL KM </t>
  </si>
  <si>
    <t>AS-39902       29/ABRIL</t>
  </si>
  <si>
    <t>DEP.CHEQUES DE OTRO BANCO ABR29 16:09 MEXICO</t>
  </si>
  <si>
    <t>CHEQUE PAGADO NO./0017453 2898118957</t>
  </si>
  <si>
    <t>CHEQUE PAGADO NO./0017452 2791443291</t>
  </si>
  <si>
    <t>CHEQUE PAGADO NO./000017451 133195457</t>
  </si>
  <si>
    <t>CHEQUE PAGADO NO./0017450 447737114</t>
  </si>
  <si>
    <t>CONFIRMADO 29/04</t>
  </si>
  <si>
    <t>CHEQUE PAGADO NO./0017449 103547221</t>
  </si>
  <si>
    <t xml:space="preserve">DEP.CHEQUES DE OTRO BANCO ABR29 14:52 MEXICO </t>
  </si>
  <si>
    <t>CHEQUE PAGADO NO./0017454 103547221</t>
  </si>
  <si>
    <t>CHEQUE PAGADO NO./0017455 103547221</t>
  </si>
  <si>
    <t xml:space="preserve">DEPOSITO DE TERCERO/REFBNTC00317527 QUALITAS 9094512BMRCASH </t>
  </si>
  <si>
    <t>RF-32516 H61813 29.04.16</t>
  </si>
  <si>
    <t>RF-32505           29/ABRIL</t>
  </si>
  <si>
    <t>RF32419-AR11253-AS39754-AS39758-RF32429-RF32427-AR11255-AS39755           25/ABRIL</t>
  </si>
  <si>
    <t>RF-32499           29/ABRIL</t>
  </si>
  <si>
    <t>RF-32504         29/ABRIL</t>
  </si>
  <si>
    <t xml:space="preserve">SPEI RECIBIDOHSBC/0005296361 021 0000001pago de enganche corolla S 201 </t>
  </si>
  <si>
    <t xml:space="preserve">DEPOSITO DE TERCERO/REFBNTC00269026 DEV PAGO INDEBIDO BMRCASH </t>
  </si>
  <si>
    <t xml:space="preserve">DEPOSITO DE TERCERO/REFBNTC00002186 F-AM-1105 FBMRCASH </t>
  </si>
  <si>
    <t>APLICAR TFS COMISIONES POR CONTRATOS</t>
  </si>
  <si>
    <t>RF-32524           29/ABRIL</t>
  </si>
  <si>
    <t xml:space="preserve">SPEI ENVIADO BANAMEX/0000147812 002 2904168COMPRA UNIDAD DUB34682 </t>
  </si>
  <si>
    <t xml:space="preserve">SPEI RECIBIDOSANTANDER/0005269347 014 6205703PAGO CAMIONETA </t>
  </si>
  <si>
    <t>RF-32518          29/ABRIL</t>
  </si>
  <si>
    <t xml:space="preserve">PAGO CUENTA DE TERCERO/ 0075403019 BNET 0190971820 </t>
  </si>
  <si>
    <t>AS-39910        29/ABRIL</t>
  </si>
  <si>
    <t xml:space="preserve">SPEI RECIBIDOINBURSA/0005208238 036 0160429ENGANCHE DE AUTO </t>
  </si>
  <si>
    <t>RF-32507      29/ABRIL</t>
  </si>
  <si>
    <t>DEPOSITO DE TERCERO/REFBNTC00002186 G6168758 FBMRCASH</t>
  </si>
  <si>
    <t>DEP.CHEQUES DE OTRO BANCO ABR29 10:24 MEXICO</t>
  </si>
  <si>
    <t>RF-32506            29/ABRIL</t>
  </si>
  <si>
    <t>RF32486-AS39861-AR11302-AR11303-AS39863-AS39866-AS39870-AR11310-RF32490-AS39874-AS39879-AR11305-AR11306-AR11307-AR11308-AR11311           28/ABRIL</t>
  </si>
  <si>
    <t>RF-32476-RF32477-AS39853-AR11297-RF32478-RF32479-AS39855-AR11300-RF32480-AR11301-RF32481-AS39857-AS39858-RF32485          28/ABRIL</t>
  </si>
  <si>
    <t>DEP. TARJETAS DEL      28/ABRIL</t>
  </si>
  <si>
    <t>CHEQUE PAGADO NO./0017442 RFC CUENTA DE DEPOSITO:RFC NO DISP</t>
  </si>
  <si>
    <t xml:space="preserve">PAGO CUENTA DE TERCERO/ 0097880011 BNET 0189300430 </t>
  </si>
  <si>
    <t>AS-39880          28/ABRIL</t>
  </si>
  <si>
    <t xml:space="preserve">PAGO CUENTA DE TERCERO/ 0054633018 BNET 0179036229 </t>
  </si>
  <si>
    <t>AS-39929      29/ABRIL</t>
  </si>
  <si>
    <t xml:space="preserve">DEPOSITO DE TERCERO/REFBNTC00002186 GW471541 FBMRCASH </t>
  </si>
  <si>
    <t>RF-32493         28/ABRIL</t>
  </si>
  <si>
    <t xml:space="preserve">CHEQUE PAGADO NO./0017445 PAGO EN EFECTIVO </t>
  </si>
  <si>
    <t>CHEQUE PAGADO NO./0017374 444218655</t>
  </si>
  <si>
    <t>CHEQUE PAGADO NO./0017373 444218655</t>
  </si>
  <si>
    <t>CHEQUE PAGADO NO./0017446 103547221</t>
  </si>
  <si>
    <t>CHEQUE PAGADO NO./0017447 103547221</t>
  </si>
  <si>
    <t xml:space="preserve">DEP.CHEQUES DE OTRO BANCO ABR28 14:14 MEXICO </t>
  </si>
  <si>
    <t>CHEQUE PAGADO NO./000017443 197203535</t>
  </si>
  <si>
    <t>TRASPASO A TERCEROS/REFBNTC00471291 CEL SEM 13                    BMRCASH</t>
  </si>
  <si>
    <t>DEPOSITO DE TERCERO/REFBNTC00269026 DEV PAGO INDEBIDO BMRCASH</t>
  </si>
  <si>
    <t>SPEI RECIBIDOBANAMEX/0005161839 002 0000001TRASPASO</t>
  </si>
  <si>
    <t>D-2658</t>
  </si>
  <si>
    <t>TRASPASO A TERCEROS/REFBNTC00471291 DEVOLUCION BMRCASH</t>
  </si>
  <si>
    <t>TRASPASO A TERCEROS/REFBNTC00471291 PAGO BMRCASH</t>
  </si>
  <si>
    <t>SPEI RECIBIDOBANCOPPEL/0005144551 137 1180569PAGO DE REFACCION</t>
  </si>
  <si>
    <t>AR-11319           29/ABRIL</t>
  </si>
  <si>
    <t>APLICAR</t>
  </si>
  <si>
    <t xml:space="preserve">PAGO CUENTA DE TERCERO/ 0014493011 BNET 0184104048 </t>
  </si>
  <si>
    <t>AS-39856       28/ABRIL</t>
  </si>
  <si>
    <t xml:space="preserve">SPEI RECIBIDOAXA/0005094649 674 04713670010471367 217 002 AUTOS </t>
  </si>
  <si>
    <t>RF-32487 H60479 28.04.16</t>
  </si>
  <si>
    <t xml:space="preserve">PAGO CUENTA DE TERCERO/ 0024949012 BNET 0194133706 </t>
  </si>
  <si>
    <t>AR-11320           30/ABRIL</t>
  </si>
  <si>
    <t xml:space="preserve">SPEI RECIBIDOBANAMEX/0005085072 002 6688493ENGANCHE AVANZA </t>
  </si>
  <si>
    <t>RF-32494          28/ABRIL</t>
  </si>
  <si>
    <t>CHEQUE PAGADO NO./000017438 133249794</t>
  </si>
  <si>
    <t>AS39816-AR11285-RF32467-AR11286-AR11287-AS39821-AR11288-AR11289-RF32471-AR11290-AS39826-RF32472-RF32473-AR11293-AS39829-AR11294-AS39832-AS39833           27/ABRIL</t>
  </si>
  <si>
    <t xml:space="preserve">DEPOSITO DE TERCERO/REFBNTC00269026 DEV DEPOSITO INDEBIDO BMRCASH </t>
  </si>
  <si>
    <t>DEPOSITO DE TERCERO/REFBNTC00269026 DEV DEPOSITO INDEBIDO BMRCASH</t>
  </si>
  <si>
    <t>SPEI RECIBIDOBANAMEX/0005003920 002 0049558AMEXCO SE 9350093168</t>
  </si>
  <si>
    <t>DEP. TARJETAS DEL      27/ABRIL</t>
  </si>
  <si>
    <t>CHEQUE PAGADO NO./0017436 RFC CUENTA DE DEPOSITO:MUBR740521IG3</t>
  </si>
  <si>
    <t xml:space="preserve">PAGO CUENTA DE TERCERO/ 0052004012 BNET 0168856710 </t>
  </si>
  <si>
    <t>AR-11325          30/ABRIL</t>
  </si>
  <si>
    <t xml:space="preserve">PAGO CUENTA DE TERCERO/ 0037807026 BNET 0183872378 </t>
  </si>
  <si>
    <t xml:space="preserve">DEPOSITO EFECTIVO PRACTIC/******9039 ABR27 15:48 PRAC D790 FOLIO:9603 </t>
  </si>
  <si>
    <t>AS39789-AS39790-RF32452-AS39793-AR11269-AR11270-RF32454-RF32461-AS39804-AR11277-AS39805-AS39808-RF32460            26/ABRIL</t>
  </si>
  <si>
    <t xml:space="preserve">DEPOSITO EFECTIVO PRACTIC/******9039 ABR27 15:44 PRAC D790 FOLIO:9600 </t>
  </si>
  <si>
    <t>RF32462-AR11280-AR11281-RF32464-AS39811-AR11283-AR11284-AS39812-RF32465           27/ABRIL</t>
  </si>
  <si>
    <t xml:space="preserve">DEPOSITO DE TERCERO/REFBNTC00002186 GK004280 FBMRCASH </t>
  </si>
  <si>
    <t>0513N/16</t>
  </si>
  <si>
    <t xml:space="preserve">DEPOSITO DE TERCERO/REFBNTC00002186 GY137844 FBMRCASH </t>
  </si>
  <si>
    <t>0748N/16</t>
  </si>
  <si>
    <t xml:space="preserve">DEPOSITO DE TERCERO/REFBNTC00002186 GM028187 FBMRCASH </t>
  </si>
  <si>
    <t>0758N/16</t>
  </si>
  <si>
    <t xml:space="preserve">DEPOSITO DE TERCERO/REFBNTC00002186 GA059473 FBMRCASH </t>
  </si>
  <si>
    <t>0763N/16</t>
  </si>
  <si>
    <t xml:space="preserve">DEPOSITO DE TERCERO/REFBNTC00002186 F1965208 FBMRCASH </t>
  </si>
  <si>
    <t xml:space="preserve">DEPOSITO DE TERCERO/REFBNTC00002186 GP427726 FBMRCASH </t>
  </si>
  <si>
    <t>0533N/16</t>
  </si>
  <si>
    <t xml:space="preserve">SPEI RECIBIDOBANAMEX/0005136197 002 0196989DTMAC ******IALIZADORA SA DE C </t>
  </si>
  <si>
    <t>CHEQUE PAGADO NO./0017440 480203599</t>
  </si>
  <si>
    <t>CHEQUE PAGADO NO./0017437 2984454235</t>
  </si>
  <si>
    <t xml:space="preserve">PAGO CUENTA DE TERCERO/ 0045150011 BNET 0161163469 </t>
  </si>
  <si>
    <t>AS-39824         27/ABRIL</t>
  </si>
  <si>
    <t xml:space="preserve">SPEI ENVIADO BANORTE/IXE/0000053409 072 2704168B18222 </t>
  </si>
  <si>
    <t xml:space="preserve">SPEI ENVIADO BANORTE/IXE/0000053408 072 2704168A461 A519 A550 </t>
  </si>
  <si>
    <t xml:space="preserve">SPEI ENVIADO BANAMEX/0000053407 002 27041686832 6888 </t>
  </si>
  <si>
    <t xml:space="preserve">SPEI ENVIADO BANAMEX/0000053406 002 2704168B183 190 229 233 260 266 271 </t>
  </si>
  <si>
    <t xml:space="preserve">SPEI ENVIADO BANAMEX/0000053405 002 2704168257 344 387 </t>
  </si>
  <si>
    <t xml:space="preserve">SPEI ENVIADO BANORTE/IXE/0000053404 072 27041681499 1518 1519 </t>
  </si>
  <si>
    <t xml:space="preserve">SPEI ENVIADO BANORTE/IXE/0000053403 072 2704168A660 662 659 661 658 663 </t>
  </si>
  <si>
    <t xml:space="preserve">SPEI ENVIADO BAJIO/0000053402 030 270416821908 2617 21554 21555 21553 2 </t>
  </si>
  <si>
    <t>SPEI ENVIADO BAJIO/0000053401 030 270416819530</t>
  </si>
  <si>
    <t xml:space="preserve">SPEI ENVIADO BANAMEX/0000053400 002 2704168CELAD23430 </t>
  </si>
  <si>
    <t xml:space="preserve">SPEI ENVIADO BANAMEX/0000053399 002 2704168A7305 </t>
  </si>
  <si>
    <t xml:space="preserve">SPEI ENVIADO BANAMEX/0000053398 002 2704168B62 </t>
  </si>
  <si>
    <t xml:space="preserve">SPEI ENVIADO SCOTIABANK/0000053397 044 2704168A19 </t>
  </si>
  <si>
    <t xml:space="preserve">SPEI ENVIADO BANORTE/IXE/0000053396 072 2704168B2675 </t>
  </si>
  <si>
    <t xml:space="preserve">SPEI ENVIADO BANAMEX/0000053395 002 2704168M300 </t>
  </si>
  <si>
    <t xml:space="preserve">SPEI ENVIADO BANAMEX/0000053394 002 2704168DEVOLUCION RECIBO 31557 </t>
  </si>
  <si>
    <t xml:space="preserve">SPEI ENVIADO BANAMEX/0000053393 002 2704168DEVOLUCION RECIBO 32057 </t>
  </si>
  <si>
    <t xml:space="preserve">TRASPASO A TERCEROS/REFBNTC00471291 EGR195576 BMRCASH </t>
  </si>
  <si>
    <t xml:space="preserve">TRASPASO A TERCEROS/REFBNTC00471291 A07472 BMRCASH </t>
  </si>
  <si>
    <t xml:space="preserve">TRASPASO A TERCEROS/REFBNTC00471291 403 BMRCASH </t>
  </si>
  <si>
    <t>CHEQUE PAGADO NO./0017431 103547221</t>
  </si>
  <si>
    <t xml:space="preserve">CHEQUE PAGADO NO./0017435 PAGO EN EFECTIVO </t>
  </si>
  <si>
    <t>RF-39791          26/ABRIL</t>
  </si>
  <si>
    <t>AR11267-AR11268-RF32449         26/ABRIL</t>
  </si>
  <si>
    <t>RF32432-AR11256-AR11261-AS39768-AR11263-AS39774-AS39775-RF32446-AR11265-AR11266        25/ABRIL</t>
  </si>
  <si>
    <t>RF-32458            26/ABRIL</t>
  </si>
  <si>
    <t xml:space="preserve">CHEQUE PAGADO NO./0017429 PAGO EN EFECTIVO </t>
  </si>
  <si>
    <t xml:space="preserve">TRASPASO A TERCEROS/REFBNTC00471291 PAGO BMRCASH </t>
  </si>
  <si>
    <t xml:space="preserve">PAGO CUENTA DE TERCERO/ 0025736009 BNET 0193576655 </t>
  </si>
  <si>
    <t>RF-32483           28/ABRIL</t>
  </si>
  <si>
    <t>SPEI RECIBIDOBANAMEX/0005014346 002 0038001AMEXCO SE 9350093168</t>
  </si>
  <si>
    <t>DEP. TARJETAS DEL      26/ABRIL</t>
  </si>
  <si>
    <t>CHEQUE PAGADO NO./CH-0017398</t>
  </si>
  <si>
    <t>CHEQUE PAGADO NO./CH-0017399</t>
  </si>
  <si>
    <t xml:space="preserve">CHEQUE PAGADO NO./0017420 PAGO EN EFECTIVO </t>
  </si>
  <si>
    <t>RF-32414          24/ABRIL</t>
  </si>
  <si>
    <t>AS39669-AR11238-AS39670-AS39672-AR11239-AR11241-AS39673-RF32393          22/ABRIL</t>
  </si>
  <si>
    <t xml:space="preserve">SPEI RECIBIDOBANAMEX/0005113080 002 0062137PAGO SERVICIO 62137 </t>
  </si>
  <si>
    <t>AS-39792        26/ABRIL</t>
  </si>
  <si>
    <t>CHEQUE PAGADO NO./0017434 148193703</t>
  </si>
  <si>
    <t xml:space="preserve">DEPOSITO DE TERCERO/REFBNTC00002186 G1449552 FBMRCASH </t>
  </si>
  <si>
    <t>0750N/16</t>
  </si>
  <si>
    <t xml:space="preserve">DEPOSITO DE TERCERO/REFBNTC00002186 G1449487 FBMRCASH </t>
  </si>
  <si>
    <t>0746N/16</t>
  </si>
  <si>
    <t xml:space="preserve">CHEQUE PAGADO NO./0017422 PAGO EN EFECTIVO </t>
  </si>
  <si>
    <t>AR-11309         28/ABRIL</t>
  </si>
  <si>
    <t>CHEQUE PAGADO NO./000017432 133249794</t>
  </si>
  <si>
    <t xml:space="preserve">PAGO CUENTA DE TERCERO/ 0071037011 BNET 0184104048 </t>
  </si>
  <si>
    <t>AS-39785       26/ABRIL</t>
  </si>
  <si>
    <t>DEP. TARJETAS DEL      25/ABRIL</t>
  </si>
  <si>
    <t xml:space="preserve">DEPOSITO DE TERCERO/REFBNTC00002186 G0168405 FBMRCASH </t>
  </si>
  <si>
    <t>0742N/16</t>
  </si>
  <si>
    <t xml:space="preserve">DEPOSITO DE TERCERO/REFBNTC00002186 GP473324 FBMRCASH </t>
  </si>
  <si>
    <t>0597N/16</t>
  </si>
  <si>
    <t xml:space="preserve">DEPOSITO DE TERCERO/REFBNTC00002186 BS114606 FBMRCASH </t>
  </si>
  <si>
    <t>0054U/16</t>
  </si>
  <si>
    <t xml:space="preserve">DEPOSITO DE TERCERO/REFBNTC00002186 G0244995 FBMRCASH </t>
  </si>
  <si>
    <t>0721N/16</t>
  </si>
  <si>
    <t xml:space="preserve">DEPOSITO DE TERCERO/REFBNTC00002186 F1957585 FBMRCASH </t>
  </si>
  <si>
    <t>0753N/16</t>
  </si>
  <si>
    <t xml:space="preserve">DEPOSITO DE TERCERO/REFBNTC00002186 G1449015 FBMRCASH </t>
  </si>
  <si>
    <t>0716N/16</t>
  </si>
  <si>
    <t>AS-39776         25/ABRIL</t>
  </si>
  <si>
    <t xml:space="preserve">PAGO CUENTA DE TERCERO/ 0043386010 BNET 0184104048 </t>
  </si>
  <si>
    <t>AS-39770        25/ABRIL</t>
  </si>
  <si>
    <t xml:space="preserve">PAGO CUENTA DE TERCERO/ 0037854021 BNET 2774866010 PRIUS LETICIA SANT </t>
  </si>
  <si>
    <t>RF-32435        25/ABRIL</t>
  </si>
  <si>
    <t>RF-32428         25/ABRIL</t>
  </si>
  <si>
    <t xml:space="preserve">PAGO CUENTA DE TERCERO/ 0078234031 BNET 0143107620 </t>
  </si>
  <si>
    <t>RF-39440        25/ABRIL</t>
  </si>
  <si>
    <t>CHEQUE PAGADO NO./0017428 103547221</t>
  </si>
  <si>
    <t xml:space="preserve">DEPOSITO EFECTIVO PRACTIC/******9039 ABR25 12:10 PRAC 9056 FOLIO:2241 </t>
  </si>
  <si>
    <t>RF-32439        25/ABRIL</t>
  </si>
  <si>
    <t>CHEQUE PAGADO NO./000017430 133249794</t>
  </si>
  <si>
    <t xml:space="preserve">DEPOSITO DE TERCERO/REFBNTC00354201 COORD AS39281 BMRCASH </t>
  </si>
  <si>
    <t xml:space="preserve">SPEI RECIBIDOSANTANDER/0005079518 014 0000001TAPETES </t>
  </si>
  <si>
    <t>RF-32442         25/ABRIL</t>
  </si>
  <si>
    <t xml:space="preserve">SPEI RECIBIDOAXA/0005076551 674 04572440010457244 217 002 AUTOS </t>
  </si>
  <si>
    <t>D  2,072</t>
  </si>
  <si>
    <t xml:space="preserve">SPEI RECIBIDOAXA/0005076550 674 04572430010457243 217 002 AUTOS </t>
  </si>
  <si>
    <t>D  2,079</t>
  </si>
  <si>
    <t xml:space="preserve">DEP.CHEQUES DE OTRO BANCO ABR25 10:25 MEXICO </t>
  </si>
  <si>
    <t>AS-39736         23/ABRIL</t>
  </si>
  <si>
    <t>AS-39711         23/ABRIL</t>
  </si>
  <si>
    <t>RF32403-AS39713-AR11247-RF11248-RF32404-AS39717-AR11250-AR11249-AS39720-RF32407-AS39730-AS39731-AS39735-AS39737-AS39740-AS39741-AS39742-AS39743-AS39746-AS39747-RF32411-AS39751           23/ABRIL</t>
  </si>
  <si>
    <t>DEP. TARJETAS DEL      23/ABRIL</t>
  </si>
  <si>
    <t>DEP. TARJETAS DEL      22/ABRIL</t>
  </si>
  <si>
    <t>TRASPASO A PERIFERICA/2951884093 ABR23 12:17 BANCOMER E113 FOLIO:9895</t>
  </si>
  <si>
    <t>DEP.CHEQUES DE OTRO BANCO ABR23 12:16 MEXICO</t>
  </si>
  <si>
    <t>AS-39685       22/ABRIL</t>
  </si>
  <si>
    <t>AS39679-AS39682-AS39683-AS39687-RF32394-RF32400-RF32401-AS39702-AS39709-AS39706-AS39708         22/ABRIL</t>
  </si>
  <si>
    <t>RF-32402         22/ABRIL</t>
  </si>
  <si>
    <t>RF-32395        22/ABRIL</t>
  </si>
  <si>
    <t>PAGO CUENTA DE TERCERO/ 0091225012 BNET 0177587325</t>
  </si>
  <si>
    <t>RF-32406        23/ABRIL</t>
  </si>
  <si>
    <t>TEF RECIBIDO BANORTE/IXE/1440618550 072 3751350TRANSFERENCIA PAGO A PROVEEDOR</t>
  </si>
  <si>
    <t>RF-31416 25/04</t>
  </si>
  <si>
    <t>CHEQUE PAGADO NO./0017400 RFC CUENTA DE DEPOSITO:VMT060106JC7</t>
  </si>
  <si>
    <t>SPEI RECIBIDOBAJIO/0005266653 030 3641900anticipio van</t>
  </si>
  <si>
    <t>RF-32482             28/ABRIL</t>
  </si>
  <si>
    <t xml:space="preserve">SPEI RECIBIDOBAJIO/0005250768 030 068177138964 38669 38724 Y 38418 MTTO </t>
  </si>
  <si>
    <t>RF-32434         25/ABRIL</t>
  </si>
  <si>
    <t>SPEI RECIBIDOSANTANDER/0005229041 014 8861275TRANSFERENCIA DE FONDOS</t>
  </si>
  <si>
    <t>RF-32409            23/ABRIL</t>
  </si>
  <si>
    <t xml:space="preserve">DEP.CHEQUES DE OTRO BANCO ABR22 15:14 MEXICO </t>
  </si>
  <si>
    <t>CHEQUE PAGADO NO./0017426 103547221</t>
  </si>
  <si>
    <t>CHEQUE PAGADO NO./0017427 103547221</t>
  </si>
  <si>
    <t xml:space="preserve">PAGO CUENTA DE TERCERO/ 0036166030 BNET 0480209430 </t>
  </si>
  <si>
    <t>RF-32398         22/ABRIL</t>
  </si>
  <si>
    <t xml:space="preserve">TRASPASO ENTRE CUENTAS DE LA CUENTA 0165705037 </t>
  </si>
  <si>
    <t>RF-32397         22/ABRIL</t>
  </si>
  <si>
    <t xml:space="preserve">DEPOSITO DE TERCERO/REFBNTC00002186 GA060640 FBMRCASH </t>
  </si>
  <si>
    <t>0692N/16</t>
  </si>
  <si>
    <t xml:space="preserve">DEPOSITO DE TERCERO/REFBNTC00002186 G1448655 FBMRCASH </t>
  </si>
  <si>
    <t>0730N/16</t>
  </si>
  <si>
    <t xml:space="preserve">DEPOSITO DE TERCERO/REFBNTC00002186 GP467598 FBMRCASH </t>
  </si>
  <si>
    <t>0687N/16</t>
  </si>
  <si>
    <t xml:space="preserve">SPEI RECIBIDOBANAMEX/0005175710 002 0000001TRASPASO </t>
  </si>
  <si>
    <t>D-2009</t>
  </si>
  <si>
    <t>SPEI RECIBIDOSANTANDER/0005165297 014 8788513PAGO CUBREASIENTOS</t>
  </si>
  <si>
    <t>RF-32418         25/ABRIL</t>
  </si>
  <si>
    <t xml:space="preserve">SPEI RECIBIDOBANAMEX/0005162536 002 1106213F AA08516 </t>
  </si>
  <si>
    <t>RF-32396         22/ABRIL</t>
  </si>
  <si>
    <t>TRASPASO A TERCEROS/REFBNTC00471291 TOMA CL860102 BMRCASH</t>
  </si>
  <si>
    <t>SPEI RECIBIDOBANREGIO/0005112405 058 0730290PAGO AGRO MANTTO HILUX 2016 VI</t>
  </si>
  <si>
    <t>AS-39676         22/ABRIL</t>
  </si>
  <si>
    <t>TOYOTA FINANCIAL SER/GUIA:3516843 REF:00000000000005704058 CIE:0593003</t>
  </si>
  <si>
    <t>SPEI ENVIADO BANAMEX/0000061762 002 22041685651071 5710026 5654360</t>
  </si>
  <si>
    <t>SPEI ENVIADO SCOTIABANK/0000061761 044 2204168A32063 A32183 A32305</t>
  </si>
  <si>
    <t>SPEI ENVIADO SANTANDER/0000061759 014 2204168266</t>
  </si>
  <si>
    <t>TRASPASO A TERCEROS/REFBNTC00471291 846 BMRCASH</t>
  </si>
  <si>
    <t>TRASPASO A TERCEROS/REFBNTC00471291 ERG195576 BMRCASH</t>
  </si>
  <si>
    <t>PAGO CUENTA DE TERCERO/ 0042673011 BNET 0442511401</t>
  </si>
  <si>
    <t>AS-39701        22/ABRIL</t>
  </si>
  <si>
    <t>I-819</t>
  </si>
  <si>
    <t>DEP.CHEQUES DE OTRO BANCO ABR22 10:14 MEXICO</t>
  </si>
  <si>
    <t>RF-32385         21/ABRIL</t>
  </si>
  <si>
    <t>AS39645-AS39650-AR11233-AR11324-RF32380-AR11235-AS39656-AS39657-AS39658-RF32381-AR11236-AR11237-AS39663-AS39664             21/ABRIL</t>
  </si>
  <si>
    <t>CHEQUE PAGADO NO./0017415 100536040</t>
  </si>
  <si>
    <t>RF-32389           21/ABRIL</t>
  </si>
  <si>
    <t>TRASPASO A PERIFERICA/2951884093 ABR22 10:04 BANCOMER B538 FOLIO:3799</t>
  </si>
  <si>
    <t>DEP. TARJETAS DEL      21/ABRIL</t>
  </si>
  <si>
    <t>SPEI RECIBIDOBAJIO/0005188303 030 4813800abono van</t>
  </si>
  <si>
    <t>RF-32457         26/ABRIL</t>
  </si>
  <si>
    <t>AS-39646           21/ABRIL</t>
  </si>
  <si>
    <t>AS-39644         21/ABRIL</t>
  </si>
  <si>
    <t>AR11220-AS39607-AR11222-AS39608-AS39609-AS39611-AS39612           20/ABRIL</t>
  </si>
  <si>
    <t>RF-32343      19/ABRIL</t>
  </si>
  <si>
    <t>RF-32378           21/ABRIL</t>
  </si>
  <si>
    <t xml:space="preserve">DEPOSITO DE TERCERO/REFBNTC00002186 GW464975 FBMRCASH </t>
  </si>
  <si>
    <t>0718N/16</t>
  </si>
  <si>
    <t xml:space="preserve">DEPOSITO DE TERCERO/REFBNTC00002186 GU566939 FBMRCASH </t>
  </si>
  <si>
    <t>0683N/16</t>
  </si>
  <si>
    <t xml:space="preserve">DEPOSITO DE TERCERO/REFBNTC00002186 GP451032 FBMRCASH </t>
  </si>
  <si>
    <t>0728N/16</t>
  </si>
  <si>
    <t xml:space="preserve">DEPOSITO DE TERCERO/REFBNTC00002186 GP481607 FBMRCASH </t>
  </si>
  <si>
    <t>0669N/16</t>
  </si>
  <si>
    <t xml:space="preserve">PAGO CUENTA DE TERCERO/ 0082828034 BNET 0102889269 </t>
  </si>
  <si>
    <t>AS-39648       21/ABRIL</t>
  </si>
  <si>
    <t>AS39614-AS39615-RF32366-RF32367-AS39616-AR11227-RF32368-AR11228-AS39621-AS39622-RF32371-AR11230-RF32373-AS39630-RF32375             20/ABRIL</t>
  </si>
  <si>
    <t>SPEI RECIBIDOBANAMEX/0005003317 002 0022741AMEXCO SE 9350093168</t>
  </si>
  <si>
    <t>DEP. TARJETAS DEL      20/ABRIL</t>
  </si>
  <si>
    <t>CHEQUE PAGADO NO./0017345 RFC CUENTA DE DEPOSITO:ASB100930JCA</t>
  </si>
  <si>
    <t>SPEI RECIBIDOSANTANDER/0005185011 014 8297797ALECSA ANTICIPO YARIS TDS</t>
  </si>
  <si>
    <t>RF-32376             20/ABRIL</t>
  </si>
  <si>
    <t>E-158</t>
  </si>
  <si>
    <t>E-159</t>
  </si>
  <si>
    <t>DEPOSITO DE TERCERO/REFBNTC00002186 G0245006 FBMRCASH</t>
  </si>
  <si>
    <t>0708N/16</t>
  </si>
  <si>
    <t>DEPOSITO DE TERCERO/REFBNTC00002186 GP477417 FBMRCASH</t>
  </si>
  <si>
    <t>0719N/16</t>
  </si>
  <si>
    <t>CHEQUE PAGADO NO./CH-0017418 RFC CUENTA DE DEPOSITO:DAU051111 -1HA</t>
  </si>
  <si>
    <t>DEP.CHEQUES DE OTRO BANCO/0061789 ABR20 14:46 MEXICO</t>
  </si>
  <si>
    <t>PAGO CUENTA DE TERCERO/ 0037641011 BNET 0187599854</t>
  </si>
  <si>
    <t>AR-11240           22/ABRIL</t>
  </si>
  <si>
    <t>SPEI RECIBIDOSANTANDER/0005128970 014 8232234COMPRA DE VEHICULO</t>
  </si>
  <si>
    <t>RF-32388           21/ABRIL</t>
  </si>
  <si>
    <t>DEPOSITO CHEQUE BANCOMER/0061786</t>
  </si>
  <si>
    <t>RF-32350      19/ABRIL</t>
  </si>
  <si>
    <t>DEPOSITO CHEQUE BANCOMER/0061785</t>
  </si>
  <si>
    <t>AS-39604       19/ABRIL</t>
  </si>
  <si>
    <t>DEPOSITO EN EFECTIVO/0061784</t>
  </si>
  <si>
    <t>AS39594-RF32346-RF32347-RF32348-AS39596-AS39597-RF32350-AS39602-RF32355             19/ABRIL</t>
  </si>
  <si>
    <t>DEPOSITO EN EFECTIVO/0061783</t>
  </si>
  <si>
    <t>RF-32362            20/ABRIL</t>
  </si>
  <si>
    <t>TOYOTA FINANCIAL SER/GUIA:3208018 REF:00000000000005704058 CIE:0593003</t>
  </si>
  <si>
    <t>SPEI RECIBIDOBANAMEX/0005088874 002 0000001TRASPASO</t>
  </si>
  <si>
    <t>D-1661</t>
  </si>
  <si>
    <t>VENTA FONDOS DE INVERSION/BMERGOB E 00 OPERADO EN CANAL BNTC</t>
  </si>
  <si>
    <t>D,2467</t>
  </si>
  <si>
    <t>SPEI ENVIADO SANTANDER/0000038293 014 2004168DEVOLUCION RECIBO 32284</t>
  </si>
  <si>
    <t>SPEI ENVIADO BAJIO/0000038292 030 2004168A482</t>
  </si>
  <si>
    <t>SPEI ENVIADO BANAMEX/0000038291 002 2004168558</t>
  </si>
  <si>
    <t>TRASPASO A TERCEROS/REFBNTC00471291 DEVOLUCION RECIBO 32210 BMRCASH</t>
  </si>
  <si>
    <t>TRASPASO A TERCEROS/REFBNTC00471291 DEVOLUCION RECIBO 30385 BMRCASH</t>
  </si>
  <si>
    <t>TRASPASO A TERCEROS/REFBNTC00471291 A12676 BMRCASH</t>
  </si>
  <si>
    <t>DEPOSITO EN EFECTIVO/0061773</t>
  </si>
  <si>
    <t>AR-11249        23/ABRIL</t>
  </si>
  <si>
    <t>RF-32361           20/ABRIL</t>
  </si>
  <si>
    <t>CHEQUE PAGADO NO./0017421 PAGO EN EFECTIVO</t>
  </si>
  <si>
    <t xml:space="preserve">TRASPASO A PERIFERICA/2951884093 ABR20 10:19 BANCOMER D630 FOLIO:2440 </t>
  </si>
  <si>
    <t xml:space="preserve">SPEI RECIBIDOSANTANDER/0005027230 014 0902409 MHCBUS33 AND YARIS PREM </t>
  </si>
  <si>
    <t>RF-32363            20/ABRIL</t>
  </si>
  <si>
    <t>E-156</t>
  </si>
  <si>
    <t>DEP. TARJETAS DEL      19/ABRIL</t>
  </si>
  <si>
    <t>I-689</t>
  </si>
  <si>
    <t>RF-32359             19/ABRIL</t>
  </si>
  <si>
    <t xml:space="preserve">DEP.CHEQUES DE OTRO BANCO ABR19 14:14 MEXICO </t>
  </si>
  <si>
    <t xml:space="preserve">DEP.CHEQUES DE OTRO BANCO ABR19 14:13 MEXICO </t>
  </si>
  <si>
    <t>CHEQUE PAGADO NO./000017412 197203535</t>
  </si>
  <si>
    <t xml:space="preserve">SPEI RECIBIDOAXA/0005125913 674 04381170010438117 217 002 AUTOS </t>
  </si>
  <si>
    <t>CHEQUE PAGADO NO./000017411 197203535</t>
  </si>
  <si>
    <t>CHEQUE PAGADO NO./000017410 197203535</t>
  </si>
  <si>
    <t>CHEQUE PAGADO NO./0017409 446691730</t>
  </si>
  <si>
    <t>CHEQUE PAGADO NO./0017408 446691730</t>
  </si>
  <si>
    <t>CHEQUE PAGADO NO./000017407 446365655</t>
  </si>
  <si>
    <t xml:space="preserve">SPEI RECIBIDOBANAMEX/0005116973 002 0000001TRASPASO </t>
  </si>
  <si>
    <t>D-1662</t>
  </si>
  <si>
    <t>AS39579-AS39579-AS39582           19/ABRIL</t>
  </si>
  <si>
    <t>RF-32369            20/ABRIL</t>
  </si>
  <si>
    <t>AS-39580           19/ABRIL</t>
  </si>
  <si>
    <t xml:space="preserve">SPEI RECIBIDOSANTANDER/0005106055 014 7955423ANTICIPO </t>
  </si>
  <si>
    <t>RF-32354         19/ABRIL</t>
  </si>
  <si>
    <t xml:space="preserve">PAGO CUENTA DE TERCERO/ 0019049011 BNET 0190246492 </t>
  </si>
  <si>
    <t>AS-39595       19/ABRIL</t>
  </si>
  <si>
    <t xml:space="preserve">TOYOTA FINANCIAL SER/GUIA:0113950 REF:00000000000005704058 CIE:0593003 </t>
  </si>
  <si>
    <t xml:space="preserve">TRASPASO A TERCEROS/REFBNTC00471291 845 BMRCASH </t>
  </si>
  <si>
    <t xml:space="preserve">DEPOSITO EFECTIVO PRACTIC/******9039 ABR19 12:44 PRAC E728 FOLIO:0251 </t>
  </si>
  <si>
    <t>RF-32297           13/ABRIL</t>
  </si>
  <si>
    <t xml:space="preserve">DEPOSITO DE TERCERO/REFBNTC00190640 3016007805 BMRCASH </t>
  </si>
  <si>
    <t>RF-32344 H58873 19.04.16</t>
  </si>
  <si>
    <t xml:space="preserve">SPEI RECIBIDOTOKYO/0005075756 108 1057362TMX PAGO SINIESTROS </t>
  </si>
  <si>
    <t>RF-32345 AS38628 AS38629 19.04.16</t>
  </si>
  <si>
    <t>AS-39560 Y AR-11214           18/ABRIL</t>
  </si>
  <si>
    <t>COMPLEMENTO DEL       18/ABRIL</t>
  </si>
  <si>
    <t>RF32335-AR11212-AR11213-RF32337-AS39563-RF32339-AS39562-AS39566          18/ABRIL</t>
  </si>
  <si>
    <t>RF-32333         18/ABRIL</t>
  </si>
  <si>
    <t xml:space="preserve">TRASPASO A PERIFERICA/2951884093 ABR19 09:40 BANCOMER D805 FOLIO:4796 </t>
  </si>
  <si>
    <t xml:space="preserve">SPEI RECIBIDOCIBANCO/0005029793 143 0000001PAGO AUTO ARACELI VERA LOPEZ </t>
  </si>
  <si>
    <t>RF-32349             19/ABRIL</t>
  </si>
  <si>
    <t xml:space="preserve"> IVA COM. VENTAS DEBITO/175829536 TERMINALES PUNTO DE VENTA</t>
  </si>
  <si>
    <t>DEP. TARJETAS DEL      18/ABRIL</t>
  </si>
  <si>
    <t>CHEQUE PAGADO NO./0017406 RFC CUENTA DE DEPOSITO:GNP9211244P0</t>
  </si>
  <si>
    <t>CHEQUE PAGADO NO./0017402 RFC CUENTA DE DEPOSITO:FME970526RX1</t>
  </si>
  <si>
    <t>RECAUDACION DE IMPUE/GUIA:3312837 REF:02160YPD920012263423 CIE:0844985</t>
  </si>
  <si>
    <t>D  1,633</t>
  </si>
  <si>
    <t>PAGO CUENTA DE TERCERO/ 0095664056 BNET 0162463466</t>
  </si>
  <si>
    <t>AS-39591       19/ABRIL</t>
  </si>
  <si>
    <t>PAGO CUENTA DE TERCERO/ 0057068009 BNET 0160364533</t>
  </si>
  <si>
    <t>AS-39565         18/ABRIL</t>
  </si>
  <si>
    <t>CHEQUE PAGADO NO./0017417 159302255</t>
  </si>
  <si>
    <t>CHEQUE PAGADO NO./000017401 154248465</t>
  </si>
  <si>
    <t>DEP.CHEQUES DE OTRO BANCO ABR18 13:30 MEXICO</t>
  </si>
  <si>
    <t>CHEQUE PAGADO NO./0017414 103547221</t>
  </si>
  <si>
    <t>RF-32341          19/ABRIL</t>
  </si>
  <si>
    <t>AS39552-AR11204-AS39556-AR11208-AR11207           18/ABRIL</t>
  </si>
  <si>
    <t>VENTA FONDOS DE INVERSION/BMERGOB E   00 OPERADO EN CANAL   BNTC</t>
  </si>
  <si>
    <t>CHEQUE PAGADO NO./CH-0017395 PAGO EN EFECTIVO</t>
  </si>
  <si>
    <t xml:space="preserve">PAGO CUENTA DE TERCERO/ 0018597015 BNET 0159664955 </t>
  </si>
  <si>
    <t>AR-11216      18/ABRIL</t>
  </si>
  <si>
    <t>RF-32315        15/ABRIL</t>
  </si>
  <si>
    <t>AS-39539        16/ABRIL</t>
  </si>
  <si>
    <t>RF32322-RF32323-AS39523-AS39525-AS39526-AR11201-AS39527-AS39531-AS39532-AS39536-AR11203-AS39538-RF32328-RF32329-AS39547         16/ABRIL</t>
  </si>
  <si>
    <t>RF-32326            16/ABRIL</t>
  </si>
  <si>
    <t>DEP. TARJETAS DEL      15/ABRIL</t>
  </si>
  <si>
    <t>DEP. TARJETAS DEL      16/ABRIL</t>
  </si>
  <si>
    <t>TRASPASO A TERCEROS/REFBNTC00471291 UNIDAD GS142787 BMRCASH</t>
  </si>
  <si>
    <t>TRASPASO A PERIFERICA/2951884093 ABR16 12:24 BANCOMER D805 FOLIO:3778</t>
  </si>
  <si>
    <t>CHEQUE PAGADO NO./0017394 PAGO EN EFECTIVO</t>
  </si>
  <si>
    <t>AS39494-AS39496-AS39497-RF-32312-RF32313-RF32314-AS39498-AS39499-AS39500-RF32316-AS39502-AR11198-AS39506-AR11199-AS39508-AS39522-RF32321             15/ABRIL</t>
  </si>
  <si>
    <t xml:space="preserve">SPEI RECIBIDOSANTANDER/0005375791 014 0010524XJR207999 ALECSA CELAYA S DE R </t>
  </si>
  <si>
    <t>AS-39524       16/ABRIL</t>
  </si>
  <si>
    <t xml:space="preserve">TRASPASO ENTRE CUENTAS DE LA CUENTA 1466251692 </t>
  </si>
  <si>
    <t>RF-32317        15/ABRIL</t>
  </si>
  <si>
    <t>CHEQUE PAGADO NO./0017405 101924664</t>
  </si>
  <si>
    <t>CHEQUE PAGADO NO./0017404 447737114</t>
  </si>
  <si>
    <t xml:space="preserve">SPEI RECIBIDOBANAMEX/0005250083 002 0000001TRASPASO </t>
  </si>
  <si>
    <t>D-1386</t>
  </si>
  <si>
    <t xml:space="preserve">DEPOSITO EFECTIVO PRACTIC/******9039 ABR15 13:32 PRAC E113 FOLIO:7011 </t>
  </si>
  <si>
    <t>AR-11190-AR11195-AS39490-RF32310-AS39491-RF32311          15/ABRIL</t>
  </si>
  <si>
    <t>CHEQUE PAGADO NO./0017413 159302255</t>
  </si>
  <si>
    <t xml:space="preserve">PAGO CUENTA DE TERCERO/ 0045101020 BNET 0158791961 </t>
  </si>
  <si>
    <t>AS-39493         15/ABRIL</t>
  </si>
  <si>
    <t xml:space="preserve">PLAN PISO COBRO DISP. NUM/9686144985 LIQ TOTAL UNI MHKMF53F9GK000340 </t>
  </si>
  <si>
    <t>0109N/16</t>
  </si>
  <si>
    <t xml:space="preserve">INTERESES CANCELACION ANT/9686144985 INTERESES POR CANCELACION ANTICIPADA </t>
  </si>
  <si>
    <t xml:space="preserve">PLAN PISO COBRO DISP. NUM/9655237394 LIQ TOTAL UNI JTDKN3DU2F1930994 </t>
  </si>
  <si>
    <t>0626N/16</t>
  </si>
  <si>
    <t xml:space="preserve">INTERESES CANCELACION ANT/9655237394 INTERESES POR CANCELACION ANTICIPADA </t>
  </si>
  <si>
    <t xml:space="preserve">TRASPASO CUENTAS PROPIAS/ 0060661005 CUENTA: 0176980015 BNET </t>
  </si>
  <si>
    <t>I-592</t>
  </si>
  <si>
    <t xml:space="preserve">TRASPASO CUENTAS PROPIAS/ 0060661002 CUENTA: 0176980015 BNET </t>
  </si>
  <si>
    <t>I-591</t>
  </si>
  <si>
    <t xml:space="preserve">PLAN PISO COBRO DISP. NUM/9676831664 LIQ TOTAL UNI 5YFBURHE6FP336607 </t>
  </si>
  <si>
    <t>0752-TCN16</t>
  </si>
  <si>
    <t xml:space="preserve">INTERESES CANCELACION ANT/9676831664 INTERESES POR CANCELACION ANTICIPADA </t>
  </si>
  <si>
    <t>CHEQUE PAGADO NO./000017365 155467373</t>
  </si>
  <si>
    <t xml:space="preserve">CHEQUE PAGADO NO./0017306 PAGO EN EFECTIVO </t>
  </si>
  <si>
    <t>RF-32351            19/ABRIL</t>
  </si>
  <si>
    <t>RF-32306         14/ABRIL</t>
  </si>
  <si>
    <t>AS39464-AS39466-RF32304-AS39469-AS39470-AS39474-AS39475-AS39480-AS39481        14/ABRIL</t>
  </si>
  <si>
    <t xml:space="preserve">TRASPASO A PERIFERICA/2951884093 ABR15 09:57 BANCOMER D805 FOLIO:2896 </t>
  </si>
  <si>
    <t>I-587</t>
  </si>
  <si>
    <t>SPEI RECIBIDOBANAMEX/0005034159 002 0049235AMEXCO SE 9350093168</t>
  </si>
  <si>
    <t>DEP. TARJETAS DEL      14/ABRIL</t>
  </si>
  <si>
    <t>E-141</t>
  </si>
  <si>
    <t xml:space="preserve">TRASPASO A TERCEROS/REFBNTC00471291 NOMINA QUINCENAL BMRCASH </t>
  </si>
  <si>
    <t xml:space="preserve">SPEI RECIBIDOSANTANDER/0005248910 014 0010514XJR20735 ALECSA CELAYA </t>
  </si>
  <si>
    <t>AS-39478          14/ABRIL</t>
  </si>
  <si>
    <t xml:space="preserve">SPEI RECIBIDOBAJIO/0005238065 030 4279100SERVICIO 120MIL KM </t>
  </si>
  <si>
    <t>AS-39477         14/ABRIL</t>
  </si>
  <si>
    <t>RF-32334          18/ABRIL</t>
  </si>
  <si>
    <t xml:space="preserve">DEPOSITO DE TERCERO/REFBNTC00317527 QUALITAS 9013496 BMRCASH </t>
  </si>
  <si>
    <t xml:space="preserve">DEPOSITO DE TERCERO/REFBNTC00317527 QUALITAS 8940828 BMRCASH </t>
  </si>
  <si>
    <t xml:space="preserve">DEPOSITO DE TERCERO/REFBNTC00317527 QUALITAS 8970822 BMRCASH </t>
  </si>
  <si>
    <t>CHEQUE PAGADO NO./0017396 2898118957</t>
  </si>
  <si>
    <t>CHEQUE PAGADO NO./0017397 159302255</t>
  </si>
  <si>
    <t xml:space="preserve">DEPOSITO EFECTIVO PRACTIC/******9039 ABR14 13:41 PRAC E114 FOLIO:1764 </t>
  </si>
  <si>
    <t>AS39449-AR11179-RF32300-RF32301-AS39453-AS39454        14/ABRIL</t>
  </si>
  <si>
    <t xml:space="preserve">TOYOTA FINANCIAL SER/GUIA:2783704 REF:00000000000005704058 CIE:0593003 </t>
  </si>
  <si>
    <t xml:space="preserve">DEPOSITO DE TERCERO/REFBNTC00002186 GS727936 FBMRCASH </t>
  </si>
  <si>
    <t>0707N/16</t>
  </si>
  <si>
    <t xml:space="preserve">DEPOSITO DE TERCERO/REFBNTC00002186 GY137318 FBMRCASH </t>
  </si>
  <si>
    <t>0711N/16</t>
  </si>
  <si>
    <t xml:space="preserve">DEPOSITO DE TERCERO/REFBNTC00002186 GW431895 FBMRCASH </t>
  </si>
  <si>
    <t>0706N/16</t>
  </si>
  <si>
    <t xml:space="preserve">DEPOSITO DE TERCERO/REFBNTC00002186 GY139622 FBMRCASH </t>
  </si>
  <si>
    <t>0710N/16</t>
  </si>
  <si>
    <t xml:space="preserve">DEPOSITO DE TERCERO/REFBNTC00002186 G1448569 FBMRCASH </t>
  </si>
  <si>
    <t>0709N/16</t>
  </si>
  <si>
    <t xml:space="preserve">DEPOSITO DE TERCERO/REFBNTC00002186 DS133464 FBMRCASH </t>
  </si>
  <si>
    <t>0037U/16</t>
  </si>
  <si>
    <t xml:space="preserve">DEPOSITO DE TERCERO/REFBNTC00002186 FU554611 FBMRCASH </t>
  </si>
  <si>
    <t>RF-32298        14/ABRIL</t>
  </si>
  <si>
    <t xml:space="preserve">DEP.CHEQUES DE OTRO BANCO ABR14 10:15 MEXICO </t>
  </si>
  <si>
    <t>RF-32285           13/ABRIL</t>
  </si>
  <si>
    <t xml:space="preserve">DEP.CHEQUES DE OTRO BANCO ABR14 10:14 MEXICO </t>
  </si>
  <si>
    <t>AS-39445           13/ABRIL</t>
  </si>
  <si>
    <t>AS39387-AS39407-AS39409-AS39410-AS39411-AS39412-AS39413-AS39414-AS39421-AS39422          12/ABRIL</t>
  </si>
  <si>
    <t>AS39429-AS32431-AS39432-AS39439-AR11174-AS39441-AS39442-RF32295-AS39446-RF32296          13/ABRIL</t>
  </si>
  <si>
    <t>RF-32283          13/ABRIL</t>
  </si>
  <si>
    <t>RF-32274         12/ABRIL</t>
  </si>
  <si>
    <t>TRASPASO A PERIFERICA/2951884093 ABR14 09:54 BANCOMER B539 FOLIO:8148</t>
  </si>
  <si>
    <t xml:space="preserve">SPEI RECIBIDOAXA/0005044242 674 04162860010416286 217 002 AUTOS </t>
  </si>
  <si>
    <t>RF-32302 H60014 14.04.16</t>
  </si>
  <si>
    <t>SPEI RECIBIDOBANAMEX/0005012519 002 0027375AMEXCO SE 9350093168</t>
  </si>
  <si>
    <t>DEP. TARJETAS DEL      13/ABRIL</t>
  </si>
  <si>
    <t>DEPOSITO EFECTIVO PRACTIC/******9039 ABR13 17:35 PRAC D631 FOLIO:8276</t>
  </si>
  <si>
    <t>RF32211-RF32212-AR11137-RF32213-AS39296-AS39297            8/ABRIL</t>
  </si>
  <si>
    <t>DEPOSITO EFECTIVO PRACTIC/******9039 ABR13 17:31 PRAC D631 FOLIO:8273</t>
  </si>
  <si>
    <t>AR11165-AR11167-AS39377-RF32256-AS39382-AS39383-RF32259-AS39384        12/ABRIL</t>
  </si>
  <si>
    <t>DEPOSITO EFECTIVO PRACTIC/******9039 ABR13 17:26 PRAC D631 FOLIO:8270</t>
  </si>
  <si>
    <t>RF32277-RF32278-RF32279-AS39424-RF32280-RF32282          13/ABRIL</t>
  </si>
  <si>
    <t>I-586</t>
  </si>
  <si>
    <t>SPEI RECIBIDOBAJIO/0005176121 030 4827000HILUX 76</t>
  </si>
  <si>
    <t>AS-39463          14/ABRIL</t>
  </si>
  <si>
    <t>DEPOSITO DE TERCERO/REFBNTC00002186 F-AM-1091 FBMRCASH</t>
  </si>
  <si>
    <t xml:space="preserve">DEP.CHEQUES DE OTRO BANCO ABR13 15:06 MEXICO </t>
  </si>
  <si>
    <t xml:space="preserve">DEP.CHEQUES DE OTRO BANCO ABR13 15:03 MEXICO </t>
  </si>
  <si>
    <t>CHEQUE PAGADO NO./0017361 137429126</t>
  </si>
  <si>
    <t>CHEQUE PAGADO NO./0017375 446691730</t>
  </si>
  <si>
    <t>CHEQUE PAGADO NO./000017377 446365655</t>
  </si>
  <si>
    <t>CHEQUE PAGADO NO./000017378 197203535</t>
  </si>
  <si>
    <t>CHEQUE PAGADO NO./0017379 446691730</t>
  </si>
  <si>
    <t>CHEQUE PAGADO NO./000017381 197203535</t>
  </si>
  <si>
    <t>CHEQUE PAGADO NO./000017382 446365655</t>
  </si>
  <si>
    <t>CHEQUE PAGADO NO./000017383 197203535</t>
  </si>
  <si>
    <t>CHEQUE PAGADO NO./000017384 197203535</t>
  </si>
  <si>
    <t>CHEQUE PAGADO NO./000017385 197203535</t>
  </si>
  <si>
    <t>CHEQUE PAGADO NO./000017386 446365655</t>
  </si>
  <si>
    <t>CHEQUE PAGADO NO./000017388 197203535</t>
  </si>
  <si>
    <t>CHEQUE PAGADO NO./000017389 197203535</t>
  </si>
  <si>
    <t>CHEQUE PAGADO NO./000017390 446365655</t>
  </si>
  <si>
    <t>CHEQUE PAGADO NO./0017391 446691730</t>
  </si>
  <si>
    <t xml:space="preserve">SPEI RECIBIDOAXA/0005133470 674 04148560010414856 217 002 AUTOS </t>
  </si>
  <si>
    <t>RF-32288 H59690 13.04.16</t>
  </si>
  <si>
    <t xml:space="preserve">TRASPASO A PERIFERICA/2951884093 ABR13 13:51 BANCOMER E113 FOLIO:6261 </t>
  </si>
  <si>
    <t xml:space="preserve">SPEI RECIBIDOBANAMEX/0005123204 002 0000001TRASPASO </t>
  </si>
  <si>
    <t>D-1387</t>
  </si>
  <si>
    <t xml:space="preserve">PAGO CUENTA DE TERCERO/ 0096115015 BNET 0142838214 </t>
  </si>
  <si>
    <t>AS-39434           13/ABRIL</t>
  </si>
  <si>
    <t xml:space="preserve">SPEI ENVIADO BANAMEX/0000049589 002 1304168379 376 </t>
  </si>
  <si>
    <t xml:space="preserve">SPEI ENVIADO BANAMEX/0000049588 002 1304168B180 B187 B243 B223 B255 </t>
  </si>
  <si>
    <t xml:space="preserve">SPEI ENVIADO BANORTE/IXE/0000049587 072 1304168A445 </t>
  </si>
  <si>
    <t>SPEI ENVIADO BANAMEX/0000049586 002 1304168926</t>
  </si>
  <si>
    <t xml:space="preserve">SPEI ENVIADO BANORTE/IXE/0000049585 072 1304168A531 </t>
  </si>
  <si>
    <t>SPEI ENVIADO BANAMEX/0000049584 002 13041685724026</t>
  </si>
  <si>
    <t>SPEI ENVIADO BANORTE/IXE/0000049583 072 1304168253</t>
  </si>
  <si>
    <t xml:space="preserve">SPEI ENVIADO BANAMEX/0000049582 002 1304168ZE1489278 </t>
  </si>
  <si>
    <t>SPEI ENVIADO BANAMEX/0000049581 002 13041683005</t>
  </si>
  <si>
    <t>SPEI ENVIADO SCOTIABANK/0000049580 044 1304168850</t>
  </si>
  <si>
    <t>SPEI ENVIADO BANORTE/IXE/0000049579 072 1304168226</t>
  </si>
  <si>
    <t xml:space="preserve">SPEI ENVIADO BAJIO/0000049578 030 1304168D125 </t>
  </si>
  <si>
    <t>SPEI ENVIADO BANAMEX/0000049577 002 1304168558</t>
  </si>
  <si>
    <t>SPEI ENVIADO BANAMEX/0000049576 002 1304168513</t>
  </si>
  <si>
    <t xml:space="preserve">SPEI ENVIADO BANORTE/IXE/0000049575 072 1304168DEVOLUCION RECIBO 30453 </t>
  </si>
  <si>
    <t>SPEI ENVIADO BANAMEX/0000049574 002 13041686770</t>
  </si>
  <si>
    <t xml:space="preserve">TRASPASO A TERCEROS/REFBNTC00471291 P13855 BMRCASH </t>
  </si>
  <si>
    <t xml:space="preserve">TRASPASO A TERCEROS/REFBNTC00471291 60796 BMRCASH </t>
  </si>
  <si>
    <t xml:space="preserve">TRASPASO A TERCEROS/REFBNTC00471291 DEVOLUCION RECIBO 29509 BMRCASH </t>
  </si>
  <si>
    <t xml:space="preserve">TRASPASO A TERCEROS/REFBNTC00471291 3709890 BMRCASH </t>
  </si>
  <si>
    <t xml:space="preserve">TOYOTA FINANCIAL SER/GUIA:4943169 REF:00000000000005704058 CIE:0593003 </t>
  </si>
  <si>
    <t xml:space="preserve">TRASPASO A TERCEROS/REFBNTC00471291 PAGO UNIFORMES BMRCASH </t>
  </si>
  <si>
    <t xml:space="preserve">PAGO CUENTA DE TERCERO/ 0004862018 BNET 0132744236 </t>
  </si>
  <si>
    <t>AS-39430         13/ABRIL</t>
  </si>
  <si>
    <t xml:space="preserve">SPEI RECIBIDOZURICH/0005053548 627 0000123 2476664 </t>
  </si>
  <si>
    <t xml:space="preserve">SPEI RECIBIDOAXA/0005043466 674 04114300010411430 217 002 AUTOS </t>
  </si>
  <si>
    <t>DEP. TARJETAS DEL      12/ABRIL</t>
  </si>
  <si>
    <t>PAGO CUENTA DE TERCERO/ 0071396011 BNET 0176472257</t>
  </si>
  <si>
    <t>RF-32281        13/ABRIL</t>
  </si>
  <si>
    <t>PAGO CUENTA DE TERCERO/ 0028993037 BNET 0448493413</t>
  </si>
  <si>
    <t>AS-39419         12/ABRIL</t>
  </si>
  <si>
    <t>CHEQUE PAGADO NO./0017370 198212201</t>
  </si>
  <si>
    <t>CHEQUE PAGADO NO./0017371 198212201</t>
  </si>
  <si>
    <t xml:space="preserve">DEPOSITO DE TERCERO/REFBNTC00317527 QUALITAS 9041164BMRCASH </t>
  </si>
  <si>
    <t xml:space="preserve">SPEI RECIBIDOBAJIO/0005138217 030 1400110ABONO A CUENTA </t>
  </si>
  <si>
    <t>RF-32264        12/ABRIL</t>
  </si>
  <si>
    <t>CHEQUE PAGADO NO./000017392 446140114</t>
  </si>
  <si>
    <t xml:space="preserve">DEP.CHEQUES DE OTRO BANCO ABR12 14:04 MEXICO </t>
  </si>
  <si>
    <t>AS39346-RF32239-AS39349-AR11158-AS39350-AS39351-RF32244-RF32245-RF32246-AS39352-AR11159-AS39368-AR11160-AS39372-RF32250-RF32251-RF32247          11/ABRIL</t>
  </si>
  <si>
    <t>RF-32258         12/ABRIL</t>
  </si>
  <si>
    <t xml:space="preserve">CHEQUE PAGADO NO./0017372 PAGO EN EFECTIVO </t>
  </si>
  <si>
    <t xml:space="preserve">SPEI RECIBIDOBANAMEX/0005106193 002 0000001TRASPASO </t>
  </si>
  <si>
    <t>D-1201</t>
  </si>
  <si>
    <t xml:space="preserve">SPEI RECIBIDOSANTANDER/0005102578 014 1436791PAGO REMANENTE ANTICIPO UNIDAD </t>
  </si>
  <si>
    <t>RF-32276         13/ABRIL</t>
  </si>
  <si>
    <t xml:space="preserve">DEPOSITO DE TERCERO/REFBNTC00356778 ORDEN 61703 BMRCASH </t>
  </si>
  <si>
    <t>AS-39386         12/ABRIL</t>
  </si>
  <si>
    <t xml:space="preserve">DEPOSITO DE TERCERO/REFBNTC00002186 GA061212 FBMRCASH </t>
  </si>
  <si>
    <t xml:space="preserve">SPEI RECIBIDOBANREGIO/0005066364 058 0481075PAGO MANTENIMIENTO HILUX 2015 </t>
  </si>
  <si>
    <t>AS-39503         15/ABRIL</t>
  </si>
  <si>
    <t xml:space="preserve">SPEI RECIBIDOBANORTE/IXE/0005046244 072 6548974retenedores de sienna </t>
  </si>
  <si>
    <t>AR-11210         18/ABRIL</t>
  </si>
  <si>
    <t>AR11157-RF32232-RF32233              11/ABRIL</t>
  </si>
  <si>
    <t>RF-32242           11/ABRIL</t>
  </si>
  <si>
    <t xml:space="preserve">TRASPASO A PERIFERICA/2951884093 ABR12 09:58 BANCOMER B538 FOLIO:6093 </t>
  </si>
  <si>
    <t>SPEI RECIBIDOBANAMEX/0005003398 002 0030808AMEXCO SE 9350093168</t>
  </si>
  <si>
    <t>DEP. TARJETAS DEL      11/ABRIL</t>
  </si>
  <si>
    <t xml:space="preserve">SPEI RECIBIDOAXA/0005134666 674 04051870010405187 217 002 AUTOS </t>
  </si>
  <si>
    <t>RF-32243 H9802 11.04.16</t>
  </si>
  <si>
    <t xml:space="preserve">DEPOSITO DE TERCERO/REFBNTC00002186 GW268330 FBMRCASH </t>
  </si>
  <si>
    <t xml:space="preserve">DEPOSITO DE TERCERO/REFBNTC00002186 G0168109 FBMRCASH </t>
  </si>
  <si>
    <t xml:space="preserve">DEPOSITO DE TERCERO/REFBNTC00002186 GY134804 FBMRCASH </t>
  </si>
  <si>
    <t xml:space="preserve">DEPOSITO DE TERCERO/REFBNTC00002186 G3000739 FBMRCASH </t>
  </si>
  <si>
    <t xml:space="preserve">DEPOSITO DE TERCERO/REFBNTC00002186 CL012566 FBMRCASH </t>
  </si>
  <si>
    <t xml:space="preserve">DEPOSITO DE TERCERO/REFBNTC00002186 GS131861 FBMRCASH </t>
  </si>
  <si>
    <t xml:space="preserve">TOYOTA FINANCIAL SER/GUIA:3872011 REF:00000000000005704058 CIE:0593003 </t>
  </si>
  <si>
    <t xml:space="preserve">SPEI ENVIADO BANORTE/IXE/0000076963 072 1104168658 660 662 659 661 </t>
  </si>
  <si>
    <t xml:space="preserve">TRASPASO ENTRE CUENTAS DE LA CUENTA 0451762427 </t>
  </si>
  <si>
    <t>RF-32240            11/ABRIL</t>
  </si>
  <si>
    <t>RF32214-AS39303-AS39306-AS39307-AR11145-AS39310-AR11146-RF32218-AS39313-RF32220            8/ABRIL</t>
  </si>
  <si>
    <t>RF-32231         10/ABRIL</t>
  </si>
  <si>
    <t>AR11149-AS39317-AR11151-AS39318-RF32223-RF32224-AS39321-RF32225-AS39324-AR11152-AS39331-AS39332-RF32229-AS39334-AR11156-AS39336-AS39339-AS39340-AS39342             9/ABRIL</t>
  </si>
  <si>
    <t xml:space="preserve">TRASPASO A PERIFERICA/2951884093 ABR11 09:53 BANCOMER D805 FOLIO:1563 </t>
  </si>
  <si>
    <t>DEP. TARJETAS DEL      9/ABRIL</t>
  </si>
  <si>
    <t>DEP. TARJETAS DEL    9/ABRIL</t>
  </si>
  <si>
    <t>DEP. TARJETAS DEL     8/ABRIL</t>
  </si>
  <si>
    <t>PAGO CUENTA DE TERCERO/ 0059420012 BNET 0119983147</t>
  </si>
  <si>
    <t>AS-39338            9/ABRIL</t>
  </si>
  <si>
    <t>TRASPASO A PERIFERICA/2951884093 ABR09 09:45 BANCOMER E113 FOLIO:5048</t>
  </si>
  <si>
    <t>AR11123-AS39229-RF32180-AS39230-AS39231-AR11125-AR11126         6/ABRIL</t>
  </si>
  <si>
    <t>AS39270-AS39271-AS39272-AS39274-RF32203-AR11133-AS39278-AS39286-AS39288-AS39293-AS39294            7/ABRIL</t>
  </si>
  <si>
    <t>SPEI RECIBIDOBANAMEX/0005294970 002 0312997DALTON ORGULLO MOTRIZ SA DE CV</t>
  </si>
  <si>
    <t>RF-32215              8/ABRIL</t>
  </si>
  <si>
    <t>CHEQUE PAGADO NO./000017368 194426304</t>
  </si>
  <si>
    <t xml:space="preserve">SPEI RECIBIDOBANAMEX/0005205729 002 0235052P75 </t>
  </si>
  <si>
    <t>RF-32234 Y RF-32235              11/ABRIL</t>
  </si>
  <si>
    <t xml:space="preserve">CHEQUE PAGADO NO./0017369 PAGO EN EFECTIVO </t>
  </si>
  <si>
    <t xml:space="preserve">TRASPASO ENTRE CUENTAS DE LA CUENTA 2977611676 </t>
  </si>
  <si>
    <t>RF-32216            8/ABRIL</t>
  </si>
  <si>
    <t xml:space="preserve">TRASPASO A TERCEROS/REFBNTC00471291 NOMINA SEMANAL 14 BMRCASH </t>
  </si>
  <si>
    <t xml:space="preserve">SPEI RECIBIDOAXA/0005046880 674 03966120010396612 217 002 AUTOS </t>
  </si>
  <si>
    <t>RF32199 H60305 08.04.16</t>
  </si>
  <si>
    <t xml:space="preserve">DEPOSITO EFECTIVO PRACTIC/******9039 ABR08 09:37 PRAC D805 FOLIO:0968 </t>
  </si>
  <si>
    <t>RF-32145            3/ABRIL</t>
  </si>
  <si>
    <t>RF-32209           7/ABRIL</t>
  </si>
  <si>
    <t xml:space="preserve">DEPOSITO EFECTIVO PRACTIC/******9039 ABR08 09:32 PRAC D805 FOLIO:0961 </t>
  </si>
  <si>
    <t>AS39218-RF32166-AS39220-AS39221-RF32173-AS39223-RF32176-AS39227-AS39228              5/ABRIL</t>
  </si>
  <si>
    <t xml:space="preserve">DEPOSITO EFECTIVO PRACTIC/******9039 ABR08 09:30 PRAC D805 FOLIO:0958 </t>
  </si>
  <si>
    <t>AR11130-AR11131-RF32201           7/ABRIL</t>
  </si>
  <si>
    <t xml:space="preserve">TRASPASO A PERIFERICA/2951884093 ABR08 09:26 BANCOMER B538 FOLIO:3148 </t>
  </si>
  <si>
    <t>SPEI RECIBIDOBANAMEX/0005007677 002 0027690AMEXCO SE 9350093168</t>
  </si>
  <si>
    <t>DEP. TARJETAS DEL     7/ABRIL</t>
  </si>
  <si>
    <t>DEP. TARJETAS DEL    7/ABRIL</t>
  </si>
  <si>
    <t>PAGO CUENTA DE TERCERO/ 0063954059 BNET 0197064705</t>
  </si>
  <si>
    <t xml:space="preserve">DEPOSITO DE TERCERO/REFBNTC00317527 QUALITAS 9022957BMRCASH </t>
  </si>
  <si>
    <t>RF-32205 H60672 07.04.16</t>
  </si>
  <si>
    <t xml:space="preserve">TRASPASO ENTRE CUENTAS DE LA CUENTA 2745132185 </t>
  </si>
  <si>
    <t>RF-32210              7/ABRIL</t>
  </si>
  <si>
    <t xml:space="preserve">SPEI RECIBIDOBANAMEX/0005110232 002 0000001TRASPASO </t>
  </si>
  <si>
    <t>D-664</t>
  </si>
  <si>
    <t xml:space="preserve">PAGO CUENTA DE TERCERO/ 0072898051 BNET 2983511103 0209796FERNN003 </t>
  </si>
  <si>
    <t>AS-39276          7/ABRIL</t>
  </si>
  <si>
    <t>CHEQUE PAGADO NO./000017367 133249794</t>
  </si>
  <si>
    <t xml:space="preserve">DEP.CHEQUES DE OTRO BANCO ABR07 12:37 MEXICO </t>
  </si>
  <si>
    <t xml:space="preserve">DEP.CHEQUES DE OTRO BANCO ABR07 12:36 MEXICO </t>
  </si>
  <si>
    <t xml:space="preserve">TRASPASO CUENTAS PROPIAS/ 0054342002 CUENTA: 0176980015 BNET </t>
  </si>
  <si>
    <t>E-52</t>
  </si>
  <si>
    <t>AS39239-AS39240-AS39241-AS39242-AS39244-RF32188-RF32187-AR11127-AS39249-AS39251-AS39252-AS39253              6/ABRIL</t>
  </si>
  <si>
    <t xml:space="preserve">TRASPASO A PERIFERICA/2951884093 ABR07 11:23 BANCOMER E114 FOLIO:9136 </t>
  </si>
  <si>
    <t xml:space="preserve">SPEI RECIBIDOAXA/0005038903 674 03913240010391324 217 002 AUTOS </t>
  </si>
  <si>
    <t xml:space="preserve">PAGO CUENTA DE TERCERO/ 0026134016 BNET 0151250930 </t>
  </si>
  <si>
    <t>AS-39265           7/ABRIL</t>
  </si>
  <si>
    <t xml:space="preserve">TRASPASO ENTRE CUENTAS DE LA CUENTA 1262795248 </t>
  </si>
  <si>
    <t>RF-32200        7/ABRIL</t>
  </si>
  <si>
    <t>DEP. TARJETAS DEL    6/ABRIL</t>
  </si>
  <si>
    <t xml:space="preserve">SPEI RECIBIDOBANAMEX/0005168980 002 0000066ALECSA A05287 SERVICIO HIACE N </t>
  </si>
  <si>
    <t>AS-39486          15/ABRIL</t>
  </si>
  <si>
    <t xml:space="preserve">DEPOSITO EFECTIVO PRACTIC/******9039 ABR06 15:58 PRAC D805 FOLIO:0492 </t>
  </si>
  <si>
    <t>AR11117-RF32164-AS39212-RF32165-AS39214-AS39213            5/ABRIL</t>
  </si>
  <si>
    <t xml:space="preserve">DEPOSITO DE TERCERO/REFBNTC00317527 QUALITAS 9019607BMRCASH </t>
  </si>
  <si>
    <t>RF-32191 H59773 06.04.16</t>
  </si>
  <si>
    <t xml:space="preserve">DEP.CHEQUES DE OTRO BANCO ABR06 13:54 MEXICO </t>
  </si>
  <si>
    <t>CHEQUE PAGADO NO./0017362 1459525653</t>
  </si>
  <si>
    <t>CHEQUE PAGADO NO./0017364 2796682693</t>
  </si>
  <si>
    <t>CHEQUE PAGADO NO./0017363 2984454235</t>
  </si>
  <si>
    <t xml:space="preserve">SPEI ENVIADO BANAMEX/0000062592 002 0604168COMPRA DE SIENNA </t>
  </si>
  <si>
    <t xml:space="preserve">SPEI RECIBIDOBANAMEX/0005094124 002 0000001TRASPASO </t>
  </si>
  <si>
    <t>D-665</t>
  </si>
  <si>
    <t xml:space="preserve">TRASPASO ENTRE CUENTAS DE LA CUENTA 1141953095 </t>
  </si>
  <si>
    <t>RF-32193            6/ABRIL</t>
  </si>
  <si>
    <t xml:space="preserve">DEPOSITO DE TERCERO/REFBNTC00190640 3016006605 BMRCASH </t>
  </si>
  <si>
    <t>RF-32198 H59003 H59537 H59624 07.04.16</t>
  </si>
  <si>
    <t xml:space="preserve">SPEI ENVIADO BANAMEX/0000038909 002 0604168369 370 370 372 378 374 380 </t>
  </si>
  <si>
    <t xml:space="preserve">SPEI ENVIADO BANAMEX/0000038908 002 0604168234 241 223 </t>
  </si>
  <si>
    <t xml:space="preserve">SPEI ENVIADO BANORTE/IXE/0000038907 072 0604168522 521 520 524 </t>
  </si>
  <si>
    <t>SPEI ENVIADO BANORTE/IXE/0000038906 072 604168177</t>
  </si>
  <si>
    <t>SPEI ENVIADO INBURSA/0000038905 036 60416893</t>
  </si>
  <si>
    <t xml:space="preserve">SPEI ENVIADO SANTANDER/0000038904 014 0604168A2423 </t>
  </si>
  <si>
    <t xml:space="preserve">SPEI ENVIADO BANAMEX/0000038903 002 0604168S0041220 </t>
  </si>
  <si>
    <t>SPEI ENVIADO BANORTE/IXE/0000038902 072 6041681037</t>
  </si>
  <si>
    <t>SPEI ENVIADO BANAMEX/0000038900 002 6041686657</t>
  </si>
  <si>
    <t xml:space="preserve">SPEI ENVIADO BANAMEX/0000038899 002 0604168DEVOLUCION RECIBO 31463 </t>
  </si>
  <si>
    <t xml:space="preserve">SPEI ENVIADO BANAMEX/0000038898 002 0604168DEVOLUCION RECIBO 29330 </t>
  </si>
  <si>
    <t xml:space="preserve">TRASPASO A TERCEROS/REFBNTC00471291 DEVOLUCION RECIBO 31871 BMRCASH </t>
  </si>
  <si>
    <t xml:space="preserve">TRASPASO A TERCEROS/REFBNTC00471291 3683886 3683873 3692477 BMRCASH </t>
  </si>
  <si>
    <t xml:space="preserve">ENLACE TPE SA DE CV/GUIA:4120215 REF:00008000002000561778 CIE:1281615 </t>
  </si>
  <si>
    <t xml:space="preserve">DEPOSITO EFECTIVO PRACTIC/******9039 ABR06 10:55 PRAC D631 FOLIO:5120 </t>
  </si>
  <si>
    <t>AR11110-AS39192-RF32155-AS39193-AR11111-AR11114-AS39195-AR11115-AS39200-AR11116             4/ABRIL</t>
  </si>
  <si>
    <t xml:space="preserve">TRASPASO A PERIFERICA/2951884093 ABR06 10:50 BANCOMER D631 FOLIO:5116 </t>
  </si>
  <si>
    <t>SPEI RECIBIDOINBURSA/0005025049 036 0160406SPEI INBURSA</t>
  </si>
  <si>
    <t>RF-32196           6/ABRIL</t>
  </si>
  <si>
    <t>DEP. TARJETAS DEL    5/ABRIL</t>
  </si>
  <si>
    <t>CHEQUE PAGADO NO./0017346 RFC CUENTA DE DEPOSITO:CMA140331HW4</t>
  </si>
  <si>
    <t>TRASPASO ENTRE CUENTAS/REFBNTC00471291 TRASPASO0445069130 BMRCASH</t>
  </si>
  <si>
    <t>I-212</t>
  </si>
  <si>
    <t>I-213</t>
  </si>
  <si>
    <t>SPEI RECIBIDOBANORTE/IXE/0005198831 072 0050416PAGO DE UNIDAD GS718384</t>
  </si>
  <si>
    <t>RF-32179          6/ABRIL</t>
  </si>
  <si>
    <t xml:space="preserve">PAGO CUENTA DE TERCERO/ 0080473011 BNET 0179386785 </t>
  </si>
  <si>
    <t>AS-39226          5/ABRIL</t>
  </si>
  <si>
    <t xml:space="preserve">DEPOSITO DE TERCERO/REFBNTC00317527 QUALITAS 9015500BMRCASH </t>
  </si>
  <si>
    <t xml:space="preserve">PAGO CUENTA DE TERCERO/ 0057029010 BNET 0189300430 </t>
  </si>
  <si>
    <t>AS-39224            5/ABRIL</t>
  </si>
  <si>
    <t xml:space="preserve">TRASPASO CUENTAS PROPIAS/ 0087006012 CUENTA: 0176980015 BNET </t>
  </si>
  <si>
    <t>E-132</t>
  </si>
  <si>
    <t xml:space="preserve">TRASPASO CUENTAS PROPIAS/ 0087006009 CUENTA: 0176980015 BNET </t>
  </si>
  <si>
    <t>E-131</t>
  </si>
  <si>
    <t xml:space="preserve">TRASPASO CUENTAS PROPIAS/ 0087006006 CUENTA: 0176980015 BNET </t>
  </si>
  <si>
    <t>E-130</t>
  </si>
  <si>
    <t xml:space="preserve">SPEI RECIBIDOBANAMEX/0005130619 002 0181775DTMAC ******IALIZADORA SA DE C </t>
  </si>
  <si>
    <t>D 307</t>
  </si>
  <si>
    <t xml:space="preserve">SPEI RECIBIDOBANAMEX/0005114446 002 0000001TRASPASO </t>
  </si>
  <si>
    <t>D-537</t>
  </si>
  <si>
    <t>RF-32175              5/ABRIL</t>
  </si>
  <si>
    <t xml:space="preserve">TRASPASO ENTRE CUENTAS DE LA CUENTA 1471476432 </t>
  </si>
  <si>
    <t>RF-32174              5/ABRIL</t>
  </si>
  <si>
    <t xml:space="preserve">TOYOTA FINANCIAL SER/GUIA:0823548 REF:271559CD95 CIE:0592996 </t>
  </si>
  <si>
    <t xml:space="preserve">TOYOTA FINANCIAL SER/GUIA:0823537 REF:271296CD50 CIE:0592996 </t>
  </si>
  <si>
    <t xml:space="preserve">TOYOTA FINANCIAL SER/GUIA:0823526 REF:00000000000005704058 CIE:0593003 </t>
  </si>
  <si>
    <t>DEPOSITO EFECTIVO PRACTIC/******9039 ABR05 10:44 PRAC D631 FOLIO:4636</t>
  </si>
  <si>
    <t>RF32148-RF32149-AS39182-RF32150-AS39187             4/ABRIL</t>
  </si>
  <si>
    <t xml:space="preserve">TRASPASO A PERIFERICA/2951884093 ABR05 10:36 BANCOMER D631 FOLIO:4630 </t>
  </si>
  <si>
    <t>RF-32161           4/ABRIL</t>
  </si>
  <si>
    <t>AR11082-AS39035-RF32059-AS39097-RF32063-AS39101-AS39104-AS39107-AS39112-AS39114-AS39117-RF32070-AS39118           31/MAR</t>
  </si>
  <si>
    <t>RF-32248 Y RF-32249            11/ABRIL</t>
  </si>
  <si>
    <t>RF-32160             4/ABRIL</t>
  </si>
  <si>
    <t xml:space="preserve">DEPOSITO DE TERCERO/REFBNTC00002186 GP478253 FBMRCASH </t>
  </si>
  <si>
    <t>0671N/16</t>
  </si>
  <si>
    <t xml:space="preserve">DEPOSITO DE TERCERO/REFBNTC00002186 G1392084 FBMRCASH </t>
  </si>
  <si>
    <t>0605N/16</t>
  </si>
  <si>
    <t xml:space="preserve">DEPOSITO DE TERCERO/REFBNTC00002186 G3008212 FBMRCASH </t>
  </si>
  <si>
    <t>0642N/16</t>
  </si>
  <si>
    <t xml:space="preserve">DEPOSITO DE TERCERO/REFBNTC00002186 G3509162 FBMRCASH </t>
  </si>
  <si>
    <t>0640N/16</t>
  </si>
  <si>
    <t xml:space="preserve">DEPOSITO DE TERCERO/REFBNTC00002186 GY138503 FBMRCASH </t>
  </si>
  <si>
    <t>0668N/16</t>
  </si>
  <si>
    <t xml:space="preserve">DEPOSITO DE TERCERO/REFBNTC00002186 GK003602 FBMRCASH </t>
  </si>
  <si>
    <t>0655N/16</t>
  </si>
  <si>
    <t xml:space="preserve">DEPOSITO DE TERCERO/REFBNTC00002186 GK002281 FBMRCASH </t>
  </si>
  <si>
    <t>0562N/16</t>
  </si>
  <si>
    <t xml:space="preserve">DEPOSITO DE TERCERO/REFBNTC00002186 G1393069 FBMRCASH </t>
  </si>
  <si>
    <t>0623N/16</t>
  </si>
  <si>
    <t xml:space="preserve">DEPOSITO DE TERCERO/REFBNTC00002186 GS721438 FBMRCASH </t>
  </si>
  <si>
    <t>0603N/16</t>
  </si>
  <si>
    <t xml:space="preserve">DEPOSITO DE TERCERO/REFBNTC00002186 GU573067 FBMRCASH </t>
  </si>
  <si>
    <t>0631N/16</t>
  </si>
  <si>
    <t xml:space="preserve">DEPOSITO DE TERCERO/REFBNTC00002186 G1449127 FBMRCASH </t>
  </si>
  <si>
    <t>0672N/16</t>
  </si>
  <si>
    <t xml:space="preserve">DEPOSITO DE TERCERO/REFBNTC00002186 GP484772 FBMRCASH </t>
  </si>
  <si>
    <t>0650N/16</t>
  </si>
  <si>
    <t xml:space="preserve">DEPOSITO DE TERCERO/REFBNTC00002186 G3509919 FBMRCASH </t>
  </si>
  <si>
    <t>0648N/16</t>
  </si>
  <si>
    <t xml:space="preserve">DEPOSITO DE TERCERO/REFBNTC00002186 DW003820 FBMRCASH </t>
  </si>
  <si>
    <t>0045U/16</t>
  </si>
  <si>
    <t>SPEI RECIBIDOBANAMEX/0005006361 002 0023591AMEXCO SE 9350093168</t>
  </si>
  <si>
    <t>DEP. TARJETAS DEL     2 Y 4  DE ABRIL</t>
  </si>
  <si>
    <t xml:space="preserve">SPEI RECIBIDOBANORTE/IXE/0005207298 072 0000083SERV 20 000KM MUN7139 </t>
  </si>
  <si>
    <t>AS-39448        14/ABRIL</t>
  </si>
  <si>
    <t>AS-39207           4/ABRIL</t>
  </si>
  <si>
    <t>RF-32159              4/ABRIL</t>
  </si>
  <si>
    <t xml:space="preserve">DEPOSITO DE TERCERO/REFBNTC00317527 QUALITAS 9011307BMRCASH </t>
  </si>
  <si>
    <t>AR-11121        6/ABRIL</t>
  </si>
  <si>
    <t>CHEQUE PAGADO NO./0017360 197340656</t>
  </si>
  <si>
    <t xml:space="preserve">DEP.CHEQUES DE OTRO BANCO ABR04 14:57 MEXICO </t>
  </si>
  <si>
    <t xml:space="preserve">PAGO CUENTA DE TERCERO/ 0095319010 BNET 0184104048 </t>
  </si>
  <si>
    <t>AR-11120             5/ABRIL</t>
  </si>
  <si>
    <t xml:space="preserve">DEPOSITO DE TERCERO/REFBNTC00356778 ORDEN 61470 BMRCASH </t>
  </si>
  <si>
    <t>AS-39209              5/ABRIL</t>
  </si>
  <si>
    <t xml:space="preserve">CHEQUE PAGADO NO./0017359 PAGO EN EFECTIVO </t>
  </si>
  <si>
    <t>CHEQUE PAGADO NO./000017355 131303384</t>
  </si>
  <si>
    <t>RF-32151            4/ABRIL</t>
  </si>
  <si>
    <t xml:space="preserve">DEPOSITO DE TERCERO/REFBNTC00335908 L5E PAGO FACT CTDO HIGHLANDER BMRCASH </t>
  </si>
  <si>
    <t>AS-39197           4/ABRIL</t>
  </si>
  <si>
    <t xml:space="preserve">SPEI RECIBIDOSANTANDER/0005125349 014 9105681ET 08 </t>
  </si>
  <si>
    <t>RF-32284          13/ABRIL</t>
  </si>
  <si>
    <t xml:space="preserve">SPEI RECIBIDOBANAMEX/0005119127 002 0000001TRASPASO </t>
  </si>
  <si>
    <t>D-536</t>
  </si>
  <si>
    <t xml:space="preserve">SPEI RECIBIDOBAJIO/0005106476 030 4224300hilux 106 </t>
  </si>
  <si>
    <t>AS-39211            5/ABRIL</t>
  </si>
  <si>
    <t xml:space="preserve">TOYOTA FINANCIAL SER/GUIA:2466640 REF:00000000000005704058 CIE:0593003 </t>
  </si>
  <si>
    <t xml:space="preserve">TOYOTA FINANCIAL SER/GUIA:2466629 REF:00000000000005704058 CIE:0593003 </t>
  </si>
  <si>
    <t xml:space="preserve">TOYOTA FINANCIAL SER/GUIA:2466618 REF:00000000000005704058 CIE:0593003 </t>
  </si>
  <si>
    <t xml:space="preserve">TRASPASO A TERCEROS/REFBNTC00471291 SUELDO GERENCIALES BMRCASH </t>
  </si>
  <si>
    <t>AS39130-AS38140-AS36133-AS39134-AS39135-AR11091-AR11092-AS39140-AS39141-AS39142-AR11095-AR11096-AS39145-AS39146-AS39147-RF32127            1/ABRIL</t>
  </si>
  <si>
    <t>RF-32131-AR11102-AR11103-AS39145-AS39156-AR11107-RF39158-AS39160-AS39161-RF32140-AS39162-RF32141-AR11098         2/ABRIL</t>
  </si>
  <si>
    <t>RF-32139         2/ABRIL</t>
  </si>
  <si>
    <t>RF-32128         1/ABRIL</t>
  </si>
  <si>
    <t xml:space="preserve">TRASPASO A PERIFERICA/2951884093 ABR04 11:08 BANCOMER D805 FOLIO:9427 </t>
  </si>
  <si>
    <t xml:space="preserve">TRASPASO ENTRE CUENTAS DE LA CUENTA 1124327535 </t>
  </si>
  <si>
    <t>RF-32172             5/ABRIL</t>
  </si>
  <si>
    <t xml:space="preserve">TRASPASO ENTRE CUENTAS DE LA CUENTA 1405919258 </t>
  </si>
  <si>
    <t>RF-32153            4/ABRIL</t>
  </si>
  <si>
    <t>DEP.TARJETAS DEL      1/ABRIL</t>
  </si>
  <si>
    <t xml:space="preserve">TRASPASO A PERIFERICA/2951884093 ABR02 12:42 BANCOMER D805 FOLIO:8737 </t>
  </si>
  <si>
    <t xml:space="preserve">TRASPASO ENTRE CUENTAS DE LA CUENTA 2730894303 </t>
  </si>
  <si>
    <t>RF-32144         2/ABRIL</t>
  </si>
  <si>
    <t xml:space="preserve">DEPOSITO EFECTIVO PRACTIC/******9039 ABR02 12:41 PRAC D805 FOLIO:8735 </t>
  </si>
  <si>
    <t>RF32113-AR11085-AR11086-AS39125-AR11088       1/ABRIL</t>
  </si>
  <si>
    <t xml:space="preserve">CHEQUE PAGADO NO./0017341 PAGO EN EFECTIVO </t>
  </si>
  <si>
    <t>CHEQUE PAGADO NO./0017356 190624047</t>
  </si>
  <si>
    <t>CHEQUE PAGADO NO./0017357 445084814</t>
  </si>
  <si>
    <t>TRASPASO ENTRE CUENTAS DE LA CUENTA 1110345261</t>
  </si>
  <si>
    <t>RF-32138          2/ABRIL</t>
  </si>
  <si>
    <t>TRASPASO ENTRE CUENTAS DE LA CUENTA 2953628701</t>
  </si>
  <si>
    <t>RF-32177              5/ABRIL</t>
  </si>
  <si>
    <t>PAGO CUENTA DE TERCERO/ 0003994043 BNET 0155733014</t>
  </si>
  <si>
    <t>RF-32146          4/ABRIL</t>
  </si>
  <si>
    <t xml:space="preserve">CHEQUE PAGADO NO./0017317 PAGO EN EFECTIVO </t>
  </si>
  <si>
    <t xml:space="preserve">DEPOSITO DE TERCERO/REFBNTC00317527 QUALITAS 8997960BMRCASH </t>
  </si>
  <si>
    <t>RF-32118 H60671 01.04.16</t>
  </si>
  <si>
    <t xml:space="preserve">DEPOSITO DE TERCERO/REFBNTC00317527 QUALITAS 8997287BMRCASH </t>
  </si>
  <si>
    <t>RF-32120 H60937 01.04.16</t>
  </si>
  <si>
    <t xml:space="preserve">DEPOSITO DE TERCERO/REFBNTC00097373 MANTENIMIENTO CAM AVANZA 2013 BMRCASH </t>
  </si>
  <si>
    <t>AS-39280           7/ABRIL</t>
  </si>
  <si>
    <t xml:space="preserve">PAGO CUENTA DE TERCERO/ 0076416048 BNET 0159664955 </t>
  </si>
  <si>
    <t>RF-32307        14/ABRIL</t>
  </si>
  <si>
    <t xml:space="preserve">DEPOSITO DE TERCERO/REFBNTC00317527 QUALITAS 8998675BMRCASH </t>
  </si>
  <si>
    <t>RF-32121 H60520 01.04.16</t>
  </si>
  <si>
    <t>CHEQUE PAGADO NO./0017358 2791443291</t>
  </si>
  <si>
    <t>CHEQUE PAGADO NO./0017353 447737114</t>
  </si>
  <si>
    <t>CHEQUE PAGADO NO./000017352 133195457</t>
  </si>
  <si>
    <t>CHEQUE PAGADO NO./000017351 133195457</t>
  </si>
  <si>
    <t>CHEQUE PAGADO NO./000017350 133195457</t>
  </si>
  <si>
    <t xml:space="preserve">TRASPASO ENTRE CUENTAS DE LA CUENTA 1110345261 </t>
  </si>
  <si>
    <t>RF-32130              2/ABRIL</t>
  </si>
  <si>
    <t xml:space="preserve">DEPOSITO DE TERCERO/REFBNTC00474649 PAGO DE FACT BMRCASH </t>
  </si>
  <si>
    <t>AR-11093        1/ABRIL</t>
  </si>
  <si>
    <t xml:space="preserve">SPEI RECIBIDOBANAMEX/0005172954 002 0225488PAGATLAS 217538 </t>
  </si>
  <si>
    <t>RF-32123H56843 01.04.16</t>
  </si>
  <si>
    <t xml:space="preserve">PAGO CUENTA DE TERCERO/ 0036031039 BNET 1217599269 ENGANCHE DE AUTO </t>
  </si>
  <si>
    <t>RF-32126         1/ABRIL</t>
  </si>
  <si>
    <t xml:space="preserve">TRASPASO A TERCEROS/REFBNTC00471291 NOMINA SEMANAL 13 BMRCASH </t>
  </si>
  <si>
    <t xml:space="preserve">DEPOSITO DE TERCERO/REFBNTC00287954 P0401 3100002113 INTERMOD MEXIBMRCASH </t>
  </si>
  <si>
    <t>AS-39243            6/ABRIL</t>
  </si>
  <si>
    <t xml:space="preserve">DEPOSITO EFECTIVO PRACTIC/******9039 ABR01 11:10 PRAC 7425 FOLIO:4339 </t>
  </si>
  <si>
    <t>AR-11119             5/ABRIL</t>
  </si>
  <si>
    <t>RF-32115        1/ABRIL</t>
  </si>
  <si>
    <t xml:space="preserve">DEPOSITO EFECTIVO PRACTIC/******9039 ABR01 09:41 PRAC D805 FOLIO:8038 </t>
  </si>
  <si>
    <t>AR11080-AS39079-AS39081-RF32055         31/MAR</t>
  </si>
  <si>
    <t xml:space="preserve">DEPOSITO EFECTIVO PRACTIC/******9039 ABR01 09:39 PRAC D805 FOLIO:8035 </t>
  </si>
  <si>
    <t>AS38914-AR11049-RF31965-AS38926-AS38925-AS38927-AS38930-RF31969-RF31972-AS38934-AS38939-AS38947           24/MAR</t>
  </si>
  <si>
    <t xml:space="preserve">DEPOSITO EFECTIVO PRACTIC/******9039 ABR01 09:36 PRAC D805 FOLIO:8032 </t>
  </si>
  <si>
    <t>AS39024-AS39026-AS39027-AS39029         30/MAR</t>
  </si>
  <si>
    <t xml:space="preserve">TRASPASO A PERIFERICA/2951884093 ABR01 09:33 BANCOMER D805 FOLIO:8030 </t>
  </si>
  <si>
    <t xml:space="preserve">SPEI RECIBIDOBANAMEX/0005010046 002 0022622AMEXCO SE 9350093168 </t>
  </si>
  <si>
    <t xml:space="preserve">IVA COM. VENTAS DEBITO/175829536 TERMINALES PUNTO DE VENTA </t>
  </si>
  <si>
    <t xml:space="preserve">COMISION VENTAS DEBITO/175829536 TERMINALES PUNTO DE VENTA </t>
  </si>
  <si>
    <t xml:space="preserve">VENTAS DEBITO/145829536 TERMINALES PUNTO DE VENTA </t>
  </si>
  <si>
    <t>DEP.TARJETAS  DEL      31/MAR</t>
  </si>
  <si>
    <t xml:space="preserve">IVA COM. VENTAS CREDITO/175829536 TERMINALES PUNTO DE VENTA </t>
  </si>
  <si>
    <t xml:space="preserve">COMISION VENTAS CREDITO/175829536 TERMINALES PUNTO DE VENTA </t>
  </si>
  <si>
    <t xml:space="preserve">VENTAS CREDITO/145829536 TERMINALES PUNTO DE VENTA </t>
  </si>
  <si>
    <t>DEP.TARJETAS  DEL       31/MAR</t>
  </si>
  <si>
    <t xml:space="preserve">COM CHQ LIBRADOS PAGADOS DEL 01MAR16 AL 31MAR16 </t>
  </si>
  <si>
    <t>CHEQUE PAGADO 17354</t>
  </si>
  <si>
    <t>0557- TCN16</t>
  </si>
  <si>
    <t>0044-TCU16</t>
  </si>
  <si>
    <t>0378-TCN16</t>
  </si>
  <si>
    <t>0528-TCN16</t>
  </si>
  <si>
    <t>0657-TCN16</t>
  </si>
  <si>
    <t>0677-TCN16</t>
  </si>
  <si>
    <t>0693-TCN16</t>
  </si>
  <si>
    <t>E     19</t>
  </si>
  <si>
    <t>E     21</t>
  </si>
  <si>
    <t>E     42</t>
  </si>
  <si>
    <t>E     41</t>
  </si>
  <si>
    <t>E     78</t>
  </si>
  <si>
    <t>E     82</t>
  </si>
  <si>
    <t>E     81</t>
  </si>
  <si>
    <t>E    137</t>
  </si>
  <si>
    <t>E    148</t>
  </si>
  <si>
    <t>E    147</t>
  </si>
  <si>
    <t>E    153</t>
  </si>
  <si>
    <t>E    163</t>
  </si>
  <si>
    <t>E    162</t>
  </si>
  <si>
    <t>0038-TCU14</t>
  </si>
  <si>
    <t>D  2,855</t>
  </si>
  <si>
    <t>D  2,863</t>
  </si>
  <si>
    <t>CONSULTORES CONSILIADO</t>
  </si>
  <si>
    <t>E    211</t>
  </si>
  <si>
    <t>E    228</t>
  </si>
  <si>
    <t>CHEQUE PAGADO 17366</t>
  </si>
  <si>
    <t>XXX</t>
  </si>
  <si>
    <t>CON</t>
  </si>
  <si>
    <t>PAGO MES PASADO</t>
  </si>
  <si>
    <t>NO ESTA REGISTRADO</t>
  </si>
  <si>
    <t>MAYO</t>
  </si>
  <si>
    <t>ACTUALIZAR BBVA AUX</t>
  </si>
  <si>
    <t>0744N/16</t>
  </si>
  <si>
    <t>0764N/16</t>
  </si>
  <si>
    <t>TERE O THANIA</t>
  </si>
  <si>
    <t>D 2687</t>
  </si>
  <si>
    <t xml:space="preserve">TRASPASO ENTRE CUENTAS/REFBNTC00471291 TELCEL 0445084814 BMRCASH </t>
  </si>
  <si>
    <t xml:space="preserve">PAGO CUENTA DE TERCERO/ 0054673052 BNET 0442658801 </t>
  </si>
  <si>
    <t xml:space="preserve">PAGO CUENTA DE TERCERO/******4670 MAY31 16:17 BANCOMER 7576 FOLIO:4890 </t>
  </si>
  <si>
    <t xml:space="preserve">PAGO CUENTA DE TERCERO/ 0046556022 BNET 1208479364 83923880 </t>
  </si>
  <si>
    <t>CONFIRMADO 31/05</t>
  </si>
  <si>
    <t xml:space="preserve">DEPOSITO DE TERCERO/REFBNTC00317527 QUALITAS 9194353BMRCASH </t>
  </si>
  <si>
    <t>RF-33070 H60903 31.05.16</t>
  </si>
  <si>
    <t xml:space="preserve">TRASPASO ENTRE CUENTAS DE LA CUENTA 2983993558 </t>
  </si>
  <si>
    <t xml:space="preserve">SPEI RECIBIDOBANAMEX/0005235480 002 0053116ALECSA CELAYA S DE RL DE CV </t>
  </si>
  <si>
    <t xml:space="preserve">SPEI RECIBIDOAXA/0005196939 674 05839400010583940 217 002 AUTOS </t>
  </si>
  <si>
    <t>RF-33062 H61671 31.05.16</t>
  </si>
  <si>
    <t xml:space="preserve">TRASPASO CUENTAS PROPIAS/ 0077380005 CUENTA: 0176980015 BNET </t>
  </si>
  <si>
    <t>I-1182</t>
  </si>
  <si>
    <t>CHEQUE PAGADO NO./000017593 133249794</t>
  </si>
  <si>
    <t>D 2688</t>
  </si>
  <si>
    <t>D 2689</t>
  </si>
  <si>
    <t xml:space="preserve">SPEI RECIBIDOBAJIO/0005128235 030 2121000PAOG DE SERVICIO </t>
  </si>
  <si>
    <t xml:space="preserve">CHEQUE DEVUELTO 002001501490390000657CD010828 </t>
  </si>
  <si>
    <t xml:space="preserve">PAGO CUENTA DE TERCERO/ 0097568025 BNET 1171031678 ENGANCHE </t>
  </si>
  <si>
    <t>TRASPASO ENTRE CUENTAS DE LA CUENTA 2865266335</t>
  </si>
  <si>
    <t>CHEQUE PAGADO NO./0017574 RFC CUENTA DE DEPOSITO:RFC NO DISP</t>
  </si>
  <si>
    <t>CHEQUE PAGADO NO./0017495 RFC CUENTA DE DEPOSITO:ESA97040873A</t>
  </si>
  <si>
    <t>PAGO CUENTA DE TERCERO/ 0006983025 BNET 2778679096 FINIQUITO CAMIONET</t>
  </si>
  <si>
    <t>IVA POR PENALIZACION./9676830595</t>
  </si>
  <si>
    <t>PENALIZACION POR INCUMPLI/9676830595</t>
  </si>
  <si>
    <t>SPEI RECIBIDOBANAMEX/0005312297 002 0546546ENGANCHE</t>
  </si>
  <si>
    <t>TRASPASO A TERCEROS/REFBNTC00471291 BONO CELAYA ESPECIAL BMRCASH</t>
  </si>
  <si>
    <t>TRASPASO A TERCEROS/REFBNTC00471291 BONO CELAYA SEMANAL BMRCASH</t>
  </si>
  <si>
    <t>TRASPASO A TERCEROS/REFBNTC00471291 BONO CELAYA QUINCENAL BMRCASH</t>
  </si>
  <si>
    <t>PAGO CUENTA DE TERCERO/ 0077421024 BNET 0178726205 ENGANCHE</t>
  </si>
  <si>
    <t>CHEQUE PAGADO NO./CH-0017503 RFC CUENTA DE DEPOSITO:LECA340203-JNA</t>
  </si>
  <si>
    <t>CHEQUE PAGADO NO./CH-0017504 RFC CUENTA DE DEPOSITO:LECA340203-JNA</t>
  </si>
  <si>
    <t>CHEQUE PAGADO NO./CH-0017584 RFC CUENTA DE DEPOSITO:RAGJ800427-K44</t>
  </si>
  <si>
    <t>DEP.CHEQUES DE OTRO BANCO/0062831 MAY30 14:49 MEXICO</t>
  </si>
  <si>
    <t>CHEQUE PAGADO NO./CH-0017585 RFC CUENTA DE DEPOSITO:IFL130502 -TN8</t>
  </si>
  <si>
    <t>CHEQUE PAGADO NO./CH-0017591 RFC CUENTA DE DEPOSITO:IFL130502 -TN8</t>
  </si>
  <si>
    <t>CHEQUE PAGADO NO./CH-0017587 RFC CUENTA DE DEPOSITO:IFL130502 -TN8</t>
  </si>
  <si>
    <t>CHEQUE PAGADO NO./CH-0017592 RFC CUENTA DE DEPOSITO:IFL130502 -TN8</t>
  </si>
  <si>
    <t>DEPOSITO DE TERCERO/REFBNTC00317527 QUALITAS 9190965BMRCASH</t>
  </si>
  <si>
    <t>E-281</t>
  </si>
  <si>
    <t xml:space="preserve">DEPOSITO DE TERCERO/REFBNTC00002186 GK006182 FBMRCASH </t>
  </si>
  <si>
    <t>0857N/16</t>
  </si>
  <si>
    <t xml:space="preserve">DEPOSITO DE TERCERO/REFBNTC00002186 GK004079 FBMRCASH </t>
  </si>
  <si>
    <t>0841N/16</t>
  </si>
  <si>
    <t xml:space="preserve">SPEI RECIBIDOINBURSA/0005171829 036 0160530DEPOSITO A CUENTA DE ENGANCHE </t>
  </si>
  <si>
    <t>CONFIRMADO 30/05</t>
  </si>
  <si>
    <t xml:space="preserve">SPEI RECIBIDOBANAMEX/0005151654 002 0000001TRASPASO </t>
  </si>
  <si>
    <t>D-2539</t>
  </si>
  <si>
    <t xml:space="preserve">PAGO CUENTA DE TERCERO/ 0011752024 BNET 1208479364 ANT AGUSTIN CALDER </t>
  </si>
  <si>
    <t>CHEQUE PAGADO NO./0017557 103547221</t>
  </si>
  <si>
    <t>TRASPASO A PERIFERICA/2951884093 MAY28 09:37 BANCOMER 1566 FOLIO:0049</t>
  </si>
  <si>
    <t>E 282</t>
  </si>
  <si>
    <t xml:space="preserve">SPEI RECIBIDOBAJIO/0005319700 030 1501149ABONO A CUENTA 012680001501490 </t>
  </si>
  <si>
    <t>CONFIRMADO 27/05</t>
  </si>
  <si>
    <t xml:space="preserve">SPEI RECIBIDOSANTANDER/0005315050 014 8554081PAGO TACOMA STERLING </t>
  </si>
  <si>
    <t xml:space="preserve">PAGO CUENTA DE TERCERO/ 0067140025 BNET 0164230477 </t>
  </si>
  <si>
    <t xml:space="preserve">TRASPASO ENTRE CUENTAS DE LA CUENTA 1115457831 </t>
  </si>
  <si>
    <t>CHEQUE PAGADO NO./0017573 1115457831</t>
  </si>
  <si>
    <t xml:space="preserve">TRASPASO ENTRE CUENTAS DE LA CUENTA 1166768741 </t>
  </si>
  <si>
    <t xml:space="preserve">SPEI RECIBIDOBAJIO/0005209844 030 607791639867 REFACC Y MTTO VEHICULO S </t>
  </si>
  <si>
    <t xml:space="preserve">DEP.CHEQUES DE OTRO BANCO MAY27 13:59 MEXICO </t>
  </si>
  <si>
    <t xml:space="preserve">DEP.CHEQUES DE OTRO BANCO MAY27 13:58 MEXICO </t>
  </si>
  <si>
    <t>CHEQUE PAGADO NO./0017578 447737114</t>
  </si>
  <si>
    <t>CHEQUE PAGADO NO./0017579 149814671</t>
  </si>
  <si>
    <t>CHEQUE PAGADO NO./0017582 148193703</t>
  </si>
  <si>
    <t>CHEQUE PAGADO NO./0017583 105727626</t>
  </si>
  <si>
    <t xml:space="preserve">DEP.CHEQUES DE OTRO BANCO MAY27 13:43 MEXICO </t>
  </si>
  <si>
    <t>CHEQUE PAGADO NO./000017580 133249794</t>
  </si>
  <si>
    <t xml:space="preserve">DEPOSITO DE TERCERO/REFBNTC00211192 OS 764 CARCONTROL BMRCASH </t>
  </si>
  <si>
    <t>CHEQUE PAGADO NO./0017433 159664955</t>
  </si>
  <si>
    <t xml:space="preserve">TRASPASO A PERIFERICA/2951884093 MAY27 11:40 BANCOMER D805 FOLIO:9094 </t>
  </si>
  <si>
    <t xml:space="preserve">PAGO CUENTA DE TERCERO/ 0034516043 BNET 0190705136 </t>
  </si>
  <si>
    <t xml:space="preserve">PAGO CUENTA DE TERCERO/ 0013830012 BNET 0184104048 </t>
  </si>
  <si>
    <t xml:space="preserve">TRASPASO ENTRE CUENTAS DE LA CUENTA 2677351747 </t>
  </si>
  <si>
    <t xml:space="preserve">PAGO CUENTA DE TERCERO/ 0096320014 BNET 0193546799 </t>
  </si>
  <si>
    <t>SPEI RECIBIDOBANAMEX/0005004835 002 0040430AMEXCO SE 9350093168</t>
  </si>
  <si>
    <t>RF-32981 H62675 27.05.16</t>
  </si>
  <si>
    <t>CHEQUE PAGADO NO./0017575 RFC CUENTA DE DEPOSITO:GNP9211244P0</t>
  </si>
  <si>
    <t>E-266</t>
  </si>
  <si>
    <t>PAGO CUENTA DE TERCERO/ 0097066032 BNET 0442658801</t>
  </si>
  <si>
    <t>DEPOSITO DE TERCERO/REFBNTC00317527 QUALITAS 9184833BMRCASH</t>
  </si>
  <si>
    <t xml:space="preserve">DEPOSITO DE TERCERO/REFBNTC00002186 GX554969 FBMRCASH </t>
  </si>
  <si>
    <t>0852N/16</t>
  </si>
  <si>
    <t xml:space="preserve">DEPOSITO DE TERCERO/REFBNTC00002186 G3519826 FBMRCASH </t>
  </si>
  <si>
    <t>0766N/16</t>
  </si>
  <si>
    <t>AS40622-AS40620-RF32958          25/MAYO</t>
  </si>
  <si>
    <t>RF-32955       25/MAYO</t>
  </si>
  <si>
    <t>AS-40618          25/MAYO</t>
  </si>
  <si>
    <t xml:space="preserve">DEP.CHEQUES DE OTRO BANCO MAY26 12:46 MEXICO </t>
  </si>
  <si>
    <t>CHEQUE PAGADO NO./000017576 133249794</t>
  </si>
  <si>
    <t xml:space="preserve">SPEI RECIBIDOSCOTIABANK/0005080982 044 3520099PAGO SERVICIO CAMIONETA SIENNA </t>
  </si>
  <si>
    <t xml:space="preserve">CHEQUE DEVUELTO 030001501490390000344CD030828 </t>
  </si>
  <si>
    <t xml:space="preserve">CHEQUE DEVUELTO 002001501490390000655CD010828 </t>
  </si>
  <si>
    <t xml:space="preserve">SPEI RECIBIDOBANAMEX/0005058531 002 0117274DTMAC ******IALIZADORA SA DE C </t>
  </si>
  <si>
    <t>D 2380</t>
  </si>
  <si>
    <t xml:space="preserve">TRASPASO A PERIFERICA/2951884093 MAY26 10:08 BANCOMER E114 FOLIO:9528 </t>
  </si>
  <si>
    <t>CHEQUE PAGADO NO./0017561 101602896</t>
  </si>
  <si>
    <t xml:space="preserve">CHEQUE PAGADO NO./0017556 PAGO EN EFECTIVO </t>
  </si>
  <si>
    <t xml:space="preserve">CHEQUE PAGADO NO./0017562 PAGO EN EFECTIVO </t>
  </si>
  <si>
    <t>PAGO CUENTA DE TERCERO/ 0064572012 BNET 0168856710</t>
  </si>
  <si>
    <t xml:space="preserve">DEPOSITO DE TERCERO/REFBNTC00002186 GP499311 FBMRCASH </t>
  </si>
  <si>
    <t>0802N/16</t>
  </si>
  <si>
    <t xml:space="preserve">DEPOSITO DE TERCERO/REFBNTC00002186 GW423566 FBMRCASH </t>
  </si>
  <si>
    <t>0635N/16</t>
  </si>
  <si>
    <t xml:space="preserve">DEPOSITO DE TERCERO/REFBNTC00002186 BD000945 FBMRCASH </t>
  </si>
  <si>
    <t>0076U/16</t>
  </si>
  <si>
    <t>Q7</t>
  </si>
  <si>
    <t xml:space="preserve">SPEI ENVIADO SCOTIABANK/0000067343 044 2505168A33099 A33040 A32937 </t>
  </si>
  <si>
    <t xml:space="preserve">SPEI ENVIADO SANTANDER/0000067342 014 2505168AAA116 AAA112 AAA19705 </t>
  </si>
  <si>
    <t xml:space="preserve">SPEI ENVIADO BAJIO/0000067341 030 250516822027 22045 22382 </t>
  </si>
  <si>
    <t xml:space="preserve">SPEI ENVIADO BANAMEX/0000067340 002 25051685731325 5731313 5733292 </t>
  </si>
  <si>
    <t xml:space="preserve">SPEI ENVIADO BANAMEX/0000067339 002 2505168CELAD23675 </t>
  </si>
  <si>
    <t xml:space="preserve">SPEI ENVIADO BAJIO/0000067338 030 2505168A483 </t>
  </si>
  <si>
    <t>SPEI ENVIADO BANORTE/IXE/0000067337 072 25051681631</t>
  </si>
  <si>
    <t>SPEI ENVIADO BANORTE/IXE/0000067336 072 2505168300</t>
  </si>
  <si>
    <t xml:space="preserve">SPEI ENVIADO BANAMEX/0000067335 002 2505168B224 </t>
  </si>
  <si>
    <t xml:space="preserve">SPEI ENVIADO SANTANDER/0000067334 014 2505168A2491 </t>
  </si>
  <si>
    <t xml:space="preserve">SPEI ENVIADO BANAMEX/0000067333 002 2505168ZE1491366 </t>
  </si>
  <si>
    <t xml:space="preserve">SPEI ENVIADO SCOTIABANK/0000067332 044 2505168A20 </t>
  </si>
  <si>
    <t xml:space="preserve">SPEI ENVIADO BANAMEX/0000067331 002 2505168409 369 </t>
  </si>
  <si>
    <t xml:space="preserve">SPEI ENVIADO SANTANDER/0000067330 014 2505168DEVOLUCION RECIBO 32723 </t>
  </si>
  <si>
    <t xml:space="preserve">SPEI ENVIADO BAJIO/0000067329 030 2505168DEVOLUCION RECIBO 30551 </t>
  </si>
  <si>
    <t xml:space="preserve">SPEI ENVIADO BAJIO/0000067328 030 2505168DEVOLUCION RECIBO 32630 </t>
  </si>
  <si>
    <t xml:space="preserve">TRASPASO A TERCEROS/REFBNTC00471291 3738444 BMRCASH </t>
  </si>
  <si>
    <t xml:space="preserve">TRASPASO A TERCEROS/REFBNTC00471291 2968 BMRCASH </t>
  </si>
  <si>
    <t xml:space="preserve">TRASPASO A TERCEROS/REFBNTC00471291 6437 6349 BMRCASH </t>
  </si>
  <si>
    <t xml:space="preserve">TRASPASO ENTRE CUENTAS DE LA CUENTA 1494012097 </t>
  </si>
  <si>
    <t>CHEQUE PAGADO NO./000017571 133249794</t>
  </si>
  <si>
    <t xml:space="preserve">DEP.CHEQUES DE OTRO BANCO MAY25 12:52 MEXICO </t>
  </si>
  <si>
    <t xml:space="preserve">DEP.CHEQUES DE OTRO BANCO MAY25 12:51 MEXICO </t>
  </si>
  <si>
    <t xml:space="preserve">SPEI RECIBIDOBANAMEX/0005079835 002 0000001TRASPASO </t>
  </si>
  <si>
    <t>RF32928-AS40587-AS40588-AR11524-AR11526-AS40589-AS40590-AR11527       24/MAYO</t>
  </si>
  <si>
    <t>AS40593-RF32935-AS-40595-RF32938-RF32939-AR-11529-RF32940-RF32942-AS40598-AS40599-RF-32950-AS40613              24/MAYO</t>
  </si>
  <si>
    <t xml:space="preserve">CHEQUE DEVUELTO 002001501490390000654CD010828 </t>
  </si>
  <si>
    <t xml:space="preserve">TRASPASO A PERIFERICA/2951884093 MAY25 09:31 BANCOMER D805 FOLIO:8357 </t>
  </si>
  <si>
    <t xml:space="preserve">TRASPASO ENTRE CUENTAS DE LA CUENTA 1407762941 </t>
  </si>
  <si>
    <t>DEP. TARJETAS DEL      24/MAYO</t>
  </si>
  <si>
    <t>CHEQUE PAGADO NO./0017565 RFC CUENTA DE DEPOSITO:SEV040910EN3</t>
  </si>
  <si>
    <t>PLAN PISO COBRO DISP. NUM/9676830595 CAP E INT UNI JTDKN3DUXF1957585</t>
  </si>
  <si>
    <t xml:space="preserve">PAGO CUENTA DE TERCERO/ 0096361022 BNET 0178726205 ANTICIPO TACOMA 17 </t>
  </si>
  <si>
    <t>E-222</t>
  </si>
  <si>
    <t xml:space="preserve">PAGO CUENTA DE TERCERO/ 0047939008 BMOV 1422688190 APARTADO PRIUS MRG </t>
  </si>
  <si>
    <t>RF-32945       24/MAYO</t>
  </si>
  <si>
    <t xml:space="preserve">PAGO CUENTA DE TERCERO/ 0097682008 BMOV 1422688190 APARTADO </t>
  </si>
  <si>
    <t>RF-32929          24/MAYO</t>
  </si>
  <si>
    <t xml:space="preserve">DEP.CHEQUES DE OTRO BANCO MAY24 14:51 MEXICO </t>
  </si>
  <si>
    <t>RF-32930          24/MAYO</t>
  </si>
  <si>
    <t>RF-32931          24/MAYO</t>
  </si>
  <si>
    <t xml:space="preserve">DEPOSITO DE TERCERO/REFBNTC00317527 QUALITAS 9065746 BMRCASH </t>
  </si>
  <si>
    <t xml:space="preserve">DEPOSITO DE TERCERO/REFBNTC00317527 QUALITAS 9030103 BMRCASH </t>
  </si>
  <si>
    <t xml:space="preserve">PAGO CUENTA DE TERCERO/ 0069306171 BNET 2983511103 0210075CAMAC007 </t>
  </si>
  <si>
    <t>AS-40614          24/MAYO</t>
  </si>
  <si>
    <t xml:space="preserve">SPEI RECIBIDOSANTANDER/0005124305 014 7127722TRANSFERENCIA DE FONDOS </t>
  </si>
  <si>
    <t>RF-32941          24/MAYO</t>
  </si>
  <si>
    <t>CHEQUE PAGADO NO./0017567 185471028</t>
  </si>
  <si>
    <t>CHEQUE PAGADO NO./0017568 1256980872</t>
  </si>
  <si>
    <t>CHEQUE PAGADO NO./0017569 2796682693</t>
  </si>
  <si>
    <t>CHEQUE PAGADO NO./0017563 480203599</t>
  </si>
  <si>
    <t xml:space="preserve">DEPOSITO DE TERCERO/REFBNTC00335908 L5E SVCIO HILUX BMRCASH </t>
  </si>
  <si>
    <t xml:space="preserve">PAGO CUENTA DE TERCERO/ 0039123017 BNET 0162463636 </t>
  </si>
  <si>
    <t>AS-405600           24/MAYO</t>
  </si>
  <si>
    <t xml:space="preserve">TRASPASO ENTRE CUENTAS DE LA CUENTA 2778679096 </t>
  </si>
  <si>
    <t>RF-32944           24/MAYO</t>
  </si>
  <si>
    <t xml:space="preserve">CHEQUE PAGADO NO./0017549 PAGO EN EFECTIVO </t>
  </si>
  <si>
    <t>CHEQUE PAGADO NO./000017555 133249794</t>
  </si>
  <si>
    <t xml:space="preserve">AR11516-RF32902-RF32904-RF32906-AS40544-AR11517-AS40545-AR11518-AR11519-RF32908          23/MAYO </t>
  </si>
  <si>
    <t>AS40516-AR11509-RF32851-AS40517-AS40520-AS40521-AR11512-AS40523-AR11513-AS-40524-AS40534-AS40536-AS40537        21/MAYO</t>
  </si>
  <si>
    <t>AR11499-AR11500-RF32838-RF32840-RF32835           20/MAYO</t>
  </si>
  <si>
    <t xml:space="preserve">DEP.CHEQUES DE OTRO BANCO MAY24 11:27 MEXICO </t>
  </si>
  <si>
    <t xml:space="preserve">CHEQUE DEVUELTO 030001501490390000343CD030828 </t>
  </si>
  <si>
    <t xml:space="preserve">SPEI RECIBIDOBANAMEX/0005051007 002 0000001TRASPASO </t>
  </si>
  <si>
    <t>D-1849</t>
  </si>
  <si>
    <t xml:space="preserve">DEPOSITO DE TERCERO/REFBNTC00002186 G1392388 FBMRCASH </t>
  </si>
  <si>
    <t>0828N/16</t>
  </si>
  <si>
    <t xml:space="preserve">PAGO CUENTA DE TERCERO/ 0075512012 BNET 0184104048 </t>
  </si>
  <si>
    <t>AS-40592          24/MAYO</t>
  </si>
  <si>
    <t xml:space="preserve">SPEI RECIBIDOSANTANDER/0005026289 014 7016716TRANSFERENCIA DE FONDOS </t>
  </si>
  <si>
    <t>RF-32934           24/MAYO</t>
  </si>
  <si>
    <t>E 206</t>
  </si>
  <si>
    <t>DEPOSITO DE TERCERO/REFBNTC00332445 AGROSERVICIOS F AN00877 BMRCASH</t>
  </si>
  <si>
    <t>RF-32933            24/MAYO</t>
  </si>
  <si>
    <t>DEPOSITO DE TERCERO/REFBNTC00332445 AGROSERVICIOS F AA 08714 BMRCASH</t>
  </si>
  <si>
    <t>RF-32932           24/MAYO</t>
  </si>
  <si>
    <t>PAGO CUENTA DE TERCERO/ 0086416034 BNET 0449175601</t>
  </si>
  <si>
    <t>CONFIRMADO 23/05</t>
  </si>
  <si>
    <t>TRASPASO ENTRE CUENTAS DE LA CUENTA 1210633569</t>
  </si>
  <si>
    <t>RF-32927          23/MAYO</t>
  </si>
  <si>
    <t>DEP.CHEQUES DE OTRO BANCO MAY23 14:20 MEXICO</t>
  </si>
  <si>
    <t>CHEQUE PAGADO NO./0017558 153844498</t>
  </si>
  <si>
    <t>CHEQUE PAGADO NO./0017560 2778238030</t>
  </si>
  <si>
    <t>DEP.CHEQUES DE OTRO BANCO MAY23 14:13 MEXICO</t>
  </si>
  <si>
    <t>DEP.CHEQUES DE OTRO BANCO MAY23 14:12 MEXICO</t>
  </si>
  <si>
    <t>DEPOSITO DE TERCERO/REFBNTC00246999 MTTO CAM 4 BMRCASH</t>
  </si>
  <si>
    <t>DEPOSITO DE TERCERO/REFBNTC00190640 1911435 BMRCASH</t>
  </si>
  <si>
    <t>CHEQUE PAGADO NO./000017554 133249794</t>
  </si>
  <si>
    <t>DEPOSITO DE TERCERO/REFBNTC00002186 GP488641 FBMRCASH</t>
  </si>
  <si>
    <t>0834N/16</t>
  </si>
  <si>
    <t>DEPOSITO DE TERCERO/REFBNTC00002186 G0168743 FBMRCASH</t>
  </si>
  <si>
    <t>0826N/16</t>
  </si>
  <si>
    <t>DEPOSITO DE TERCERO/REFBNTC00354201 COORD AS40020 AS40040 AS40120 BMRCASH</t>
  </si>
  <si>
    <t>TRASPASO A PERIFERICA/2951884093 MAY23 11:20 BANCOMER E760 FOLIO:6435</t>
  </si>
  <si>
    <t>SPEI ENVIADO BANAMEX/0000064757 002 2305168DEP GARANTIA</t>
  </si>
  <si>
    <t>PAGO CUENTA DE TERCERO/ 0062329006 BMOV 2774820320 10 MIL KM COROLLA</t>
  </si>
  <si>
    <t>CHEQUE PAGADO NO./0017419 1138511993</t>
  </si>
  <si>
    <t>DEP. TARJETAS DEL      22/MAYO</t>
  </si>
  <si>
    <t>DEP. TARJETAS DEL      21/MAYO</t>
  </si>
  <si>
    <t>DEP. TARJETAS DEL      20/MAYO</t>
  </si>
  <si>
    <t>RF-32757         21/MAYO</t>
  </si>
  <si>
    <t>PAGO CUENTA DE TERCERO/ 0095426006 BMOV 0107026064 LAND</t>
  </si>
  <si>
    <t>AS-40541         23/MAYO</t>
  </si>
  <si>
    <t>PAGO CUENTA DE TERCERO/ 0066216021 BNET 0164230477</t>
  </si>
  <si>
    <t>RF-32956          25/MAYO</t>
  </si>
  <si>
    <t>CHEQUE PAGADO NO./000017546 197203535</t>
  </si>
  <si>
    <t>CHEQUE PAGADO NO./0017547 447737114</t>
  </si>
  <si>
    <t>CHEQUE PAGADO NO./0017550 2984454235</t>
  </si>
  <si>
    <t>CHEQUE PAGADO NO./0017551 103547221</t>
  </si>
  <si>
    <t>CHEQUE PAGADO NO./0017553 103547221</t>
  </si>
  <si>
    <t>CHEQUE PAGADO NO./0017548 103547221</t>
  </si>
  <si>
    <t xml:space="preserve">DEPOSITO DE TERCERO/REFBNTC00317527 QUALITAS 9161036BMRCASH </t>
  </si>
  <si>
    <t xml:space="preserve">DEPOSITO DE TERCERO/REFBNTC00002186 GA063744 FBMRCASH </t>
  </si>
  <si>
    <t>0812N/16</t>
  </si>
  <si>
    <t xml:space="preserve">DEPOSITO DE TERCERO/REFBNTC00002186 GM020956 FBMRCASH </t>
  </si>
  <si>
    <t>0836N/16</t>
  </si>
  <si>
    <t xml:space="preserve">DEPOSITO DE TERCERO/REFBNTC00002186 GA058766 FBMRCASH </t>
  </si>
  <si>
    <t>0720N/16</t>
  </si>
  <si>
    <t xml:space="preserve">PAGO CUENTA DE TERCERO/ 0010412042 BNET 0164775961 </t>
  </si>
  <si>
    <t>AS-40507          20/MAYO</t>
  </si>
  <si>
    <t xml:space="preserve">TOYOTA FINANCIAL SER/GUIA:0694276 REF:00000000000005704058 CIE:0593003 </t>
  </si>
  <si>
    <t>I 1136</t>
  </si>
  <si>
    <t xml:space="preserve">DEPOSITO DE TERCERO/REFBNTC00356778 BALATAS TACOMA BMRCASH </t>
  </si>
  <si>
    <t>AS-40504       20/MAYO</t>
  </si>
  <si>
    <t>RF 32843      20/MAYO</t>
  </si>
  <si>
    <t xml:space="preserve">DEPOSITO DE TERCERO/REFBNTC00356778 ORDEN 62887 BMRCASH </t>
  </si>
  <si>
    <t>AS-40504        20/MAYO</t>
  </si>
  <si>
    <t>CHEQUE PAGADO NO./000017532 131303384</t>
  </si>
  <si>
    <t>AS40380-AS40387-AS40389-AR11474-AS40391-AR11471-AR11472-AS40400-RF32799          17/MAYO</t>
  </si>
  <si>
    <t>RF32829-AR11494-AS40460-AR11495-AS40463-AR11497-AS40464-AR11498-RF32832-AS40472           19/MAYO</t>
  </si>
  <si>
    <t xml:space="preserve">TRASPASO A PERIFERICA/2951884093 MAY20 09:51 BANCOMER B539 FOLIO:2848 </t>
  </si>
  <si>
    <t>DEP. TARJETAS DEL      19/MAYO</t>
  </si>
  <si>
    <t>CHEQUE PAGADO NO./0017543 RFC CUENTA DE DEPOSITO:ASE931116231</t>
  </si>
  <si>
    <t>CHEQUE PAGADO NO./CH-0017497</t>
  </si>
  <si>
    <t>CHEQUE PAGADO NO./CH-0017496</t>
  </si>
  <si>
    <t xml:space="preserve">DEPOSITO DE TERCERO/REFBNTC00317527 QUALITAS 9157446BMRCASH </t>
  </si>
  <si>
    <t>RF-32833 H61484 19.05.16</t>
  </si>
  <si>
    <t>CHEQUE PAGADO NO./0017523 100693871</t>
  </si>
  <si>
    <t>CHEQUE PAGADO NO./000017540 197203535</t>
  </si>
  <si>
    <t>CHEQUE PAGADO NO./000017539 197203535</t>
  </si>
  <si>
    <t>CHEQUE PAGADO NO./0017534 103547221</t>
  </si>
  <si>
    <t>CHEQUE PAGADO NO./0017535 103547221</t>
  </si>
  <si>
    <t>CHEQUE PAGADO NO./0017536 103547221</t>
  </si>
  <si>
    <t>CHEQUE PAGADO NO./0017537 103547221</t>
  </si>
  <si>
    <t>CHEQUE PAGADO NO./0017538 103547221</t>
  </si>
  <si>
    <t>CHEQUE PAGADO NO./0017542 103547221</t>
  </si>
  <si>
    <t xml:space="preserve">SPEI RECIBIDOBANAMEX/0005142180 002 0228761DALTON ORGULLO MOTRIZ SA DE CV </t>
  </si>
  <si>
    <t xml:space="preserve">DEP.CHEQUES DE OTRO BANCO MAY19 14:32 MEXICO </t>
  </si>
  <si>
    <t xml:space="preserve">DEP.CHEQUES DE OTRO BANCO MAY19 14:31 MEXICO </t>
  </si>
  <si>
    <t xml:space="preserve">DEPOSITO DE TERCERO/REFBNTC00002186 G0168660 FBMRCASH </t>
  </si>
  <si>
    <t>0823N/16</t>
  </si>
  <si>
    <t xml:space="preserve">DEPOSITO DE TERCERO/REFBNTC00002186 G0168520 FBMRCASH </t>
  </si>
  <si>
    <t>0819N/16</t>
  </si>
  <si>
    <t xml:space="preserve">DEPOSITO EFECTIVO PRACTIC/******9039 MAY19 13:45 PRAC D805 FOLIO:6635 </t>
  </si>
  <si>
    <t>AR11480-AR11483-AS40443-AS40445-AS40455          19/MAYO</t>
  </si>
  <si>
    <t xml:space="preserve">TRASPASO A PERIFERICA/2951884093 MAY19 13:39 BANCOMER B538 FOLIO:9482 </t>
  </si>
  <si>
    <t>CHEQUE PAGADO NO./000017544 133249794</t>
  </si>
  <si>
    <t>CHEQUE PAGADO NO./000017541 133249794</t>
  </si>
  <si>
    <t>I 1135</t>
  </si>
  <si>
    <t xml:space="preserve">PAGO CUENTA DE TERCERO/ 0014328012 BNET 0168856710 </t>
  </si>
  <si>
    <t>CONFIRMADO 18/05</t>
  </si>
  <si>
    <t xml:space="preserve">PAGO CUENTA DE TERCERO/ 0080240006 BMOV 2774820320 DIFERENCIA VIÁTICO </t>
  </si>
  <si>
    <t>VIATICOS PATTY</t>
  </si>
  <si>
    <t xml:space="preserve">DEP.CHEQUES DE OTRO BANCO MAY19 10:02 MEXICO </t>
  </si>
  <si>
    <t>AS-40438        18/MAYO</t>
  </si>
  <si>
    <t>AS-40430           18/MAYO</t>
  </si>
  <si>
    <t>AS40818-RF32814-RF32815-RF32816-AS40419-AS40421-AS40423-AS40429-AR11478-AS40435-AS40436-AS40439-AS40440             18/MAYO</t>
  </si>
  <si>
    <t>RF-32808           18/MAYO</t>
  </si>
  <si>
    <t xml:space="preserve">CHEQUE PAGADO NO./0017533 PAGO EN EFECTIVO </t>
  </si>
  <si>
    <t>RF-32957          25-MAYO</t>
  </si>
  <si>
    <t>DEP. TARJETAS DEL      18/MAYO</t>
  </si>
  <si>
    <t xml:space="preserve">SPEI RECIBIDOAXA/0005152615 674 05403470010540347 217 002 AUTOS </t>
  </si>
  <si>
    <t>RF-32817 H61349 18.05.16</t>
  </si>
  <si>
    <t xml:space="preserve">DEPOSITO DE TERCERO/REFBNTC00480061 DIFERENCIA UNIDAD GP430690 TA BMRCASH </t>
  </si>
  <si>
    <t>RF-32823          19/MAYO</t>
  </si>
  <si>
    <t>RF-32798         17/MAYO</t>
  </si>
  <si>
    <t>AS40406-RF32809-AS40412-AS40413-AS40414-RF32811           18/MAYO</t>
  </si>
  <si>
    <t>CHEQUE PAGADO NO./0017502 137429126</t>
  </si>
  <si>
    <t xml:space="preserve">DEP.CHEQUES DE OTRO BANCO MAY18 13:50 MEXICO </t>
  </si>
  <si>
    <t xml:space="preserve">DEPOSITO DE TERCERO/REFBNTC00002186 G1393334 FBMRCASH </t>
  </si>
  <si>
    <t>0809N/16</t>
  </si>
  <si>
    <t xml:space="preserve">SPEI RECIBIDOBANREGIO/0005114278 058 0318632MANTTO HILUX 2016 GUILLERMO </t>
  </si>
  <si>
    <t>AS-40431          18/MAYO</t>
  </si>
  <si>
    <t xml:space="preserve">TRASPASO A TERCEROS/REFBNTC00471291 15396 BMRCASH </t>
  </si>
  <si>
    <t xml:space="preserve">TRASPASO A TERCEROS/REFBNTC00471291 61617 BMRCASH </t>
  </si>
  <si>
    <t xml:space="preserve">TRASPASO A TERCEROS/REFBNTC00471291 DEVOLUCION RECIBO 32081 BMRCASH </t>
  </si>
  <si>
    <t xml:space="preserve">SPEI ENVIADO SCOTIABANK/0000062565 044 1805168A32687 </t>
  </si>
  <si>
    <t xml:space="preserve">SPEI ENVIADO BAJIO/0000062564 030 1805168D141 </t>
  </si>
  <si>
    <t xml:space="preserve">SPEI ENVIADO BANAMEX/0000062563 002 1805168395 397 399 </t>
  </si>
  <si>
    <t xml:space="preserve">SPEI ENVIADO BANORTE/IXE/0000062562 072 18051681600 1601 1602 </t>
  </si>
  <si>
    <t xml:space="preserve">SPEI ENVIADO BANORTE/IXE/0000062561 072 1805168B291 B292 B281 B280 </t>
  </si>
  <si>
    <t xml:space="preserve">SPEI ENVIADO BANAMEX/0000062560 002 18051685788122 5799782 </t>
  </si>
  <si>
    <t xml:space="preserve">SPEI ENVIADO BAJIO/0000062559 030 18051682727 22432 </t>
  </si>
  <si>
    <t xml:space="preserve">SPEI ENVIADO SCOTIABANK/0000062558 044 1805168A30 </t>
  </si>
  <si>
    <t>SPEI ENVIADO BANAMEX/0000062557 002 18051687034</t>
  </si>
  <si>
    <t>SPEI ENVIADO HSBC/0000062556 021 18051683981</t>
  </si>
  <si>
    <t>SPEI ENVIADO SANTANDER/0000062555 014 1805168308</t>
  </si>
  <si>
    <t>SPEI ENVIADO SANTANDER/0000062554 014 1805168986276</t>
  </si>
  <si>
    <t xml:space="preserve">SPEI ENVIADO BAJIO/0000062553 030 1805168A490 </t>
  </si>
  <si>
    <t>SPEI ENVIADO BANAMEX/0000062551 002 1805168526</t>
  </si>
  <si>
    <t xml:space="preserve">SPEI ENVIADO SANTANDER/0000062549 014 1805168DEVOLUCION RECIBO 32595 </t>
  </si>
  <si>
    <t>RF-32822           18/MAYO</t>
  </si>
  <si>
    <t xml:space="preserve">PAGO CUENTA DE TERCERO/ 0073010011 BNET 0142970937 </t>
  </si>
  <si>
    <t>RF-32818            18/MAYO</t>
  </si>
  <si>
    <t xml:space="preserve">PAGO CUENTA DE TERCERO/ 0062733010 BNET 0196403689 </t>
  </si>
  <si>
    <t>RF-32813          18/MAYO</t>
  </si>
  <si>
    <t xml:space="preserve">SPEI RECIBIDOBANAMEX/0005069154 002 0000001TRASPASO </t>
  </si>
  <si>
    <t>D-1388</t>
  </si>
  <si>
    <t xml:space="preserve">TRASPASO A PERIFERICA/2951884093 MAY18 10:21 BANCOMER B538 FOLIO:8610 </t>
  </si>
  <si>
    <t>DEP.CHEQUES DE OTRO BANCO MAY18 10:15 MEXICO</t>
  </si>
  <si>
    <t>AS-40381        17/MAYO</t>
  </si>
  <si>
    <t>AS-40371          16/MAYO</t>
  </si>
  <si>
    <t>AR11459-AS40374-AR11460-AR11461-AR11462-AS40376-AS40378             17/MAYO</t>
  </si>
  <si>
    <t>RF-32803         17/MAYO</t>
  </si>
  <si>
    <t>TRASPASO ENTRE CUENTAS/REFBNTC00471291 PAGO RABELO BMRCASH</t>
  </si>
  <si>
    <t>TRASPASO ENTRE CUENTAS DE LA CUENTA 1179362711</t>
  </si>
  <si>
    <t>RF-32812           18/MAYO</t>
  </si>
  <si>
    <t>SPEI RECIBIDOBANAMEX/0005006919 002 0037280AMEXCO SE 9350093168</t>
  </si>
  <si>
    <t>DEP. TARJETAS DEL      17/MAYO</t>
  </si>
  <si>
    <t>RECAUDACION DE IMPUE/GUIA:2588850 REF:02161A2P700012567446 CIE:0844985</t>
  </si>
  <si>
    <t>PAGO CUENTA DE TERCERO/ 0014903015 BNET 0189300430</t>
  </si>
  <si>
    <t>AS-40402          17/MAYO</t>
  </si>
  <si>
    <t xml:space="preserve">TRASPASO A TERCEROS/REFBNTC00471291 INFONAVIT BMRCASH </t>
  </si>
  <si>
    <t xml:space="preserve">TRASPASO A TERCEROS/REFBNTC00471291 PAGO IMSS BMRCASH </t>
  </si>
  <si>
    <t xml:space="preserve">PAGO CUENTA DE TERCERO/ 0008487106 BNET 0100693871 </t>
  </si>
  <si>
    <t>RF-32806          18/MAYO</t>
  </si>
  <si>
    <t>CHEQUE PAGADO NO./000017521 154248465</t>
  </si>
  <si>
    <t>AS-40399        17/MAYO</t>
  </si>
  <si>
    <t>CHEQUE PAGADO NO./000017528 446140114</t>
  </si>
  <si>
    <t>DEPOSITO DE TERCERO/REFBNTC00002186 G6169556 FBMRCASH</t>
  </si>
  <si>
    <t>0831N/16</t>
  </si>
  <si>
    <t>DEPOSITO DE TERCERO/REFBNTC00002186 GS148448  FBMRCASH</t>
  </si>
  <si>
    <t>0830N/16</t>
  </si>
  <si>
    <t>DEPOSITO DE TERCERO/REFBNTC00002186 GY140903  FBMRCASH</t>
  </si>
  <si>
    <t>0801N/16</t>
  </si>
  <si>
    <t>DEPOSITO DE TERCERO/REFBNTC00002186 GW480163 FBMRCASH</t>
  </si>
  <si>
    <t>0833N/16</t>
  </si>
  <si>
    <t>DEPOSITO DE TERCERO/REFBNTC00002186 BK003759 FBMRCASH</t>
  </si>
  <si>
    <t>0064U/16</t>
  </si>
  <si>
    <t>CONFIRMADO 17/05</t>
  </si>
  <si>
    <t>CHEQUE PAGADO NO./000017529 0133249794</t>
  </si>
  <si>
    <t>PAGO CUENTA DE TERCERO/ 0088935025 BNET    0142838214</t>
  </si>
  <si>
    <t>AS-40392          17/MAYO</t>
  </si>
  <si>
    <t>DEPOSITO DE TERCERO/REFBNTC00343250 FAME PERISUR S DE RL  DE CV   BMRCASH</t>
  </si>
  <si>
    <t>RF-32797          17/MAYO</t>
  </si>
  <si>
    <t>PAGO CUENTA DE TERCERO/ 0030564012 BNET    0168856710</t>
  </si>
  <si>
    <t>AR-11479           18/MAYO</t>
  </si>
  <si>
    <t>DEPOSITO EFECTIVO PRACTIC/******9039 MAY17 11:00 PRAC      D806 FOLIO:6207</t>
  </si>
  <si>
    <t>RF-32903         23/MAYO</t>
  </si>
  <si>
    <t>AS40354-AS40355-AS40356-RF32778-RF32776-AS40358-AR11450-AR11455-RF32780-RF32781-AR11456-RF32783-RF32784-AS40362-AS40363-AS40364-AR11457-AS40372        16/MAYO</t>
  </si>
  <si>
    <t>DEP.CHEQUES DE OTRO BANCO/MAY17 09:50 MEXICO</t>
  </si>
  <si>
    <t>AR-11453           16/MAYO</t>
  </si>
  <si>
    <t>RF-32791          16/MAYO</t>
  </si>
  <si>
    <t>DEP. TARJETAS DEL      16/MAYO</t>
  </si>
  <si>
    <t>CHEQUE PAGADO NO./0017526 RFC CUENTA DE DEPOSITO:ASE931116231</t>
  </si>
  <si>
    <t>CHEQUE PAGADO NO./0017515 RFC CUENTA DE DEPOSITO:RFC NO DISP</t>
  </si>
  <si>
    <t xml:space="preserve">DEPOSITO DE TERCERO/REFBNTC00002186 G1392954 FBMRCASH </t>
  </si>
  <si>
    <t>0794N/16</t>
  </si>
  <si>
    <t xml:space="preserve">DEPOSITO DE TERCERO/REFBNTC00002186 GA057036 FBMRCASH </t>
  </si>
  <si>
    <t>0790N/16</t>
  </si>
  <si>
    <t xml:space="preserve">DEPOSITO DE TERCERO/REFBNTC00002186 G0168723 FBMRCASH </t>
  </si>
  <si>
    <t>0820N/16</t>
  </si>
  <si>
    <t xml:space="preserve">DEPOSITO DE TERCERO/REFBNTC00002186 G0168592 FBMRCASH </t>
  </si>
  <si>
    <t>0825N/16</t>
  </si>
  <si>
    <t>RF32772-AS40347-AS40349-AS40350-AS40352             16/MAYO</t>
  </si>
  <si>
    <t>RF-32769         16/MAYO</t>
  </si>
  <si>
    <t>RF-32771         16/MAYO</t>
  </si>
  <si>
    <t>RF-32770         16/MAYO</t>
  </si>
  <si>
    <t xml:space="preserve">PAGO CUENTA DE TERCERO/ 0033578013 BNET 0152297531 </t>
  </si>
  <si>
    <t>AR11481          19/MAYO</t>
  </si>
  <si>
    <t>CHEQUE PAGADO NO./000017524 197203535</t>
  </si>
  <si>
    <t>CHEQUE PAGADO NO./0017525 446691730</t>
  </si>
  <si>
    <t>CHEQUE PAGADO NO./000017527 133249794</t>
  </si>
  <si>
    <t xml:space="preserve">TRASPASO ENTRE CUENTAS DE LA CUENTA 1179362711 </t>
  </si>
  <si>
    <t>RF-32786          16/MAYO</t>
  </si>
  <si>
    <t xml:space="preserve">PAGO CUENTA DE TERCERO/ 0090775009 BNET 0447767250 </t>
  </si>
  <si>
    <t>AS-40398        17/MAYO</t>
  </si>
  <si>
    <t xml:space="preserve">SPEI RECIBIDOBANAMEX/0005140585 002 0000123NICOMETAL BAJIO </t>
  </si>
  <si>
    <t>AS-40359      16/MAYO</t>
  </si>
  <si>
    <t>PD 1061</t>
  </si>
  <si>
    <t>I-575</t>
  </si>
  <si>
    <t>TRASPASO ENTRE CUENTAS DE LA CUENTA 1226063012</t>
  </si>
  <si>
    <t>RF-32777         16/MAYO</t>
  </si>
  <si>
    <t>SPEI RECIBIDOBANAMEX/0005088410 002 0000001TRASPASO</t>
  </si>
  <si>
    <t>D-1095</t>
  </si>
  <si>
    <t>CHEQUE PAGADO NO./0017514 445084814</t>
  </si>
  <si>
    <t>AS-40325          14/MAYO</t>
  </si>
  <si>
    <t>AS40319-RF32754-AS40321-AS40322-AS40324-RF32759-AR11447-RF32762-AS40329-AS40331-AS40335-AR11449-RF32763-AS40341-AS40343-AS40245-AS40346          14/MAYO</t>
  </si>
  <si>
    <t>PD 1059</t>
  </si>
  <si>
    <t>SPEI RECIBIDOBANAMEX/0005010232 002 0031009AMEXCO SE 9350093168</t>
  </si>
  <si>
    <t>DEP. TARJETAS DEL      14/MAYO</t>
  </si>
  <si>
    <t>DEP. TARJETAS DEL      13/MAYO</t>
  </si>
  <si>
    <t>PAGO CUENTA DE TERCERO/ 0084949008 BNET 0444908104</t>
  </si>
  <si>
    <t>AR-11474         17/MAYO</t>
  </si>
  <si>
    <t>CHEQUE PAGADO NO./000017520 446140114</t>
  </si>
  <si>
    <t>AS40278-AS40280-AS40281-AS40282-AS40283-AS40284-RF32747-AS40288-AS40291-AS40295-AS40296-AS40300         13/MAYO</t>
  </si>
  <si>
    <t>PAGO CUENTA DE TERCERO/ 0060825006 BMOV 0107026064 TACOMA</t>
  </si>
  <si>
    <t>AS-40323          14/MAYO</t>
  </si>
  <si>
    <t xml:space="preserve">TEF RECIBIDO BANORTE/IXE/1447972993 072 4185142TRANSFERENCIA PAGO A PROVEEDOR </t>
  </si>
  <si>
    <t>APLICADO THANIA POTOSI</t>
  </si>
  <si>
    <t>AUDATEX LTN S DE RL DE CV/ALT030210 LV9 ABRIL MX226045 ORACLE U7084</t>
  </si>
  <si>
    <t>CHEQUE PAGADO NO./0017519 103547221</t>
  </si>
  <si>
    <t>CHEQUE PAGADO NO./0017513 447737114</t>
  </si>
  <si>
    <t>CHEQUE PAGADO NO./0017518 103547221</t>
  </si>
  <si>
    <t>CHEQUE PAGADO NO./0017517 103547221</t>
  </si>
  <si>
    <t>CHEQUE PAGADO NO./0017516 103547221</t>
  </si>
  <si>
    <t xml:space="preserve">DEPOSITO DE TERCERO/REFBNTC00002186 GS730090 FBMRCASH </t>
  </si>
  <si>
    <t>0749N/16</t>
  </si>
  <si>
    <t xml:space="preserve">DEPOSITO DE TERCERO/REFBNTC00002186 BC357573 FBMRCASH </t>
  </si>
  <si>
    <t>0069U/16</t>
  </si>
  <si>
    <t>AR11437-RF32743-AS40271        13/MAYO</t>
  </si>
  <si>
    <t>RF-32739         13/MAYO</t>
  </si>
  <si>
    <t xml:space="preserve">SPEI RECIBIDOBANAMEX/0005264188 002 0000001TRASPASO </t>
  </si>
  <si>
    <t>D-995</t>
  </si>
  <si>
    <t>RF-32750       13/MAYO</t>
  </si>
  <si>
    <t>CHEQUE PAGADO NO./000017512 133249794</t>
  </si>
  <si>
    <t xml:space="preserve">DEPOSITO DE TERCERO/REFBNTC00211192 OS 713 CARCONTROL BMRCASH </t>
  </si>
  <si>
    <t>AS-40294        13/MAYO</t>
  </si>
  <si>
    <t xml:space="preserve">TRASPASO A PERIFERICA/2951884093 MAY13 09:45 BANCOMER B539 FOLIO:8289 </t>
  </si>
  <si>
    <t xml:space="preserve">DEP.CHEQUES DE OTRO BANCO MAY13 09:44 MEXICO </t>
  </si>
  <si>
    <t>RF-32728       12/MAYO</t>
  </si>
  <si>
    <t>RF-32724-AR11428-AS40256-AR11430-RF32727-AS11431-AS40261-AS40264-RF32732-AS40270           12/MAYO</t>
  </si>
  <si>
    <t>RF-32725         12/MAYO</t>
  </si>
  <si>
    <t>DEP. TARJETAS DEL      12/MAYO</t>
  </si>
  <si>
    <t>TEF RECIBIDO BANORTE/IXE/1447349422 072 4114063bisera</t>
  </si>
  <si>
    <t>AR-11426           12/MAYO</t>
  </si>
  <si>
    <t>DEPOSITO EFECTIVO PRACTIC/******9039 MAY12 18:58 PRAC D805 FOLIO:3663</t>
  </si>
  <si>
    <t>AS40244-AS40245-AR11424-AS40250-AS40251           12/MAYO</t>
  </si>
  <si>
    <t>PAGO CUENTA DE TERCERO/ 0055482011 BNET 0442658801</t>
  </si>
  <si>
    <t>AR-11490         19/MAYO</t>
  </si>
  <si>
    <t>DEPOSITO EN EFECTIVO/0062407</t>
  </si>
  <si>
    <t>RF-32722       11/MAYO</t>
  </si>
  <si>
    <t>DEPOSITO DE TERCERO/REFBNTC00317527 QUALITAS 9140698BMRCASH</t>
  </si>
  <si>
    <t>APLICADO THANIA</t>
  </si>
  <si>
    <t>PAGO CUENTA DE TERCERO/ 0034476008 BNET 0158107106</t>
  </si>
  <si>
    <t>CONFIRMADO 13/05</t>
  </si>
  <si>
    <t>AS-40293        13/MAYO</t>
  </si>
  <si>
    <t>DEP.CHEQUES DE OTRO BANCO/0062403 MAY12 14:14 MEXICO</t>
  </si>
  <si>
    <t>RF-32744         13/MAYO</t>
  </si>
  <si>
    <t>ABONOS DIVERSOS DEVOLUCI N SOBRANTE ATM</t>
  </si>
  <si>
    <t>DEPOSITO EN EFECTIVO/0062401</t>
  </si>
  <si>
    <t>RF-32738       12/MAYO</t>
  </si>
  <si>
    <t>PAGO CUENTA DE TERCERO/ 0044578028 BNET 0152297531</t>
  </si>
  <si>
    <t>AR 11503         20/MAYO</t>
  </si>
  <si>
    <t>CHEQUE PAGADO NO./CH-0017486 RFC CUENTA DE DEPOSITO:BBA830831 -LJ2</t>
  </si>
  <si>
    <t>CHEQUE PAGADO NO./CH-0017511 RFC CUENTA DE DEPOSITO:HEEV790826-C81</t>
  </si>
  <si>
    <t>CHEQUE PAGADO NO./CH-0017510 RFC CUENTA DE DEPOSITO:BASP770430-8WA</t>
  </si>
  <si>
    <t>CHEQUE PAGADO NO./CH-0017509 RFC CUENTA DE DEPOSITO:TFS011012 -M18</t>
  </si>
  <si>
    <t>AS40221-AS40223-RF32713-AS40230-RF32715-RF32718-AS40232-RF32721-AS40234-AS40236-AS40238-AS40243        11/MAYO</t>
  </si>
  <si>
    <t>RF-32714         11/MAYO</t>
  </si>
  <si>
    <t xml:space="preserve">PAGO CUENTA DE TERCERO/ 0038490012 BNET 0191133462 </t>
  </si>
  <si>
    <t>RF-32730        12/MAYO</t>
  </si>
  <si>
    <t>IVA COM. VENTAS DEBITO/175829536</t>
  </si>
  <si>
    <t>DEP. TARJETAS DEL      11/MAYO</t>
  </si>
  <si>
    <t>PAGO CUENTA DE TERCERO/ 0046911024 BNET 0189300430</t>
  </si>
  <si>
    <t>AS-40237        11/MAYO</t>
  </si>
  <si>
    <t>CHEQUE PAGADO NO./CH-0017506 RFC CUENTA DE DEPOSITO:TFS011012 -M18</t>
  </si>
  <si>
    <t>PAGO CUENTA DE TERCERO/ 0019450015 BNET 0102889269</t>
  </si>
  <si>
    <t>AS-40240          11/MAYO</t>
  </si>
  <si>
    <t>DEPOSITO EN EFECTIVO/0062383</t>
  </si>
  <si>
    <t>AR11416-AR11417-AR11418-AS40211-AS40214-AS40215-AS40216-AS40217-AS40219-AS40220-RF32707-RF32705-RF32706             11/MAYO</t>
  </si>
  <si>
    <t>TRASPASO A TERCEROS/REFBNTC00471291 373243 3732413 BMRCASH</t>
  </si>
  <si>
    <t>TRASPASO A TERCEROS/REFBNTC00471291 15373 15206 15414 BMRCASH</t>
  </si>
  <si>
    <t>TRASPASO A TERCEROS/REFBNTC00471291 13035 BMRCASH</t>
  </si>
  <si>
    <t>TRASPASO A TERCEROS/REFBNTC00471291 A148 BMRCASH</t>
  </si>
  <si>
    <t>TRASPASO A TERCEROS/REFBNTC00471291 DEVOLUCION RECIBO 32030 BMRCASH</t>
  </si>
  <si>
    <t>SPEI ENVIADO BANAMEX/0000053128 002 1105168393 391 394</t>
  </si>
  <si>
    <t>SPEI ENVIADO BAJIO/0000053127 030 110516822230 22202</t>
  </si>
  <si>
    <t>SPEI ENVIADO BANORTE/IXE/0000053126 072 1105168277 46904 252</t>
  </si>
  <si>
    <t>SPEI ENVIADO BANAMEX/0000053125 002 1105168B277 B279 B283 B286</t>
  </si>
  <si>
    <t>SPEI ENVIADO BANORTE/IXE/0000053124 072 1105168A573 A574</t>
  </si>
  <si>
    <t>SPEI ENVIADO BANAMEX/0000053123 002 1105168S0041827</t>
  </si>
  <si>
    <t>SPEI ENVIADO SANTANDER/0000053122 014 1105168288</t>
  </si>
  <si>
    <t>SPEI ENVIADO BANAMEX/0000053121 002 11051685779512</t>
  </si>
  <si>
    <t>SPEI ENVIADO SANTANDER/0000053120 014 110516813722 1001 1204 144</t>
  </si>
  <si>
    <t>SPEI ENVIADO BANAMEX/0000053119 002 1105168DEVOLUCION RECIBO 32503</t>
  </si>
  <si>
    <t>SPEI ENVIADO BANAMEX/0000053118 002 1105168DEVOLUCION POR SOBRANTE</t>
  </si>
  <si>
    <t>CHEQUE PAGADO NO./0017508 2905605075</t>
  </si>
  <si>
    <t xml:space="preserve">DEP.CHEQUES DE OTRO BANCO MAY11 12:55 MEXICO </t>
  </si>
  <si>
    <t xml:space="preserve">TRASPASO ENTRE CUENTAS DE LA CUENTA 2928726914 </t>
  </si>
  <si>
    <t>RF-32719 11/MAYO</t>
  </si>
  <si>
    <t xml:space="preserve">DEPOSITO DE TERCERO/REFBNTC00002186 G1449022 FBMRCASH </t>
  </si>
  <si>
    <t>0741N/16</t>
  </si>
  <si>
    <t xml:space="preserve">DEPOSITO DE TERCERO/REFBNTC00002186 GP493749 FBMRCASH </t>
  </si>
  <si>
    <t>0791N/16</t>
  </si>
  <si>
    <t xml:space="preserve">DEPOSITO DE TERCERO/REFBNTC00002186 G1393324 FBMRCASH </t>
  </si>
  <si>
    <t>0808N/16</t>
  </si>
  <si>
    <t xml:space="preserve">DEPOSITO DE TERCERO/REFBNTC00002186 G1449504 FBMRCASH </t>
  </si>
  <si>
    <t>0792N/16</t>
  </si>
  <si>
    <t xml:space="preserve">DEPOSITO DE TERCERO/REFBNTC00002186 FG002074 FBMRCASH </t>
  </si>
  <si>
    <t>0062U/16</t>
  </si>
  <si>
    <t xml:space="preserve">DEPOSITO DE TERCERO/REFBNTC00190640 1899086 BMRCASH </t>
  </si>
  <si>
    <t>RF-32712 H61300 11.05.16</t>
  </si>
  <si>
    <t>CHEQUE PAGADO NO./000017507 133249794</t>
  </si>
  <si>
    <t>CHEQUE PAGADO NO./000017505 133195457</t>
  </si>
  <si>
    <t xml:space="preserve">PAGO CUENTA DE TERCERO/ 0041692026 BNET 0158616353 </t>
  </si>
  <si>
    <t>AS-40218            11/MAYO</t>
  </si>
  <si>
    <t>RF-32720         11/MAYO</t>
  </si>
  <si>
    <t>RF32699-AS40199-AS40205-AS40206          10/MAYO</t>
  </si>
  <si>
    <t>AS-40198      10/MAYO</t>
  </si>
  <si>
    <t xml:space="preserve">TRASPASO A PERIFERICA/2951884093 </t>
  </si>
  <si>
    <t>SPEI RECIBIDOBANAMEX/0005005048 002 0039934AMEXCO SE 9350093168</t>
  </si>
  <si>
    <t>DEP. TARJETAS DEL      10/MAYO</t>
  </si>
  <si>
    <t>CHEQUE PAGADO NO./0017493 RFC CUENTA DE DEPOSITO:ASE931116231</t>
  </si>
  <si>
    <t>PAGO CUENTA DE TERCERO/ 0028133022 BNET 0187002645</t>
  </si>
  <si>
    <t>AS-40212             11/MAYO</t>
  </si>
  <si>
    <t>DEPOSITO EN EFECTIVO/0062341</t>
  </si>
  <si>
    <t>RF-32711          11/MAYO</t>
  </si>
  <si>
    <t>SPEI RECIBIDOSANTANDER/0005144220 014 1291343MANO DE OBRA Y REFACCIONES</t>
  </si>
  <si>
    <t>RF-32723          12/MAYO</t>
  </si>
  <si>
    <t>DEPOSITO CHEQUE BANCOMER/0062339</t>
  </si>
  <si>
    <t>RF-32708        11/MAYO</t>
  </si>
  <si>
    <t>DEPOSITO EN EFECTIVO/0062338</t>
  </si>
  <si>
    <t>AR11407-AS40194-AR11408-AR11409-RF32691-AS40197           10/MAYO</t>
  </si>
  <si>
    <t>DEP.CHEQUES DE OTRO BANCO/0062335 MAY10 13:45 MEXICO</t>
  </si>
  <si>
    <t>AS-40191        10/MAYO</t>
  </si>
  <si>
    <t xml:space="preserve">TRASPASO ENTRE CUENTAS DE LA CUENTA 2753555879 </t>
  </si>
  <si>
    <t>RF-32698            10/MAYO</t>
  </si>
  <si>
    <t>CHEQUE PAGADO NO./0017500 143011712</t>
  </si>
  <si>
    <t>CHEQUE PAGADO NO./0017499 143011712</t>
  </si>
  <si>
    <t>CHEQUE PAGADO NO./0017498 100473669</t>
  </si>
  <si>
    <t xml:space="preserve">SPEI RECIBIDOSANTANDER/0005099102 014 8421693TRANSFERENCIA DE FONDOS </t>
  </si>
  <si>
    <t>RF-32697           10/MAYO</t>
  </si>
  <si>
    <t xml:space="preserve">DEPOSITO DE TERCERO/REFBNTC00002186 GW267257 FBMRCASH </t>
  </si>
  <si>
    <t>0793N/16</t>
  </si>
  <si>
    <t xml:space="preserve">PAGO CUENTA DE TERCERO/ 0011358028 BNET 0172470519 TOYOTO COROLLA XLE </t>
  </si>
  <si>
    <t>AS-40231          11/MAYO</t>
  </si>
  <si>
    <t xml:space="preserve">CHEQUE PAGADO NO./0017483 PAGO EN EFECTIVO </t>
  </si>
  <si>
    <t>AS-40172        9/MAYO</t>
  </si>
  <si>
    <t xml:space="preserve">DEP.CHEQUES DE OTRO BANCO MAY10 10:16 MEXICO </t>
  </si>
  <si>
    <t>RF-32681            9/MAYO</t>
  </si>
  <si>
    <t xml:space="preserve">DEP.CHEQUES DE OTRO BANCO MAY10 10:15 MEXICO </t>
  </si>
  <si>
    <t>AS-40170       9/MAYO</t>
  </si>
  <si>
    <t>AR11398-RF32677-AS40165-RF32680-AR11400          9/MAYO</t>
  </si>
  <si>
    <t>AS40175-AS40176-RF32682-RF32683-RF32685-AS40180-AS40182-AS40184-AS40188-AR11404-RF32690           9/MAYO</t>
  </si>
  <si>
    <t>DEP. TARJETAS DEL      09/MAYO</t>
  </si>
  <si>
    <t>PAGO CUENTA DE TERCERO/ 0083973015 BNET 0100963089</t>
  </si>
  <si>
    <t>RF-32704            11/MAYO</t>
  </si>
  <si>
    <t xml:space="preserve">DEPOSITO DE TERCERO/REFBNTC00002186 D0252474 FBMRCASH </t>
  </si>
  <si>
    <t xml:space="preserve">DEPOSITO DE TERCERO/REFBNTC00190640 3016009754 BMRCASH </t>
  </si>
  <si>
    <t xml:space="preserve">TOYOTA FINANCIAL SER/GUIA:0794937 REF:00000000000004000134 CIE:0593003 </t>
  </si>
  <si>
    <t>TRASPASO CUENTAS PROPIAS/ 0088465006 CUENTA: 0176980015 BNET</t>
  </si>
  <si>
    <t>E-264</t>
  </si>
  <si>
    <t xml:space="preserve">TRASPASO CUENTAS PROPIAS/ 0088465003 CUENTA: 0176980015 BNET </t>
  </si>
  <si>
    <t>E-261</t>
  </si>
  <si>
    <t xml:space="preserve">DEPOSITO DE TERCERO/REFBNTC00354201 COORD AS38979 BMRCASH </t>
  </si>
  <si>
    <t xml:space="preserve">SPEI RECIBIDOBANAMEX/0005087922 002 0000001TRASPASO </t>
  </si>
  <si>
    <t>D-870</t>
  </si>
  <si>
    <t>E-108</t>
  </si>
  <si>
    <t xml:space="preserve">PAGO CUENTA DE TERCERO/ 0085259018 BNET 0191133462 </t>
  </si>
  <si>
    <t>RF-32688           9/MAYO</t>
  </si>
  <si>
    <t xml:space="preserve">TRASPASO A PERIFERICA/2951884093 MAY09 10:41 BANCOMER B538 FOLIO:9761 </t>
  </si>
  <si>
    <t>RF-32664         7/MAYO</t>
  </si>
  <si>
    <t>RF-32659         7/MAYO</t>
  </si>
  <si>
    <t>RF-32671           7/MAYO</t>
  </si>
  <si>
    <t>RF-32674         8/MAYO</t>
  </si>
  <si>
    <t>RF-32675         9/MAYO</t>
  </si>
  <si>
    <t>AR11390-RF-32666-AR11386-AS40163-AR11388-AS40162-RF32667-AR11391-RF32663-AS40142-RF32662-RF32661-RF32665-AS40143-RF32600-AS40147-AS40149-AS40150-AR11397-AS40161          7/MAYO</t>
  </si>
  <si>
    <t>DEP. TARJETAS DEL      07/MAYO</t>
  </si>
  <si>
    <t>DEP. TARJETAS DEL      08/MAYO</t>
  </si>
  <si>
    <t>DEP. TARJETAS DEL      06/MAYO</t>
  </si>
  <si>
    <t>TRASPASO A TERCEROS/REFBNTC00471291 COMPLEMENTO BMRCASH</t>
  </si>
  <si>
    <t>FUE EL QUE LE SOLICITE A LR</t>
  </si>
  <si>
    <t>DEPOSITO EFECTIVO PRACTIC/******9039 MAY07 13:03 PRAC D790 FOLIO:6206</t>
  </si>
  <si>
    <t>AS40123-RF32649-AS40125-AS40126-AR11383-AR11384-AS40127-AS40128-AS40130-AS40131-RF32655-AS40134-AS40136-AS40137-RF32657-AS40138         6/MAYO</t>
  </si>
  <si>
    <t>I-460</t>
  </si>
  <si>
    <t>I-459</t>
  </si>
  <si>
    <t>TRASPASO A TERCEROS/REFBNTC00471291 PAGO MODEM BMRCASH</t>
  </si>
  <si>
    <t>PAGO CUENTA DE TERCERO/ 0023307014 BNET 0152877147</t>
  </si>
  <si>
    <t>AS-40173            9/MAYO</t>
  </si>
  <si>
    <t>TRASPASO A PERIFERICA/2951884093 MAY07 10:11 BANCOMER D805 FOLIO:1783</t>
  </si>
  <si>
    <t>CHEQUE PAGADO NO./0017492 RFC CUENTA DE DEPOSITO:SEV040910EN3</t>
  </si>
  <si>
    <t>DEPOSITO DE TERCERO/REFBNTC00426725 PAGO OC A49607 BMRCASH</t>
  </si>
  <si>
    <t>AS-40265        12/MAYO</t>
  </si>
  <si>
    <t>CHEQUE PAGADO NO./0017491 103547221</t>
  </si>
  <si>
    <t>CHEQUE PAGADO NO./0017490 447737114</t>
  </si>
  <si>
    <t xml:space="preserve">SPEI RECIBIDOBANAMEX/0005196169 002 0274549DALTON ORGULLO MOTRIZ SA DE CV </t>
  </si>
  <si>
    <t>AR11378-AS40113-AS40114-AR11379-RF32647-AS40118-RF32648         6/MAYO</t>
  </si>
  <si>
    <t xml:space="preserve">DEP.CHEQUES DE OTRO BANCO MAY06 14:24 MEXICO </t>
  </si>
  <si>
    <t>AS-40119          6/MAYO</t>
  </si>
  <si>
    <t>RF-32656          6/MAYO</t>
  </si>
  <si>
    <t xml:space="preserve">DEPOSITO DE TERCERO/REFBNTC00002186 Emb094PU FBMRCASH </t>
  </si>
  <si>
    <t>EMBARQUE OK</t>
  </si>
  <si>
    <t xml:space="preserve">PAGO CUENTA DE TERCERO/ 0004186007 BMOV 2984454235 UNIDAD </t>
  </si>
  <si>
    <t>RF-32654        6/MAYO</t>
  </si>
  <si>
    <t xml:space="preserve">TRASPASO CUENTAS PROPIAS/ 0060141002 CUENTA: 0176980015 BNET </t>
  </si>
  <si>
    <t>E-47</t>
  </si>
  <si>
    <t xml:space="preserve">DEPOSITO DE TERCERO/REFBNTC00287954 A0501 3100002113 INTERMOD MEXIBMRCASH </t>
  </si>
  <si>
    <t>AS-40183            9/MAYO</t>
  </si>
  <si>
    <t>AS40075-AS40077-AR11372-RF32632-RF32633-AS40078-AS40080-RF32634-RF32635        5/MAYO</t>
  </si>
  <si>
    <t>AS40083-AS40084-AS40085-AS40086-RF32636-AS40088-AR11374-AS40090-AS40091-AS40092-AS40094-AS40099-AR11375-AS40103        5/MAYO</t>
  </si>
  <si>
    <t>AR11359-RF32619-AS40038-AS40041-AS40042-AS40044-AR11361        4/MAYO</t>
  </si>
  <si>
    <t xml:space="preserve">TRASPASO A PERIFERICA/2951884093 MAY06 09:57 BANCOMER B539 FOLIO:4474 </t>
  </si>
  <si>
    <t>SPEI RECIBIDOAXA 0005032335  67405038360010503836 217 002 AUTOS</t>
  </si>
  <si>
    <t>RF-32640 H59676 06.05.16</t>
  </si>
  <si>
    <t>SPEI RECIBIDOBANAMEX 0005011430  0020042583AMEXCO SE 9350093168</t>
  </si>
  <si>
    <t>IVA COM. VENTAS DEBITO 175829536TERMINALES PUNTO DE VENTA</t>
  </si>
  <si>
    <t>COMISION VENTAS DEBITO 175829536TERMINALES PUNTO DE VENTA</t>
  </si>
  <si>
    <t>VENTAS DEBITO 145829536TERMINALES PUNTO DE VENTA</t>
  </si>
  <si>
    <t>DEP. TARJETAS DEL      05/MAYO</t>
  </si>
  <si>
    <t>IVA COM. VENTAS CREDITO '175829536 TERMINALES PUNTO DE VENTA</t>
  </si>
  <si>
    <t>COMISION VENTAS CREDITO '175829536 TERMINALES PUNTO DE VENTA</t>
  </si>
  <si>
    <t>VENTAS CREDITO '145829536 TERMINALES PUNTO DE VENTA</t>
  </si>
  <si>
    <t>CHEQUE PAGADO NO. 0017485RFC CUENTA DE DEPOSITO:ROAP490118BK7</t>
  </si>
  <si>
    <t>CHEQUE PAGADO NO. 0017484RFC CUENTA DE DEPOSITO:ROAP490118BK7</t>
  </si>
  <si>
    <t>TRASPASO ENTRE CUENTAS REFBNTC00471291PAGO FACTURA AS 40063 BMRCASH</t>
  </si>
  <si>
    <t xml:space="preserve">OPERADORA ALAMEDA </t>
  </si>
  <si>
    <t>PAGO CUENTA DE TERCERO  0047608040 BNET    0194789687 0004567011BNET 0195675650</t>
  </si>
  <si>
    <t>AS-40100        5/MAYO</t>
  </si>
  <si>
    <t>PAGO CUENTA DE TERCERO  0047608040 BNET  0194789687 0084064030BNET 0158791961</t>
  </si>
  <si>
    <t>AS-40096        5/MAYO</t>
  </si>
  <si>
    <t>CHEQUE PAGADO NO. CH-0017487RFC CUENTA DE DEPOSITO:AOA040608 -H65</t>
  </si>
  <si>
    <t>CHEQUE PAGADO NO. CH-0017488RFC CUENTA DE DEPOSITO:OAU021125 -H84</t>
  </si>
  <si>
    <t>DEPOSITO DE TERCERO REFBNTC00317527 QUALITAS 9116606BMRCASH</t>
  </si>
  <si>
    <t>RF-32641 H61536 06.05.16</t>
  </si>
  <si>
    <t xml:space="preserve">DEPOSITO CHEQUE BANCOMER 00622090062234 </t>
  </si>
  <si>
    <t>SPEI RECIBIDOBANAMEX 0005089217  0020000001TRASPASO</t>
  </si>
  <si>
    <t>D-739</t>
  </si>
  <si>
    <t>SPEI RECIBIDOSANTANDER 0005088372  0141601182BOMBA Y SOPORTE</t>
  </si>
  <si>
    <t>AR-11411        10/MAYO</t>
  </si>
  <si>
    <t>SPEI ENVIADO HSBC 0000045987  0210505168326</t>
  </si>
  <si>
    <t>SPEI ENVIADO SANTANDER 0000045986  0140505168DEVOLUCION RECIBO 32463</t>
  </si>
  <si>
    <t>SPEI ENVIADO BANORTE/IXE 0000045985  0720505168DEVOLUCION RECIBO 32340</t>
  </si>
  <si>
    <t>SPEI ENVIADO BANAMEX 0000045984  0020505168ZE1488569</t>
  </si>
  <si>
    <t>SPEI ENVIADO BANORTE/IXE 0000045983  07205051681076</t>
  </si>
  <si>
    <t>SPEI ENVIADO SCOTIABANK 0000045982  0440505168A32687</t>
  </si>
  <si>
    <t>SPEI ENVIADO BANAMEX 0000045981  0020505168B000278</t>
  </si>
  <si>
    <t>SPEI ENVIADO BANAMEX 0000045980  00205051683032</t>
  </si>
  <si>
    <t>ENLACE TPE SA DE CV GUIA:3939419REF:00008000002000561778 CIE:1281615</t>
  </si>
  <si>
    <t>SPEI ENVIADO BANAMEX 0000045979  0020505168M455</t>
  </si>
  <si>
    <t>GALAZ YAMAZAKI RUIZ GUIA:3939408REF:1025135              CIE:0166545</t>
  </si>
  <si>
    <t>SPEI ENVIADO BANAMEX 0000045978  0020505168388 383</t>
  </si>
  <si>
    <t>SPEI ENVIADO BANAMEX 0000045977  0020505168DEVOLUCION RECIBO</t>
  </si>
  <si>
    <t>TRASPASO A TERCEROS REFBNTC00471291A4220 BMRCASH</t>
  </si>
  <si>
    <t>TRASPASO A TERCEROS REFBNTC00471291DEDUCIBLE  BMRCASH</t>
  </si>
  <si>
    <t>TRASPASO A TERCEROS REFBNTC00471291DEVOLUCION RECIBO 29601 BMRCASH</t>
  </si>
  <si>
    <t>TRASPASO A TERCEROS REFBNTC004712913716664 3713812 3473369 BMRCASH</t>
  </si>
  <si>
    <t>TRASPASO A TERCEROS REFBNTC004712911062 BMRCASH</t>
  </si>
  <si>
    <t>TRASPASO A TERCEROS REFBNTC0047129115326 BMRCASH</t>
  </si>
  <si>
    <t>TOYOTA FINANCIAL SER GUIA:3932401REF:00000000000005704058 CIE:0593003</t>
  </si>
  <si>
    <t>TRASPASO ENTRE CUENTAS REFBNTC00471291TRASPASO0176980015 BMRCASH</t>
  </si>
  <si>
    <t>E-99</t>
  </si>
  <si>
    <t>PAGO CUENTA DE TERCERO  0047608040 BNET 0194789687 0087915010BNET 0193814386</t>
  </si>
  <si>
    <t>AS-40105 5/MAYO</t>
  </si>
  <si>
    <t>DEPOSITO CHEQUE BANCOMER '0062209</t>
  </si>
  <si>
    <t>RF-32629 4/MAYO</t>
  </si>
  <si>
    <t>DEPOSITO EN EFECTIVO '0062208</t>
  </si>
  <si>
    <t>AS40049-AS40061-AS40062-RF32622-RF32624-AS40068-AS40067-AS40070-AR11368-RF32625-AS40073        04/MAYO</t>
  </si>
  <si>
    <t>DEPOSITO EN EFECTIVO '0062207</t>
  </si>
  <si>
    <t>AS-40021-AS40022-AR11346-AR11347-AR11348-AR11350-AR11355-AS40029-AS40030-AS40031-RF32610-AS40032-AR11356-AS40034-AR11357-AR11358-AS40035-AR11351-RF32617         3/MAYO</t>
  </si>
  <si>
    <t>DEPOSITO EN EFECTIVO '0062206</t>
  </si>
  <si>
    <t>RF-32623          4/MAYO</t>
  </si>
  <si>
    <t>TRASPASO A PERIFERICA '2951884093</t>
  </si>
  <si>
    <t>SPEI RECIBIDOBANAMEX '0005011360  002 0046604AMEXCO SE 9350093168</t>
  </si>
  <si>
    <t>DEP. TARJETAS DEL      04/MAYO</t>
  </si>
  <si>
    <t>CHEQUE PAGADO NO. 'CH-0017482 RFC CUENTA DE DEPOSITO:DAU0109242TA</t>
  </si>
  <si>
    <t>CHEQUE PAGADO NO. 'CH-0017481 RFC CUENTA DE DEPOSITO:ASE931116231</t>
  </si>
  <si>
    <t>DEPOSITO DE TERCERO 'REFBNTC00027537 028417 BMRCASH</t>
  </si>
  <si>
    <t>AM 1094 INCENTIVOS MARZO</t>
  </si>
  <si>
    <t>SPEI RECIBIDOBANAMEX '0005187849 002 0000012ALECSA 160504</t>
  </si>
  <si>
    <t>RF-32824 Y 25            19/MAYO</t>
  </si>
  <si>
    <t>DEPOSITO DE TERCERO 'REFBNTC00002186 GP484320 FBMRCASH</t>
  </si>
  <si>
    <t>0699N/16</t>
  </si>
  <si>
    <t>DEPOSITO DE TERCERO 'REFBNTC00002186 G1393112 FBMRCASH</t>
  </si>
  <si>
    <t>0726N/16</t>
  </si>
  <si>
    <t>DEPOSITO DE TERCERO 'REFBNTC00002186 GW468840  FBMRCASH</t>
  </si>
  <si>
    <t>0725N/16</t>
  </si>
  <si>
    <t>DEPOSITO DE TERCERO 'REFBNTC00002186 GS732090 FBMRCASH</t>
  </si>
  <si>
    <t>0785N/16</t>
  </si>
  <si>
    <t>DEPOSITO DE TERCERO 'REFBNTC00002186 G1449011  FBMRCASH</t>
  </si>
  <si>
    <t>0789N/16</t>
  </si>
  <si>
    <t>DEPOSITO DE TERCERO 'REFBNTC00002186 GU221255 FBMRCASH</t>
  </si>
  <si>
    <t>0723N/16</t>
  </si>
  <si>
    <t>DEPOSITO DE TERCERO 'REFBNTC00002186 GU570728 FBMRCASH</t>
  </si>
  <si>
    <t>0743N/16</t>
  </si>
  <si>
    <t>DEPOSITO DE TERCERO 'REFBNTC00002186 G1449720 FBMRCASH</t>
  </si>
  <si>
    <t>0781N/16</t>
  </si>
  <si>
    <t>DEPOSITO DE TERCERO 'REFBNTC00002186 GP476554 FBMRCASH</t>
  </si>
  <si>
    <t>0691N/16</t>
  </si>
  <si>
    <t>DEPOSITO DE TERCERO 'REFBNTC00002186 GP480559 FBMRCASH</t>
  </si>
  <si>
    <t>0700N/16</t>
  </si>
  <si>
    <t>DEPOSITO DE TERCERO 'REFBNTC00002186 DUA44520 FBMRCASH</t>
  </si>
  <si>
    <t>0057U/16</t>
  </si>
  <si>
    <t>PAGO CUENTA DE TERCERO  0047608040 BNET    0194789687</t>
  </si>
  <si>
    <t>AS-40129 6/MAYO</t>
  </si>
  <si>
    <t xml:space="preserve">SPEI RECIBIDOHSBC/0005148382 021 0000001Bomba de Gasolina Alecsa Celay </t>
  </si>
  <si>
    <t>AR-11362 4/MAYO</t>
  </si>
  <si>
    <t xml:space="preserve">SPEI RECIBIDOINTERCAM BAN/0005132873 136 0782365SERVICIO PRIUS </t>
  </si>
  <si>
    <t>AS-40064 4/MAYO</t>
  </si>
  <si>
    <t>RF-32534 30/ABRIL</t>
  </si>
  <si>
    <t xml:space="preserve">PAGO CUENTA DE TERCERO/ 0014032012 BNET 0197780761 </t>
  </si>
  <si>
    <t>AR-11394 7/MAYO</t>
  </si>
  <si>
    <t xml:space="preserve">DEPOSITO DE TERCERO/REFBNTC00190640 3016009296 BMRCASH </t>
  </si>
  <si>
    <t>RF-32626 H60199 05.05.16</t>
  </si>
  <si>
    <t xml:space="preserve">DEP.CHEQUES DE OTRO BANCO MAY04 12:46 MEXICO </t>
  </si>
  <si>
    <t>RF-32696       10/MAYO</t>
  </si>
  <si>
    <t xml:space="preserve">TOYOTA FINANCIAL SER/GUIA:0893508 REF:00000000000005704058 CIE:0593003 </t>
  </si>
  <si>
    <t xml:space="preserve">TRASPASO A TERCEROS/REFBNTC00471291 NOMINA GERENCIAL BMRCASH </t>
  </si>
  <si>
    <t xml:space="preserve">TRASPASO A PERIFERICA/2951884093 MAY04 10:44 BANCOMER B539 FOLIO:3317 </t>
  </si>
  <si>
    <t>CHEQUE PAGADO NO./0017457 446691730</t>
  </si>
  <si>
    <t>RF-32616         3/MAYO</t>
  </si>
  <si>
    <t>RF-32608        3/MAYO</t>
  </si>
  <si>
    <t>SPEI RECIBIDOBANAMEX/0005006481 002 0038512AMEXCO SE 9350093168</t>
  </si>
  <si>
    <t>DEP. TARJETAS DEL      03/MAYO</t>
  </si>
  <si>
    <t>TEF RECIBIDO BAJIO/1443945661 030 8500757ASESOR ARMANDO MENDOZA</t>
  </si>
  <si>
    <t>RF-32630       4/MAYO</t>
  </si>
  <si>
    <t>CHEQUE PAGADO NO./0017467 RFC CUENTA DE DEPOSITO:ASE931116231</t>
  </si>
  <si>
    <t>CHEQUE PAGADO NO./0017476 RFC CUENTA DE DEPOSITO:ASE931116231</t>
  </si>
  <si>
    <t>CHEQUE PAGADO NO./0017464 RFC CUENTA DE DEPOSITO:ASE931116231</t>
  </si>
  <si>
    <t xml:space="preserve">DEPOSITO DE TERCERO/REFBNTC00317527 QUALITAS 9110823BMRCASH </t>
  </si>
  <si>
    <t>RF-32612 H61924 03.05.16</t>
  </si>
  <si>
    <t>SE ABONO 680.77 A GIL DE LA PEÑA</t>
  </si>
  <si>
    <t xml:space="preserve">SPEI RECIBIDOBAJIO/0005148980 030 4429900Complemento a OS62203 HILUX 20 </t>
  </si>
  <si>
    <t>AS-40028        3/MAYO</t>
  </si>
  <si>
    <t>AR11343-AS40014-RF32600-AS40017-AS40018           3/MAYO</t>
  </si>
  <si>
    <t>RF-32603           3/MAYO</t>
  </si>
  <si>
    <t>RF-32601          3/MAYO</t>
  </si>
  <si>
    <t>RF-32598          3/MAYO</t>
  </si>
  <si>
    <t xml:space="preserve">DEPOSITO DE TERCERO/REFBNTC00190640 1892220 BMRCASH </t>
  </si>
  <si>
    <t>RF-32614 H60879 03.05.16</t>
  </si>
  <si>
    <t>CHEQUE PAGADO NO./000017477 446365655</t>
  </si>
  <si>
    <t>CHEQUE PAGADO NO./000017474 197203535</t>
  </si>
  <si>
    <t>CHEQUE PAGADO NO./0017473 446691730</t>
  </si>
  <si>
    <t>CHEQUE PAGADO NO./0017472 446691730</t>
  </si>
  <si>
    <t>CHEQUE PAGADO NO./0017470 446691730</t>
  </si>
  <si>
    <t>CHEQUE PAGADO NO./0017468 446691730</t>
  </si>
  <si>
    <t>CHEQUE PAGADO NO./0017466 446691730</t>
  </si>
  <si>
    <t>CHEQUE PAGADO NO./0017465 446691730</t>
  </si>
  <si>
    <t>CHEQUE PAGADO NO./000017463 446365655</t>
  </si>
  <si>
    <t>CHEQUE PAGADO NO./000017462 197203535</t>
  </si>
  <si>
    <t>CHEQUE PAGADO NO./0017461 196385591</t>
  </si>
  <si>
    <t>CHEQUE PAGADO NO./000017460 133249794</t>
  </si>
  <si>
    <t>CHEQUE PAGADO NO./000017459 133249794</t>
  </si>
  <si>
    <t>CHEQUE PAGADO NO./000017458 133249794</t>
  </si>
  <si>
    <t xml:space="preserve">TRASPASO CUENTAS PROPIAS/ 0094893004 CUENTA: 0176980015 BNET </t>
  </si>
  <si>
    <t>E-26</t>
  </si>
  <si>
    <t xml:space="preserve">DEPOSITO EFECTIVO PRACTIC/******9039 MAY03 12:31 PRAC D805 FOLIO:0417 </t>
  </si>
  <si>
    <t>RF32502-AS39889-AR11315-AR11314-AS39894-AS39895-AS39898                   29/ABRIL</t>
  </si>
  <si>
    <t xml:space="preserve">SPEI RECIBIDOINBURSA/0005059061 036 0160503Transferencia electronica </t>
  </si>
  <si>
    <t>RF-32604         3/MAYO</t>
  </si>
  <si>
    <t xml:space="preserve">TRASPASO A PERIFERICA/2951884093 MAY03 10:17 BANCOMER B539 FOLIO:2761 </t>
  </si>
  <si>
    <t>AS39995-AR11339-AS39999-AR11340-AS40001-AS40003-AS40004-AR11341-AS40006          2/MYO</t>
  </si>
  <si>
    <t>AS39981-RF32575-RF32577-AS39578-AS39987-AS39988-AS39989-RF32583-AS39990-AS39994          02/ABRIL</t>
  </si>
  <si>
    <t>RF-32591          2/MAYO</t>
  </si>
  <si>
    <t>RF-32595          3/MAYO</t>
  </si>
  <si>
    <t>RF-32580          2/MAYO</t>
  </si>
  <si>
    <t>RF-32594         2/MAYO</t>
  </si>
  <si>
    <t xml:space="preserve">TRASPASO ENTRE CUENTAS/REFBNTC00471291 COMPLEMENTO NEXTEL BMRCASH </t>
  </si>
  <si>
    <t>E-28</t>
  </si>
  <si>
    <t xml:space="preserve">TRASPASO ENTRE CUENTAS DE LA CUENTA 0167986424 </t>
  </si>
  <si>
    <t>RF-32597         3/MAYO</t>
  </si>
  <si>
    <t>SPEI RECIBIDOBANAMEX/0005012460 002 0028934AMEXCO SE 9350093168</t>
  </si>
  <si>
    <t>DEP. TARJETAS DEL      02/MAYO</t>
  </si>
  <si>
    <t>D-1019</t>
  </si>
  <si>
    <t xml:space="preserve">SPEI RECIBIDOAXA/0005249925 674 04821040010482104 217 002 AUTOS </t>
  </si>
  <si>
    <t>RF-33045 H57637 31.05.16</t>
  </si>
  <si>
    <t xml:space="preserve">SPEI RECIBIDOAXA/0005249762 674 04817690010481769 217 002 AUTOS </t>
  </si>
  <si>
    <t>RF-33045 H59751 31.05.16</t>
  </si>
  <si>
    <t xml:space="preserve">PAGO CUENTA DE TERCERO/ 0047994010 BNET 0193814386 </t>
  </si>
  <si>
    <t>AS-40105         5/MAYO</t>
  </si>
  <si>
    <t xml:space="preserve">SPEI RECIBIDOBAJIO/0005221616 030 4605800finiquito HILUX 81 </t>
  </si>
  <si>
    <t>AS-40024         3/MAYO</t>
  </si>
  <si>
    <t xml:space="preserve">SPEI RECIBIDOBAJIO/0005220737 030 3982500C 23621 </t>
  </si>
  <si>
    <t xml:space="preserve">DEPOSITO DE TERCERO/REFBNTC00317527 QUALITAS 9097307BMRCASH </t>
  </si>
  <si>
    <t xml:space="preserve">DEP.CHEQUES DE OTRO BANCO MAY02 14:24 MEXICO </t>
  </si>
  <si>
    <t>RF-32609       3/MAYO</t>
  </si>
  <si>
    <t xml:space="preserve">SPEI RECIBIDOBAJIO/0005161567 030 0020516Anticipo 2 autos Rav 4 </t>
  </si>
  <si>
    <t>RF32589 Y RF32588         2/MAYO</t>
  </si>
  <si>
    <t xml:space="preserve">PAGO CUENTA DE TERCERO/ 0036007011 BNET 0193814386 </t>
  </si>
  <si>
    <t>AS39998            2/MAYO</t>
  </si>
  <si>
    <t xml:space="preserve">DEPOSITO DE TERCERO/REFBNTC00002186 GK006485 FBMRCASH </t>
  </si>
  <si>
    <t>0775N/16</t>
  </si>
  <si>
    <t xml:space="preserve">DEPOSITO DE TERCERO/REFBNTC00002186 GU565148 FBMRCASH </t>
  </si>
  <si>
    <t>0747N/16</t>
  </si>
  <si>
    <t xml:space="preserve">DEPOSITO DE TERCERO/REFBNTC00002186 G1449352 FBMRCASH </t>
  </si>
  <si>
    <t>0757N/16</t>
  </si>
  <si>
    <t xml:space="preserve">DEPOSITO DE TERCERO/REFBNTC00002186 GP484581 FBMRCASH </t>
  </si>
  <si>
    <t>0774N/16</t>
  </si>
  <si>
    <t xml:space="preserve">DEPOSITO DE TERCERO/REFBNTC00190640 3016009057 BMRCASH </t>
  </si>
  <si>
    <t>CHEQUE PAGADO NO./000017456 133249794</t>
  </si>
  <si>
    <t xml:space="preserve">SPEI RECIBIDOBANAMEX/0005107347 002 0000001TRASPASO </t>
  </si>
  <si>
    <t>D-191</t>
  </si>
  <si>
    <t xml:space="preserve">CHEQUE DEVUELTO 072001501490390001041CD010828 </t>
  </si>
  <si>
    <t xml:space="preserve">CHEQUE DEVUELTO 014001501490390001796CD010828 </t>
  </si>
  <si>
    <t xml:space="preserve">PAGO CUENTA DE TERCERO/ 0005823021 BNET 2727957785 MANTENIMIENTO YARI </t>
  </si>
  <si>
    <t>AS-39991          2/MAYO</t>
  </si>
  <si>
    <t xml:space="preserve">DEP.CHEQUES DE OTRO BANCO MAY02 10:20 MEXICO </t>
  </si>
  <si>
    <t>RF-32534                  30/ABRIL</t>
  </si>
  <si>
    <t>RF-32529               30/ABRIL</t>
  </si>
  <si>
    <t>AS39934-AR11321-RF32532-AR11324-AS39943-AS39944-AR11328-AR11329-RF32533-AS39948-AS39953-AS39965-AR11333-AR11334-AS39966-AS39967-AS39968-AS39970-AS39971-AS39972-AS39974-AS39976-AS39977-AS39978               30/ABRIL</t>
  </si>
  <si>
    <t>RF-32537               30/ABRIL</t>
  </si>
  <si>
    <t xml:space="preserve">TRASPASO A PERIFERICA/2951884093 MAY02 09:51 BANCOMER B538 FOLIO:3335 </t>
  </si>
  <si>
    <t>SPEI RECIBIDOBANAMEX/0005017801 002 0032127AMEXCO SE 9350093168</t>
  </si>
  <si>
    <t>DEP. TARJETAS DEL      30/ABRIL</t>
  </si>
  <si>
    <t>DEP. TARJETAS DEL      29/ABRIL</t>
  </si>
  <si>
    <t>COM CHQ LIBRADOS PAGADOS DEL 01ABR16 AL 30ABR16</t>
  </si>
  <si>
    <t>CHEQUE PAGADO NO./0017564 185471028</t>
  </si>
  <si>
    <t>CHEQUE PAGADO NO./0017566 185471028</t>
  </si>
  <si>
    <t xml:space="preserve">DEP. CHEQUES  DE OTRO BANCO </t>
  </si>
  <si>
    <t>X22</t>
  </si>
  <si>
    <t>X28</t>
  </si>
  <si>
    <t>W</t>
  </si>
  <si>
    <t>Z</t>
  </si>
  <si>
    <t>AA</t>
  </si>
  <si>
    <t>BB</t>
  </si>
  <si>
    <t>0059U/16</t>
  </si>
  <si>
    <t>HACER POLIZA CONTRA BANORTE</t>
  </si>
  <si>
    <t>??</t>
  </si>
  <si>
    <t>PAGO IMPUESTOS</t>
  </si>
  <si>
    <t>X29</t>
  </si>
  <si>
    <t>X40</t>
  </si>
  <si>
    <t>X50</t>
  </si>
  <si>
    <t>CONFIRMADO 30/06</t>
  </si>
  <si>
    <t xml:space="preserve"> 000001360094SICOCO JUN 2016</t>
  </si>
  <si>
    <t>PLAN PISO COBRO INTERES9686144942UNIDAD NO  3MYDLAYV0GY108926</t>
  </si>
  <si>
    <t>PD 2950</t>
  </si>
  <si>
    <t>PLAN PISO COBRO INTERES9686144901UNIDAD NO  4T1BF1FK4GU126074</t>
  </si>
  <si>
    <t>PAGO CUENTA DE TERCERO 0030746021BNET 0142838214</t>
  </si>
  <si>
    <t xml:space="preserve">DEPOSITO CHEQUE BANCOMER0063678 </t>
  </si>
  <si>
    <t>PAGO CUENTA DE TERCERO 0083543013BNET 0169498621</t>
  </si>
  <si>
    <t xml:space="preserve">DEPOSITO EN EFECTIVO0063676 </t>
  </si>
  <si>
    <t>SPEI RECIBIDOBANORTE/IXE0005275129  0726320000SIPTTF Anticipo 100  Alecsa Ce</t>
  </si>
  <si>
    <t>CHEQUE PAGADO NO.CH-0017736RFC CUENTA DE DEPOSITO:TFS011012 -M18</t>
  </si>
  <si>
    <t>CHEQUE PAGADO NO.CH-0017652RFC CUENTA DE DEPOSITO:LECA340203-JNA</t>
  </si>
  <si>
    <t>CHEQUE PAGADO NO.CH-0017651RFC CUENTA DE DEPOSITO:LECA340203-JNA</t>
  </si>
  <si>
    <t>PAGO CUENTA DE TERCERO 0005708010BNET    0184104048</t>
  </si>
  <si>
    <t>PAGO CUENTA DE TERCERO 0031759010BNET    0184104048</t>
  </si>
  <si>
    <t>DEPOSITO EN EFECTIVO1360094DEM REF:00000000062061608220 8085902</t>
  </si>
  <si>
    <t>DEPOSITO EN EFECTIVO1360094DEM REF:00000004206102608220 8085891</t>
  </si>
  <si>
    <t>IVA COM. VENTAS DEBITO175829536TERMINALES PUNTO DE VENTA</t>
  </si>
  <si>
    <t>COMISION VENTAS DEBITO175829536TERMINALES PUNTO DE VENTA</t>
  </si>
  <si>
    <t>VENTAS DEBITO145829536TERMINALES PUNTO DE VENTA</t>
  </si>
  <si>
    <t>IVA COM. VENTAS CREDITO175829536TERMINALES PUNTO DE VENTA</t>
  </si>
  <si>
    <t>COMISION VENTAS CREDITO175829536TERMINALES PUNTO DE VENTA</t>
  </si>
  <si>
    <t>VENTAS CREDITO145829536TERMINALES PUNTO DE VENTA</t>
  </si>
  <si>
    <t>PAGO TARJETA DE CREDITO99082800845574DOMICILIACION</t>
  </si>
  <si>
    <t>E 286</t>
  </si>
  <si>
    <t>CHEQUE PAGADO NO.0017668RFC CUENTA DE DEPOSITO:MUBR740521IG3</t>
  </si>
  <si>
    <t>CHEQUE PAGADO NO.0017726RFC CUENTA DE DEPOSITO:GOSM750315</t>
  </si>
  <si>
    <t>IVA COM COPIA ESTADO CTA29/06/2016I.V.A. COMISION COPIA</t>
  </si>
  <si>
    <t>COM COPIA ESTADO DE CTA29/06/2016ESTADO DE CUENTA</t>
  </si>
  <si>
    <t>DEPOSITO DE TERCEROREFBNTC00027537028963 BMRCASH</t>
  </si>
  <si>
    <t>INCENTIVOS MAY/06</t>
  </si>
  <si>
    <t>TRASPASO A TERCEROSREFBNTC00471291NOMINA QUINCENAL 12 BMRCASH</t>
  </si>
  <si>
    <t>PAGO CUENTA DE TERCERO 0059843011BNET    0190246492</t>
  </si>
  <si>
    <t>CHEQUE PAGADO NO.CH-0017730RFC CUENTA DE DEPOSITO:IFL130502 -TN8</t>
  </si>
  <si>
    <t>CHEQUE PAGADO NO.CH-0017729RFC CUENTA DE DEPOSITO:IFL130502 -TN8</t>
  </si>
  <si>
    <t>CHEQUE PAGADO NO.CH-0017727RFC CUENTA DE DEPOSITO:TFS011012 -M18</t>
  </si>
  <si>
    <t>DEPOSITO DE TERCEROREFBNTC00317527 QUALITAS 9292189BMRCASH</t>
  </si>
  <si>
    <t>RF 33617- RF 33618 29/06</t>
  </si>
  <si>
    <t>SPEI RECIBIDOBANAMEX0005178928  0020290616290616 CARDIF</t>
  </si>
  <si>
    <t>DEPOSITO DE TERCEROREFBNTC00002186G0245383 FBMRCASH</t>
  </si>
  <si>
    <t>0978N/16</t>
  </si>
  <si>
    <t>PD 2951</t>
  </si>
  <si>
    <t>DEPOSITO DE TERCEROREFBNTC00002186G6170831 FBMRCASH</t>
  </si>
  <si>
    <t>0947N/16</t>
  </si>
  <si>
    <t>PAGO CUENTA DE TERCERO 0085855009BNET    0184104048</t>
  </si>
  <si>
    <t>SPEI RECIBIDOBANORTE/IXE0005139961  0722906201PAGO DE ENGANCHE HIACE GUSTAVO</t>
  </si>
  <si>
    <t>CHEQUE PAGADO NO.CH-0017706PAGO EN EFECTIVO</t>
  </si>
  <si>
    <t>CHEQUE PAGADO NO.CH-0017723RFC CUENTA DE DEPOSITO:TFS011012 -M18</t>
  </si>
  <si>
    <t>SPEI RECIBIDOAXA0005072133  67406873730010687373 217 002 AUTOS</t>
  </si>
  <si>
    <t>RF-33609 H61496 29.06.16</t>
  </si>
  <si>
    <t>DEP.CHEQUES DE OTRO BANCO JUN29 09:52 MEXICO</t>
  </si>
  <si>
    <t>TRASPASO A TERCEROSREFBNTC00471291A94 BMRCASH</t>
  </si>
  <si>
    <t>TRASPASO A TERCEROSREFBNTC00471291AA2644 BMRCASH</t>
  </si>
  <si>
    <t>TRASPASO A TERCEROSREFBNTC004712913799697 3803089 3769150 BMRCASH</t>
  </si>
  <si>
    <t>TRASPASO A TERCEROSREFBNTC00471291440   BMRCASH</t>
  </si>
  <si>
    <t>TRASPASO A TERCEROSREFBNTC004712913035  BMRCASH</t>
  </si>
  <si>
    <t>TRASPASO A TERCEROSREFBNTC00471291DA1795 BMRCASH</t>
  </si>
  <si>
    <t>SPEI ENVIADO BANORTE/IXE0000041844  0722906168A599 A601</t>
  </si>
  <si>
    <t>SPEI ENVIADO SANTANDER0000041843  0142906168337</t>
  </si>
  <si>
    <t>SPEI ENVIADO SCOTIABANK0000041842  0442906168A55</t>
  </si>
  <si>
    <t>SPEI ENVIADO BANAMEX0000041841  0022906168998</t>
  </si>
  <si>
    <t>SPEI ENVIADO BANORTE/IXE0000041840  07229061681724</t>
  </si>
  <si>
    <t>SPEI ENVIADO BANAMEX0000041839  0022906168538</t>
  </si>
  <si>
    <t>SPEI ENVIADO BAJIO0000041838  030290616823083 23084 23085 22969 2848 2</t>
  </si>
  <si>
    <t>SPEI ENVIADO BANORTE/IXE0000041837  0722906168424</t>
  </si>
  <si>
    <t>SPEI ENVIADO SCOTIABANK0000041836  0442906168A33715 A33836</t>
  </si>
  <si>
    <t>SPEI ENVIADO BANORTE/IXE0000041835  0722906168B2880</t>
  </si>
  <si>
    <t>SPEI ENVIADO HSBC0000041834  0212906168336</t>
  </si>
  <si>
    <t>SPEI ENVIADO SCOTIABANK0000041833  0442906168884</t>
  </si>
  <si>
    <t>SPEI ENVIADO BANAMEX0000041832  0022906168323 274 321 316</t>
  </si>
  <si>
    <t>SPEI ENVIADO BANAMEX0000041831  0022906168428 423</t>
  </si>
  <si>
    <t>SPEI ENVIADO BANORTE/IXE0000041830  07229061681630</t>
  </si>
  <si>
    <t>SPEI ENVIADO BANAMEX0000041829  00229061685942802</t>
  </si>
  <si>
    <t>SPEI ENVIADO SANTANDER0000041828  014290616814 18</t>
  </si>
  <si>
    <t>SPEI ENVIADO BANAMEX0000041827  0022906168688</t>
  </si>
  <si>
    <t>DEPOSITO EN EFECTIVO1360094DEM REF:00000006206102607220 7598921</t>
  </si>
  <si>
    <t>CHEQUE PAGADO NO.0017718RFC CUENTA DE DEPOSITO:IMP120426PD0</t>
  </si>
  <si>
    <t>PAGO CUENTA DE TERCERO 0052384007BMOV    2984454235 PAGO RAV4</t>
  </si>
  <si>
    <t>CONFIRMADO 28/06</t>
  </si>
  <si>
    <t>DEPOSITO DE TERCEROREFBNTC00474894OSERV64193  BMRCASH</t>
  </si>
  <si>
    <t>IVA COM COPIA ESTADO CTA28/06/2016I.V.A. COMISION COPIA</t>
  </si>
  <si>
    <t>PE 251</t>
  </si>
  <si>
    <t>COM COPIA ESTADO DE CTA28/06/2016ESTADO DE CUENTA</t>
  </si>
  <si>
    <t>PAGO CUENTA DE TERCERO 0096535006BMOV  2697677472 PAGO</t>
  </si>
  <si>
    <t>SPEI RECIBIDOBANAMEX0005212341  0020251322DTMAC COMERCIALIZADORA SA DE C</t>
  </si>
  <si>
    <t>AM-1130</t>
  </si>
  <si>
    <t>SPEI RECIBIDOBANAMEX0005212332  0020251401DTMAC COMERCIALIZADORA SA DE C</t>
  </si>
  <si>
    <t>AM-1127 Y 1131</t>
  </si>
  <si>
    <t>CHEQUE PAGADO NO.CH-0017650RFC CUENTA DE DEPOSITO:TFS011012 -M18</t>
  </si>
  <si>
    <t>DEP.CHEQUES DE OTRO BANCO0063587JUN28 14:31 MEXICO</t>
  </si>
  <si>
    <t>CHEQUE PAGADO NO.CH-0017494RFC CUENTA DE DEPOSITO:RCA100823 -GI9</t>
  </si>
  <si>
    <t xml:space="preserve">DEPOSITO CHEQUE BANCOMER0063585 </t>
  </si>
  <si>
    <t>CHEQUE PAGADO NO.CH-0017719RFC CUENTA DE DEPOSITO:IFL130502 -TN8</t>
  </si>
  <si>
    <t>CHEQUE PAGADO NO.CH-0017721RFC CUENTA DE DEPOSITO:CTO021007 -DZ8</t>
  </si>
  <si>
    <t>CHEQUE PAGADO NO.CH-0017720RFC CUENTA DE DEPOSITO:RAGJ800427-K44</t>
  </si>
  <si>
    <t>PAGO CUENTA DE TERCERO 0030655014BNET    0193546799</t>
  </si>
  <si>
    <t>CONFIRMADO 29/06</t>
  </si>
  <si>
    <t>DEP.CHEQUES DE OTRO BANCO0063580JUN28 14:02 MEXICO</t>
  </si>
  <si>
    <t>DEPOSITO DE TERCEROREFBNTC00002186GP448156 FBMRCASH</t>
  </si>
  <si>
    <t>0969N/16</t>
  </si>
  <si>
    <t>PD 2657</t>
  </si>
  <si>
    <t>DEPOSITO DE TERCEROREFBNTC00002186GW465376 FBMRCASH</t>
  </si>
  <si>
    <t>0717N/16</t>
  </si>
  <si>
    <t>DEPOSITO DE TERCEROREFBNTC00002186GW274572 FBMRCASH</t>
  </si>
  <si>
    <t>0933N/16</t>
  </si>
  <si>
    <t>DEPOSITO DE TERCEROREFBNTC00002186G3016730 FBMRCASH</t>
  </si>
  <si>
    <t>0965N/16</t>
  </si>
  <si>
    <t>DEPOSITO DE TERCEROREFBNTC00002186G0169151 FBMRCASH</t>
  </si>
  <si>
    <t>0950N/16</t>
  </si>
  <si>
    <t>DEPOSITO DE TERCEROREFBNTC00002186FS646205 FBMRCASH</t>
  </si>
  <si>
    <t>0095U/16</t>
  </si>
  <si>
    <t>CHEQUE PAGADO NO.CH-0017722RFC CUENTA DE DEPOSITO:TFS011012 -M18</t>
  </si>
  <si>
    <t>CHEQUE PAGADO NO.CH-0017717RFC CUENTA DE DEPOSITO:TFS011012 -M18</t>
  </si>
  <si>
    <t>PAGO CUENTA DE TERCERO 0059253016BNET    0197780761</t>
  </si>
  <si>
    <t>SPEI RECIBIDOBANAMEX0005076642  0020000001TRASPASO</t>
  </si>
  <si>
    <t>PAGO CUENTA DE TERCERO 0002241027BNET    0151266543 COMPRA AUTO</t>
  </si>
  <si>
    <t>COMPRA FONDOS INVERSIONBMERGOB E   00OPERADO EN CANAL:  BNTC</t>
  </si>
  <si>
    <t>PD 2673</t>
  </si>
  <si>
    <t>SPEI RECIBIDOAXA0005052376  67406836300010683630 217 002 AUTOS</t>
  </si>
  <si>
    <t>RF 33598 28/06</t>
  </si>
  <si>
    <t>CHEQUE PAGADO NO.CH-0017712RFC CUENTA DE DEPOSITO:ACE050929 -GZ0</t>
  </si>
  <si>
    <t xml:space="preserve">DEPOSITO CHEQUE BANCOMER0063565 </t>
  </si>
  <si>
    <t>CHEQUE PAGADO NO.CH-0017711RFC CUENTA DE DEPOSITO:ACE050929 -GZ0</t>
  </si>
  <si>
    <t xml:space="preserve">DEPOSITO CHEQUE BANCOMER0063563 </t>
  </si>
  <si>
    <t>TRASPASO ENTRE CUENTASDE LA CUENTA 1113590224</t>
  </si>
  <si>
    <t>DEPOSITO EN EFECTIVO1360094DEM REF:00000000052061604220 7075750</t>
  </si>
  <si>
    <t>DEPOSITO EN EFECTIVO1360094DEM REF:00000000022061605220 7075740</t>
  </si>
  <si>
    <t>SPEI RECIBIDOBANAMEX0005016203  0020022968AMEXCO SE 9350093168</t>
  </si>
  <si>
    <t>CHEQUE PAGADO NO.CH-0017702RFC CUENTA DE DEPOSITO:NARG790911-F62</t>
  </si>
  <si>
    <t>DEPOSITO DE TERCEROREFBNTC00332445AGROSERVICIOS ANTICIPO BMRCASH</t>
  </si>
  <si>
    <t>CONFIRMADO 27/06</t>
  </si>
  <si>
    <t>TRASPASO ENTRE CUENTASREFBNTC00471291TRASPASO0176980015 BMRCASH</t>
  </si>
  <si>
    <t>PAGO CUENTA DE TERCERO 0039330010BNET    0195772400</t>
  </si>
  <si>
    <t>CHEQUE PAGADO NO.CH-0017715PAGO EN EFECTIVO</t>
  </si>
  <si>
    <t>CHEQUE PAGADO NO.CH-0017716RFC CUENTA DE DEPOSITO:CTO021007 -DZ8</t>
  </si>
  <si>
    <t>DEPOSITO DE TERCEROREFBNTC00002186GW467092 FBMRCASH</t>
  </si>
  <si>
    <t>0724N/16</t>
  </si>
  <si>
    <t>PD 2656</t>
  </si>
  <si>
    <t>DEPOSITO DE TERCEROREFBNTC00002186GY108926 FBMRCASH</t>
  </si>
  <si>
    <t>0063N/16</t>
  </si>
  <si>
    <t>DEPOSITO DE TERCEROREFBNTC00002186GP478278 FBMRCASH</t>
  </si>
  <si>
    <t>0780N/16</t>
  </si>
  <si>
    <t>DEPOSITO DE TERCEROREFBNTC00002186GP502096 FBMRCASH</t>
  </si>
  <si>
    <t>0813N/16</t>
  </si>
  <si>
    <t>DEPOSITO DE TERCEROREFBNTC00002186G3016562 FBMRCASH</t>
  </si>
  <si>
    <t>0953N/16</t>
  </si>
  <si>
    <t>DEPOSITO DE TERCEROREFBNTC00002186GY143223 FBMRCASH</t>
  </si>
  <si>
    <t>0861N/16</t>
  </si>
  <si>
    <t>DEPOSITO DE TERCEROREFBNTC00002186EP065301 FBMRCASH</t>
  </si>
  <si>
    <t>0092U/16</t>
  </si>
  <si>
    <t>DEP.CHEQUES DE OTRO BANCO0063537JUN27 13:36 MEXICO</t>
  </si>
  <si>
    <t>CHEQUE PAGADO NO.CH-0017639RFC CUENTA DE DEPOSITO:TMS010508 -RX0</t>
  </si>
  <si>
    <t>CHEQUE PAGADO NO.CH-0017713RFC CUENTA DE DEPOSITO:TFS011012 -M18</t>
  </si>
  <si>
    <t xml:space="preserve">DEPOSITO DE TERCERO/REFBNTC00354201 COORD AS41274 BMRCASH </t>
  </si>
  <si>
    <t xml:space="preserve">TRASPASO ENTRE CUENTAS DE LA CUENTA 1113590224 </t>
  </si>
  <si>
    <t xml:space="preserve">SPEI RECIBIDOBANAMEX/0005068342 002 0000001TRASPASO </t>
  </si>
  <si>
    <t>PD 2704</t>
  </si>
  <si>
    <t xml:space="preserve">PAGO CUENTA DE TERCERO/ 0063643011 BNET 0103816087 </t>
  </si>
  <si>
    <t xml:space="preserve">SPEI RECIBIDOAXA/0005048005 674 06809320010680932 217 002 AUTOS </t>
  </si>
  <si>
    <t>RF-33565 H61603 27.06.16</t>
  </si>
  <si>
    <t>SPEI RECIBIDOBANAMEX/0005016441 002 0031957AMEXCO SE 9350093168</t>
  </si>
  <si>
    <t>TRASPASO ENTRE CUENTAS DE LA CUENTA 1143258254</t>
  </si>
  <si>
    <t>CONFIRMADO 26/06</t>
  </si>
  <si>
    <t>DEP.CHEQUES DE OTRO BANCO JUN25 12:15 MEXICO</t>
  </si>
  <si>
    <t>DEP.CHEQUES DE OTRO BANCO JUN25 12:14 MEXICO</t>
  </si>
  <si>
    <t>PAGO CUENTA DE TERCERO/ 0080081007 BMOV 2796682693 ENGANCHE PRIUS 2</t>
  </si>
  <si>
    <t>CONFIRMADO 25/06</t>
  </si>
  <si>
    <t>PAGO CUENTA DE TERCERO/ 0036686007 BMOV 2796682693 COMPLEMENTO ENG 1</t>
  </si>
  <si>
    <t>DEPOSITO EN EFECTIVO/1360094 DEM REF:00000002506102603226 6253852</t>
  </si>
  <si>
    <t>PAGO CUENTA DE TERCERO/ 0079912012 BNET 0194099575</t>
  </si>
  <si>
    <t>PAGO CUENTA DE TERCERO/ 0032624082 BNET 0446982107</t>
  </si>
  <si>
    <t>CHEQUE PAGADO NO./CH-0017705 RFC CUENTA DE DEPOSITO:ODM950324 -V2A</t>
  </si>
  <si>
    <t>CHEQUE PAGADO NO./CH-0017704 RFC CUENTA DE DEPOSITO:VCB870729 -PH6</t>
  </si>
  <si>
    <t>CHEQUE PAGADO NO./CH-0017703 RFC CUENTA DE DEPOSITO:TOPF940604-HD7</t>
  </si>
  <si>
    <t>DEP.CHEQUES DE OTRO BANCO/0063498 JUN24 15:23 MEXICO</t>
  </si>
  <si>
    <t>CHEQUE PAGADO NO./CH-0017701 RFC CUENTA DE DEPOSITO:IFL130502 -TN8</t>
  </si>
  <si>
    <t>PAGO CUENTA DE TERCERO/ 0096479026 BNET 2796682693 ENGANCHE PRIUS</t>
  </si>
  <si>
    <t>CHEQUE PAGADO NO./CH-0017700 PAGO EN EFECTIVO</t>
  </si>
  <si>
    <t>PAGO CUENTA DE TERCERO/ 0087658006 BMOV 2778238030 VIATICOS 30 MAYO 1</t>
  </si>
  <si>
    <t xml:space="preserve">EmbPU12857040 BMRCASH </t>
  </si>
  <si>
    <t xml:space="preserve">PAGO CUENTA DE TERCERO/ 0000823011 BNET 0184104048 </t>
  </si>
  <si>
    <t>CONFIRMADO 24/06</t>
  </si>
  <si>
    <t xml:space="preserve">SPEI ENVIADO BANAMEX/0000080638 002 2406168PAGO UNIDAD YARIS </t>
  </si>
  <si>
    <t xml:space="preserve">DEP.CHEQUES DE OTRO BANCO JUN24 13:09 MEXICO </t>
  </si>
  <si>
    <t>PD 2151</t>
  </si>
  <si>
    <t>CHEQUE PAGADO NO./000017710 133249794</t>
  </si>
  <si>
    <t xml:space="preserve">DEPOSITO DE TERCERO/REFBNTC00002186 GP490350 FBMRCASH </t>
  </si>
  <si>
    <t>0957N/16</t>
  </si>
  <si>
    <t xml:space="preserve">DEPOSITO DE TERCERO/REFBNTC00002186 G0245404 FBMRCASH </t>
  </si>
  <si>
    <t>0934N/16</t>
  </si>
  <si>
    <t xml:space="preserve">DEPOSITO DE TERCERO/REFBNTC00002186 G6170692 FBMRCASH </t>
  </si>
  <si>
    <t>0946N/16</t>
  </si>
  <si>
    <t xml:space="preserve">DEPOSITO DE TERCERO/REFBNTC00002186 G3522278 FBMRCASH </t>
  </si>
  <si>
    <t>0923N/16</t>
  </si>
  <si>
    <t xml:space="preserve">DEPOSITO DE TERCERO/REFBNTC00356778 CAMBIO ACEIT TRANS 4 BMRCASH </t>
  </si>
  <si>
    <t xml:space="preserve">DEPOSITO DE TERCERO/REFBNTC00356778 REFACCIONES 4 BMRCASH </t>
  </si>
  <si>
    <t xml:space="preserve">CHEQUE DEVUELTO 030001501490390000030CD010828 </t>
  </si>
  <si>
    <t xml:space="preserve">SPEI RECIBIDOBAJIO/0005073552 030 42679800002603059ALECSA CELAYA S DE R </t>
  </si>
  <si>
    <t xml:space="preserve">GO CUENTA DE TERCERO/ 0061097012 BNET 0187002645 </t>
  </si>
  <si>
    <t xml:space="preserve">PAGO CUENTA DE TERCERO/ 0057754043 BNET 2617070357 COMPRA SUZUKI </t>
  </si>
  <si>
    <t xml:space="preserve">PAGO CUENTA DE TERCERO/ 0052398008 BMOV 1422688190 LIQUIDACIÓN PRIUS </t>
  </si>
  <si>
    <t>DEPOSITO EN EFECTIVO/1360094 DEM REF:00000007206102602220 5784383</t>
  </si>
  <si>
    <t>AS41475-AS41477-AS41478-AS41479-RF33457-AS41481-RF33460-AS11781-RF33462-RF33463-AS41487-AS41489-AR11784-RF33466-AS41498-RF33470-RF33469-AS41501-RF33471-AS41502-RF33476-AS41503-AS41504-AR11788-AS41505-AS41506              22/JUNIO</t>
  </si>
  <si>
    <t>SPEI RECIBIDOBANAMEX/0005009896 002 0029646AMEXCO SE 9350093168</t>
  </si>
  <si>
    <t>CHEQUE PAGADO NO./0017699 RFC CUENTA DE DEPOSITO:GORJ810414RE0</t>
  </si>
  <si>
    <t>CHEQUE PAGADO NO./0017698 RFC CUENTA DE DEPOSITO:GORJ810414RE0</t>
  </si>
  <si>
    <t>PAGO CUENTA DE TERCERO/ 0002288024 BNET 2617070357 COMPRA SUZUKI SX4</t>
  </si>
  <si>
    <t>PAGO CUENTA DE TERCERO/ 0019790012 BNET 0195772400</t>
  </si>
  <si>
    <t>CHEQUE PAGADO NO./CH-0017659</t>
  </si>
  <si>
    <t>CHEQUE PAGADO NO./CH-0017660</t>
  </si>
  <si>
    <t>PAGO CUENTA DE TERCERO/ 0044004012 BNET 0442658801</t>
  </si>
  <si>
    <t>PAGO CUENTA DE TERCERO/ 0038065015 BNET 0194099575</t>
  </si>
  <si>
    <t xml:space="preserve">SPEI RECIBIDOSCOTIABANK/0005188710 044 0001234ENRIQUE </t>
  </si>
  <si>
    <t>CONFIRMADO 23/06</t>
  </si>
  <si>
    <t xml:space="preserve">DEP.CHEQUES DE OTRO BANCO JUN23 15:38 MEXICO </t>
  </si>
  <si>
    <t xml:space="preserve">DEPOSITO DE TERCERO/REFBNTC00317527 QUALITAS 9279462BMRCASH </t>
  </si>
  <si>
    <t>RF-33493 H62975 23.06.16</t>
  </si>
  <si>
    <r>
      <t xml:space="preserve">RECIBO CON EL QUE SE HIZO </t>
    </r>
    <r>
      <rPr>
        <b/>
        <sz val="8"/>
        <color indexed="8"/>
        <rFont val="Arial"/>
        <family val="2"/>
      </rPr>
      <t>33426</t>
    </r>
    <r>
      <rPr>
        <sz val="8"/>
        <color indexed="8"/>
        <rFont val="Arial"/>
        <family val="2"/>
      </rPr>
      <t>, SE LIQUIDOO AS 36998 DE TOKIO MARINE Y SE ABONO $711.42 A TOYOTA  MOTORS AS34952 AS35021</t>
    </r>
  </si>
  <si>
    <t>CHEQUE PAGADO NO./0017685 100536040</t>
  </si>
  <si>
    <t>CHEQUE PAGADO NO./0017655 103547221</t>
  </si>
  <si>
    <t>CHEQUE PAGADO NO./0017656 103547221</t>
  </si>
  <si>
    <t>CHEQUE PAGADO NO./0017657 103547221</t>
  </si>
  <si>
    <t xml:space="preserve">PAGO CUENTA DE TERCERO/ 0000359011 BNET 0442658801 </t>
  </si>
  <si>
    <t xml:space="preserve">CHEQUE PAGADO NO./0017692 PAGO EN EFECTIVO </t>
  </si>
  <si>
    <t>CHEQUE PAGADO NO./000017697 133249794</t>
  </si>
  <si>
    <t xml:space="preserve">TRASPASO ENTRE CUENTAS DE LA CUENTA 1201683071 </t>
  </si>
  <si>
    <t xml:space="preserve">SPEI RECIBIDOBANAMEX/0005085311 002 0000001TRASPASO </t>
  </si>
  <si>
    <t>PD 2943</t>
  </si>
  <si>
    <t xml:space="preserve">PAGO CUENTA DE TERCERO/ 0020881072 BNET 0131188437 </t>
  </si>
  <si>
    <t xml:space="preserve">DEP.CHEQUES DE OTRO BANCO JUN23 11:40 MEXICO </t>
  </si>
  <si>
    <t>CHEQUE DEVUELTO 036001501490390000086CD140828 DEPOSITO CHEQUE BANCOMER</t>
  </si>
  <si>
    <t xml:space="preserve">TRASPASO A PERIFERICA/2951884093 JUN23 10:28 BANCOMER E761 FOLIO:4750 </t>
  </si>
  <si>
    <t xml:space="preserve">SPEI RECIBIDOINBURSA/0005056031 036 0160623Transferencia electronica </t>
  </si>
  <si>
    <t xml:space="preserve">TRASPASO ENTRE CUENTAS DE LA CUENTA 1208123195 </t>
  </si>
  <si>
    <t xml:space="preserve">SPEI RECIBIDOHSBC/0005039338 021 0000001enganche auto </t>
  </si>
  <si>
    <t>DEPOSITO EN EFECTIVO/1360094 DEM REF:00000001106102601220 5390033</t>
  </si>
  <si>
    <t>AS41444-AS41445-RF33440-RF33442-AS41446-AS41447-AR11761-AS41451-AR11769-RF33452-AS41459-AR11758-AR11764-AS41460-AS41461-AR11766-AS41465-AS41466              21/JUNIO</t>
  </si>
  <si>
    <t>DEPOSITO EN EFECTIVO/1360094 DEM REF:00000000012061601220 5390022</t>
  </si>
  <si>
    <t>RF33429-AS41441-RF33435-RF33436                21/JUNIO</t>
  </si>
  <si>
    <t>SPEI RECIBIDOBANAMEX/0005012925 002 0067712AMEXCO SE 9350093168</t>
  </si>
  <si>
    <t>DEP. TARJETAS DEL      22/JUNIO</t>
  </si>
  <si>
    <t>CHEQUE PAGADO NO./0017693 RFC CUENTA DE DEPOSITO:RFM131122QX4</t>
  </si>
  <si>
    <t xml:space="preserve">PAGO CUENTA DE TERCERO/ 0094426017 BNET 0196403689 </t>
  </si>
  <si>
    <t>CONFIRMADO 22/06</t>
  </si>
  <si>
    <t xml:space="preserve">PAGO CUENTA DE TERCERO/ 0009251009 BMOV 1422688190 3ER PAGO PARCIAL A </t>
  </si>
  <si>
    <t>RF-33467          22/JUNIO</t>
  </si>
  <si>
    <t xml:space="preserve">CHEQUE PAGADO NO./0017694 PAGO EN EFECTIVO </t>
  </si>
  <si>
    <t xml:space="preserve">TRASPASO A TERCEROS/REFBNTC00471291 3789597 3793883 BMRCASH </t>
  </si>
  <si>
    <t xml:space="preserve">TRASPASO A TERCEROS/REFBNTC00471291 ERG201195 BMRCASH </t>
  </si>
  <si>
    <t xml:space="preserve">SPEI ENVIADO BANAMEX/0000076136 002 2206168422 420 419 </t>
  </si>
  <si>
    <t xml:space="preserve">SPEI ENVIADO BANAMEX/0000076135 002 2206168B312 B313 </t>
  </si>
  <si>
    <t>SPEI ENVIADO HSBC/0000076134 021 2206168331</t>
  </si>
  <si>
    <t xml:space="preserve">SPEI ENVIADO BAJIO/0000076133 030 2206168D156 </t>
  </si>
  <si>
    <t xml:space="preserve">SPEI ENVIADO BANAMEX/0000076132 002 2206168S0042556 </t>
  </si>
  <si>
    <t>SPEI ENVIADO BANORTE/IXE/0000076131 072 22061681688</t>
  </si>
  <si>
    <t>SPEI ENVIADO BANAMEX/0000076130 002 22061685868951</t>
  </si>
  <si>
    <t xml:space="preserve">SPEI ENVIADO SCOTIABANK/0000076129 044 2206168A33436 </t>
  </si>
  <si>
    <t xml:space="preserve">SPEI ENVIADO SANTANDER/0000076128 014 2206168A2554 </t>
  </si>
  <si>
    <t>SPEI ENVIADO BANAMEX/0000076127 002 2206168994</t>
  </si>
  <si>
    <t xml:space="preserve">SPEI ENVIADO SCOTIABANK/0000076126 044 2206168A33647 </t>
  </si>
  <si>
    <t>SPEI ENVIADO BANORTE/IXE/0000076125 072 2206168278</t>
  </si>
  <si>
    <t xml:space="preserve">SPEI ENVIADO BANAMEX/0000076124 002 22061687388 7402 </t>
  </si>
  <si>
    <t xml:space="preserve">SPEI ENVIADO SANTANDER/0000076123 014 22061689 1512 4 2 5 11 10 </t>
  </si>
  <si>
    <t xml:space="preserve">SPEI ENVIADO SANTANDER/0000076122 014 2206168DEVOLUCION RECIBO 29935 </t>
  </si>
  <si>
    <t xml:space="preserve">SPEI ENVIADO SANTANDER/0000076121 014 2206168DEVOLUCION RECIBO 33226 </t>
  </si>
  <si>
    <t xml:space="preserve">SPEI ENVIADO BAJIO/0000076120 030 2206168DEVOLUCION RECIBO 33256 </t>
  </si>
  <si>
    <t xml:space="preserve">SPEI ENVIADO SANTANDER/0000076119 014 2206168DEVOLUCION RECIBO 31709 </t>
  </si>
  <si>
    <t xml:space="preserve">SPEI ENVIADO SANTANDER/0000076118 014 2206168DEVOLUCION RECIBO 33284 </t>
  </si>
  <si>
    <t>CHEQUE PAGADO NO./0017695 105727626</t>
  </si>
  <si>
    <t>CHEQUE PAGADO NO./000017696 133249794 133249794</t>
  </si>
  <si>
    <t xml:space="preserve">DEPOSITO DE TERCERO/REFBNTC00002186 GP515295 FBMRCASH </t>
  </si>
  <si>
    <t>0902N/16</t>
  </si>
  <si>
    <t xml:space="preserve">DEPOSITO DE TERCERO/REFBNTC00002186 G0169125 FBMRCASH </t>
  </si>
  <si>
    <t>0951N/16</t>
  </si>
  <si>
    <t xml:space="preserve">DEPOSITO DE TERCERO/REFBNTC00002186 GK008105 FBMRCASH </t>
  </si>
  <si>
    <t>0948N/16</t>
  </si>
  <si>
    <t>SPEI RECIBIDOBANAMEX/0005060269 002 0000001TRASPASO</t>
  </si>
  <si>
    <t>D-1968</t>
  </si>
  <si>
    <t xml:space="preserve">DEP.CHEQUES DE OTRO BANCO JUN22 09:31 MEXICO </t>
  </si>
  <si>
    <t>AS-41458          21/JUNIO</t>
  </si>
  <si>
    <t xml:space="preserve">DEP.CHEQUES DE OTRO BANCO JUN22 09:30 MEXICO </t>
  </si>
  <si>
    <t>RF-33448         21/JUNIO</t>
  </si>
  <si>
    <t>RF-33441         21/JUNIO</t>
  </si>
  <si>
    <t xml:space="preserve">TRASPASO A PERIFERICA/2951884093 JUN22 09:28 BANCOMER B539 FOLIO:4922 </t>
  </si>
  <si>
    <t>I-933</t>
  </si>
  <si>
    <t>DEPOSITO EN EFECTIVO/1360094 DEM REF:00000000032061600220 9919591</t>
  </si>
  <si>
    <t>AR11742-RF33399-RF33401-RF33402-AR11744-RF33404-AS41413-AS41414-RF33408-RF33409-RF33410-AR11750     20/JUNIO</t>
  </si>
  <si>
    <t>DEPOSITO EN EFECTIVO/1360094 DEM REF:00000000051061600220 9919580</t>
  </si>
  <si>
    <t>AS41416-AS41417-AS41418-RF33414-AS41420-RF33419-AS41421-AS41423-AS41424-RF33422-AS41426-RF33426-AS41427-AS41128-AS41429               20/JUNIO</t>
  </si>
  <si>
    <t>DEP. TARJETAS DEL      21/JUNIO</t>
  </si>
  <si>
    <t xml:space="preserve">TRASPASO ENTRE CUENTAS DE LA CUENTA 2888603901 </t>
  </si>
  <si>
    <t>RF-33450           21/JUNIO</t>
  </si>
  <si>
    <t xml:space="preserve">PAGO CUENTA DE TERCERO/ 0036344024 BNET 1201826549 PAGO AUTOMOVIL </t>
  </si>
  <si>
    <t>RF-33449           21/JUNIO</t>
  </si>
  <si>
    <t xml:space="preserve">DEPOSITO DE TERCERO/REFBNTC00002186 GP515614 FBMRCASH </t>
  </si>
  <si>
    <t>0903N/16</t>
  </si>
  <si>
    <t xml:space="preserve">DEPOSITO DE TERCERO/REFBNTC00002186 GP475329 FBMRCASH </t>
  </si>
  <si>
    <t>0932N/16</t>
  </si>
  <si>
    <t>PD 1797</t>
  </si>
  <si>
    <t xml:space="preserve">DEPOSITO DE TERCERO/REFBNTC00002186 G1446565 FBMRCASH </t>
  </si>
  <si>
    <t>0426N/16</t>
  </si>
  <si>
    <t xml:space="preserve">DEPOSITO DE TERCERO/REFBNTC00002186 G1393538 FBMRCASH </t>
  </si>
  <si>
    <t>0925N/16</t>
  </si>
  <si>
    <t>CHEQUE PAGADO NO./000017691 133249794</t>
  </si>
  <si>
    <t xml:space="preserve">DEP.CHEQUES DE OTRO BANCO JUN21 13:19 MEXICO </t>
  </si>
  <si>
    <t xml:space="preserve">TRASPASO CUENTAS PROPIAS/ 0057147005 CUENTA: 0176980015 BNET </t>
  </si>
  <si>
    <t>I-925</t>
  </si>
  <si>
    <t xml:space="preserve">TRASPASO CUENTAS PROPIAS/ 0057147002 CUENTA: 0176980015 BNET </t>
  </si>
  <si>
    <t>I-924</t>
  </si>
  <si>
    <t xml:space="preserve">PAGO CUENTA DE TERCERO/ 0017760042 BNET 0442658801 </t>
  </si>
  <si>
    <t>AR-11772         22/JUNIO</t>
  </si>
  <si>
    <t>IVA INTENTO SOBR CHQ S/F 0.16</t>
  </si>
  <si>
    <t xml:space="preserve">INTENTO SOBR CHQ S/FONDOS/0017691 CHQ 1,426,286.06 SDO 701,997.8 </t>
  </si>
  <si>
    <t xml:space="preserve">TRASPASO CUENTAS PROPIAS/ 0009746012 CUENTA: 0176980015 BNET </t>
  </si>
  <si>
    <t>E-203</t>
  </si>
  <si>
    <t>CHEQUE PAGADO NO./000017604 155467373</t>
  </si>
  <si>
    <t xml:space="preserve">SPEI RECIBIDOBANAMEX/0005059382 002 0000001TRASPASO </t>
  </si>
  <si>
    <t>D-1954</t>
  </si>
  <si>
    <t xml:space="preserve">DEPOSITO DE TERCERO/REFBNTC00211192 OS 899 CARCONTROL BMRCASH </t>
  </si>
  <si>
    <t>AS-41476         22/JUNIO</t>
  </si>
  <si>
    <t>RF-33430               21/JUNIO</t>
  </si>
  <si>
    <t xml:space="preserve">CHEQUE PAGADO NO./0017661 PAGO EN EFECTIVO </t>
  </si>
  <si>
    <t xml:space="preserve">DEPOSITO EFECTIVO PRACTIC/******9039 JUN21 09:49 PRAC E113 FOLIO:7858 </t>
  </si>
  <si>
    <t>DIFERENCIA GTOS VICTOR</t>
  </si>
  <si>
    <t>CHEQUE PAGADO NO./000017662 133195457</t>
  </si>
  <si>
    <t xml:space="preserve">TRASPASO A PERIFERICA/2951884093 JUN21 09:43 BANCOMER C363 FOLIO:1917 </t>
  </si>
  <si>
    <t>I-927</t>
  </si>
  <si>
    <t>DEPOSITO EN EFECTIVO/1360094 DEM REF:00000000092061607120 9373573</t>
  </si>
  <si>
    <t>AS41375-AS41374-AS41373-AS41367-AS41366-AS41363-AS41362-AS41361-RF33376-RF33375-AR11732-AS41378-RF33381          17/JUNIO</t>
  </si>
  <si>
    <t>DEPOSITO EN EFECTIVO/1360094 DEM REF:00000000072061608120 9373562</t>
  </si>
  <si>
    <t>AS41380-AS41384-AS41385-AS41386-AS41387-AS41391-AS41395-AS41396-AS41397-RF33383-RF33384-RF33386-RF33386-RF33388-RF33390-AS41398-AR11738-RF33397              18/JUNIO</t>
  </si>
  <si>
    <t>DEPOSITO EN EFECTIVO/1360094 DEM REF:00000000011061607120 9373551</t>
  </si>
  <si>
    <t>AS41348-RF33369-AR11730-AS41358-RF33372-AS41360           17-JUNIO</t>
  </si>
  <si>
    <t>SPEI RECIBIDOBANAMEX/0005004415 002 0022003AMEXCO SE 9350093168</t>
  </si>
  <si>
    <t>DEP. TARJETAS DEL      20/JUNIO</t>
  </si>
  <si>
    <t>CHEQUE PAGADO NO./0017613 RFC CUENTA DE DEPOSITO:DCO050303BG1</t>
  </si>
  <si>
    <t>CHEQUE PAGADO NO./0017612 RFC CUENTA DE DEPOSITO:DCO050303BG1</t>
  </si>
  <si>
    <t>CHEQUE PAGADO NO./0017683 RFC CUENTA DE DEPOSITO:GAU030322BV4</t>
  </si>
  <si>
    <t>PLAN PISO COBRO DISP. NUM/9655237351 CAP E INT UNI VNKKTUD38FA036086</t>
  </si>
  <si>
    <t>0586-TCN15</t>
  </si>
  <si>
    <t>PE 175</t>
  </si>
  <si>
    <t xml:space="preserve">SPEI RECIBIDOHSBC/0005201887 021 0000001Anticipo Hiace 2016 Alecsa Cel </t>
  </si>
  <si>
    <t>RF-33427         20/JUNIO</t>
  </si>
  <si>
    <t xml:space="preserve">SPEI RECIBIDOHSBC/0005201314 021 0000001Anticipo Hiace 2017 Alecsa Cel </t>
  </si>
  <si>
    <t>RF-33428          20/JUNIO</t>
  </si>
  <si>
    <t xml:space="preserve">DEPOSITO EFECTIVO PRACTIC/******9039 JUN20 15:29 PRAC 0541 FOLIO:8411 </t>
  </si>
  <si>
    <t xml:space="preserve">DEPOSITO EFECTIVO PRACTIC/******9039 JUN20 15:27 PRAC 0541 FOLIO:8409 </t>
  </si>
  <si>
    <t>RF-33458          22/JUNIO</t>
  </si>
  <si>
    <t xml:space="preserve">DEPOSITO DE TERCERO/REFBNTC00002186 GP466385 FBMRCASH </t>
  </si>
  <si>
    <t>0845N/16</t>
  </si>
  <si>
    <t>PD 1649</t>
  </si>
  <si>
    <t xml:space="preserve">DEPOSITO DE TERCERO/REFBNTC00002186 GS153792 FBMRCASH </t>
  </si>
  <si>
    <t>0899N/16</t>
  </si>
  <si>
    <t>CHEQUE PAGADO NO./0017690 149814671</t>
  </si>
  <si>
    <t>CHEQUE PAGADO NO./0017689 168662088</t>
  </si>
  <si>
    <t xml:space="preserve">DEP.CHEQUES DE OTRO BANCO JUN20 13:09 MEXICO </t>
  </si>
  <si>
    <t>CHEQUE PAGADO NO./0017577 153875393</t>
  </si>
  <si>
    <t xml:space="preserve">PAGO CUENTA DE TERCERO/ 0030370015 BNET 0100260029 </t>
  </si>
  <si>
    <t>RF-33412          20/JUNIO</t>
  </si>
  <si>
    <t xml:space="preserve">DEP.CHEQUES DE OTRO BANCO JUN20 12:07 MEXICO </t>
  </si>
  <si>
    <t>AS-41394           18/JUNIO</t>
  </si>
  <si>
    <t>AS-41388           18/JUNIO</t>
  </si>
  <si>
    <t xml:space="preserve">DEPOSITO DE TERCERO/REFBNTC00354201 COORD AS40864 BMRCASH </t>
  </si>
  <si>
    <t xml:space="preserve">SPEI RECIBIDOBANAMEX/0005086456 002 0000001TRASPASO </t>
  </si>
  <si>
    <t>D-1952</t>
  </si>
  <si>
    <t xml:space="preserve">SPEI ENVIADO BANAMEX/0000074328 002 2006168UNIDAD ES032636 </t>
  </si>
  <si>
    <t xml:space="preserve">SPEI RECIBIDOBANCOPPEL/0005035431 137 0170616PAGO AUTO LUZ ALEJANDRA RODRIG </t>
  </si>
  <si>
    <t>RF-33398            20/JUNIO</t>
  </si>
  <si>
    <t>DEP. TARJETAS DEL      18/JUNIO</t>
  </si>
  <si>
    <t>DEP. TARJETAS DEL      17/JUNIO</t>
  </si>
  <si>
    <t>DEPOSITO DE TERCERO/REFBNTC00444715 VERSAFLEX SA DE CV BMRCASH</t>
  </si>
  <si>
    <t>AS-41392           18/JUNIO</t>
  </si>
  <si>
    <t>CHEQUE PAGADO NO./0017680 150677272</t>
  </si>
  <si>
    <t>TRASPASO A PERIFERICA/2951884093 JUN18 11:12 BANCOMER D790 FOLIO:9060</t>
  </si>
  <si>
    <t>DEPOSITO EN EFECTIVO/1360094 DEM REF:00000000031061606120 8545229</t>
  </si>
  <si>
    <t>RF33350-AS41317-AS41318-AR41318-AR11722-AR11723-RF33352-AS-41323-RF33353                 16/JUNIO</t>
  </si>
  <si>
    <t>DEPOSITO EN EFECTIVO/1360094 DEM REF:00000000012061606120 8545218</t>
  </si>
  <si>
    <t>AS41328-AS41324-AS41332-AS41333-AS41335-AS41339-AS41340-AR11724-AR11726-RF33355-RF33357-RF33358-RF33360-RF33362-RF33361              16/JUNIO</t>
  </si>
  <si>
    <t>RECAUDACION DE IMPUE/GUIA:2491852 REF:02161JOL370012904431 CIE:0844985</t>
  </si>
  <si>
    <t>CHEQUE PAGADO NO./0017679 447737114</t>
  </si>
  <si>
    <t>CHEQUE PAGADO NO./000017681 446140114</t>
  </si>
  <si>
    <t>CHEQUE PAGADO NO./0017686 105727626</t>
  </si>
  <si>
    <t>CHEQUE PAGADO NO./0017687 105727626</t>
  </si>
  <si>
    <t>DEP.CHEQUES DE OTRO BANCO JUN17 15:21 MEXICO</t>
  </si>
  <si>
    <t>DEPOSITO DE TERCERO/REFBNTC00317527 QUALITAS 9257654BMRCASH</t>
  </si>
  <si>
    <t>PD 1501</t>
  </si>
  <si>
    <t>DEPOSITO DE TERCERO/REFBNTC00317527 QUALITAS 9208142 BMRCASH</t>
  </si>
  <si>
    <t>CHEQUE PAGADO NO./000017684 133249794</t>
  </si>
  <si>
    <t>TRASPASO ENTRE CUENTAS DE LA CUENTA 1278093164</t>
  </si>
  <si>
    <t>RF-33379           17/JUNIO</t>
  </si>
  <si>
    <t xml:space="preserve">SPEI RECIBIDOBANAMEX/0005105275 002 0000001TRASPASO </t>
  </si>
  <si>
    <t xml:space="preserve">PAGO CUENTA DE TERCERO/ 0051114028 BNET 0191406221 </t>
  </si>
  <si>
    <t>CONFIRMADO 20/06</t>
  </si>
  <si>
    <t xml:space="preserve">TRASPASO A PERIFERICA/2951884093 JUN17 11:25 BANCOMER E551 FOLIO:3676 </t>
  </si>
  <si>
    <t xml:space="preserve">SPEI RECIBIDOBAJIO/0005080409 030 4999500SERVICIO HILUX 76 </t>
  </si>
  <si>
    <t>AS-41377          17/JUNIO</t>
  </si>
  <si>
    <t xml:space="preserve">SPEI RECIBIDOSANTANDER/0005059628 014 9121969TRANSFERENCIA DE FONDOS </t>
  </si>
  <si>
    <t>RF-33370          17/JUNIO</t>
  </si>
  <si>
    <t xml:space="preserve">CHEQUE PAGADO NO./0017646 PAGO EN EFECTIVO </t>
  </si>
  <si>
    <t>DEPOSITO EN EFECTIVO/1360094 DEM REF:00000000051061605120 8109838</t>
  </si>
  <si>
    <t>AS41270-RF33324-AR11709-RF33325-RF33327-RF33328-AS41273-AS41277-AS41278               15/JUNIO</t>
  </si>
  <si>
    <t>DEPOSITO EN EFECTIVO/1360094 DEM REF:00000000032061605120 8109827</t>
  </si>
  <si>
    <t>AR11712-AR11710-AR11718-AR11714-AS41281-AS41282-AS41284-AS41285-AS41286-AS41288-RF33334-RF33337-RF33337-RF33336-AS41295-AS41298              15/JUNIO</t>
  </si>
  <si>
    <t>SPEI RECIBIDOBANAMEX/0005004288 002 0023739AMEXCO SE 9350093168</t>
  </si>
  <si>
    <t>DEP. TARJETAS DEL      16/JUNIO</t>
  </si>
  <si>
    <t>PAGO CUENTA DE TERCERO/ 0078824033 BNET 0442658801</t>
  </si>
  <si>
    <t>AR-11740           18/JUNIO</t>
  </si>
  <si>
    <t>CHEQUE PAGADO NO./CH-0017678 RFC CUENTA DE DEPOSITO:RAGJ800427-K44</t>
  </si>
  <si>
    <t>DEP.CHEQUES DE OTRO BANCO/0063282 JUN16 14:19 MEXICO</t>
  </si>
  <si>
    <t>DEPOSITO DE TERCERO/REFBNTC00002186 G6170543 FBMRCASH</t>
  </si>
  <si>
    <t>0920N/16</t>
  </si>
  <si>
    <t>PD 1415</t>
  </si>
  <si>
    <t>DEPOSITO DE TERCERO/REFBNTC00002186 GU254721 FBMRCASH</t>
  </si>
  <si>
    <t>0930N/16</t>
  </si>
  <si>
    <t>DEPOSITO DE TERCERO/REFBNTC00002186 CK229814 FBMRCASH</t>
  </si>
  <si>
    <t>0079U/16</t>
  </si>
  <si>
    <t>CHEQUE PAGADO NO./CH-0017658 RFC CUENTA DE DEPOSITO:TFS011012 -M18</t>
  </si>
  <si>
    <t>CHEQUE PAGADO NO./CH-0017677 RFC CUENTA DE DEPOSITO:TFS011012 -M18</t>
  </si>
  <si>
    <t>DEPOSITO EFECTIVO PRACTIC/******9039 JUN16 12:34 PRAC 7422 FOLIO:2848</t>
  </si>
  <si>
    <t>RF-33445            21/JUNIO</t>
  </si>
  <si>
    <t>PAGO CUENTA DE TERCERO/ 0000655010 BNET 0184104048</t>
  </si>
  <si>
    <t>AS-41338          16/JUNIO</t>
  </si>
  <si>
    <t xml:space="preserve">GALAZ YAMAZAKI RUIZ/GUIA:2028697 REF:1025135 CIE:0166545 </t>
  </si>
  <si>
    <t xml:space="preserve">TRASPASO A TERCEROS/REFBNTC00471291 DEVOLUCION RECIBO 33178 BMRCASH </t>
  </si>
  <si>
    <t xml:space="preserve">TRASPASO A TERCEROS/REFBNTC00471291 AA2618 BMRCASH </t>
  </si>
  <si>
    <t xml:space="preserve">TRASPASO A TERCEROS/REFBNTC00471291 62534 BMRCASH </t>
  </si>
  <si>
    <t xml:space="preserve">TRASPASO A TERCEROS/REFBNTC00471291 13312 BMRCASH </t>
  </si>
  <si>
    <t xml:space="preserve">TRASPASO A TERCEROS/REFBNTC00471291 15667 BMRCASH </t>
  </si>
  <si>
    <t xml:space="preserve">TRASPASO A TERCEROS/REFBNTC00471291 3756154 3786689 3786780 BMRCASH </t>
  </si>
  <si>
    <t xml:space="preserve">TRASPASO A TERCEROS/REFBNTC00471291 2896 BMRCASH </t>
  </si>
  <si>
    <t xml:space="preserve">TRASPASO A TERCEROS/REFBNTC00471291 DEVOLUCION RECIBO 31072 BMRCASH </t>
  </si>
  <si>
    <t>DEP.CHEQUES DE OTRO BANCO JUN16 11:00 MEXICO</t>
  </si>
  <si>
    <t>RF33373            17/JUNIO</t>
  </si>
  <si>
    <t>RF-33374           17/JUNIO</t>
  </si>
  <si>
    <t>SPEI RECIBIDOBANAMEX/0005069000 002 0160616SERVICIO DE PELICULA FELIPE L</t>
  </si>
  <si>
    <t>RF-33351              16/JUNIO</t>
  </si>
  <si>
    <t>TRASPASO A PERIFERICA/2951884093 JUN16 10:02 BANCOMER D805 FOLIO:6823</t>
  </si>
  <si>
    <t>SPEI RECIBIDOZURICH/0005050372 627 0000167 2512453</t>
  </si>
  <si>
    <t>RF-33368 H62837 17.06.16</t>
  </si>
  <si>
    <t>DEPOSITO EN EFECTIVO/1360094 DEM REF:00000000081061604120 7690364</t>
  </si>
  <si>
    <t>AR11696-AR11697-RF33295-AS4230-AS41231-AS41229-AR11298-RF33298-AS41236--RF33300-RF33301           14/JUNIO</t>
  </si>
  <si>
    <t>DEPOSITO EN EFECTIVO/1360094 DEM REF:00000000062061604120 7690353</t>
  </si>
  <si>
    <t>AS41241-AS41242-AS41243-AR11702-RF33306-AS41240-AS41246-AS41247-AS41248-RF33308-AS41261-AS41263-AS41264-AS41265-AS11706-AR11707-AR11705-RF33319-RF33322-RF33317-RF33316-RF33315           14/JUNIO</t>
  </si>
  <si>
    <t>SPEI RECIBIDOBANAMEX/0005023030 002 0053938AMEXCO SE 9350093168</t>
  </si>
  <si>
    <t>DEP. TARJETAS DEL      15/JUNIO</t>
  </si>
  <si>
    <t>CHEQUE PAGADO NO./0017632 RFC CUENTA DE DEPOSITO:EARE770316393</t>
  </si>
  <si>
    <t>PAGO CUENTA DE TERCERO/ 0065913010 BNET 0481126075</t>
  </si>
  <si>
    <t>RF-33348              16/JUNIO</t>
  </si>
  <si>
    <t>TRASPASO A TERCEROS/REFBNTC00471291 PAGO UNIDAD DC936377 BMRCASH</t>
  </si>
  <si>
    <t xml:space="preserve">DEPOSITO DE TERCERO/REFBNTC00002186 GW491235 FBMRCASH </t>
  </si>
  <si>
    <t>0910N/16</t>
  </si>
  <si>
    <t>PD 1414</t>
  </si>
  <si>
    <t xml:space="preserve">DEPOSITO DE TERCERO/REFBNTC00002186 GW484516 FBMRCASH </t>
  </si>
  <si>
    <t>0839N/16</t>
  </si>
  <si>
    <t>CHEQUE PAGADO NO./0017674 105727626</t>
  </si>
  <si>
    <t xml:space="preserve">DEP.CHEQUES DE OTRO BANCO JUN15 15:36 MEXICO </t>
  </si>
  <si>
    <t xml:space="preserve">PAGO CUENTA DE TERCERO/ 0079322109 BNET 0131188437 </t>
  </si>
  <si>
    <t>RF-33477           22/JUNIO</t>
  </si>
  <si>
    <t xml:space="preserve">DEPOSITO DE TERCERO/REFBNTC00317527 QUALITAS 9250822BMRCASH </t>
  </si>
  <si>
    <t>RF-33343 H62714 15.06.16</t>
  </si>
  <si>
    <t xml:space="preserve">SPEI RECIBIDOBANREGIO/0005215704 058 0967334MANTTO HILUX 2016 GUILLERMO </t>
  </si>
  <si>
    <t>AS-41302        16/JUNIO</t>
  </si>
  <si>
    <t xml:space="preserve">DEPOSITO EFECTIVO PRACTIC/******9039 JUN15 13:05 PRAC E267 FOLIO:9077 </t>
  </si>
  <si>
    <t>RF-33378           17/JUNIO</t>
  </si>
  <si>
    <t xml:space="preserve">DEPOSITO EFECTIVO PRACTIC/******9039 JUN15 12:57 PRAC D806 FOLIO:4678 </t>
  </si>
  <si>
    <t>CHEQUE PAGADO NO./000017676 198619654</t>
  </si>
  <si>
    <t>CHEQUE PAGADO NO./000017673 133249794</t>
  </si>
  <si>
    <t>CHEQUE PAGADO NO./000017654 154248465</t>
  </si>
  <si>
    <t xml:space="preserve">SPEI RECIBIDOBANAMEX/0005155490 002 0063765S0000063765 SERVICIO TOYOTA </t>
  </si>
  <si>
    <t>AS-41275        15/JUNIO</t>
  </si>
  <si>
    <t xml:space="preserve">SPEI RECIBIDOBANAMEX/0005124594 002 0000001TRASPASO </t>
  </si>
  <si>
    <t xml:space="preserve">SPEI RECIBIDOAXA/0005114914 674 06327840010632784 217 002 AUTOS </t>
  </si>
  <si>
    <t>RF-33340 H62062 15.06.16</t>
  </si>
  <si>
    <t xml:space="preserve">SPEI ENVIADO BANAMEX/0000099405 002 1506168M611 </t>
  </si>
  <si>
    <t>SPEI ENVIADO BANORTE/IXE/0000099404 072 1506168348</t>
  </si>
  <si>
    <t>SPEI ENVIADO SANTANDER/0000099403 014 1506168329</t>
  </si>
  <si>
    <t>SPEI ENVIADO BANORTE/IXE/0000099402 072 15061681122</t>
  </si>
  <si>
    <t xml:space="preserve">SPEI ENVIADO BANORTE/IXE/0000099400 072 1506168304 305 </t>
  </si>
  <si>
    <t xml:space="preserve">SPEI ENVIADO INBURSA/0000099398 036 1506168109 108 </t>
  </si>
  <si>
    <t xml:space="preserve">SPEI ENVIADO SCOTIABANK/0000099396 044 150616833313 33223 </t>
  </si>
  <si>
    <t xml:space="preserve">SPEI ENVIADO BANAMEX/0000099395 002 1506168415 414 408 400 </t>
  </si>
  <si>
    <t>SPEI ENVIADO BAJIO/0000099394 030 150616822758</t>
  </si>
  <si>
    <t xml:space="preserve">SPEI ENVIADO SANTANDER/0000099393 014 1506168AAA144 </t>
  </si>
  <si>
    <t xml:space="preserve">SPEI ENVIADO BANORTE/IXE/0000099392 072 1506168A586 </t>
  </si>
  <si>
    <t>SPEI ENVIADO BANORTE/IXE/0000099391 072 150616875039</t>
  </si>
  <si>
    <t xml:space="preserve">SPEI ENVIADO BANORTE/IXE/0000099390 072 15061681687 1686 </t>
  </si>
  <si>
    <t xml:space="preserve">SPEI ENVIADO BANAMEX/0000099389 002 15061681493425 1493155 </t>
  </si>
  <si>
    <t xml:space="preserve">SPEI ENVIADO SCOTIABANK/0000099388 044 1506168A48 </t>
  </si>
  <si>
    <t xml:space="preserve">SPEI ENVIADO BANAMEX/0000099387 002 15061687350 7328 </t>
  </si>
  <si>
    <t>SPEI ENVIADO SANTANDER/0000099386 014 15061687</t>
  </si>
  <si>
    <t xml:space="preserve">SPEI ENVIADO BANAMEX/0000099385 002 15061685855353 5832964 </t>
  </si>
  <si>
    <t xml:space="preserve">SPEI ENVIADO BANAMEX/0000099383 002 1506168DEVOLUCION RECIBO 32722 </t>
  </si>
  <si>
    <t xml:space="preserve">SPEI ENVIADO BANAMEX/0000099380 002 1506168DEVOLUCION RECIBO 32674 </t>
  </si>
  <si>
    <t xml:space="preserve">SPEI ENVIADO BANAMEX/0000099379 002 1506168DEVOLUCION RECIBO 33122 </t>
  </si>
  <si>
    <t xml:space="preserve">SPEI ENVIADO BANAMEX/0000099377 002 1506168DEVOLUCION RECIBO 33193 </t>
  </si>
  <si>
    <t xml:space="preserve">DEPOSITO EFECTIVO PRACTIC/******9039 JUN15 09:57 PRAC E551 FOLIO:2613 </t>
  </si>
  <si>
    <t xml:space="preserve">TRASPASO A PERIFERICA/2951884093 JUN15 09:54 BANCOMER 0013 FOLIO:1568 </t>
  </si>
  <si>
    <t xml:space="preserve">RECAUDACION DE IMPUE/GUIA:2943908 REF:02161I3W310012903410 CIE:0844985 </t>
  </si>
  <si>
    <t xml:space="preserve">RECAUDACION DE IMPUE/GUIA:2935042 REF:02161I3S610012908439 CIE:0844985 </t>
  </si>
  <si>
    <t xml:space="preserve">RECAUDACION DE IMPUE/GUIA:2924273 REF:02161I3P220012908469 CIE:0844985 </t>
  </si>
  <si>
    <t>DEPOSITO EN EFECTIVO/1360094 DEM REF:00000000082061603120 7200688</t>
  </si>
  <si>
    <t>AS41213-AS41214-RF33285-RF33287-RF33288-RF33289-RF33290-RF33291-AS41215-AR11688-AS41217-RF33293             13/JUNIO</t>
  </si>
  <si>
    <t>DEPOSITO EN EFECTIVO/1360094 DEM REF:00000000001061603120 7200677</t>
  </si>
  <si>
    <t>AR11687-AS41206-RF33274-AS41207-RF33278-AS41209-RF33283-RF33282-AR11691           13/JUNIO</t>
  </si>
  <si>
    <t>DEP. TARJETAS DEL      14/JUNIO</t>
  </si>
  <si>
    <t>AUDATEX LTN S DE RL DE CV/ALT030210 LV9 MAYO MX226045 ORACLE U8648</t>
  </si>
  <si>
    <t>PAGO CUENTA DE TERCERO/ 0060282012 BNET 0168856710</t>
  </si>
  <si>
    <t>AR-11747           20/JUNIO</t>
  </si>
  <si>
    <t>DEPOSITO EN EFECTIVO/0063195AN MA#ON</t>
  </si>
  <si>
    <t>RF-33312           14/JUNIO</t>
  </si>
  <si>
    <t>SPEI RECIBIDOBAJIO/0005214550 030 2180700PAGO DE SERVICIO</t>
  </si>
  <si>
    <t>AS-41269           14/JUNIO</t>
  </si>
  <si>
    <t>PAGO CUENTA DE TERCERO/ 0092707020 BNET 0446665829</t>
  </si>
  <si>
    <t>AR-11717         15/JUNIO</t>
  </si>
  <si>
    <t>CHEQUE PAGADO NO./CH-0017669 RFC CUENTA DE DEPOSITO:AEC810901 -298</t>
  </si>
  <si>
    <t>CHEQUE PAGADO NO./CH-0017666 RFC CUENTA DE DEPOSITO:ASE931116 -231</t>
  </si>
  <si>
    <t>CHEQUE PAGADO NO./CH-0017665 RFC CUENTA DE DEPOSITO:ASE931116 -231</t>
  </si>
  <si>
    <t>CHEQUE PAGADO NO./CH-0017667 RFC CUENTA DE DEPOSITO:QCS931209 -G49</t>
  </si>
  <si>
    <t>CHEQUE PAGADO NO./CH-0017670 RFC CUENTA DE DEPOSITO:IFL130502 -TN8</t>
  </si>
  <si>
    <t>PAGO CUENTA DE TERCERO/ 0084312011 BNET 0101928910</t>
  </si>
  <si>
    <t>AR-11736           18/JUNIO</t>
  </si>
  <si>
    <t>CHEQUE PAGADO NO./CH-0017671 RFC CUENTA DE DEPOSITO:IFL130502 -TN8</t>
  </si>
  <si>
    <t>CHEQUE PAGADO NO./CH-0017672 RFC CUENTA DE DEPOSITO:IFL130502 -TN8</t>
  </si>
  <si>
    <t>AS-41249           14/JUNIO</t>
  </si>
  <si>
    <t>RF-33305           14/JUNIO</t>
  </si>
  <si>
    <t xml:space="preserve">SPEI RECIBIDOBANAMEX/0005145945 002 0231763GRUPO TAMPICO SA DE CV </t>
  </si>
  <si>
    <t>RF33332            15/JUNIO</t>
  </si>
  <si>
    <t xml:space="preserve">SPEI RECIBIDOCIBANCO/0005124169 143 1406016TRASPASO </t>
  </si>
  <si>
    <t>RF-33302           14/JUNIO</t>
  </si>
  <si>
    <t xml:space="preserve">DEPOSITO DE TERCERO/REFBNTC00002186 G6169698 FBMRCASH </t>
  </si>
  <si>
    <t>0890N/16</t>
  </si>
  <si>
    <t>PD 1410</t>
  </si>
  <si>
    <t xml:space="preserve">DEPOSITO DE TERCERO/REFBNTC00002186 GW477163 FBMRCASH </t>
  </si>
  <si>
    <t>0816N/16</t>
  </si>
  <si>
    <t xml:space="preserve">DEPOSITO DE TERCERO/REFBNTC00002186 GP493025 FBMRCASH </t>
  </si>
  <si>
    <t>0846N/16</t>
  </si>
  <si>
    <t xml:space="preserve">DEPOSITO DE TERCERO/REFBNTC00002186 GS147563 FBMRCASH </t>
  </si>
  <si>
    <t>0807N/16</t>
  </si>
  <si>
    <t xml:space="preserve">DEPOSITO DE TERCERO/REFBNTC00002186 GP513728 FBMRCASH </t>
  </si>
  <si>
    <t>0901N/16</t>
  </si>
  <si>
    <t xml:space="preserve">DEPOSITO DE TERCERO/REFBNTC00002186 GP483071 FBMRCASH </t>
  </si>
  <si>
    <t>0911N/16</t>
  </si>
  <si>
    <t>RF-33297          14/JUNIO</t>
  </si>
  <si>
    <t>TRASPASO A TERCEROS/REFBNTC00471291</t>
  </si>
  <si>
    <t xml:space="preserve">DEP.CHEQUES DE OTRO BANCO JUN14 09:59 MEXICO </t>
  </si>
  <si>
    <t>RF-33286           13/JUNIO</t>
  </si>
  <si>
    <t xml:space="preserve">TRASPASO A PERIFERICA/2951884093 JUN14 09:46 BANCOMER E553 FOLIO:7116 </t>
  </si>
  <si>
    <t>DEPOSITO EN EFECTIVO/1360094 DEM REF:00000000002061602120 6695821</t>
  </si>
  <si>
    <t>RF-33270          12/JUNIO</t>
  </si>
  <si>
    <t>DEPOSITO EN EFECTIVO/1360094 DEM REF:00000000041061601120 6695810</t>
  </si>
  <si>
    <t>AS41182-RF33260-RF33261-RF33263-AR11680-RF33264-AS41184-AS41185-AR11681-AS41187-AS41192-AS41195-RF33267-AS41198-AS41200-AS41202-AS41203-AS41204           11/JUNIO</t>
  </si>
  <si>
    <t>DEPOSITO EN EFECTIVO/1360094 DEM REF:00000000061061600120 6695800</t>
  </si>
  <si>
    <t>RF33248-RF33249-AS41144-AS41145-AS41147-AS41148-AR11675-AS41149-AS41151-AR11677-RF33250-AS41152-RF33251-AS41155-RF33253-RF33254-RF33255-AS41167-RF33257           10/JUNIO</t>
  </si>
  <si>
    <t>DEPOSITO EN EFECTIVO/1360094 DEM REF:00000000042061600120 6695799</t>
  </si>
  <si>
    <t>AR11670-AR11672-RF33245-AS41138-AS41139-AR11673-AS41141             10/JUNIO</t>
  </si>
  <si>
    <t>SPEI RECIBIDOBANAMEX/0005004038 002 0093168AMEXCO SE 9350093168</t>
  </si>
  <si>
    <t>DEP. TARJETAS DEL      13/JUNIO</t>
  </si>
  <si>
    <t>CHEQUE PAGADO NO./0017648 145386837</t>
  </si>
  <si>
    <t>CHEQUE PAGADO NO./0017649 194519116</t>
  </si>
  <si>
    <t>CHEQUE PAGADO NO./0017653 105727626</t>
  </si>
  <si>
    <t xml:space="preserve">SPEI RECIBIDOCIBANCO/0005154911 143 0160613PAGO DE VEHICULO </t>
  </si>
  <si>
    <t>RF-33303          14/JUNIO</t>
  </si>
  <si>
    <t xml:space="preserve">DEPOSITO DE TERCERO/REFBNTC00002186 GW488052 FBMRCASH </t>
  </si>
  <si>
    <t>0898/N16</t>
  </si>
  <si>
    <t>PD 1408</t>
  </si>
  <si>
    <t xml:space="preserve">DEPOSITO DE TERCERO/REFBNTC00002186 AW017673 FBMRCASH </t>
  </si>
  <si>
    <t>0074U/16</t>
  </si>
  <si>
    <t xml:space="preserve">SPEI RECIBIDOBANAMEX/0005146268 002 0000001TRASPASO </t>
  </si>
  <si>
    <t>CHEQUE PAGADO NO./000017645 133249794</t>
  </si>
  <si>
    <t>CHEQUE PAGADO NO./000017647 133249794</t>
  </si>
  <si>
    <t>AS-41216          13/JUNIO</t>
  </si>
  <si>
    <t xml:space="preserve">DEPOSITO EN EFECTIVO/1360094 DEM REF:00000000081061609020 6293914 </t>
  </si>
  <si>
    <t>AR11663-AR11664-AS41112-41113-RF33238-AS41114-RF33240-RF33241-AR11665-AS41122-AR11667-AS41127-RF33243        09/JUNIO</t>
  </si>
  <si>
    <t xml:space="preserve">DEPOSITO EN EFECTIVO/1360094 DEM REF:00000000062061609020 6293903 </t>
  </si>
  <si>
    <t>RF33232-RF33234-RF33233-AS41102-AR11659-AS41105-AS41107-AR11662-AS41109-AS41103             09/JUNIO</t>
  </si>
  <si>
    <t xml:space="preserve">DEPOSITO EN EFECTIVO/1360094 DEM REF:00000000062061609020 6293892 </t>
  </si>
  <si>
    <t>RF-33230         09/JUNIO</t>
  </si>
  <si>
    <t xml:space="preserve">DEPOSITO EN EFECTIVO/1360094 DEM REF:00000000062061609020 6293881 </t>
  </si>
  <si>
    <t>RF-33231         09/JUNIO</t>
  </si>
  <si>
    <t>AS-41431         20/JUNIO</t>
  </si>
  <si>
    <t xml:space="preserve">TRASPASO A PERIFERICA/2951884093 JUN13 09:53 BANCOMER E113 FOLIO:5140 </t>
  </si>
  <si>
    <t>RF-33275          13/JUNIO</t>
  </si>
  <si>
    <t>DEP. TARJETAS DEL      11/JUNIO</t>
  </si>
  <si>
    <t>DEP. TARJETAS DEL      10/JUNIO</t>
  </si>
  <si>
    <t>AR-11699         14/JUNIO</t>
  </si>
  <si>
    <t>TRASPASO A PERIFERICA/2951884093 JUN11 09:24 BANCOMER D805 FOLIO:5031</t>
  </si>
  <si>
    <t>DEPOSITO DE TERCERO/REFBNTC00021458 PAG FAC 40505 LAVADO SEMINUEVOBMRCASH</t>
  </si>
  <si>
    <t>RF-33425             20/JUNIO</t>
  </si>
  <si>
    <t>PAGO CUENTA DE TERCERO/ 0099709037 BNET 0136326013</t>
  </si>
  <si>
    <t>AR-11682           11/JUNIO</t>
  </si>
  <si>
    <t>DEPOSITO DE TERCERO/REFBNTC00002186 GW486601 FBMRCASH</t>
  </si>
  <si>
    <t>0909N/16</t>
  </si>
  <si>
    <t>PD 1406</t>
  </si>
  <si>
    <t>DEPOSITO DE TERCERO/REFBNTC00002186 GM022052 FBMRCASH</t>
  </si>
  <si>
    <t>0895N/16</t>
  </si>
  <si>
    <t>DEPOSITO DE TERCERO/REFBNTC00002186 G1449937 FBMRCASH</t>
  </si>
  <si>
    <t>0889N/16</t>
  </si>
  <si>
    <t>DEPOSITO DE TERCERO/REFBNTC00002186 GY144276 FBMRCASH</t>
  </si>
  <si>
    <t>0905N/16</t>
  </si>
  <si>
    <t>DEPOSITO DE TERCERO/REFBNTC00002186 EmbPU11857040 BMRCASH</t>
  </si>
  <si>
    <t xml:space="preserve">OK </t>
  </si>
  <si>
    <t>PD 1721</t>
  </si>
  <si>
    <t>DEPOSITO DE TERCERO/REFBNTC00006084 PGO OC114735 ALECSA BMRCASH</t>
  </si>
  <si>
    <t>AS-41169        10/JUNIO</t>
  </si>
  <si>
    <t>DEPOSITO DE TERCERO/REFBNTC00211192 OS 852 CARCONTROL BMRCASH</t>
  </si>
  <si>
    <t>AS-41163        10/JUNIO</t>
  </si>
  <si>
    <t>CHEQUE PAGADO NO./CH-0017641 RFC CUENTA DE DEPOSITO:IFL130502 -TN8</t>
  </si>
  <si>
    <t>CHEQUE PAGADO NO./CH-0017638 RFC CUENTA DE DEPOSITO:VCB870729 -PH6</t>
  </si>
  <si>
    <t>DEP.CHEQUES DE OTRO BANCO/0063113 JUN10 12:23 MEXICO</t>
  </si>
  <si>
    <t>PAGO CUENTA DE TERCERO/ 0015564012 BNET 0447274238</t>
  </si>
  <si>
    <t>AS-41143        10/JUNIO</t>
  </si>
  <si>
    <t>SPEI RECIBIDOBANAMEX/0005069096 002 0000001TRASPASO</t>
  </si>
  <si>
    <t>D-855</t>
  </si>
  <si>
    <t>SPEI RECIBIDOBANAMEX/0005062263 002 0000003PELICULA DE SEGURIDAD</t>
  </si>
  <si>
    <t>RF-33246              10/JUNIO</t>
  </si>
  <si>
    <t>SPEI RECIBIDOBANAMEX/0005060167 002 0000002TOTAL ENGANCHE</t>
  </si>
  <si>
    <t>RF-33247              10/JUNIO</t>
  </si>
  <si>
    <t>DEPOSITO EN EFECTIVO/1360094 DEM REF:00000000001061608020 5430733</t>
  </si>
  <si>
    <t>RF33205-AS41073-AS41077-AS41078-AS41079-AS41080-AS41084-RF33215-AS41088-RF33217-RF33218-AS41089-RF33224-AS41095-AS41096-RF33225           08/JUNIO</t>
  </si>
  <si>
    <t>DEPOSITO EN EFECTIVO/1360094 DEM REF:00000000001061608020 5430722</t>
  </si>
  <si>
    <t>AR11612-AR11613-AS40911-AS40912-RF33142         03/JUNIO</t>
  </si>
  <si>
    <t>DEPOSITO EN EFECTIVO/1360094 DEM REF:00000000082061608020 5430711</t>
  </si>
  <si>
    <t>AS41063-AS41062-AR11650-AS41068-AS41069-RF33201-RF33198-RF33200-RF33202            08/JUNIO</t>
  </si>
  <si>
    <t>DEP. TARJETAS DEL      09/JUNIO</t>
  </si>
  <si>
    <t>CHEQUE PAGADO NO./0017635 RFC CUENTA DE DEPOSITO:GNP9211244P0</t>
  </si>
  <si>
    <t>DEPOSITO CHEQUE BANCOMER/0063097</t>
  </si>
  <si>
    <t>AS-41165           10/JUNIO</t>
  </si>
  <si>
    <t>CHEQUE PAGADO NO./CH-0017634 RFC CUENTA DE DEPOSITO:QCS931209 -G49</t>
  </si>
  <si>
    <t>CHEQUE PAGADO NO./CH-0017637 RFC CUENTA DE DEPOSITO:TFS011012 -M18</t>
  </si>
  <si>
    <t>CHEQUE PAGADO NO./CH-0017636 RFC CUENTA DE DEPOSITO:TFS011012 -M18</t>
  </si>
  <si>
    <t>CHEQUE PAGADO NO./CH-0017640 RFC CUENTA DE DEPOSITO:ACC851025 -FJ4</t>
  </si>
  <si>
    <t>CHEQUE PAGADO NO./CH-0017642 RFC CUENTA DE DEPOSITO:HEAB920706-2V5</t>
  </si>
  <si>
    <t>CHEQUE PAGADO NO./CH-0017643 RFC CUENTA DE DEPOSITO:TOPF940604-HD7</t>
  </si>
  <si>
    <t>CHEQUE PAGADO NO./CH-0017628 RFC CUENTA DE DEPOSITO:TFS011012 -M18</t>
  </si>
  <si>
    <t xml:space="preserve">TRASPASO A PERIFERICA/2951884093 JUN09 12:51 BANCOMER A137 FOLIO:3456 </t>
  </si>
  <si>
    <t xml:space="preserve">DEPOSITO DE TERCERO/REFBNTC00002186 GM022078 FBMRCASH </t>
  </si>
  <si>
    <t>0894N/16</t>
  </si>
  <si>
    <t>PD 1404</t>
  </si>
  <si>
    <t>CHEQUE PAGADO NO./000017423 133195457</t>
  </si>
  <si>
    <t>CHEQUE PAGADO NO./0017424 150149039</t>
  </si>
  <si>
    <t>AS-41104         09/JUNIO</t>
  </si>
  <si>
    <t xml:space="preserve">PAGO CUENTA DE TERCERO/ 0075039028 BNET 0152877147 </t>
  </si>
  <si>
    <t>AS-41131         09/JUNIO</t>
  </si>
  <si>
    <t xml:space="preserve">SPEI RECIBIDOBANAMEX/0005049061 002 0000001TRASPASO </t>
  </si>
  <si>
    <t>D-749</t>
  </si>
  <si>
    <t>DEPOSITO EN EFECTIVO/1360094 DEM REF:00000000021061607020 5010951</t>
  </si>
  <si>
    <t>AS41028-RF33181-AS41030-AS41031-AR11642-RF33182-RF33183-AR11645-AS41034-AS41035-AS41036-AR11648-AS41040-AS41041-RF33184-AS41042-RF33190-AR11649-RF33194          07/JUNIO</t>
  </si>
  <si>
    <t>DEPOSITO EN EFECTIVO/1360094 DEM REF:00000000002061607020 5010940</t>
  </si>
  <si>
    <t>AS41015-AR11635-AS41014-AR11632-AS-33179-AS-41027-RF33180-AR11639-RF3177           07/JUNIO</t>
  </si>
  <si>
    <t>DEP. TARJETAS DEL      08/JUNIO</t>
  </si>
  <si>
    <t>PAGO CUENTA DE TERCERO/ 0001099015 BNET 0136326013</t>
  </si>
  <si>
    <t xml:space="preserve">SPEI RECIBIDOBANAMEX/0005170951 002 0080616DEPOSITO FELIPE LOPEZ COLOMBRE </t>
  </si>
  <si>
    <t>RF-33227        09/JUNIO</t>
  </si>
  <si>
    <t xml:space="preserve">SPEI RECIBIDOBANAMEX/0005161703 002 0080616CLIENTE FELIPE LOPEZ COLOMBRES </t>
  </si>
  <si>
    <t>RF-33228        09/JUNIO</t>
  </si>
  <si>
    <t>CHEQUE PAGADO NO./000017623 194426304</t>
  </si>
  <si>
    <t xml:space="preserve"> QUALITAS 9223891BMRCASH QUALITAS 9223891BMRCASH </t>
  </si>
  <si>
    <t>RF-33219 H62383 H62390 H63096 08.06.16</t>
  </si>
  <si>
    <t>DIFERENCIA 7964.74</t>
  </si>
  <si>
    <t>CHEQUE PAGADO NO./0017617 141603345</t>
  </si>
  <si>
    <t>CHEQUE PAGADO NO./0017633 143011712</t>
  </si>
  <si>
    <t>CHEQUE PAGADO NO./0017631 1112995379</t>
  </si>
  <si>
    <t xml:space="preserve">PAGO CUENTA DE TERCERO/ 0084180012 BNET 0102042630 </t>
  </si>
  <si>
    <t>AS-41101        09/JUNIO</t>
  </si>
  <si>
    <t xml:space="preserve">DEPOSITO DE TERCERO/REFBNTC00317527 QUALITAS 9223804BMRCASH </t>
  </si>
  <si>
    <t>RF-33222 H62649 08.06.16</t>
  </si>
  <si>
    <t>DIFERENCIA 55.26</t>
  </si>
  <si>
    <t>RF-33223           08/JUNIO</t>
  </si>
  <si>
    <t xml:space="preserve">DEPOSITO DE TERCERO/REFBNTC00002186 G0168903 FBMRCASH </t>
  </si>
  <si>
    <t>0907N/16</t>
  </si>
  <si>
    <t>PD 1402</t>
  </si>
  <si>
    <t xml:space="preserve">DEP.CHEQUES DE OTRO BANCO JUN08 13:14 MEXICO </t>
  </si>
  <si>
    <t>RF-33192            07/JUNIO</t>
  </si>
  <si>
    <t>RF-33161        06/JUNIO</t>
  </si>
  <si>
    <t xml:space="preserve">CHEQUE PAGADO NO./0017603 PAGO EN EFECTIVO </t>
  </si>
  <si>
    <t>CHEQUE PAGADO NO./000017629 133249794</t>
  </si>
  <si>
    <t xml:space="preserve">PAGO CUENTA DE TERCERO/ 0048868012 BNET 0190246492 </t>
  </si>
  <si>
    <t>AS-41076         08/JUNIO</t>
  </si>
  <si>
    <t>RF-33207           08/JUNIO</t>
  </si>
  <si>
    <t xml:space="preserve">SPEI RECIBIDOBANORTE/IXE/0005079464 072 0080616TRASPASO CUENTAS </t>
  </si>
  <si>
    <t xml:space="preserve">TRASPASO A PERIFERICA/2951884093 JUN08 10:12 BANCOMER E113 FOLIO:3867 </t>
  </si>
  <si>
    <t>DEPOSITO EN EFECTIVO/1360094 DEM REF:00000000022061606020 9519708</t>
  </si>
  <si>
    <t>RF33158-AS40980-AS-40983         06/JUNIO</t>
  </si>
  <si>
    <t>DEPOSITO EN EFECTIVO/1360094 DEM REF:00000000041061606020 9519697</t>
  </si>
  <si>
    <t>AS40985-AS40989-AS40990-AR11627-RF33166-RF11628-AR11629-AS40998-AS40999-RF33173-RF33169-AS41002-RF33172-AS401010-AR11631-RF33174-AS41011-RF-33160          06/JUNIO</t>
  </si>
  <si>
    <t>DEP. TARJETAS DEL      07/JUNIO</t>
  </si>
  <si>
    <t>CHEQUE PAGADO NO./0017625 141718797</t>
  </si>
  <si>
    <t>CHEQUE PAGADO NO./0017619 153032590</t>
  </si>
  <si>
    <t>CHEQUE PAGADO NO./0017618 100536040</t>
  </si>
  <si>
    <t xml:space="preserve">SPEI RECIBIDOBANAMEX/0005105467 002 0158754DTMAC ******IALIZADORA SA DE C </t>
  </si>
  <si>
    <t xml:space="preserve">SPEI RECIBIDOBANAMEX/0005105445 002 0158721DTMAC ******IALIZADORA SA DE C </t>
  </si>
  <si>
    <t xml:space="preserve">CHEQUE PAGADO NO./0017594 PAGO EN EFECTIVO </t>
  </si>
  <si>
    <t>CHEQUE PAGADO NO./000017627 133249794</t>
  </si>
  <si>
    <t xml:space="preserve">PAGO CUENTA DE TERCERO/ 0078391010 BNET 0446982107 </t>
  </si>
  <si>
    <t>AS-41043             07/JUNIO</t>
  </si>
  <si>
    <t xml:space="preserve">DEPOSITO DE TERCERO/REFBNTC00474614 LIQ DE FACTURA BMRCASH </t>
  </si>
  <si>
    <t>AS-41033         07/JUNIO</t>
  </si>
  <si>
    <t>PD 2952</t>
  </si>
  <si>
    <t xml:space="preserve">SPEI RECIBIDOBANAMEX/0005074264 002 0000001TRASPASO </t>
  </si>
  <si>
    <t>D-508</t>
  </si>
  <si>
    <t>AR-11614         03/JUNIO</t>
  </si>
  <si>
    <t xml:space="preserve">CHEQUE PAGADO NO./0017616 PAGO EN EFECTIVO </t>
  </si>
  <si>
    <t xml:space="preserve">SPEI RECIBIDOZURICH/0005033103 627 0000174 2506847 </t>
  </si>
  <si>
    <t>DEPOSITO EN EFECTIVO/1360094 DEM REF:00000000072061604020 9003676</t>
  </si>
  <si>
    <t>AR11622-AS40939-RF33153-AS40941-RF33154-AS40942-AS40943-RF33155-AS40945-AS40946-AS40947-AS40949-AS40958-AS40964          04/JUNIO</t>
  </si>
  <si>
    <t>DEPOSITO EN EFECTIVO/1360094 DEM REF:00000000092061603020 9003665</t>
  </si>
  <si>
    <t>AR11615-AS40915-AS40918-AS40922-AS40923-AS40929-AS40936-RF33145-RF33145-RF33146-RF33148         03/JUNIO</t>
  </si>
  <si>
    <t>DEPOSITO EN EFECTIVO/1360094 DEM REF:00000000011061603020 9003654</t>
  </si>
  <si>
    <t>AS40881-AR11602-AS40882-RF33123-AR11603-AS40884         02/JUNIO</t>
  </si>
  <si>
    <t>DEP. TARJETAS DEL      06/JUNIO</t>
  </si>
  <si>
    <t>PLAN PISO COBRO DISP. NUM/9686144896 LIQ TOTAL UNI 5YFBURHE0GP369104</t>
  </si>
  <si>
    <t>0046N/16</t>
  </si>
  <si>
    <t>PE 160</t>
  </si>
  <si>
    <t>INTERESES CANCELACION ANT/9686144896 INTERESES POR CANCELACION ANTICIPADA</t>
  </si>
  <si>
    <t>PAGO CUENTA DE TERCERO/ 0011435021 BNET 0196629180 BATERIA</t>
  </si>
  <si>
    <t>AS-41005 06/JUNIO</t>
  </si>
  <si>
    <t xml:space="preserve">SPEI RECIBIDOSCOTIABANK/0005189398 044 3466124PAGO DE SERVICIO CAMIONETA HIL </t>
  </si>
  <si>
    <t>AS-40994           06/JUNIO</t>
  </si>
  <si>
    <t xml:space="preserve">DEPOSITO DE TERCERO/REFBNTC00317527 QUALITAS 9216953BMRCASH </t>
  </si>
  <si>
    <t>RF-33163 06/JUNIO</t>
  </si>
  <si>
    <t xml:space="preserve">DEPOSITO DE TERCERO/REFBNTC00002186 F-AM-1115 FBMRCASH </t>
  </si>
  <si>
    <t>PD 1400</t>
  </si>
  <si>
    <t>CHEQUE PAGADO NO./0017624 105727626</t>
  </si>
  <si>
    <t xml:space="preserve">PAGO CUENTA DE TERCERO/ 0018886021 BNET 0442658801 </t>
  </si>
  <si>
    <t>RF-33178          07/JUNIO</t>
  </si>
  <si>
    <t xml:space="preserve">DEPOSITO DE TERCERO/REFBNTC00354201 COORD AS40694 BMRCASH </t>
  </si>
  <si>
    <t xml:space="preserve">TRASPASO A PERIFERICA/2951884093 JUN06 12:08 BANCOMER D805 FOLIO:3371 </t>
  </si>
  <si>
    <t xml:space="preserve">PAGO CUENTA DE TERCERO/ 0042239006 BMOV 2778238030 VIATICOS JAIME 2 </t>
  </si>
  <si>
    <t xml:space="preserve">PAGO CUENTA DE TERCERO/ 0082292006 BMOV 2778238030 VIATICOS JAIME </t>
  </si>
  <si>
    <t xml:space="preserve">DEPOSITO EN EFECTIVO/1360094 DEM REF:00000000031061602020 8581485 </t>
  </si>
  <si>
    <t>AR11597-AS40842-AS40845-AS40847-AS40848-AS40849-AS40849-AS40850        01/JUNIO</t>
  </si>
  <si>
    <t xml:space="preserve">DEPOSITO EN EFECTIVO/1360094 DEM REF:00000000012061602020 8581474 </t>
  </si>
  <si>
    <t>AS40888-AS40890-AS40893-AS40896-AS40900-AR11609-AR11608-AR11607-RF33126-RF33127-RF33128-RF33134-AS40902-AS40903-AS40904-RF33130            02/JUNIO</t>
  </si>
  <si>
    <t xml:space="preserve">SPEI RECIBIDOAXA/0005053420 674 05983310010598331 217 002 AUTOS </t>
  </si>
  <si>
    <t>RF-33162             06/JUNIO.</t>
  </si>
  <si>
    <t>SPEI RECIBIDOBANAMEX/0005027572 002 00001020102 TOYOTA CELAYA</t>
  </si>
  <si>
    <t>AS-40981         06/JUNIO</t>
  </si>
  <si>
    <t>DEP. TARJETAS DEL      04/JUNIO</t>
  </si>
  <si>
    <t>DEP. TARJETAS DEL      03/JUNIO</t>
  </si>
  <si>
    <t>CHEQUE PAGADO NO./0017611 2759027157</t>
  </si>
  <si>
    <t>I-216</t>
  </si>
  <si>
    <t>TRASPASO A PERIFERICA/2951884093 JUN04 11:26 BANCOMER C361 FOLIO:2904</t>
  </si>
  <si>
    <t>E-56</t>
  </si>
  <si>
    <t>AR-11626          06/JUNIO</t>
  </si>
  <si>
    <t>CHEQUE PAGADO NO./0017608 RFC CUENTA DE DEPOSITO:CARS650615BK9</t>
  </si>
  <si>
    <t>CHEQUE PAGADO NO./0017609 RFC CUENTA DE DEPOSITO:GNP9211244P0</t>
  </si>
  <si>
    <t xml:space="preserve">PAGO CUENTA DE TERCERO/ 0020324012 BNET 0158783500 </t>
  </si>
  <si>
    <t>AS-40982       06/JUNIO</t>
  </si>
  <si>
    <t xml:space="preserve">SPEI ENVIADO BANAMEX/0000149516 002 0306168PAGO PROVEEDOR </t>
  </si>
  <si>
    <t xml:space="preserve">SPEI ENVIADO BANAMEX/0000149515 002 0000970F970 </t>
  </si>
  <si>
    <t xml:space="preserve">TRASPASO A TERCEROS/REFBNTC00471291 NOMINA SEMANAL BMRCASH </t>
  </si>
  <si>
    <t xml:space="preserve">PAGO CUENTA DE TERCERO/ 0015623009 BNET 0193576655 </t>
  </si>
  <si>
    <t>AS-40938         04/JUNIO</t>
  </si>
  <si>
    <t>E-57</t>
  </si>
  <si>
    <t xml:space="preserve">SPEI RECIBIDOBAJIO/0005275859 030 3058800PAGO DE SERVICIO </t>
  </si>
  <si>
    <t>AS-40920           03/JUNIO</t>
  </si>
  <si>
    <t xml:space="preserve">PAGO CUENTA DE TERCERO/ 0005996032 BNET 0162006979 </t>
  </si>
  <si>
    <t>RF-33157         06/JUNIO</t>
  </si>
  <si>
    <t xml:space="preserve">PAGO CUENTA DE TERCERO/ 0081705017 BNET 0197996985 </t>
  </si>
  <si>
    <t>AS-40993          06/JUNIO</t>
  </si>
  <si>
    <t xml:space="preserve">SPEI RECIBIDOBAJIO/0005228933 030 3918000SERVICIO 130MIL KM </t>
  </si>
  <si>
    <t>AS-40921         03/JUNIO</t>
  </si>
  <si>
    <t xml:space="preserve">DEP.CHEQUES DE OTRO BANCO JUN03 14:54 MEXICO </t>
  </si>
  <si>
    <t>CHEQUE PAGADO NO./0017621 447737114</t>
  </si>
  <si>
    <t xml:space="preserve">PAGO CUENTA DE TERCERO/ 0046770457 BNET 0442658801 </t>
  </si>
  <si>
    <t>AR-11621         03/JUNIO</t>
  </si>
  <si>
    <t>CHEQUE PAGADO NO./000017607 133249794</t>
  </si>
  <si>
    <t>CHEQUE PAGADO NO./000017606 133249794</t>
  </si>
  <si>
    <t>CHEQUE PAGADO NO./000017605 133249794</t>
  </si>
  <si>
    <t>CHEQUE PAGADO NO./000017620 133249794</t>
  </si>
  <si>
    <t xml:space="preserve">TRASPASO CUENTAS PROPIAS/ 0041080008 CUENTA: 0176980015 BNET </t>
  </si>
  <si>
    <t>E-58</t>
  </si>
  <si>
    <t xml:space="preserve">TRASPASO CUENTAS PROPIAS/ 0041080005 CUENTA: 0176980015 BNET </t>
  </si>
  <si>
    <t>E-59</t>
  </si>
  <si>
    <t xml:space="preserve">TRASPASO CUENTAS PROPIAS/ 0041080002 CUENTA: 0176980015 BNET </t>
  </si>
  <si>
    <t>E-60</t>
  </si>
  <si>
    <t>CHEQUE PAGADO NO./0017393 150149039</t>
  </si>
  <si>
    <t>RF-33156         06/JUNIO</t>
  </si>
  <si>
    <t>AS-40865           01/JUNIO</t>
  </si>
  <si>
    <t>CHEQUE PAGADO NO./000017597 131303384</t>
  </si>
  <si>
    <t xml:space="preserve">DEPOSITO EFECTIVO PRACTIC/******9039 JUN03 09:40 PRAC D805 FOLIO:2103 </t>
  </si>
  <si>
    <t xml:space="preserve">TRASPASO A PERIFERICA/2951884093 JUN03 09:36 BANCOMER D805 FOLIO:2099 </t>
  </si>
  <si>
    <t xml:space="preserve">SPEI ENVIADO BANAMEX/0000036379 002 0306168B288 B295 B303 B302 B298 </t>
  </si>
  <si>
    <t>SPEI ENVIADO SCOTIABANK/0000036378 044 306168873</t>
  </si>
  <si>
    <t xml:space="preserve">SPEI ENVIADO BAJIO/0000036377 030 0306168DEVOLUCION RECIBO 32827 </t>
  </si>
  <si>
    <t xml:space="preserve">SPEI ENVIADO BANORTE/IXE/0000036376 072 0306168B2781 </t>
  </si>
  <si>
    <t xml:space="preserve">SPEI ENVIADO BANAMEX/0000036374 002 03061683123 3085 </t>
  </si>
  <si>
    <t xml:space="preserve">SPEI ENVIADO BANAMEX/0000036373 002 0306168ZE1492110 </t>
  </si>
  <si>
    <t xml:space="preserve">SPEI ENVIADO SANTANDER/0000036372 014 0306168AAA112 F405519 400 </t>
  </si>
  <si>
    <t xml:space="preserve">SPEI ENVIADO BANAMEX/0000036371 002 0306168385 396 </t>
  </si>
  <si>
    <t>SPEI ENVIADO BANAMEX/0000036370 002 3061687074</t>
  </si>
  <si>
    <t xml:space="preserve">SPEI ENVIADO BANORTE/IXE/0000036369 072 0306168A578 </t>
  </si>
  <si>
    <t>SPEI ENVIADO SCOTIABANK/0000036368 044 3061687347</t>
  </si>
  <si>
    <t>SPEI ENVIADO BANAMEX/0000036366 002 3061681485</t>
  </si>
  <si>
    <t xml:space="preserve">SPEI ENVIADO BANAMEX/0000036365 002 03061685814366 5824459 5819111 </t>
  </si>
  <si>
    <t xml:space="preserve">SPEI ENVIADO BAJIO/0000036363 030 030616822545 22546 22547 22539 </t>
  </si>
  <si>
    <t xml:space="preserve">TRASPASO A TERCEROS/REFBNTC00471291 A476 BMRCASH </t>
  </si>
  <si>
    <t xml:space="preserve">TRASPASO A TERCEROS/REFBNTC00471291 376882 3781506 3766826 3756166BMRCASH </t>
  </si>
  <si>
    <t xml:space="preserve">TRASPASO A TERCEROS/REFBNTC00471291 13181 BMRCASH </t>
  </si>
  <si>
    <t xml:space="preserve">TRASPASO A TERCEROS/REFBNTC00471291 15518 BMRCASH </t>
  </si>
  <si>
    <t xml:space="preserve">TRASPASO A TERCEROS/REFBNTC00471291 419 BMRCASH </t>
  </si>
  <si>
    <t>DEPOSITO EN EFECTIVO/1360094 DEM REF:00000000031061602020 7738830</t>
  </si>
  <si>
    <t>DEPOSITO EN EFECTIVO/1360094 DEM REF:00000000031061602020 7738820</t>
  </si>
  <si>
    <t>DEPOSITO EN EFECTIVO/1360094 DEM REF:00000000012061602020 7738819</t>
  </si>
  <si>
    <t>SPEI RECIBIDOBANAMEX/0005017329 002 0000001PAGO DE APARTADO</t>
  </si>
  <si>
    <t>RF-33151           04/JUNIO</t>
  </si>
  <si>
    <t>DEP. TARJETAS DEL      02/JUNIO</t>
  </si>
  <si>
    <t>CHEQUE PAGADO NO./0017602 RFC CUENTA DE DEPOSITO:ODM950324V2A</t>
  </si>
  <si>
    <t>CHEQUE PAGADO NO./0017598 RFC CUENTA DE DEPOSITO:GNP9211244P0</t>
  </si>
  <si>
    <t xml:space="preserve">DEPOSITO DE TERCERO/REFBNTC00002186 GP437411 FBMRCASH </t>
  </si>
  <si>
    <t>0535N/16</t>
  </si>
  <si>
    <t>PD 1398</t>
  </si>
  <si>
    <t xml:space="preserve">DEPOSITO DE TERCERO/REFBNTC00002186 GP504298 FBMRCASH </t>
  </si>
  <si>
    <t>0814N/16</t>
  </si>
  <si>
    <t xml:space="preserve">DEPOSITO DE TERCERO/REFBNTC00002186 GP517956 FBMRCASH </t>
  </si>
  <si>
    <t>0876N/16</t>
  </si>
  <si>
    <t xml:space="preserve">DEPOSITO DE TERCERO/REFBNTC00002186 G3520562 FBMRCASH </t>
  </si>
  <si>
    <t>0850N/16</t>
  </si>
  <si>
    <t xml:space="preserve">DEPOSITO DE TERCERO/REFBNTC00002186 GA060772 FBMRCASH </t>
  </si>
  <si>
    <t>0885N/16</t>
  </si>
  <si>
    <t xml:space="preserve">DEPOSITO DE TERCERO/REFBNTC00002186 GW474542 FBMRCASH </t>
  </si>
  <si>
    <t>0865N/16</t>
  </si>
  <si>
    <t xml:space="preserve">DEPOSITO DE TERCERO/REFBNTC00002186 GW477213 FBMRCASH </t>
  </si>
  <si>
    <t>0854N/16</t>
  </si>
  <si>
    <t xml:space="preserve">DEPOSITO DE TERCERO/REFBNTC00002186 GA065611 FBMRCASH </t>
  </si>
  <si>
    <t>0838N/16</t>
  </si>
  <si>
    <t xml:space="preserve">DEPOSITO DE TERCERO/REFBNTC00002186 GW275823 FBMRCASH </t>
  </si>
  <si>
    <t>0881N/16</t>
  </si>
  <si>
    <t xml:space="preserve">DEPOSITO DE TERCERO/REFBNTC00002186 GM021723 FBMRCASH </t>
  </si>
  <si>
    <t>0867N/16</t>
  </si>
  <si>
    <t xml:space="preserve">DEPOSITO DE TERCERO/REFBNTC00002186 G1393463 FBMRCASH </t>
  </si>
  <si>
    <t>0882N/16</t>
  </si>
  <si>
    <t xml:space="preserve">DEPOSITO DE TERCERO/REFBNTC00002186 G1450775 FBMRCASH </t>
  </si>
  <si>
    <t>0873N/16</t>
  </si>
  <si>
    <t xml:space="preserve">DEPOSITO DE TERCERO/REFBNTC00002186 GM020360 FBMRCASH </t>
  </si>
  <si>
    <t>0835N/16</t>
  </si>
  <si>
    <t xml:space="preserve">PAGO CUENTA DE TERCERO/ 0071182008 BNET 0161827022 </t>
  </si>
  <si>
    <t>AS-40924          03/JUNIO</t>
  </si>
  <si>
    <t xml:space="preserve">DEPOSITO DE TERCERO/REFBNTC00317527 QUALITAS 9211490BMRCASH </t>
  </si>
  <si>
    <t>RF33136-33137           02/JUNIO</t>
  </si>
  <si>
    <t>CHEQUE PAGADO NO./0017610 146991076</t>
  </si>
  <si>
    <t xml:space="preserve">DEP.CHEQUES DE OTRO BANCO JUN02 14:04 MEXICO </t>
  </si>
  <si>
    <t>CHEQUE PAGADO NO./0017615 105727626</t>
  </si>
  <si>
    <t xml:space="preserve">TRASPASO CUENTAS PROPIAS/ 0071495002 CUENTA: 0176980015 BNET </t>
  </si>
  <si>
    <t>CHEQUE PAGADO NO./000017614 133249794</t>
  </si>
  <si>
    <t xml:space="preserve">SPEI RECIBIDOBANAMEX/0005060449 002 0000001TRASPASO </t>
  </si>
  <si>
    <t>PD-396</t>
  </si>
  <si>
    <t xml:space="preserve">TRASPASO A PERIFERICA/2951884093 JUN02 09:51 BANCOMER 0013 FOLIO:3239 </t>
  </si>
  <si>
    <t>DEP. TARJETAS DEL      01/JUNIO</t>
  </si>
  <si>
    <t>PAGO CUENTA DE TERCERO/ 0027614011 BNET 0189300430</t>
  </si>
  <si>
    <t>RF-33125            01/JUNIO</t>
  </si>
  <si>
    <t xml:space="preserve">DEPOSITO DE TERCERO/REFBNTC00027537 028694 BMRCASH </t>
  </si>
  <si>
    <t xml:space="preserve">PAGO CUENTA DE TERCERO/ 0066291012 BNET 0164230477 </t>
  </si>
  <si>
    <t>RF-33119            01/JUNIO</t>
  </si>
  <si>
    <t>CHEQUE PAGADO NO./000017599 197203535</t>
  </si>
  <si>
    <t>CHEQUE PAGADO NO./000017600 446365655</t>
  </si>
  <si>
    <t>CHEQUE PAGADO NO./0017595 105727626</t>
  </si>
  <si>
    <t>AS-40901            02/JUNIO</t>
  </si>
  <si>
    <t xml:space="preserve">PAGO CUENTA DE TERCERO/ 0030887012 BNET 0164818709 </t>
  </si>
  <si>
    <t>AR-11619         03/JUNIO</t>
  </si>
  <si>
    <t>CHEQUE PAGADO NO./000017601 133249794</t>
  </si>
  <si>
    <t xml:space="preserve">PAGO CUENTA DE TERCERO/ 0033756013 BNET 0184104048 </t>
  </si>
  <si>
    <t>AS-40844           01/JUNIO</t>
  </si>
  <si>
    <t xml:space="preserve">SPEI RECIBIDOAXA/0005063939 674 05851140010585114 217 002 AUTOS </t>
  </si>
  <si>
    <t>RF-33116            01/JUNIO</t>
  </si>
  <si>
    <t xml:space="preserve">DEP.CHEQUES DE OTRO BANCO JUN01 09:33 MEXICO </t>
  </si>
  <si>
    <t>RF-33051           31/MAYO</t>
  </si>
  <si>
    <t xml:space="preserve">TRASPASO A PERIFERICA/2951884093 JUN01 09:32 BANCOMER B538 FOLIO:0625 </t>
  </si>
  <si>
    <t>DEP. TARJETAS DEL      31/MAYO</t>
  </si>
  <si>
    <t xml:space="preserve">IVA COMISION TARJETAS/175829536 TERMINALES PUNTO DE VENTA </t>
  </si>
  <si>
    <t xml:space="preserve">COMISION TARJETAS/175829536 TERMINALES PUNTO DE VENTA </t>
  </si>
  <si>
    <t xml:space="preserve">VENTAS TARJETAS BANCARIAS/145829536 TERMINALES PUNTO DE VENTA </t>
  </si>
  <si>
    <t>IVA COM CHEQUES LIBRADOS 0.16</t>
  </si>
  <si>
    <t xml:space="preserve">COM CHQ LIBRADOS PAGADOS DEL 01MAY16 AL 31MAY16 </t>
  </si>
  <si>
    <t xml:space="preserve">DEPOSITO CHEQUE BANCOMER </t>
  </si>
  <si>
    <t xml:space="preserve">CHEQUE PAGADO </t>
  </si>
  <si>
    <t>PE</t>
  </si>
  <si>
    <t>AME</t>
  </si>
  <si>
    <t>COM</t>
  </si>
  <si>
    <t>EDC</t>
  </si>
  <si>
    <t>X41</t>
  </si>
  <si>
    <t>DEPOSITO DE TERCEROREFBNTC00211192OS 1053 CARCONTROL  BMRCASH</t>
  </si>
  <si>
    <t xml:space="preserve">DEPOSITO EN EFECTIVO  </t>
  </si>
  <si>
    <t>CONFIRMADO 01/08</t>
  </si>
  <si>
    <t>TRASPASO A PERIFERICA2951884093JUL30 10:00 BANCOMER D805  FOLIO:3910</t>
  </si>
  <si>
    <t>DEPOSITO EN EFECTIVO1360094DEM REF:00000000023061708220 9787987</t>
  </si>
  <si>
    <t>AS42603-AR12109-AS42607-AS42610-RF34077-RF34078-RF34080-AS42630-RF34081-AS42633-RF34082-AS42635-RF34083-AS42639            28/JULIO</t>
  </si>
  <si>
    <t>DEPOSITO EN EFECTIVO1360094DEM REF:00000000061061708220 9787976</t>
  </si>
  <si>
    <t>AR12106-RF34071-AS42597           28/JULIO</t>
  </si>
  <si>
    <t>000001360094SICOCO JUL 2016</t>
  </si>
  <si>
    <t>RECAUDACION DE IMPUEGUIA:2975335REF:02161XF6400013492478 CIE:0844985</t>
  </si>
  <si>
    <t>PD 2797</t>
  </si>
  <si>
    <t>RECAUDACION DE IMPUEGUIA:2969978REF:02161XFM490013541461 CIE:0844985</t>
  </si>
  <si>
    <t>PD 2832</t>
  </si>
  <si>
    <t>RECAUDACION DE IMPUEGUIA:2957955REF:02161XFU670013503447 CIE:0844985</t>
  </si>
  <si>
    <t>PD 2839</t>
  </si>
  <si>
    <t>RECAUDACION DE IMPUEGUIA:2952565REF:02161XFY620013540483 CIE:0844985</t>
  </si>
  <si>
    <t>PD 2849</t>
  </si>
  <si>
    <t>RECAUDACION DE IMPUEGUIA:2928046REF:02161XG0300013499467 CIE:0844985</t>
  </si>
  <si>
    <t>PD 2851</t>
  </si>
  <si>
    <t>RECAUDACION DE IMPUEGUIA:2921974REF:02161XG3830013496488 CIE:0844985</t>
  </si>
  <si>
    <t>PD 2858</t>
  </si>
  <si>
    <t>RECAUDACION DE IMPUEGUIA:2911876REF:02161XG6320013491468 CIE:0844985</t>
  </si>
  <si>
    <t>PD 2895</t>
  </si>
  <si>
    <t>RECAUDACION DE IMPUEGUIA:2886070REF:02161XG9270013508405 CIE:0844985</t>
  </si>
  <si>
    <t>PD 2905</t>
  </si>
  <si>
    <t>TRASPASO ENTRE CUENTASDE LA CUENTA 1145618339</t>
  </si>
  <si>
    <t>RF-34112             29/JULIO</t>
  </si>
  <si>
    <t>PAGO CUENTA DE TERCERO 0036071022BNET    0163350983</t>
  </si>
  <si>
    <t>CONFIRMADO 02/08</t>
  </si>
  <si>
    <t>CHEQUE PAGADO NO.0017675PAGO EN EFECTIVO</t>
  </si>
  <si>
    <t>CHEQUE PAGADO NO.0017478PAGO EN EFECTIVO</t>
  </si>
  <si>
    <t>CHEQUE PAGADO NO.0017664PAGO EN EFECTIVO</t>
  </si>
  <si>
    <t>CHEQUE PAGADO NO.0017416PAGO EN EFECTIVO</t>
  </si>
  <si>
    <t xml:space="preserve">DEPOSITO CHEQUE BANCOMER  </t>
  </si>
  <si>
    <t>RF-34093           29/JULIO</t>
  </si>
  <si>
    <t>AS-42601           28/JULIO</t>
  </si>
  <si>
    <t>AS-42609           28/JULIO</t>
  </si>
  <si>
    <t>CHEQUE PAGADO NO.0000178350131303384</t>
  </si>
  <si>
    <t>DEPOSITO DE TERCEROREFBNTC00002186EmbPU16357040 BMRCASH</t>
  </si>
  <si>
    <t>PAGO CUENTA DE TERCERO 0086495012BNET    0452791749</t>
  </si>
  <si>
    <t>RF-34110             29/JULIO</t>
  </si>
  <si>
    <t>SPEI ENVIADO BANORTE/IXE0000153403  0722907168B20551 B20550</t>
  </si>
  <si>
    <t>TRASPASO A TERCEROSREFBNTC00471291UNIDAD EL127918  BMRCASH</t>
  </si>
  <si>
    <t>TRASPASO A TERCEROSREFBNTC00471291NOMINA SEMANA 30 CELAY BMRCASH</t>
  </si>
  <si>
    <t>TRASPASO A TERCEROSREFBNTC00471291NOMINA PRACTCANTES CELAY BMRCASH</t>
  </si>
  <si>
    <t>TRASPASO A TERCEROSREFBNTC00471291SEGUNDA QUINCENA CELAY  JULIO BMRCASH</t>
  </si>
  <si>
    <t>TRASPASO A TERCEROSREFBNTC00471291SEGUNDA QUINCENA CELAY JULIO  BMRCASH</t>
  </si>
  <si>
    <t>PAGO CUENTA DE TERCERO 0071493015BNET    0193546799</t>
  </si>
  <si>
    <t>AS-42653          29/JULIO</t>
  </si>
  <si>
    <t xml:space="preserve">RECUPERADORA Y RECICLADORA </t>
  </si>
  <si>
    <t>DEPOSITO DE TERCEROREFBNTC00230308TOYOTA  BMRCASH</t>
  </si>
  <si>
    <t>AS-42648           29/JULIO</t>
  </si>
  <si>
    <t>XTRA CONGELADOS</t>
  </si>
  <si>
    <t>SPEI RECIBIDOBAJIO0005152297  0304263100HILUX 97</t>
  </si>
  <si>
    <t>AS-42658          29/JULIO</t>
  </si>
  <si>
    <t xml:space="preserve">SHB PERFORACION </t>
  </si>
  <si>
    <t>CHEQUE PAGADO NO.0017832PAGO EN EFECTIVO</t>
  </si>
  <si>
    <t>PAGO CUENTA DE TERCERO 0074516021BNET    0179386785</t>
  </si>
  <si>
    <t>AS-42647           29/JULIO</t>
  </si>
  <si>
    <t>TOYOTA FINANCIAL SERGUIA:4601762REF:00000000000005704058 CIE:0593003</t>
  </si>
  <si>
    <t>DEPOSITO EN EFECTIVO1360094DEM REF:00000000043061707220 9366291</t>
  </si>
  <si>
    <t>AS42569-RF34056-AS42570-AS42572-RF34058-RF34059-RF34060-AR12100-RF34065-AS42591-AS42592            27/JULIO</t>
  </si>
  <si>
    <t>DEPOSITO EN EFECTIVO1360094DEM REF:00000000081061707220 9366280</t>
  </si>
  <si>
    <t>AR12094-RF34051-AS42558-AS42560-AS42561-AR12096-RF34052-AS42562             27/JULIO</t>
  </si>
  <si>
    <t>DEP. TARJETAS DEL      28/JULIO</t>
  </si>
  <si>
    <t>CHEQUE PAGADO NO.0017771RFC CUENTA DE DEPOSITO:GAFG870517S55</t>
  </si>
  <si>
    <t>CHEQUE PAGADO NO.0017829RFC CUENTA DE DEPOSITO:STR120522EP0</t>
  </si>
  <si>
    <t>DEPOSITO DE TERCEROREFBNTC00246999SERV RAV4  BMRCASH</t>
  </si>
  <si>
    <t>AS-42636         28/JULIO</t>
  </si>
  <si>
    <t xml:space="preserve">DEPOSITO EN EFECTIVO0064330 </t>
  </si>
  <si>
    <t>CHEQUE PAGADO NO.CH-0017782RFC CUENTA DE DEPOSITO:LECA340203-JNA</t>
  </si>
  <si>
    <t>CHEQUE PAGADO NO.CH-0017781RFC CUENTA DE DEPOSITO:LECA340203-JNA</t>
  </si>
  <si>
    <t>CHEQUE PAGADO NO.CH-0017831RFC CUENTA DE DEPOSITO:VCB870729 -PH6</t>
  </si>
  <si>
    <t>CHEQUE PAGADO NO.CH-0017793RFC CUENTA DE DEPOSITO:AIQ010515 -C5A</t>
  </si>
  <si>
    <t>DEPOSITO DE TERCEROREFBNTC000021865TFHY5F16GX567968 FBMRCASH</t>
  </si>
  <si>
    <t>1076N/16</t>
  </si>
  <si>
    <t>PD 2748</t>
  </si>
  <si>
    <t>DEPOSITO DE TERCEROREFBNTC00002186MR0EX32G7D0004776 FBMRCASH</t>
  </si>
  <si>
    <t>0112U/16</t>
  </si>
  <si>
    <t>SPEI RECIBIDOBANAMEX0005129063  0020202089DTMAC COMERCIALIZADORA SA DE C</t>
  </si>
  <si>
    <t>PD 2742</t>
  </si>
  <si>
    <t>SPEI RECIBIDOBANAMEX0005125749  0020000001TRASPASO</t>
  </si>
  <si>
    <t>TOYOTA FINANCIAL SERGUIA:2209427REF:00000000000005704058 CIE:0593003</t>
  </si>
  <si>
    <t xml:space="preserve">TRASPASO A PERIFERICA2951884093 </t>
  </si>
  <si>
    <t>DEP.CHEQUES DE OTRO BANCO0064319JUL28 11:35 MEXICO</t>
  </si>
  <si>
    <t>AS-42571           27/JULIO</t>
  </si>
  <si>
    <t>PAGO CUENTA DE TERCERO******6181JUL28 10:20 BANCOMER E761  FOLIO:7746</t>
  </si>
  <si>
    <t>CONFIRMADO 29/07</t>
  </si>
  <si>
    <t>GUSTAVO JIMENEZ MEDINA</t>
  </si>
  <si>
    <t>DEPOSITO EN EFECTIVO1360094DEM REF:00000000001061706220 8920329</t>
  </si>
  <si>
    <t>AR12084-AS42501-AS42507-AS42510            26/JULIO</t>
  </si>
  <si>
    <t>DEPOSITO EN EFECTIVO1360094DEM REF:00000000063061706220 8920318</t>
  </si>
  <si>
    <t>AS42515-RF34027-AR12088-AS42518-AR12089-RF34032-AS42527-RF34038-AS42537-AR12093             26/JULIO</t>
  </si>
  <si>
    <t>DEP. TARJETAS DEL      27/JULIO</t>
  </si>
  <si>
    <t>PAGO CUENTA DE TERCERO 0062488017BNET    0446982107</t>
  </si>
  <si>
    <t>AS-42598          28/JULIO</t>
  </si>
  <si>
    <t>SPEI RECIBIDOINBURSA0005201853  0360000026PAGA FACTURA</t>
  </si>
  <si>
    <t>AS-42691             29/JULIO</t>
  </si>
  <si>
    <t>DEPOSITO DE TERCEROREFBNTC00027537029252 BMRCASH</t>
  </si>
  <si>
    <t>PD 2778</t>
  </si>
  <si>
    <t>PAGO CUENTA DE TERCERO 0060536034BNET 0100712256</t>
  </si>
  <si>
    <t>AS-42588          27/JULIO</t>
  </si>
  <si>
    <t xml:space="preserve">DEPOSITO EN EFECTIVO0064308 </t>
  </si>
  <si>
    <t>RF-34108           29/JULIO</t>
  </si>
  <si>
    <t>PAGO CUENTA DE TERCERO 0053666010BNET    0190246492</t>
  </si>
  <si>
    <t>AS-42577           27/JULIO</t>
  </si>
  <si>
    <t>TRASPASO ENTRE CUENTASDE LA CUENTA 2705849497</t>
  </si>
  <si>
    <t>RF-34068            28/JULIO</t>
  </si>
  <si>
    <t>DEPOSITO DE TERCEROREFBNTC00317527  QUALITAS 9386039BMRCASH</t>
  </si>
  <si>
    <t>RF-34079 I63968 SE TOMO DIFERENCIA DE LA FACTURA H64503 CON NUMERO DE RF-34017</t>
  </si>
  <si>
    <t>DEPOSITO DE TERCEROREFBNTC000021862T3ZFREV2GW290116 FBMRCASH</t>
  </si>
  <si>
    <t>1077N/16</t>
  </si>
  <si>
    <t>PD 2741</t>
  </si>
  <si>
    <t>DEP.CHEQUES DE OTRO BANCO JUL27 12:55 MEXICO</t>
  </si>
  <si>
    <t>CHEQUE PAGADO NO.0000178340446365655</t>
  </si>
  <si>
    <t>CHEQUE PAGADO NO.0000178330446365655</t>
  </si>
  <si>
    <t>SPEI RECIBIDOSCOTIABANK0005100199  0440189541bed liner</t>
  </si>
  <si>
    <t>RF-34054           27/JULIO</t>
  </si>
  <si>
    <t>CHEQUE PAGADO NO.00177840137429126</t>
  </si>
  <si>
    <t>SPEI RECIBIDOBAJIO0005096377  0304241500hilux 101 serv 80000 kms OC 36</t>
  </si>
  <si>
    <t>AS-42595           28/JULIO</t>
  </si>
  <si>
    <t>SPEI RECIBIDOSANTANDER0005090345  0140000001MTTO</t>
  </si>
  <si>
    <t>AS-42599           28/JULIO</t>
  </si>
  <si>
    <t>CONCESIONARIA MEXICANA DEL AGUA</t>
  </si>
  <si>
    <t>TRASPASO A TERCEROSREFBNTC004712913112  BMRCASH</t>
  </si>
  <si>
    <t>TRASPASO A TERCEROSREFBNTC00471291F2402  BMRCASH</t>
  </si>
  <si>
    <t>SPEI ENVIADO BANAMEX0000039359  0022707168788</t>
  </si>
  <si>
    <t>SPEI ENVIADO BANAMEX0000039358  0022707168DEVOLUCION RECIBO 33605</t>
  </si>
  <si>
    <t>SPEI ENVIADO BANAMEX0000039356  0022707168DEVOLUCION RECIBO 33693</t>
  </si>
  <si>
    <t>SPEI ENVIADO BANAMEX0000039355  0022707168DEVOLUCION RECIBO 32909</t>
  </si>
  <si>
    <t>SPEI ENVIADO BANAMEX0000039354  0022707168DEVOLUCION RECIBO 33785</t>
  </si>
  <si>
    <t>SPEI ENVIADO BANAMEX0000039353  00227071681621 1574 1391</t>
  </si>
  <si>
    <t>SPEI ENVIADO BANAMEX0000039352  0022707168336 341 330 337 347</t>
  </si>
  <si>
    <t>SPEI ENVIADO BANAMEX0000039351  00227071687730 7743</t>
  </si>
  <si>
    <t>SPEI ENVIADO SANTANDER0000039350  01427071683 31 27 1 28 29</t>
  </si>
  <si>
    <t>SPEI ENVIADO SCOTIABANK0000039349  0442707168A34356</t>
  </si>
  <si>
    <t>SPEI ENVIADO BANAMEX0000039348  0022707168929</t>
  </si>
  <si>
    <t>SPEI ENVIADO BAJIO0000039347  030270716823583 23475 23582</t>
  </si>
  <si>
    <t>SPEI ENVIADO BANAMEX0000039346  00227071685947951 5956287</t>
  </si>
  <si>
    <t>SPEI ENVIADO SANTANDER0000039345  0142707168A2608</t>
  </si>
  <si>
    <t>SPEI ENVIADO BANORTE/IXE0000039344  0722707168534</t>
  </si>
  <si>
    <t>SPEI ENVIADO BANAMEX0000039343  0022707168ZE1497005</t>
  </si>
  <si>
    <t>SPEI ENVIADO SCOTIABANK0000039342  0442707168897</t>
  </si>
  <si>
    <t>SPEI ENVIADO BANAMEX0000039341  0022707168M755</t>
  </si>
  <si>
    <t>SPEI ENVIADO BANORTE/IXE0000039340  0722707168B2955</t>
  </si>
  <si>
    <t>SPEI ENVIADO BANAMEX0000039339  0022707168CELAD24296</t>
  </si>
  <si>
    <t>SPEI ENVIADO BANAMEX0000039338  0022707168549</t>
  </si>
  <si>
    <t>TRASPASO A PERIFERICA2951884093JUL27 09:42 BANCOMER C361  FOLIO:5553</t>
  </si>
  <si>
    <t>DEP.CHEQUES DE OTRO BANCO JUL27 09:41 MEXICO</t>
  </si>
  <si>
    <t>AS-42519           26/JULIO</t>
  </si>
  <si>
    <t>DEP.CHEQUES DE OTRO BANCO JUL27 09:40 MEXICO</t>
  </si>
  <si>
    <t>RF-34037              26/JULIO</t>
  </si>
  <si>
    <t>DEPOSITO EN EFECTIVO1360094DEM REF:00000000083061705220 8437242</t>
  </si>
  <si>
    <t>AR12072-RF34007-AS42471-RF34008-RF34011-RF34012-RF34014-AS42474-AS42477-AS42481-AR12075-AS42480-RF34016-AS42488-RF34018-AS42490-AS42492            25/JULIO</t>
  </si>
  <si>
    <t>DEPOSITO EN EFECTIVO1360094DEM REF:00000000021061705220 8437231</t>
  </si>
  <si>
    <t>RF34000-RF34001-AR12071-RF34003-RF34004-AS42454-RF34005-AS42457-AS42458           25/JULIO</t>
  </si>
  <si>
    <t>SPEI RECIBIDOBANAMEX0005022200  0020093168AMEXCO SE 9350093168</t>
  </si>
  <si>
    <t>DEP. TARJETAS DEL      26/JULIO</t>
  </si>
  <si>
    <t>CHEQUE PAGADO NO.0017803RFC CUENTA DE DEPOSITO:UIHL810408K25</t>
  </si>
  <si>
    <t>CHEQUE PAGADO NO.0017802RFC CUENTA DE DEPOSITO:UIHL810408K25</t>
  </si>
  <si>
    <t>CHEQUE PAGADO NO.0017770RFC CUENTA DE DEPOSITO:GAGL840529121</t>
  </si>
  <si>
    <t>CHEQUE PAGADO NO.0017769RFC CUENTA DE DEPOSITO:NFM0307091L9</t>
  </si>
  <si>
    <t>PAGO CUENTA DE TERCERO 0086815010BNET 0163350983</t>
  </si>
  <si>
    <t>RF-34042              26/JULIO</t>
  </si>
  <si>
    <t>DEPOSITO DE TERCEROREFBNTC00456888JOSE LUIS GARCIA SORIA BMRCASH</t>
  </si>
  <si>
    <t>RF-34041              26/JULIO</t>
  </si>
  <si>
    <t>DEPOSITO DE TERCEROREFBNTC00002186F-AM-113 FBMRCASH</t>
  </si>
  <si>
    <t>DEPOSITO DE TERCEROREFBNTC00002186MHKMF53E4GK001421 FBMRCASH</t>
  </si>
  <si>
    <t>0342N/16</t>
  </si>
  <si>
    <t>TRASPASO ENTRE CUENTASDE LA CUENTA 0452505312</t>
  </si>
  <si>
    <t>RF-34036              26/JULIO</t>
  </si>
  <si>
    <t>SPEI RECIBIDOINTERCAM BAN0005160820  1360937119S64939</t>
  </si>
  <si>
    <t>RF-34050              26/JULIO</t>
  </si>
  <si>
    <t>RF-34029              26/JULIO</t>
  </si>
  <si>
    <t>PAGO CUENTA DE TERCERO 0078439015BNET    0193967506</t>
  </si>
  <si>
    <t>RF-34047              26/JULIO</t>
  </si>
  <si>
    <t>CHEQUE PAGADO NO.0000178300133195457</t>
  </si>
  <si>
    <t>DEP.CHEQUES DE OTRO BANCO JUL26 12:28 MEXICO</t>
  </si>
  <si>
    <t>AS-42452            25/JULIO</t>
  </si>
  <si>
    <t>SPEI RECIBIDOBANAMEX0005081185  0020000123NICOMETAL BAJIO</t>
  </si>
  <si>
    <t>AS-42520           26/JULIO</t>
  </si>
  <si>
    <t>TOYOTA FINANCIAL SERGUIA:1464155REF:00000000000005704058 CIE:0593003</t>
  </si>
  <si>
    <t>SPEI RECIBIDOBANAMEX0005078912  0020000001TRASPASO</t>
  </si>
  <si>
    <t>D-2258</t>
  </si>
  <si>
    <t>RF-34040              26/JULIO</t>
  </si>
  <si>
    <t>DEP.CHEQUES DE OTRO BANCO JUL26 10:27 MEXICO</t>
  </si>
  <si>
    <t>RF-34022        26/JULIO</t>
  </si>
  <si>
    <t>DEP.CHEQUES DE OTRO BANCO JUL26 09:35 MEXICO</t>
  </si>
  <si>
    <t>RF-34057            27/JULIO</t>
  </si>
  <si>
    <t>DEPOSITO EN EFECTIVO1360094DEM REF:00000000071061703220 7900189</t>
  </si>
  <si>
    <t>AS42360-AR12065-AS12066-AR12067-AR12068-AS42361-AS42362-RF33989-RF33990-RF33994-AS42446-AR12059-AR12060-AS42402-AS33997-AS42392-AS42445             23/JULIO</t>
  </si>
  <si>
    <t>DEPOSITO EN EFECTIVO1360094DEM REF:00000000013061704220 7900178</t>
  </si>
  <si>
    <t>RF-33998          24/JULIO</t>
  </si>
  <si>
    <t>DEPOSITO EN EFECTIVO1360094DEM REF:00000000091061702220 7900167</t>
  </si>
  <si>
    <t>RF33974-AS42333-AS42334-AS42335-AR12054-AS42337-RF33976-AS42339-AS42340-AS42341-RF33978-RF33980-AR12057-AR12058-RF33982-RF33983-AS42353-AS42354-AS42356             22/JULIO</t>
  </si>
  <si>
    <t>DEPOSITO EN EFECTIVO1360094DEM REF:00000000005361702227 7900156</t>
  </si>
  <si>
    <t>RF33966-AS42327-RF33969-AS42328-RF33970              22/JULIO</t>
  </si>
  <si>
    <t>DEP. TARJETAS DEL      25/JULIO</t>
  </si>
  <si>
    <t>DEPOSITO DE TERCEROREFBNTC00294322DIF PRECIO 6169719 BMRCASH</t>
  </si>
  <si>
    <t>DEP.CHEQUES DE OTRO BANCO JUL25 14:44 MEXICO</t>
  </si>
  <si>
    <t>CHEQUE PAGADO NO.0000178240446365655</t>
  </si>
  <si>
    <t>CHEQUE PAGADO NO.0000178250446365655</t>
  </si>
  <si>
    <t>DEPOSITO DE TERCEROREFBNTC00317527QUALITAS 9379283BMRCASH</t>
  </si>
  <si>
    <t>RF-34017  25/JULIO  DIF 509.81</t>
  </si>
  <si>
    <t>RF-34019           25/JULIO</t>
  </si>
  <si>
    <t>PD 2102</t>
  </si>
  <si>
    <t>DEPOSITO DE TERCEROREFBNTC000021862T3RFREV3GW506863 FBMRCASH</t>
  </si>
  <si>
    <t>1041N/16</t>
  </si>
  <si>
    <t>SPEI RECIBIDOBANAMEX0005133144  0020121212SERVICIO CAM FERNANDO SERRANO</t>
  </si>
  <si>
    <t>AS-42503        26/JULIO</t>
  </si>
  <si>
    <t>MEZFER</t>
  </si>
  <si>
    <t>DEPOSITO DE TERCEROREFBNTC00354201COORD AS42095  BMRCASH</t>
  </si>
  <si>
    <t>MILAC COORDINADO RF34020</t>
  </si>
  <si>
    <t>SPEI RECIBIDOBANAMEX0005098520  0020000001TRASPASO</t>
  </si>
  <si>
    <t>TOYOTA FINANCIAL SERGUIA:3332329REF:00000000000005704058 CIE:0593003</t>
  </si>
  <si>
    <t>DEP.CHEQUES DE OTRO BANCO JUL25 10:49 MEXICO</t>
  </si>
  <si>
    <t>RF-33991            23/JULIO</t>
  </si>
  <si>
    <t>DEP. TARJETAS DEL      23/JULIO</t>
  </si>
  <si>
    <t>DEP. TARJETAS DEL      22/JULIO</t>
  </si>
  <si>
    <t>DEPOSITO DE TERCEROREFBNTC00335908L5E PAGO FACT SVCIO HILUX BMRCASH</t>
  </si>
  <si>
    <t>AS-42486           25/JULIO</t>
  </si>
  <si>
    <t xml:space="preserve">LAS 5 ESTACIONES </t>
  </si>
  <si>
    <t>TRASPASO A PERIFERICA2951884093JUL23 11:24 BANCOMER D805  FOLIO:1050</t>
  </si>
  <si>
    <t>PAGO CUENTA DE TERCERO 0086316049BNET 0189300430</t>
  </si>
  <si>
    <t>AS42483            25/JULIO</t>
  </si>
  <si>
    <t>IMPAGTA S DE RL</t>
  </si>
  <si>
    <t>TRASPASO ENTRE CUENTASREFBNTC00471291FRAME RELAY BMRCASH</t>
  </si>
  <si>
    <t>E-193</t>
  </si>
  <si>
    <t>TRASPASO ENTRE CUENTASREFBNTC00471291INTERNET0445084814 BMRCASH</t>
  </si>
  <si>
    <t>E-194</t>
  </si>
  <si>
    <t>CHEQUE PAGADO NO.00178232849681825</t>
  </si>
  <si>
    <t>DEP.CHEQUES DE OTRO BANCO JUL23 09:46 MEXICO</t>
  </si>
  <si>
    <t>RF-33977             22/JULIO</t>
  </si>
  <si>
    <t>FALTANTE DE EFECTIVO1360094DEM REF:00000000011061701220 7041573</t>
  </si>
  <si>
    <t xml:space="preserve">ERROR CAJERA </t>
  </si>
  <si>
    <t>DEPOSITO EN EFECTIVO1360094DEM REF:00000000011061701220 7041573</t>
  </si>
  <si>
    <t>AR12044-AS42300-AR12047-AS42306-RF33954-RF33955-RF33956-AS33955-RF33956-AS42308-AS42310-RF33963-AS42312-AS42314-AS42314-AS42315-AS42316-AS42321- -AR12045             21/JULIO</t>
  </si>
  <si>
    <t>DEPOSITO EN EFECTIVO1360094DEM REF:00000000073061701220 7041562</t>
  </si>
  <si>
    <t>RF3394-AS42285-AR33947-AS42292-AR12040-AR12041-AR12042-RF33949           21/JULIO  DIF-100</t>
  </si>
  <si>
    <t>PAGO CUENTA DE TERCERO 0082801013BNET    0189300430</t>
  </si>
  <si>
    <t>CONFIRMADO 23/07</t>
  </si>
  <si>
    <t>SPEI RECIBIDOBAJIO0005250445  0301789522SERVICIO 140MIL KM</t>
  </si>
  <si>
    <t>AS-42526             26/JULIO</t>
  </si>
  <si>
    <t>CAESSA TRANSPORTACIONES</t>
  </si>
  <si>
    <t>CHEQUE PAGADO NO.00178222903153908</t>
  </si>
  <si>
    <t>CHEQUE PAGADO NO.00178212903220311</t>
  </si>
  <si>
    <t>CHEQUE PAGADO NO.00178202850265330</t>
  </si>
  <si>
    <t>CHEQUE PAGADO NO.00178190447737114</t>
  </si>
  <si>
    <t>CHEQUE PAGADO NO.00178170105727626</t>
  </si>
  <si>
    <t>CHEQUE PAGADO NO.00178160105727626</t>
  </si>
  <si>
    <t>DEP.CHEQUES DE OTRO BANCO JUL22 15:22 MEXICO</t>
  </si>
  <si>
    <t>SPEI RECIBIDOSANTANDER0005214139  0149382218TRANSFERENCIA DE FONDOS</t>
  </si>
  <si>
    <t>RF-33981             22/JULIO</t>
  </si>
  <si>
    <t>DEPOSITO DE TERCEROREFBNTC00002186KL8PM5E58EK582969 FBMRCASH</t>
  </si>
  <si>
    <t>0105U/16</t>
  </si>
  <si>
    <t>PD 2101</t>
  </si>
  <si>
    <t>SPEI RECIBIDOBANAMEX0005161948  0020000001TRASPASO</t>
  </si>
  <si>
    <t>D-1778</t>
  </si>
  <si>
    <t>IVA INTENTO SOBR CHQ S/F16%</t>
  </si>
  <si>
    <t>INTENTO SOBR CHQ S/FONDOS0017818CHQ   1,104,356.91  SDO 975,272.2</t>
  </si>
  <si>
    <t>CHEQUE PAGADO NO.0000177390133195457</t>
  </si>
  <si>
    <t>DEP.CHEQUES DE OTRO BANCO JUL22 12:15 MEXICO</t>
  </si>
  <si>
    <t>AS-42325           22/JULIO</t>
  </si>
  <si>
    <t>DEPOSITO DE TERCEROREFBNTC00474614LIQ DE FACTURA ANEXA  BMRCASH</t>
  </si>
  <si>
    <t>AS-42336           22/JULIO</t>
  </si>
  <si>
    <t>SAGARPA</t>
  </si>
  <si>
    <t>DEP.CHEQUES DE OTRO BANCO JUL22 10:03 MEXICO</t>
  </si>
  <si>
    <t>RF-33953         21/JULIO</t>
  </si>
  <si>
    <t>SPEI RECIBIDOAXA0005050182  67407653690010765369 217 002 AUTOS</t>
  </si>
  <si>
    <t>RF-33979 H63834 22.07.16</t>
  </si>
  <si>
    <t>TRASPASO A PERIFERICA2951884093JUL22 09:53 BANCOMER D805  FOLIO:0573</t>
  </si>
  <si>
    <t>DEPOSITO EN EFECTIVO1360094DEM REF:00000000031061700220 6612441</t>
  </si>
  <si>
    <t>RF33932-AS42265-RF33933-AS42268-RF33934-AS42269-AS42271-AS42272-RF33936-AS42275-AS42276-RF33938-RF33939-AS42277-AS42279-AS42283        20/JULIO</t>
  </si>
  <si>
    <t>DEPOSITO EN EFECTIVO1360094DEM REF:00000000093061700220 6612430</t>
  </si>
  <si>
    <t>AR12018-AS42254-RF33928-RF33929-AS42255-AS42257-AS42256-AR12025-AR12027-AS42258-AR12029-AS42259-RF33930-AS42263-RF33931              20/JULIO</t>
  </si>
  <si>
    <t>DEP. TARJETAS DEL      21/JULIO</t>
  </si>
  <si>
    <t>PAGO CUENTA DE TERCERO 0057302021BNET 1114711475 PRIUS</t>
  </si>
  <si>
    <t>RF-33968            22/JULIO</t>
  </si>
  <si>
    <t>GONZALEZ SONTOYO VICTOR MANUEL</t>
  </si>
  <si>
    <t>TRASPASO ENTRE CUENTASREFBNTC00471291TELCEL  0445084814  BMRCASH</t>
  </si>
  <si>
    <t>RF-33962           20/JULIO</t>
  </si>
  <si>
    <t>CHAIRES MANRIQUEZ GABRIEL</t>
  </si>
  <si>
    <t>DEPOSITO DE TERCEROREFBNTC00319015MANTENIMIENTO  BMRCASH</t>
  </si>
  <si>
    <t>AS-42482           25/JULIO</t>
  </si>
  <si>
    <t>HAAS MACHINE</t>
  </si>
  <si>
    <t>CHEQUE PAGADO NO.00178120133626741</t>
  </si>
  <si>
    <t>CHEQUE PAGADO NO.00178150105727626</t>
  </si>
  <si>
    <t>CHEQUE PAGADO NO.00178140105727626</t>
  </si>
  <si>
    <t>CHEQUE PAGADO NO.00178130105727626</t>
  </si>
  <si>
    <t>RF-33960           21/JULIO</t>
  </si>
  <si>
    <t>DEP.CHEQUES DE OTRO BANCO JUL21 14:24 MEXICO</t>
  </si>
  <si>
    <t>PAGO CUENTA DE TERCERO 0033459021BNET 1283918475 PAGO DE UNIDAD</t>
  </si>
  <si>
    <t>RF33961            21/JULIO</t>
  </si>
  <si>
    <t xml:space="preserve">AR-12035            21/JULIO   </t>
  </si>
  <si>
    <t>TRASPASO A PERIFERICA2951884093JUL21 13:10 BANCOMER E761  FOLIO:5467</t>
  </si>
  <si>
    <t>CHEQUE PAGADO NO.0000178110133249794</t>
  </si>
  <si>
    <t>PAGO CUENTA DE TERCERO 0069434020BNET    0197488327 A CUENTA DE UN CAR</t>
  </si>
  <si>
    <t>RF-33959            21/JULIO</t>
  </si>
  <si>
    <t>PEREZ ROJAS ROMELIA</t>
  </si>
  <si>
    <t>SPEI RECIBIDOSANTANDER0005087405  0140000042PAGO DE DYPSA SERV TOYOTA</t>
  </si>
  <si>
    <t>AS-42487           25/JULIO</t>
  </si>
  <si>
    <t>VIVITARE</t>
  </si>
  <si>
    <t>PAGO CUENTA DE TERCERO 0079673014BNET    0158296715</t>
  </si>
  <si>
    <t>AR-12063           23/JULIO</t>
  </si>
  <si>
    <t>TRANSPORTADORA TURISTICA</t>
  </si>
  <si>
    <t>SPEI RECIBIDOBANAMEX0005074885  0020000001TRASPASO</t>
  </si>
  <si>
    <t>D-1663</t>
  </si>
  <si>
    <t>SPEI RECIBIDOSANTANDER0005066714  0148917297PAGO DE MATERIAL</t>
  </si>
  <si>
    <t>AR-12057           22/JULIO</t>
  </si>
  <si>
    <t>CONSTRUTORA MAIRAM</t>
  </si>
  <si>
    <t>E-154</t>
  </si>
  <si>
    <t>TRASPASO ENTRE CUENTASREFBNTC00471291NEXTEL  0445084814 BMRCASH</t>
  </si>
  <si>
    <t>E-155</t>
  </si>
  <si>
    <t>DEPOSITO EN EFECTIVO1360094DEM REF:00000000051061709120 6162706</t>
  </si>
  <si>
    <t>AS42235-AS42236-AR12007-AR12009-RF33917-AS42238-AR12011-AR12012-RF33919-RF33920-AR12013-AS42240-RF33923-AS42242-AS42244-AR12017-AS422450-AS42251-RF33925-AS42253            19/JULIO</t>
  </si>
  <si>
    <t>DEPOSITO EN EFECTIVO1360094DEM REF:00000000013061709120 6162695</t>
  </si>
  <si>
    <t>RF33912-AS42231-RF33913                 19/JULIO</t>
  </si>
  <si>
    <t>DEP. TARJETAS DEL      20/JULIO</t>
  </si>
  <si>
    <t>CHEQUE PAGADO NO.0017776RFC CUENTA DE DEPOSITO:LTV111215BX6</t>
  </si>
  <si>
    <t>CHEQUE PAGADO NO.0017807RFC CUENTA DE DEPOSITO:GNP9211244P0</t>
  </si>
  <si>
    <t>TRASPASO ENTRE CUENTASREFBNTC00471291FACTURA AS 42091 BMRCASH</t>
  </si>
  <si>
    <t>I-867         RF33948    21/JULIO</t>
  </si>
  <si>
    <t>RECAUDACION DE IMPUEGUIA:0768636REF:02161UTZ290013540420 CIE:0844985</t>
  </si>
  <si>
    <t>PD 1581</t>
  </si>
  <si>
    <t xml:space="preserve">IVA COMISION APERTURA9686164374 </t>
  </si>
  <si>
    <t>CONFIRMADO 21/07</t>
  </si>
  <si>
    <t xml:space="preserve">COM. APERTURA CONTRATO9686164374 </t>
  </si>
  <si>
    <t>LIQUIDACION DEL CONTRATO9686164374LIQUIDACION DEL CONTRATO</t>
  </si>
  <si>
    <t>RF-33946              21/JULIO    DIF X COMISIONES -6185.86</t>
  </si>
  <si>
    <t>RF-33942            20/JULIO</t>
  </si>
  <si>
    <t>PAGO CUENTA DE TERCERO 0035611009BNET 0184104048</t>
  </si>
  <si>
    <t>AS-42282           20/JULIO</t>
  </si>
  <si>
    <t>ENLASES TURISTICOS</t>
  </si>
  <si>
    <t>PAGO CUENTA DE TERCERO 0072295007BNET 0170706922</t>
  </si>
  <si>
    <t>RF-33952           21/JULIO</t>
  </si>
  <si>
    <t>AS-42320          21/JULIO</t>
  </si>
  <si>
    <t>EXPORTADORA DE PARTES</t>
  </si>
  <si>
    <t>SPEI ENVIADO SCOTIABANK0000041845  0442007168A34075</t>
  </si>
  <si>
    <t>SPEI ENVIADO BANAMEX0000041844  00220071685947951</t>
  </si>
  <si>
    <t>SPEI ENVIADO BANAMEX0000041843  0022007168B332</t>
  </si>
  <si>
    <t>SPEI ENVIADO BANAMEX0000041842  00220071681496515 1496510</t>
  </si>
  <si>
    <t>SPEI ENVIADO BANORTE/IXE0000041841  0722007168290</t>
  </si>
  <si>
    <t>SPEI ENVIADO BANAMEX0000041840  0022007168S43148</t>
  </si>
  <si>
    <t>SPEI ENVIADO BANORTE/IXE0000041839  0722007168B19911</t>
  </si>
  <si>
    <t>SPEI ENVIADO BAJIO0000041837  0302007168D176</t>
  </si>
  <si>
    <t>SPEI ENVIADO BANORTE/IXE0000041836  0722007168507</t>
  </si>
  <si>
    <t>SPEI ENVIADO HSBC0000041835  02120071684195 4196</t>
  </si>
  <si>
    <t>SPEI ENVIADO BANAMEX0000041834  0022007168437 434</t>
  </si>
  <si>
    <t>SPEI ENVIADO BANAMEX0000041833  00220071687685</t>
  </si>
  <si>
    <t>SPEI ENVIADO SANTANDER0000041832  0142007168350</t>
  </si>
  <si>
    <t>SPEI ENVIADO SCOTIABANK0000041831  0442007168A34193</t>
  </si>
  <si>
    <t>SPEI ENVIADO BANAMEX0000041830  0022007168DEVOLUCION RECIBO 33366</t>
  </si>
  <si>
    <t>SPEI ENVIADO BANAMEX0000041829  0022007168DEVOLUCION RECIBO 32314</t>
  </si>
  <si>
    <t>TRASPASO A TERCEROSREFBNTC0047129115911 BMRCASH</t>
  </si>
  <si>
    <t>TRASPASO A TERCEROSREFBNTC004712913829075 3829082  BMRCASH</t>
  </si>
  <si>
    <t>TRASPASO A TERCEROSREFBNTC00471291DEVOLUCION RECIBO 33471       BMRCASH</t>
  </si>
  <si>
    <t>TOYOTA FINANCIAL SERGUIA:3871538REF:00000000000005704058 CIE:0593003</t>
  </si>
  <si>
    <t>TRASPASO A PERIFERICA2951884093JUL20 12:02 BANCOMER 1123  FOLIO:9976</t>
  </si>
  <si>
    <t>SPEI RECIBIDOBANAMEX0005073735  0020000001TRASPASO</t>
  </si>
  <si>
    <t>D-1777</t>
  </si>
  <si>
    <t>TRASPASO A TERCEROSREFBNTC00471291PAGO  BMRCASH</t>
  </si>
  <si>
    <t>DEPOSITO EN EFECTIVO1360094DEM REF:00000000071061708120 5682138</t>
  </si>
  <si>
    <t>AS42210-RF33900-RF33901-AR11995-AS42211-AR1196-AS42213-AS42214-AR11998-AS42217-RF33906-AS42223-AS33908-RF33909-AS42225AS-42226            18/JUNIO</t>
  </si>
  <si>
    <t>DEPOSITO EN EFECTIVO1360094DEM REF:00000000033061708120 5682127</t>
  </si>
  <si>
    <t>AS42201-AS42202-AR11990-AR11991-AS42203-RF33895-AR11993-AS42208-AR42203              18/JULIO</t>
  </si>
  <si>
    <t>DEPOSITO EN EFECTIVO1360094DEM REF:00000000071061708120 5682116</t>
  </si>
  <si>
    <t>RF33886-RF33887-RF33890                 17/JULIO</t>
  </si>
  <si>
    <t>DEP. TARJETAS DEL  19/JULIO</t>
  </si>
  <si>
    <t>DEP. TARJETAS DEL 19/JULIO</t>
  </si>
  <si>
    <t>CHEQUE PAGADO NO.0017762RFC CUENTA DE DEPOSITO:LAHV770701QR8</t>
  </si>
  <si>
    <t>SPEI RECIBIDOBAJIO0005197606  0303397000PAGO SERVICIO CAMIONETA HIGHLA</t>
  </si>
  <si>
    <t>AS-42245 19-JULIO</t>
  </si>
  <si>
    <t>MOISES FELIPE PEDREZA LEDEZMA</t>
  </si>
  <si>
    <t>DEPOSITO DE TERCEROREFBNTC00017159ANTICIPO TOYOTA BMRCASH</t>
  </si>
  <si>
    <t>RF-33914 19/JULIO</t>
  </si>
  <si>
    <t>SPEI RECIBIDOBAJIO0005160510  0304496200hilux 76</t>
  </si>
  <si>
    <t>AS-42264 20/JULIO</t>
  </si>
  <si>
    <t>DEPOSITO DE TERCEROREFBNTC00317527 QUALITAS 9355576BMRCASH</t>
  </si>
  <si>
    <t>RF-33921 H60012 19.07.16</t>
  </si>
  <si>
    <t>SALDO A FAVOR $643.66</t>
  </si>
  <si>
    <t>PAGO CUENTA DE TERCERO 0041320007BNET    0161259806</t>
  </si>
  <si>
    <t>AS-42252           19/JULIO</t>
  </si>
  <si>
    <t>AUTOMOTRIZ RAMVA</t>
  </si>
  <si>
    <t>DEPOSITO DE TERCEROREFBNTC000021865TDYK3DC7BS078181 FBMRCASH</t>
  </si>
  <si>
    <t>0101U/16</t>
  </si>
  <si>
    <t>PD 1605</t>
  </si>
  <si>
    <t>PAGO CUENTA DE TERCERO 0003078010BNET    0442658801</t>
  </si>
  <si>
    <t>AR-12019 20/JULIO</t>
  </si>
  <si>
    <t>AUTOCENTRO DE CELAYA</t>
  </si>
  <si>
    <t>SPEI RECIBIDOBANAMEX0005123819  0020143418DTMAC COMERCIALIZADORA SA DE C</t>
  </si>
  <si>
    <t>D 1603</t>
  </si>
  <si>
    <t>CHEQUE PAGADO NO.0000178050154248465</t>
  </si>
  <si>
    <t>CHEQUE PAGADO NO.0000178100446365655</t>
  </si>
  <si>
    <t>CHEQUE PAGADO NO.0000178090446365655</t>
  </si>
  <si>
    <t>CHEQUE PAGADO NO.0000178080446365655</t>
  </si>
  <si>
    <t>CHEQUE PAGADO NO.0000178060446365655</t>
  </si>
  <si>
    <t>SPEI RECIBIDOBANAMEX0005098374  0020000001TRASPASO</t>
  </si>
  <si>
    <t>D-1575</t>
  </si>
  <si>
    <t>CHEQUE PAGADO NO.00177751101741845</t>
  </si>
  <si>
    <t>DEP.CHEQUES DE OTRO BANCO JUL19 11:37 MEXICO</t>
  </si>
  <si>
    <t>AS-42216           18/JULIO</t>
  </si>
  <si>
    <t>DEPOSITO DE TERCEROREFBNTC00211192OS 999 CARCONTROL  BMRCASH</t>
  </si>
  <si>
    <t>AS42504            26/JULIO</t>
  </si>
  <si>
    <t>SPEI RECIBIDOSCOTIABANK0005082026  0442269389Servicio Toyota   64831</t>
  </si>
  <si>
    <t>AS-42232           19/JULIO</t>
  </si>
  <si>
    <t>CHEQUE PAGADO NO.0017796PAGO EN EFECTIVO</t>
  </si>
  <si>
    <t>TOYOTA FINANCIAL SERGUIA:0064042REF:00000000000005704058 CIE:0593003</t>
  </si>
  <si>
    <t>TRASPASO A TERCEROSREFBNTC00471291PAGO UNIDAD YARIS  BMRCASH</t>
  </si>
  <si>
    <t>SPEI RECIBIDOAXA0005039961  67407511180010751118 217 002 AUTOS</t>
  </si>
  <si>
    <t>RF-33918 19/JULIO</t>
  </si>
  <si>
    <t>PAGO CUENTA DE TERCERO 0032363025BNET    0193710734</t>
  </si>
  <si>
    <t>RF-33927 20/JULIO</t>
  </si>
  <si>
    <t>FERTILIDAD DE SUELOS</t>
  </si>
  <si>
    <t>DEPOSITO EN EFECTIVO1360094DEM REF:00000000093061705120 5160749</t>
  </si>
  <si>
    <t>AR11968-AS42146-RF33850-RF33851-RF33854-AS42149-AS42151-AS42152-AR11971-RF33857-AS42155-RF33860-RF33861-AS42157-RF33863-RF33864-AS42158-RF33866-AS42159-AS42160-AR11976-AS42162-AS42163-RF33869-AS42165-AR11980             15/JULIO</t>
  </si>
  <si>
    <t>DEPOSITO EN EFECTIVO1360094DEM REF:00000000031061705120 5160738</t>
  </si>
  <si>
    <t>RF33838-AS42135-RF33840-RF33841-AS42144-RF33848-AR11966-AR11967</t>
  </si>
  <si>
    <t>DEPOSITO EN EFECTIVO1360094DEM REF:00000000073061706120 5160727</t>
  </si>
  <si>
    <t>AR11981-AS42170-AS42171-AS42172-RF33876-AS42174-RF33878-AR11982-AS11982-AS42175-AR11984-AR11985-RF33880-AS42187-RF33881-AS42188-AS42190-AS42193-RF33884-AS42196-AS42197            16/JULIO</t>
  </si>
  <si>
    <t xml:space="preserve">CHEQUE PAGADO NO.0017780 </t>
  </si>
  <si>
    <t xml:space="preserve">CHEQUE PAGADO NO.0017779 </t>
  </si>
  <si>
    <t>SPEI RECIBIDOBANAMEX0005002576  0020022044AMEXCO SE 9350093168</t>
  </si>
  <si>
    <t>DEP. TARJETAS DEL      18/JULIO</t>
  </si>
  <si>
    <t>RECAUDACION DE IMPUEGUIA:4405445REF:02161TXG960013208474 CIE:0844985</t>
  </si>
  <si>
    <t>TRASPASO ENTRE CUENTASREFBNTC00471291TRASPASO0445084814 BMRCASH</t>
  </si>
  <si>
    <t>E-110</t>
  </si>
  <si>
    <t>PAGO CUENTA DE TERCERO 0035140023BNET    0193508242 PBS AVANZA</t>
  </si>
  <si>
    <t>AR-12020           20/JULIO</t>
  </si>
  <si>
    <t>TRASPASO A TERCEROSREFBNTC00471291INFONA  ALECSA CELAYA         BMRCASH</t>
  </si>
  <si>
    <t>TRASPASO A TERCEROSREFBNTC00471291IMSS ALECSA CELAYA            BMRCASH</t>
  </si>
  <si>
    <t>DEP.CHEQUES DE OTRO BANCO JUL18 15:01 MEXICO</t>
  </si>
  <si>
    <t>DEP.CHEQUES DE OTRO BANCO JUL18 15:00 MEXICO</t>
  </si>
  <si>
    <t>CHEQUE PAGADO NO.00178000447737114</t>
  </si>
  <si>
    <t>PAGO CUENTA DE TERCERO 0080120009BNET    0187599854</t>
  </si>
  <si>
    <t>AR-12021           20/JULIO</t>
  </si>
  <si>
    <t>ABOYTES GUERRERO JORGE ANTONIO</t>
  </si>
  <si>
    <t>CHEQUE PAGADO NO.0000178040446140114</t>
  </si>
  <si>
    <t>DEP.CHEQUES DE OTRO BANCO JUL18 11:35 MEXICO</t>
  </si>
  <si>
    <t>CONFIRMADO 20/07</t>
  </si>
  <si>
    <t>AS-42136         15/JULIO</t>
  </si>
  <si>
    <t>DEP.CHEQUES DE OTRO BANCO JUL18 11:33 MEXICO</t>
  </si>
  <si>
    <t>AS-42150             15/JULIO</t>
  </si>
  <si>
    <t>SPEI RECIBIDOBANAMEX0005091223  0020000001TRASPASO</t>
  </si>
  <si>
    <t>D-1573</t>
  </si>
  <si>
    <t>DEP. TARJETAS DEL      16/JULIO</t>
  </si>
  <si>
    <t>DEP. TARJETAS DEL      15/JULIO</t>
  </si>
  <si>
    <t>RF-33810             13/JULIO</t>
  </si>
  <si>
    <t>PAGO CUENTA DE TERCERO 0070195027BNET 0442658801</t>
  </si>
  <si>
    <t>AR-12005          19/JULIO</t>
  </si>
  <si>
    <t>TRASPASO ENTRE CUENTASDE LA CUENTA 2869010165</t>
  </si>
  <si>
    <t>RF-33893            18/JULIO</t>
  </si>
  <si>
    <t>RF-33877          16/JULIO</t>
  </si>
  <si>
    <t>PAGO CUENTA DE TERCERO 0068377009BNET 0184104048</t>
  </si>
  <si>
    <t>AS-42176          16/JULIO</t>
  </si>
  <si>
    <t>DEPOSITO EN EFECTIVO1360094DEM REF:00000000061061704120 9289160</t>
  </si>
  <si>
    <t>AS42110-RF33815-AR11960-AS42113-AR11961-RF33819-AS11963-RF33820-AS42114-AR11962           14-JULIO</t>
  </si>
  <si>
    <t>DEPOSITO EN EFECTIVO1360094DEM REF:00000000023061704120 9289159</t>
  </si>
  <si>
    <t>AS42122-AS42123-RF33823-AS42124-RF33824-AS42125-AS42126-RF33827-AS42130-AR11965-AS42131-RF33833-AS42134-RF33834          14/JULIO</t>
  </si>
  <si>
    <t>PAGO CUENTA DE TERCERO 0056889009BNET 0197996985</t>
  </si>
  <si>
    <t>AS-42189           16/JULIO</t>
  </si>
  <si>
    <t>TURISMO ARGOS</t>
  </si>
  <si>
    <t>TRASPASO A TERCEROSREFBNTC00471291NOMINA SEMANAL 28  BMRCASH</t>
  </si>
  <si>
    <t>TRASPASO A TERCEROSREFBNTC00471291PAGO GP474695 BMRCASH</t>
  </si>
  <si>
    <t>TRASPASO ENTRE CUENTASDE LA CUENTA 2627122721</t>
  </si>
  <si>
    <t>CONFIRMADO 16/07</t>
  </si>
  <si>
    <t>DEPOSITO DE TERCEROREFBNTC00287954P0733 3100002113 INTERMOD MEXIBMRCASH</t>
  </si>
  <si>
    <t>AS-42266           20/JULIO</t>
  </si>
  <si>
    <t>PAGO CUENTA DE TERCERO 0027162020BNET 0442658801</t>
  </si>
  <si>
    <t>AR-12004          19/JULIO</t>
  </si>
  <si>
    <t>DEPOSITO DE TERCEROREFBNTC00317527QUALITAS 9310051 BMRCASH</t>
  </si>
  <si>
    <t>PD 1123</t>
  </si>
  <si>
    <t>DEPOSITO DE TERCEROREFBNTC00317527QUALITAS 9265101 BMRCASH</t>
  </si>
  <si>
    <t>DEPOSITO DE TERCEROREFBNTC00317527QUALITAS 9240993 BMRCASH</t>
  </si>
  <si>
    <t>RF-33858              15/JULIO</t>
  </si>
  <si>
    <t>E-100</t>
  </si>
  <si>
    <t>TOYOTA FINANCIAL SERGUIA:1926078REF:00000000000005704058 CIE:0593003</t>
  </si>
  <si>
    <t>DEPOSITO DE TERCEROREFBNTC00002186MHKMF53E4GK000866 FBMRCASH</t>
  </si>
  <si>
    <t>0204N/16</t>
  </si>
  <si>
    <t>PD 1120</t>
  </si>
  <si>
    <t>DEPOSITO DE TERCEROREFBNTC000021865YFBURHE4GP474695 FBMRCASH</t>
  </si>
  <si>
    <t>1011N/16</t>
  </si>
  <si>
    <t>DEPOSITO DE TERCEROREFBNTC00002186MR2B29F39H1004412 FBMRCASH</t>
  </si>
  <si>
    <t>0006N/17</t>
  </si>
  <si>
    <t>DEPOSITO DE TERCEROREFBNTC00002186MR2B29F36H1007333 FBMRCASH</t>
  </si>
  <si>
    <t>0009N/17</t>
  </si>
  <si>
    <t>DEPOSITO DE TERCEROREFBNTC00002186MR0EX8CB9G1393757 FBMRCASH</t>
  </si>
  <si>
    <t>1010N/16</t>
  </si>
  <si>
    <t>SPEI RECIBIDOBANAMEX0005187670  0020000001TRASPASO</t>
  </si>
  <si>
    <t>D-1572</t>
  </si>
  <si>
    <t>PAGO CUENTA DE TERCERO 0033675009BNET    0184104048</t>
  </si>
  <si>
    <t>AS-42138           15/JULIO</t>
  </si>
  <si>
    <t>TRASPASO ENTRE CUENTASREFBNTC00471291PRESTAMO0445084814 BMRCASH</t>
  </si>
  <si>
    <t>I-789</t>
  </si>
  <si>
    <t>SPEI RECIBIDOAXA0005117146  67407420830010742083 217 002 AUTOS</t>
  </si>
  <si>
    <t>RF-33859 H62497 15.07.16</t>
  </si>
  <si>
    <t>RF-33845          15/JULIO</t>
  </si>
  <si>
    <t>RF-33846          15/JULIO</t>
  </si>
  <si>
    <t>RF-33836           14/JULIO</t>
  </si>
  <si>
    <t>AS-42118           14/JULIO</t>
  </si>
  <si>
    <t>DEPOSITO EN EFECTIVO1360094DEM REF:00000000081061703120 8880036</t>
  </si>
  <si>
    <t>RF33796-AR11952               13/JULIO</t>
  </si>
  <si>
    <t>DEPOSITO EN EFECTIVO1360094DEM REF:00000000043061703120 8880025</t>
  </si>
  <si>
    <t>AR11953-AR11954-RF33802-AR11955-AR11956-RF33806-RF33809-AR11959-AS42107-AS42108-RF33811-RF33813        13/JULIO</t>
  </si>
  <si>
    <t>DEP. TARJETAS DEL      14/JULIO</t>
  </si>
  <si>
    <t>TRASPASO ENTRE CUENTASREFBNTC00471291TRAPASO 0176980015 BMRCASH</t>
  </si>
  <si>
    <t>TRASPASO A TERCEROSREFBNTC00471291PAGO NOMINA QUINCENAL BMRCASH</t>
  </si>
  <si>
    <t>I-580</t>
  </si>
  <si>
    <t>SPEI RECIBIDOBAJIO0005271574  0302345600camioneta</t>
  </si>
  <si>
    <t>RF-33828 14/JULIO</t>
  </si>
  <si>
    <t>DEPOSITO DE TERCEROREFBNTC00317527QUALITAS 9347693BMRCASH</t>
  </si>
  <si>
    <t>RF-33832 14/JULIO    DIF 1193.47</t>
  </si>
  <si>
    <t>CHEQUE PAGADO NO.00177942665864283</t>
  </si>
  <si>
    <t>CHEQUE PAGADO NO.0000177920133195457</t>
  </si>
  <si>
    <t>CHEQUE PAGADO NO.0000177910133195457</t>
  </si>
  <si>
    <t>CHEQUE PAGADO NO.00177970105727626</t>
  </si>
  <si>
    <t>CHEQUE PAGADO NO.00177980105727626</t>
  </si>
  <si>
    <t>CHEQUE PAGADO NO.00177990105727626</t>
  </si>
  <si>
    <t>TRASPASO A TERCEROSREFBNTC00471291A604 BMRCASH</t>
  </si>
  <si>
    <t>TRASPASO A TERCEROSREFBNTC0047129163499 63353  BMRCASH</t>
  </si>
  <si>
    <t>TRASPASO A TERCEROSREFBNTC00471291ARV69968  BMRCASH</t>
  </si>
  <si>
    <t>TRASPASO A TERCEROSREFBNTC0047129113635 BMRCASH</t>
  </si>
  <si>
    <t>TRASPASO A TERCEROSREFBNTC00471291DEVOLUCION RECIBO 32140       BMRCASH</t>
  </si>
  <si>
    <t>TRASPASO A TERCEROSREFBNTC00471291DEVOLUCION RECIBO 33124       BMRCASH</t>
  </si>
  <si>
    <t>SPEI ENVIADO BANAMEX0000102380  0021407168ZTE1495788</t>
  </si>
  <si>
    <t>SPEI ENVIADO SANTANDER0000102379  014140716823 21 22</t>
  </si>
  <si>
    <t>SPEI ENVIADO BANORTE/IXE0000102378  072140716819888 19983</t>
  </si>
  <si>
    <t>SPEI ENVIADO BANAMEX0000102377  0021407168427 430 437</t>
  </si>
  <si>
    <t>SPEI ENVIADO BANORTE/IXE0000102376  0721407168A616 A611 A613 A612</t>
  </si>
  <si>
    <t>SPEI ENVIADO SCOTIABANK0000102375  0441407168A33931</t>
  </si>
  <si>
    <t>SPEI ENVIADO BANAMEX0000102374  00214071687668 7629 7628 3568</t>
  </si>
  <si>
    <t>SPEI ENVIADO BANORTE/IXE0000102373  0721407168A330</t>
  </si>
  <si>
    <t>SPEI ENVIADO BANAMEX0000102372  00214071685931577</t>
  </si>
  <si>
    <t>SPEI ENVIADO BANORTE/IXE0000102371  0721407168480</t>
  </si>
  <si>
    <t>SPEI ENVIADO BANAMEX0000102370  0021407168DEVOLUCION RECIBO 32918</t>
  </si>
  <si>
    <t>SPEI ENVIADO SANTANDER0000102369  0141407168DEVOLUCION RECIBO 33622</t>
  </si>
  <si>
    <t>SPEI ENVIADO BANAMEX0000102368  0021407168DEVOLUCION RECIBO 33158</t>
  </si>
  <si>
    <t>DEPOSITO DE TERCEROREFBNTC000021863TMCZ5AN4GM040549 FBMRCASH</t>
  </si>
  <si>
    <t>1008N/16</t>
  </si>
  <si>
    <t>DEPOSITO DE TERCEROREFBNTC00002186MR0EX8DD6G0245880   FBMRCASH</t>
  </si>
  <si>
    <t>1002N/16</t>
  </si>
  <si>
    <t>TRASPASO A PERIFERICA2951884093JUL14 13:31 BANCOMER E113  FOLIO:6657</t>
  </si>
  <si>
    <t>DEPOSITO DE TERCEROREFBNTC001906401965073 BMRCASH</t>
  </si>
  <si>
    <t>RF-33904              18/JULIO</t>
  </si>
  <si>
    <t>SPEI RECIBIDOBANAMEX0005159404  0020000001TRASPASO</t>
  </si>
  <si>
    <t>D-1571</t>
  </si>
  <si>
    <t>PAGO CUENTA DE TERCERO 0056784022BNET    0193710734</t>
  </si>
  <si>
    <t>RF-33821            14/JULIO</t>
  </si>
  <si>
    <t>DEPOSITO EN EFECTIVO1360094DEM REF:00000000063061702120 8460750</t>
  </si>
  <si>
    <t>RF33792-AS42079-AS42082-AS42084-AS42086-AS42088                11/JULIO</t>
  </si>
  <si>
    <t>DEPOSITO EN EFECTIVO1360094DEM REF:00000000001061702120 8460749</t>
  </si>
  <si>
    <t>AS42054-AS42058-AS42056-RF33789-AS42073-AS420074-AS42075-AS42076               12/JULIO</t>
  </si>
  <si>
    <t>SPEI RECIBIDOBANAMEX0005012350  0020061932AMEXCO SE 9350093168</t>
  </si>
  <si>
    <t>DEP. TARJETAS DEL      13/JULIO</t>
  </si>
  <si>
    <t>CHEQUE PAGADO NO.0017790RFC CUENTA DE DEPOSITO:HBI1408065H7</t>
  </si>
  <si>
    <t>CHEQUE PAGADO NO.0017728RFC CUENTA DE DEPOSITO:PAL1005188C6</t>
  </si>
  <si>
    <t>AUDATEX LTN S DE RL DE CVALT030210 LV9JUNIO MX226045 ORACLE V0204</t>
  </si>
  <si>
    <t>PAGO CUENTA DE TERCERO 0006450010BNET    0106432336</t>
  </si>
  <si>
    <t>AS-42106           13/JULIO</t>
  </si>
  <si>
    <t xml:space="preserve">MARTIN ALBERTO LAGUNA </t>
  </si>
  <si>
    <t>DEPOSITO DE TERCEROREFBNTC00027537029137 BMRCASH</t>
  </si>
  <si>
    <t>PAGO CUENTA DE TERCERO 0056455010BNET    0168856710</t>
  </si>
  <si>
    <t>AR-12022           20/JULIO</t>
  </si>
  <si>
    <t>LEON MADRIGAL DANIEL</t>
  </si>
  <si>
    <t>DEP.CHEQUES DE OTRO BANCO Referencia Ampliada</t>
  </si>
  <si>
    <t>RF-33879           16/JULIO</t>
  </si>
  <si>
    <t>CHEQUE PAGADO NO.000017789JUL13 15:11 MEXICO</t>
  </si>
  <si>
    <t>CHEQUE PAGADO NO.0000177850142275759</t>
  </si>
  <si>
    <t>CHEQUE PAGADO NO.0000177860446365655</t>
  </si>
  <si>
    <t>CHEQUE PAGADO NO.0000177870197203535</t>
  </si>
  <si>
    <t>SPEI RECIBIDOBAJIO0005150387  0300197203535</t>
  </si>
  <si>
    <t>RF-33808            13/JULIO</t>
  </si>
  <si>
    <t>DEPOSITO EFECTIVO PRACTIC******90393030500abono unidad enganche</t>
  </si>
  <si>
    <t>AS-42140          15/JULIO</t>
  </si>
  <si>
    <t>CHEQUE PAGADO NO.0017773JUL13 14:28 PRAC 7422 FOLIO:2006</t>
  </si>
  <si>
    <t>DEPOSITO DE TERCEROREFBNTC00335908PAGO EN EFECTIVO</t>
  </si>
  <si>
    <t>AS-42099          13/JULIO</t>
  </si>
  <si>
    <t>DEP.CHEQUES DE OTRO BANCO L5E PAGO FACT CONTADO BMRCASH</t>
  </si>
  <si>
    <t>AS-42055           11/JULIO</t>
  </si>
  <si>
    <t>LAGUNA MENDOZA MARTIN</t>
  </si>
  <si>
    <t>TRASPASO A PERIFERICA2951884093JUL13 09:58 MEXICO</t>
  </si>
  <si>
    <t>DEPOSITO EN EFECTIVO1360094DEM REF:00000000083061701120 7992721</t>
  </si>
  <si>
    <t>AR11937-RF33776-AR11938-AR11939-AS42045-AR11940-RF33777-AR11941-AS42046-AS42044-AR11942-AS42048-AR11944            11/JULIO</t>
  </si>
  <si>
    <t>DEPOSITO EN EFECTIVO1360094DEM REF:00000000021061701120 7992710</t>
  </si>
  <si>
    <t>AR11931-AR11932-AR11933-AR11934-RF33774-AR11935-AS42035-AR11936            11/JULIO</t>
  </si>
  <si>
    <t>SPEI RECIBIDOBANAMEX0005017002  0020047121AMEXCO SE 9350093168</t>
  </si>
  <si>
    <t>DEP. TARJETAS DEL      12/JULIO</t>
  </si>
  <si>
    <t>CHEQUE PAGADO NO.00177530100536040</t>
  </si>
  <si>
    <t>CHEQUE PAGADO NO.00177540151679147</t>
  </si>
  <si>
    <t>PAGO CUENTA DE TERCERO 0098455053BNET    0181961381</t>
  </si>
  <si>
    <t>AS-42137          15/JULIO</t>
  </si>
  <si>
    <t xml:space="preserve">RUIZ CAZARES </t>
  </si>
  <si>
    <t>DEPOSITO DE TERCEROREFBNTC00002186EmbPU14657040 BMRCASH</t>
  </si>
  <si>
    <t>PD 2762</t>
  </si>
  <si>
    <t>VENTA FONDOS DE INVERSIONBMERGOB E 00OPERADO EN CANAL   BNTC</t>
  </si>
  <si>
    <t>D 995</t>
  </si>
  <si>
    <t>PAGO CUENTA DE TERCERO******8135JUL12 13:01 BANCOMER 3570  FOLIO:6581</t>
  </si>
  <si>
    <t>RF-33793            12/JULIO</t>
  </si>
  <si>
    <t>CHEQUE PAGADO NO.0000177830133249794</t>
  </si>
  <si>
    <t>VENTA FONDOS DE INVERSIONBMERGOB E   00OPERADO EN CANAL   BNTC</t>
  </si>
  <si>
    <t>DEPOSITO EN EFECTIVO1360094DEM REF:00000000062061708020 7463588</t>
  </si>
  <si>
    <t>AS41970-AR11916-RF33752-RF33753-AS41974-AS41973-AS41975-AS41976-AR11920-RF33755           08/JULIO</t>
  </si>
  <si>
    <t>DEPOSITO EN EFECTIVO1360094DEM REF:00000000043061708020 7463577</t>
  </si>
  <si>
    <t>AS41977-AR11921-AR11922-AS41980-AS41981-RF33758-AS41987-RF33760-AS41986-RF33763-AS41990              08/JULIO</t>
  </si>
  <si>
    <t>DEPOSITO EN EFECTIVO1360094DEM REF:00000000081061708020 7463566</t>
  </si>
  <si>
    <t>AS41991-AS41992-AS41998-RF33764-RF311765         08/JULIO</t>
  </si>
  <si>
    <t>DEPOSITO EN EFECTIVO1360094DEM REF:00000000061061709020 7463555</t>
  </si>
  <si>
    <t>AS42000-RF33766-AS42004-AR11926-AS42007-AS42008-AS42011-AS42012-AS42014-AS42016-AS42018-AS42021-AS42022           09/JULIO</t>
  </si>
  <si>
    <t>DEP. TARJETAS DEL      11/JULIO</t>
  </si>
  <si>
    <t>DEPOSITO EFECTIVO PRACTIC******9039JUL11 16:43 PRAC      D805 FOLIO:6608</t>
  </si>
  <si>
    <t>SPEI RECIBIDOSANTANDER0005201044  0145506100COMPRA DE AUTO</t>
  </si>
  <si>
    <t>RF-33780           11/JULIO</t>
  </si>
  <si>
    <t>DEPOSITO DE TERCEROREFBNTC00317527QUALITAS 9326222BMRCASH</t>
  </si>
  <si>
    <t>RF-33778   11-07   RF34079  28/07     DIF. 2622.54</t>
  </si>
  <si>
    <t>AS-42059           11/JULIO</t>
  </si>
  <si>
    <t>DEPOSITO DE TERCEROREFBNTC00440086SERVICIO FJ CRUIZIER BMRCASH</t>
  </si>
  <si>
    <t>AS-42051           11/JULIO</t>
  </si>
  <si>
    <t>PAGO CUENTA DE TERCERO 0004893010BNET    0169498621</t>
  </si>
  <si>
    <t>RF-33795                11/JULIO</t>
  </si>
  <si>
    <t>CHEQUE PAGADO NO.0000177660194426304</t>
  </si>
  <si>
    <t>CHEQUE PAGADO NO.0000177770133249794</t>
  </si>
  <si>
    <t>DEP.CHEQUES DE OTRO BANCO JUL11 13:13 MEXICO</t>
  </si>
  <si>
    <t>RF-33797           13/JULIO</t>
  </si>
  <si>
    <t>SPEI RECIBIDOBANAMEX0005106085  0020000001TRASPASO</t>
  </si>
  <si>
    <t>D-816</t>
  </si>
  <si>
    <t>DEP.CHEQUES DE OTRO BANCO JUL11 09:07 MEXICO</t>
  </si>
  <si>
    <t>RF-33794                11/JULIO</t>
  </si>
  <si>
    <t>SIENNA ROBADA</t>
  </si>
  <si>
    <t>SPEI RECIBIDOBANAMEX0005004745  0020032439AMEXCO SE 9350093168</t>
  </si>
  <si>
    <t>DEP. TARJETAS DEL      09/JULIO</t>
  </si>
  <si>
    <t>DEP. TARJETAS DEL      08/JULIO</t>
  </si>
  <si>
    <t>RF-33785            11/JULIO</t>
  </si>
  <si>
    <t>PAGO CUENTA DE TERCERO 0070110012BNET    0132744236</t>
  </si>
  <si>
    <t>AS-42019            09/JULIO</t>
  </si>
  <si>
    <t>TRASPASO ENTRE CUENTASREFBNTC00471291TRASPASO0445084814            BMRCASH</t>
  </si>
  <si>
    <t>E-72</t>
  </si>
  <si>
    <t>TRASPASO A PERIFERICA2951884093JUL09 09:59 BANCOMER E113  FOLIO:5201</t>
  </si>
  <si>
    <t>DEP.CHEQUES DE OTRO BANCO JUL09 09:58 MEXICO</t>
  </si>
  <si>
    <t>AS-41982           08/JULIO</t>
  </si>
  <si>
    <t>DEPOSITO EN EFECTIVO1360094DEM REF:00000000082061707020 6623133</t>
  </si>
  <si>
    <t>AR11909-AS41938-AS41938-RF33737-RF33738-RF33739-AS41943              07/JULIO</t>
  </si>
  <si>
    <t>DEPOSITO EN EFECTIVO1360094DEM REF:00000000001061707020 6623122</t>
  </si>
  <si>
    <t>AS41956-AS41957-AS41958-RF33751-AS41959-AR11914-AS41965-AS41968            07/JULIO</t>
  </si>
  <si>
    <t>DEPOSITO EN EFECTIVO1360094DEM REF:00000000063061707020 6623111</t>
  </si>
  <si>
    <t>AS41946-RF33740-RF33741-AR11910-AS41947-AS41948-AS41950-AS41951-AS41954-RF33747-RF33748           07/JULIO</t>
  </si>
  <si>
    <t>PAGO CUENTA DE TERCERO 0021146010BNET    0101622986</t>
  </si>
  <si>
    <t>RF-33767             09/JULIO</t>
  </si>
  <si>
    <t>PAGO CUENTA DE TERCERO 0000483020BNET 0442511401</t>
  </si>
  <si>
    <t>AS-41996            08/JULIO</t>
  </si>
  <si>
    <t>ALIMENTOS BALANCEADOS DE SALAMANCA</t>
  </si>
  <si>
    <t>SPEI RECIBIDOBANORTE/IXE0005296927 0720000077SERV 10MIL KM J66AHL</t>
  </si>
  <si>
    <t>AS-42098           13/JULIO</t>
  </si>
  <si>
    <t xml:space="preserve">JET VAN </t>
  </si>
  <si>
    <t>DEPOSITO DE TERCEROREFBNTC00335908SERV THUNDRA L5E BMRCASH</t>
  </si>
  <si>
    <t>AS-42010            09/JULIO</t>
  </si>
  <si>
    <t>E-73</t>
  </si>
  <si>
    <t>SPEI RECIBIDOBANAMEX0005194958  0020000001TRASPASO</t>
  </si>
  <si>
    <t>D-817</t>
  </si>
  <si>
    <t>CHEQUE PAGADO NO.00177720447737114</t>
  </si>
  <si>
    <t>CHEQUE PAGADO NO.00177740105727626</t>
  </si>
  <si>
    <t>TRASPASO ENTRE CUENTASDE LA CUENTA 2904133226</t>
  </si>
  <si>
    <t>RF-33761           08/JULIO</t>
  </si>
  <si>
    <t>SPEI RECIBIDOBANAMEX0005171420  0020012121SERVICIO</t>
  </si>
  <si>
    <t>AS-42002             09/JULIO</t>
  </si>
  <si>
    <t>TRASPASO ENTRE CUENTASDE LA CUENTA 1457482116</t>
  </si>
  <si>
    <t>RF-33754            08/JULIO</t>
  </si>
  <si>
    <t>CHEQUE PAGADO NO.0017740PAGO EN EFECTIVO</t>
  </si>
  <si>
    <t>CHEQUE PAGADO NO.0017767PAGO EN EFECTIVO</t>
  </si>
  <si>
    <t>TRASPASO ENTRE CUENTASREFBNTC00471291PAGO RABELO BMRCASH</t>
  </si>
  <si>
    <t>E-74</t>
  </si>
  <si>
    <t>DEP.CHEQUES DE OTRO BANCO JUL08 09:35 MEXICO</t>
  </si>
  <si>
    <t>AS-41937            07/JULIO</t>
  </si>
  <si>
    <t>TRASPASO A PERIFERICA2951884093JUL08 09:32 BANCOMER B538  FOLIO:3074</t>
  </si>
  <si>
    <t>DEPOSITO EN EFECTIVO1360094DEM REF:00000000083061706020 6197280</t>
  </si>
  <si>
    <t>AR-11896-AS41915-AS41918-AR11902-AR11903-RF33731-AS41923           06/JULIO</t>
  </si>
  <si>
    <t>DEPOSITO EN EFECTIVO1360094DEM REF:00000000021061706020 6197279</t>
  </si>
  <si>
    <t>RF33733-AS41930-RF33734-AS41935-RF33735         06/JULIO</t>
  </si>
  <si>
    <t>DEPOSITO EN EFECTIVO1360094DEM REF:00000000002061706020 6197268</t>
  </si>
  <si>
    <t>RF33727-AR11897-RF33728-AR11900-AR11899-AS41907-AS41909-AR11901-AS41914           06/JULIO</t>
  </si>
  <si>
    <t>SPEI RECIBIDOBANAMEX0005013473  0020020102AMEXCO SE 9350093168</t>
  </si>
  <si>
    <t>DEP. TARJETAS DEL      07/JULIO</t>
  </si>
  <si>
    <t>SPEI RECIBIDOBANREGIO0005203714  0580501568MANTENIMIENTO CAMIONETA VICTOR</t>
  </si>
  <si>
    <t>AS-41969           08/JULIO</t>
  </si>
  <si>
    <t>SPEI ENVIADO SCOTIABANK0000111728  0440707168DEVOLUCION RECIBO 32953</t>
  </si>
  <si>
    <t>SPEI ENVIADO BANAMEX0000111727  0020707168DEVOLUCION RECIBO 33434</t>
  </si>
  <si>
    <t>SPEI ENVIADO BANAMEX0000111726  0020707168324 317 315</t>
  </si>
  <si>
    <t>SPEI ENVIADO BANAMEX0000111725  0020707168424</t>
  </si>
  <si>
    <t>SPEI ENVIADO BANAMEX0000111724  0020707168ZE1495104</t>
  </si>
  <si>
    <t>SPEI ENVIADO SANTANDER0000111723  014070716819 30 13</t>
  </si>
  <si>
    <t>SPEI ENVIADO BANAMEX0000111722  0020707168CELAD24076</t>
  </si>
  <si>
    <t>SPEI ENVIADO BANAMEX0000111721  0020707168431 429 432 433 421</t>
  </si>
  <si>
    <t>SPEI ENVIADO SCOTIABANK0000111720  0440707168A63</t>
  </si>
  <si>
    <t>SPEI ENVIADO SANTANDER0000111719  0140707168346</t>
  </si>
  <si>
    <t>SPEI ENVIADO BANAMEX0000111718  00207071685905724 5905722</t>
  </si>
  <si>
    <t>SPEI ENVIADO BANORTE/IXE0000111717  0720707168453</t>
  </si>
  <si>
    <t>SPEI ENVIADO BAJIO0000111716  030070716823158</t>
  </si>
  <si>
    <t>SPEI ENVIADO BANORTE/IXE0000111715  07207071681169</t>
  </si>
  <si>
    <t>SPEI ENVIADO BANAMEX0000111714  00207071683269 3271 3255</t>
  </si>
  <si>
    <t>SPEI ENVIADO SANTANDER0000111713  0140707168265 329</t>
  </si>
  <si>
    <t>TRASPASO A TERCEROSREFBNTC00471291DEVOLUCION RECIBO 33139       BMRCASH</t>
  </si>
  <si>
    <t>TRASPASO A TERCEROSREFBNTC00471291DEVOLUCION RECIBO  32623      BMRCASH</t>
  </si>
  <si>
    <t>TRASPASO A TERCEROSREFBNTC0047129115802   BMRCASH</t>
  </si>
  <si>
    <t>ENLACE TPE SA DE CVGUIA:4356473REF:00008000002000561778 CIE:1281615</t>
  </si>
  <si>
    <t>SPEI RECIBIDOBANAMEX0005173477  0020000001TRASPASO</t>
  </si>
  <si>
    <t>PD 2999</t>
  </si>
  <si>
    <t>DEPOSITO DE TERCEROREFBNTC00317527  QUALITAS 9319535BMRCASH</t>
  </si>
  <si>
    <t>RF33744-RF33743        07/JULIO</t>
  </si>
  <si>
    <t>PAGO CUENTA DE TERCERO 0027132011BNET    0136496067</t>
  </si>
  <si>
    <t>AR-11917           08/JULIO</t>
  </si>
  <si>
    <t xml:space="preserve">ABOGUE </t>
  </si>
  <si>
    <t>DEPOSITO EFECTIVO PRACTIC******9039JUL07 13:43 PRAC      D805 FOLIO:5157</t>
  </si>
  <si>
    <t>DEPOSITO DE TERCEROREFBNTC001906403016015401 BMRCASH</t>
  </si>
  <si>
    <t>RF-33798 H62908 13.07.16</t>
  </si>
  <si>
    <t>AS-41919            07/JULIO</t>
  </si>
  <si>
    <t>PAGO CUENTA DE TERCERO 0006491010BNET    0184104048</t>
  </si>
  <si>
    <t>AS-41941           07/JULIO</t>
  </si>
  <si>
    <t>SPEI RECIBIDOBANREGIO0005072793  0580485917MANTTO HILUX 2016 VICENTE</t>
  </si>
  <si>
    <t>AS-41942           07/JULIO</t>
  </si>
  <si>
    <t>AGRO QRO</t>
  </si>
  <si>
    <t>DEPOSITO EN EFECTIVO1360094DEM REF:00000000022061705020 5773779</t>
  </si>
  <si>
    <t>AR11886-AR11887-AR11888-AR11889-RF33715           05/JULIO</t>
  </si>
  <si>
    <t>DEPOSITO EN EFECTIVO1360094DEM REF:00000000003061705020 5773768</t>
  </si>
  <si>
    <t>AR-11890-RF33716-AR11891-RF33719-AS41882-RF33720-AS41886-AS41887-RF33722           07/JULIO</t>
  </si>
  <si>
    <t>DEPOSITO EN EFECTIVO1360094DEM REF:00000000041061705020 5773757</t>
  </si>
  <si>
    <t>AS-41889-AS41897-AS41900-AS41903         05/JULIO</t>
  </si>
  <si>
    <t>SPEI RECIBIDOBANAMEX0005027600  0020063234AMEXCO SE 9350093168</t>
  </si>
  <si>
    <t>DEP. TARJETAS DEL      06/JULIO</t>
  </si>
  <si>
    <t>DEPOSITO DE TERCEROREFBNTC00332445AGROSERVICIOS ANTICIPO        BMRCASH</t>
  </si>
  <si>
    <t>AS-41931           06/JULIO</t>
  </si>
  <si>
    <t>AGRO QUERETANAS</t>
  </si>
  <si>
    <t>SPEI RECIBIDOBANAMEX0005151060  0020064434PAGO SERVICIO T 64434 TOYOTA</t>
  </si>
  <si>
    <t>AS-41933         06/JULIO</t>
  </si>
  <si>
    <t>SPEI RECIBIDOBANAMEX0005121857  002006071660716 CARDIF</t>
  </si>
  <si>
    <t>D 384</t>
  </si>
  <si>
    <t>CHEQUE PAGADO NO.0000177650133249794</t>
  </si>
  <si>
    <t>D 847</t>
  </si>
  <si>
    <t>CHEQUE PAGADO NO.00177520141284428</t>
  </si>
  <si>
    <t>CHEQUE PAGADO NO.0000177630446365655</t>
  </si>
  <si>
    <t>CHEQUE PAGADO NO.00177640105727626</t>
  </si>
  <si>
    <t>DEP.CHEQUES DE OTRO BANCO JUL06 13:01 MEXICO</t>
  </si>
  <si>
    <t>TRASPASO A PERIFERICA2951884093JUL06 12:04 BANCOMER D805  FOLIO:4786</t>
  </si>
  <si>
    <t>AS-41881           05/JULIO</t>
  </si>
  <si>
    <t>DEP.CHEQUES DE OTRO BANCO JUL06 12:02 MEXICO</t>
  </si>
  <si>
    <t>RF-33721            05/JULIO</t>
  </si>
  <si>
    <t>DEP.CHEQUES DE OTRO BANCO JUL06 12:01 MEXICO</t>
  </si>
  <si>
    <t>RF-33726            05/JULIO</t>
  </si>
  <si>
    <t>TRASPASO ENTRE CUENTASDE LA CUENTA 2637527616</t>
  </si>
  <si>
    <t>RF-33730           06/JULIO</t>
  </si>
  <si>
    <t>FELIPE RIVERA</t>
  </si>
  <si>
    <t>DEPOSITO EFECTIVO PRACTIC******9039JUL06 10:11 PRAC      E113 FOLIO:3905</t>
  </si>
  <si>
    <t>JUAN ARCADIO</t>
  </si>
  <si>
    <t>PAGO CUENTA DE TERCERO 0053827006BNET    0164043685</t>
  </si>
  <si>
    <t>AS-41911           06/JULIO</t>
  </si>
  <si>
    <t>CAJA POPULAR JUVENTINO ROSAS</t>
  </si>
  <si>
    <t>DEPOSITO EN EFECTIVO1360094DEM REF:00000000071061704020 5293002</t>
  </si>
  <si>
    <t>AS41847-RF33707-AS41848-AR11880-AS41849-AS41851-AS41853-RF33709-RF33710-RF33712-AS41873-RF33713       05/JULIO</t>
  </si>
  <si>
    <t>DEPOSITO EN EFECTIVO1360094DEM REF:00000000052061704020 5292991</t>
  </si>
  <si>
    <t>RF-33699-RF33701-AS41840-AS41841-RF33702-AR33702-AR11879-AS41845-RF33704           04/JULIO</t>
  </si>
  <si>
    <t>DEP. TARJETAS DEL      05/JULIO</t>
  </si>
  <si>
    <t>DEPOSITO DE TERCEROREFBNTC00335908L5E PAGO FACT CONTADO BMRCASH</t>
  </si>
  <si>
    <t>AR-11912           07/JULIO</t>
  </si>
  <si>
    <t xml:space="preserve">LAS 5 ESTACIONES SPR </t>
  </si>
  <si>
    <t>TRASPASO ENTRE CUENTASDE LA CUENTA 2931752340</t>
  </si>
  <si>
    <t>RF-33723          07/JULIO</t>
  </si>
  <si>
    <t>AS-41904           05/JULIO</t>
  </si>
  <si>
    <t>CHEQUE PAGADO NO.0000177600133249794</t>
  </si>
  <si>
    <t>CHEQUE PAGADO NO.0000177590446365655</t>
  </si>
  <si>
    <t>DEPOSITO EFECTIVO PRACTIC******9039JUL05 12:41 PRAC 6598 FOLIO:1226</t>
  </si>
  <si>
    <t>AR-11901 06/JULIO</t>
  </si>
  <si>
    <t>PAGO CUENTA DE TERCERO 0086871016BNET    0105840619</t>
  </si>
  <si>
    <t>RF-33768 09/JULIO</t>
  </si>
  <si>
    <t>CAMPOY GRACIELA</t>
  </si>
  <si>
    <t>RF-33691 02/JULIO</t>
  </si>
  <si>
    <t>DEPOSITO EN EFECTIVO1360094DEM REF:00000000091061703020 9757759</t>
  </si>
  <si>
    <t>RF-33696 03/JULIO</t>
  </si>
  <si>
    <t>DEPOSITO EN EFECTIVO1360094DEM REF:00000000092061702020 9757748</t>
  </si>
  <si>
    <t>AS41805-AR11871-AR11872-RF33685-RF33686-AR11873-RF33687-AR33687-AR11874-AS41807-AS41808-AR11875- RF33689-AS41812-RF33690-AR11876-AS41816-AS41817-AS41819-AS41820-RF33692-AR11878-AS41826-AS41829            02/JULIO</t>
  </si>
  <si>
    <t>DEPOSITO EN EFECTIVO1360094DEM REF:00000000012061701020 9757737</t>
  </si>
  <si>
    <t>AS41788-AR11864-AS11865-AS41792-RF33681-AR11866-AS41794             01/JULIO</t>
  </si>
  <si>
    <t>DEPOSITO EN EFECTIVO1360094DEM REF:00000000031061701020 9757726</t>
  </si>
  <si>
    <t>RF33674-AR11862-RF33675-AS41780-RF33676-RF33677-AS41781-AS41782-AS41783-AS41785-AS41786-AR11863          01/JULIO</t>
  </si>
  <si>
    <t>DEPOSITO DE TERCEROREFBNTC00002186G1393594 FBMRCASH</t>
  </si>
  <si>
    <t>0994N/16</t>
  </si>
  <si>
    <t>D 846</t>
  </si>
  <si>
    <t>DEPOSITO DE TERCEROREFBNTC00002186GW499553  FBMRCASH</t>
  </si>
  <si>
    <t>0992N/16</t>
  </si>
  <si>
    <t>DEPOSITO DE TERCEROREFBNTC00002186GW472468  FBMRCASH</t>
  </si>
  <si>
    <t>0990N/16</t>
  </si>
  <si>
    <t>DEPOSITO DE TERCEROREFBNTC00002186GW502854  FBMRCASH</t>
  </si>
  <si>
    <t>0993N/16</t>
  </si>
  <si>
    <t>DEPOSITO DE TERCEROREFBNTC00002186GW454579   FBMRCASH</t>
  </si>
  <si>
    <t>0976N/16</t>
  </si>
  <si>
    <t>DEPOSITO DE TERCEROREFBNTC00002186GU126074 FBMRCASH</t>
  </si>
  <si>
    <t>0106N/16</t>
  </si>
  <si>
    <t>DEPOSITO DE TERCEROREFBNTC00002186G1451160  FBMRCASH</t>
  </si>
  <si>
    <t>0991N/16</t>
  </si>
  <si>
    <t>DEP. TARJETAS DEL      04/JULIO</t>
  </si>
  <si>
    <t>CHEQUE PAGADO NO.CH-0017758RFC CUENTA DE DEPOSITO:IFL130502 -TN8</t>
  </si>
  <si>
    <t>CHEQUE PAGADO NO.CH-0017757RFC CUENTA DE DEPOSITO:ASE931116 -231</t>
  </si>
  <si>
    <t>CHEQUE PAGADO NO.CH-0017756RFC CUENTA DE DEPOSITO:QCS931209 -G49</t>
  </si>
  <si>
    <t>CHEQUE PAGADO NO.CH-0017755RFC CUENTA DE DEPOSITO:QCS931209 -G49</t>
  </si>
  <si>
    <t>DEPOSITO DE TERCEROREFBNTC001906403016015021  BMRCASH</t>
  </si>
  <si>
    <t xml:space="preserve">SE HIZO DEPOSITO POR LOS 39762.19 PERO 116.86 FUE DEL SOBRANTE DE QUALITAS </t>
  </si>
  <si>
    <t>D 824</t>
  </si>
  <si>
    <t>IVA INTENTO SOBR CHQ S/F 16%</t>
  </si>
  <si>
    <t>INTENTO SOBR CHQ S/FONDOS0017758CHQ     296,171.00  SDO     236,883.2</t>
  </si>
  <si>
    <t>CHEQUE PAGADO NO.0000177480133249794</t>
  </si>
  <si>
    <t>I-120</t>
  </si>
  <si>
    <t>CHEQUE PAGADO NO.0000177500133249794</t>
  </si>
  <si>
    <t>I-118</t>
  </si>
  <si>
    <t>CHEQUE PAGADO NO.0000177490133249794</t>
  </si>
  <si>
    <t>SPEI RECIBIDOBANAMEX0005093441  0020000001TRASPASO</t>
  </si>
  <si>
    <t>D-221</t>
  </si>
  <si>
    <t>SPEI RECIBIDOSANTANDER0005086051  0148641077SUSTITUCION DE MODULO DE MOTOR</t>
  </si>
  <si>
    <t>AS-41852           04/JULIO</t>
  </si>
  <si>
    <t>PAGO CUENTA DE TERCERO 0046382066BNET    0159664955</t>
  </si>
  <si>
    <t>AS-41842           04/JULIO</t>
  </si>
  <si>
    <t>TRASPASO A PERIFERICA2951884093JUL04 09:46 BANCOMER B538  FOLIO:9976</t>
  </si>
  <si>
    <t>DEP. TARJETAS DEL      01/JULIO</t>
  </si>
  <si>
    <t>DEP. TARJETAS DEL      02/JULIO</t>
  </si>
  <si>
    <t>TRASPASO ENTRE CUENTASREFBNTC00471291TRASPASO0445069130 BMRCASH</t>
  </si>
  <si>
    <t>E-21</t>
  </si>
  <si>
    <t>RF-33682            01/JULIO</t>
  </si>
  <si>
    <t>TRASPASO A PERIFERICA2951884093JUL02 09:54 BANCOMER C363  FOLIO:0239</t>
  </si>
  <si>
    <t>DEPOSITO EN EFECTIVO1360094DEM REF:00000000041061600320 8935773</t>
  </si>
  <si>
    <t>RF33625-AS41734-AS41735-RF-33626-RF-33627-AR11853-AS41742-AS-41744-AS-41748-AS-41749-RF33633-AR11858-AS41755-AS41756-AS41757-AS41761-AS41762-RF33638             30/JUNIO</t>
  </si>
  <si>
    <t>DEPOSITO EN EFECTIVO1360094DEM REF:00000000002206160034 8935762</t>
  </si>
  <si>
    <t xml:space="preserve"> AS-41729-AS-41732-RF-33621           30/JUNIO</t>
  </si>
  <si>
    <t>CHEQUE PAGADO NO.0017725RFC CUENTA DE DEPOSITO:GNP9211244P0</t>
  </si>
  <si>
    <t>CHEQUE PAGADO NO.0017745RFC CUENTA DE DEPOSITO:GTG051118PM0</t>
  </si>
  <si>
    <t>CHEQUE PAGADO NO.CH-0017744RFC CUENTA DE DEPOSITO:VCB870729 -PH6</t>
  </si>
  <si>
    <t>CHEQUE PAGADO NO.CH-0017741RFC CUENTA DE DEPOSITO:QCS931209 -G49</t>
  </si>
  <si>
    <t>CHEQUE PAGADO NO.CH-0017743RFC CUENTA DE DEPOSITO:ASE931116 -231</t>
  </si>
  <si>
    <t>CHEQUE PAGADO NO.CH-0017742RFC CUENTA DE DEPOSITO:QCS931209 -G49</t>
  </si>
  <si>
    <t>CHEQUE PAGADO NO.CH-0017746RFC CUENTA DE DEPOSITO:IFL130502 -TN8</t>
  </si>
  <si>
    <t>AS-41892           05/JULIO</t>
  </si>
  <si>
    <t>CHEQUE PAGADO NO.CH-0017751PAGO EN EFECTIVO</t>
  </si>
  <si>
    <t>I-99</t>
  </si>
  <si>
    <t>DEP.CHEQUES DE OTRO BANCO0063701JUL01 13:48 MEXICO</t>
  </si>
  <si>
    <t>D 823</t>
  </si>
  <si>
    <t>CHEQUE PAGADO NO.CH-0017738RFC CUENTA DE DEPOSITO:TFS011012 -M18</t>
  </si>
  <si>
    <t>SPEI RECIBIDOBAJIO / 0005170195 030 39609360002603363ALECSA CELAYA S DE R</t>
  </si>
  <si>
    <t>RF-34002             25/JULIO.</t>
  </si>
  <si>
    <t>DEPOSITO DE TERCERO / REFBNTC00356778 ORDEN 64314 BMRCASH</t>
  </si>
  <si>
    <t>AS-41797          01/JULIO</t>
  </si>
  <si>
    <t>SPEI RECIBIDOBANAMEX / 0005082901 002 0000001TRASPASO</t>
  </si>
  <si>
    <t>D-158</t>
  </si>
  <si>
    <t>TRASPASO A PERIFERICA / 2951884093 JUL01 09:29 BANCOMER D805 FOLIO:2292</t>
  </si>
  <si>
    <t>DEPOSITO EN EFECTIVO1360094DEM REF:00000000042061609220 8538222</t>
  </si>
  <si>
    <t>AS41707-AS41708-RF33615-RF33616-AS-41710-AR11844-RF33619-AR11845-AR11846-AS41713-AR11847-AS41717-AS41719-AS41723              29/JUNIO</t>
  </si>
  <si>
    <t>DEPOSITO EN EFECTIVO1360094DEM REF:00000000061061609220 8538211</t>
  </si>
  <si>
    <t>AS-41649-AR11832-AR11833-AR11834-AS41683-AS41689-AS41691-AR11837-AS41701-AS41702-AR11838-AS41704-AR11839      29/JUNO</t>
  </si>
  <si>
    <t>DEP. TARJETAS DEL      30/JUNIO</t>
  </si>
  <si>
    <t>IVA COM CHEQUES LIBRADOS  16%</t>
  </si>
  <si>
    <t>COM CHQ LIBRADOS PAGADOS DEL 01JUN16 AL 30JUN16</t>
  </si>
  <si>
    <t>PAGO CUENTA DE TERCERO 0022367097BNET    0169498621</t>
  </si>
  <si>
    <t>RF-33641             02-JULIO</t>
  </si>
  <si>
    <t>PERI</t>
  </si>
  <si>
    <t>BANCO</t>
  </si>
  <si>
    <t>RECIBO</t>
  </si>
  <si>
    <t>DIF</t>
  </si>
  <si>
    <t>RF-33743</t>
  </si>
  <si>
    <t>RF-33745</t>
  </si>
  <si>
    <t>RF-33778</t>
  </si>
  <si>
    <t>RF-33079</t>
  </si>
  <si>
    <t>RF-33798</t>
  </si>
  <si>
    <t>RF-33832</t>
  </si>
  <si>
    <t>RF-33859</t>
  </si>
  <si>
    <t>RF-33904</t>
  </si>
  <si>
    <t>RF-33918</t>
  </si>
  <si>
    <t>RF-33921</t>
  </si>
  <si>
    <t>RF-33948</t>
  </si>
  <si>
    <t>RF-33979</t>
  </si>
  <si>
    <t>RF-34002</t>
  </si>
  <si>
    <t>RF-34017</t>
  </si>
  <si>
    <t>RF-34020</t>
  </si>
  <si>
    <t>RF-34075</t>
  </si>
  <si>
    <t>RF-34119</t>
  </si>
  <si>
    <t>IVA 000001360094SICOCO AGO 2016</t>
  </si>
  <si>
    <t xml:space="preserve"> 000001360094SICOCO AGO 2016</t>
  </si>
  <si>
    <t>PLAN PISO COBRO INTERES9800168931UNIDAD NO  MHKMF53E2GK000171</t>
  </si>
  <si>
    <t>PE 266</t>
  </si>
  <si>
    <t>DEPOSITO EFECTIVO PRACTIC******9039AGO31 18:06 PRAC  E557 FOLIO:5094</t>
  </si>
  <si>
    <t>CONFIRMADO 31/08</t>
  </si>
  <si>
    <t>DEPOSITO EFECTIVO PRACTIC******9039AGO31 17:59 PRAC  E557 FOLIO:5088</t>
  </si>
  <si>
    <t>DEPOSITO DE TERCEROREFBNTC00211192OS 1186 CARCONTROL  BMRCASH</t>
  </si>
  <si>
    <t>PAGO CUENTA DE TERCERO 0093148010BNET    0195600243</t>
  </si>
  <si>
    <t>AUTOBUSES TURISMO TERRESTRE</t>
  </si>
  <si>
    <t>DEPOSITO DE TERCEROREFBNTC00027537029597 BMRCASH</t>
  </si>
  <si>
    <t>AM-1147</t>
  </si>
  <si>
    <t>SPEI RECIBIDOSANTANDER0005328673  0145146754APARTADO CAMIONETA HILANDER</t>
  </si>
  <si>
    <t>JAQUELINE GARCIA</t>
  </si>
  <si>
    <t>CHEQUE PAGADO NO.00179670105727626</t>
  </si>
  <si>
    <t>CHEQUE PAGADO NO.0017939PAGO EN EFECTIVO</t>
  </si>
  <si>
    <t>DEPOSITO DE TERCEROREFBNTC00002186EmbPU18957040 BMRCASH</t>
  </si>
  <si>
    <t>DEP.CHEQUES DE OTRO BANCO AGO31 13:22 MEXICO</t>
  </si>
  <si>
    <t>SPEI RECIBIDOBANREGIO0005209928  0580790690MANTENIMIENTO CAMIONETA VICTOR</t>
  </si>
  <si>
    <t>CARLOS SOLIS</t>
  </si>
  <si>
    <t>CHEQUE PAGADO NO.0000179660133249794</t>
  </si>
  <si>
    <t>CHEQUE PAGADO NO.0000179360133195457</t>
  </si>
  <si>
    <t>DEPOSITO DE TERCEROREFBNTC000021865YFBURHE4GP560654  FBMRCASH</t>
  </si>
  <si>
    <t>1174N/16  1180N/16</t>
  </si>
  <si>
    <t>SPEI RECIBIDOBANAMEX0005130017  0020000001TRASPASO</t>
  </si>
  <si>
    <t>D-2964</t>
  </si>
  <si>
    <t>SPEI RECIBIDOCIBANCO0005100315  1430000001PG HILUX SR 2016</t>
  </si>
  <si>
    <t>SPEI ENVIADO BANORTE/IXE0000067021  0723108168DEVOLUCION RECIBO 34124</t>
  </si>
  <si>
    <t>SPEI ENVIADO BANAMEX0000067020  00231081688168</t>
  </si>
  <si>
    <t>SPEI ENVIADO BANAMEX0000067018  0023108168485 477 62990 480 466 460 463</t>
  </si>
  <si>
    <t>SPEI ENVIADO SCOTIABANK0000067017  0443108168160 158</t>
  </si>
  <si>
    <t>SPEI ENVIADO SCOTIABANK0000067016  044310816834958 34906</t>
  </si>
  <si>
    <t>SPEI ENVIADO INBURSA0000067015  0363108168142</t>
  </si>
  <si>
    <t>SPEI ENVIADO BAJIO0000067014  030310816824087 24085 24086</t>
  </si>
  <si>
    <t>SPEI ENVIADO BANAMEX0000067013  00231081683446</t>
  </si>
  <si>
    <t>SPEI ENVIADO BANORTE/IXE0000067012  0723108168665</t>
  </si>
  <si>
    <t>SPEI ENVIADO BANAMEX0000067011  00231081681500215 288816 8168</t>
  </si>
  <si>
    <t>SPEI ENVIADO BANORTE/IXE0000067010  0723108168E713</t>
  </si>
  <si>
    <t>SPEI ENVIADO SCOTIABANK0000067009  0443108168928</t>
  </si>
  <si>
    <t>SPEI ENVIADO BANAMEX0000067008  0023108168371 374</t>
  </si>
  <si>
    <t>SPEI ENVIADO BANAMEX0000067007  00231081686057176</t>
  </si>
  <si>
    <t>SPEI ENVIADO BANAMEX0000067006  0023108168CELAD24543</t>
  </si>
  <si>
    <t>SPEI ENVIADO BANORTE/IXE0000067005  07231081681972</t>
  </si>
  <si>
    <t>SPEI ENVIADO BAJIO0000067004  0303108168A414</t>
  </si>
  <si>
    <t>SPEI ENVIADO BANAMEX0000067003  00231081681207710</t>
  </si>
  <si>
    <t>TRASPASO A TERCEROSREFBNTC00471291DEVOLUCION RECIBO  34402      BMRCASH</t>
  </si>
  <si>
    <t>TRASPASO A TERCEROSREFBNTC0047129149462 8178 289  BMRCASH</t>
  </si>
  <si>
    <t>TRASPASO A TERCEROSREFBNTC0047129120775 20333 BMRCASH</t>
  </si>
  <si>
    <t>TRASPASO A TERCEROSREFBNTC00471291654 656 BMRCASH</t>
  </si>
  <si>
    <t>TRASPASO A TERCEROSREFBNTC0047129165114  BMRCASH</t>
  </si>
  <si>
    <t>TRASPASO A TERCEROSREFBNTC0047129114112  BMRCASH</t>
  </si>
  <si>
    <t>TRASPASO A TERCEROSREFBNTC004712911148   BMRCASH</t>
  </si>
  <si>
    <t>TRASPASO A TERCEROSREFBNTC00471291C64147  BMRCASH</t>
  </si>
  <si>
    <t>TRASPASO A TERCEROSREFBNTC00471291967   BMRCASH</t>
  </si>
  <si>
    <t>TRASPASO A TERCEROSREFBNTC00471291F2611  BMRCASH</t>
  </si>
  <si>
    <t>TRASPASO A TERCEROSREFBNTC00471291E40333  BMRCASH</t>
  </si>
  <si>
    <t>TRASPASO ENTRE CUENTASREFBNTC00471291TRASPASO0445084814  BMRCASH</t>
  </si>
  <si>
    <t>I-1376</t>
  </si>
  <si>
    <t>DEP.CHEQUES DE OTRO BANCO AGO31 09:46 MEXICO</t>
  </si>
  <si>
    <t>DEPOSITO EFECTIVO PRACTIC******9039AGO31 09:37 PRAC      D805 FOLIO:6319</t>
  </si>
  <si>
    <t>PAGO CUENTA DE TERCERO 0003274010BNET    0169498621</t>
  </si>
  <si>
    <t>DEPOSITO EN EFECTIVO1360094DEM REF:00000000002061809220 7052584</t>
  </si>
  <si>
    <t>DEPOSITO EN EFECTIVO1360094DEM REF:00000000083061809220 7052573</t>
  </si>
  <si>
    <t xml:space="preserve">CHEQUE PAGADO NO.0017903 </t>
  </si>
  <si>
    <t xml:space="preserve">CHEQUE PAGADO NO.0017902 </t>
  </si>
  <si>
    <t>SPEI RECIBIDOBANAMEX0005006863  0020093168AMEXCO SE 9350093168</t>
  </si>
  <si>
    <t>CHEQUE PAGADO NO.0017933RFC CUENTA DE DEPOSITO:ASE931116231</t>
  </si>
  <si>
    <t>TRASPASO ENTRE CUENTASREFBNTC00471291DIF EN NEXTEL   BMRCASH</t>
  </si>
  <si>
    <t>E-260</t>
  </si>
  <si>
    <t>TRASPASO ENTRE CUENTASREFBNTC00471291TELCEL  0445084814            BMRCASH</t>
  </si>
  <si>
    <t>TRASPASO A TERCEROSREFBNTC00471291NOMINA 2DA QUINCENA AGOSTO    BMRCASH</t>
  </si>
  <si>
    <t>TRASPASO A TERCEROSREFBNTC00471291COMPLEMENTO SEGURO   BMRCASH</t>
  </si>
  <si>
    <t>DEP.CHEQUES DE OTRO BANCO AGO30 16:20 MEXICO</t>
  </si>
  <si>
    <t>PAGO CUENTA DE TERCERO 0020240013BNET    0168856710</t>
  </si>
  <si>
    <t>CONFIRMADO 30/08</t>
  </si>
  <si>
    <t>CHEQUE PAGADO NO.00179650105727626</t>
  </si>
  <si>
    <t>CHEQUE PAGADO NO.0000179640197203535</t>
  </si>
  <si>
    <t>CHEQUE PAGADO NO.0000179630446365655</t>
  </si>
  <si>
    <t>CHEQUE PAGADO NO.00178630444218655</t>
  </si>
  <si>
    <t>CHEQUE PAGADO NO.00178640444218655</t>
  </si>
  <si>
    <t>TRASPASO ENTRE CUENTASDE LA CUENTA 1401010247</t>
  </si>
  <si>
    <t>PAGO CUENTA DE TERCERO 0076327011BNET 0142838214</t>
  </si>
  <si>
    <t>PD 2650</t>
  </si>
  <si>
    <t>SPEI ENVIADO BANORTE/IXE0000075347  0723008168PAGO UNIDAD DU021389</t>
  </si>
  <si>
    <t>TRASPASO A TERCEROSREFBNTC00471291SEGURO EMPRESARIAL BMRCASH</t>
  </si>
  <si>
    <t>CHEQUE PAGADO NO.0000179610133249794</t>
  </si>
  <si>
    <t>PAGO CUENTA DE TERCERO 0099406025BNET    1401010247 TOYOTAPALFARO</t>
  </si>
  <si>
    <t>MENDOZA GASCA NOEMI</t>
  </si>
  <si>
    <t>DEP.CHEQUES DE OTRO BANCO AGO30 10:58 MEXICO</t>
  </si>
  <si>
    <t>TOYOTA MOTOR SALES DGUIA:4358079  0655139</t>
  </si>
  <si>
    <t>SPEI RECIBIDOBANAMEX0005095398  0020000001TRASPASO</t>
  </si>
  <si>
    <t>D-2802</t>
  </si>
  <si>
    <t>DEP.CHEQUES DE OTRO BANCO AGO30 10:03 MEXICO</t>
  </si>
  <si>
    <t>COMPRA FONDOS INVERSIONBMERGOB E 00OPERADO EN CANAL:  BNTC</t>
  </si>
  <si>
    <t>PD 2649</t>
  </si>
  <si>
    <t>SPEI RECIBIDOVECTOR0005049324  6080005547PAGO VECTOR  570495 CIB:  3749</t>
  </si>
  <si>
    <t>FALTANTE DE EFECTIVO1360094DEM REF:00000000023061807220 6520910</t>
  </si>
  <si>
    <t>DEPOSITO EN EFECTIVO1360094DEM REF:00000000023061807220 6520910</t>
  </si>
  <si>
    <t>DEPOSITO EN EFECTIVO1360094DEM REF:00000000043061806220 6520900</t>
  </si>
  <si>
    <t>AR12399-AR12400-AR12401-RF34597-RF34598               26/AGOSTO</t>
  </si>
  <si>
    <t>DEPOSITO EN EFECTIVO1360094DEM REF:00000000062061806220 6520899</t>
  </si>
  <si>
    <t>SPEI RECIBIDOBANAMEX0005023293  0020093168AMEXCO SE 9350093168</t>
  </si>
  <si>
    <t>PD 2644</t>
  </si>
  <si>
    <t>E268</t>
  </si>
  <si>
    <t>PAGO CUENTA DE TERCERO 0035046009BNET    0189300430</t>
  </si>
  <si>
    <t>CONFIRMADO 29/08</t>
  </si>
  <si>
    <t>TRASPASO ENTRE CUENTASREFBNTC00471291INFOSERVEIS INTERFAZ CORREOS  BMRCASH</t>
  </si>
  <si>
    <t>E-262</t>
  </si>
  <si>
    <t>TRASPASO ENTRE CUENTASREFBNTC00471291FRAME RELAY  BMRCASH</t>
  </si>
  <si>
    <t>E-263</t>
  </si>
  <si>
    <t>SPEI RECIBIDOSANTANDER0005251725  0140000393PAGO FAC CAMIONETA</t>
  </si>
  <si>
    <t>PENALIZACION POR INCUMPLI9686144942PENALIZACION POR INCUMPLIMIENTO</t>
  </si>
  <si>
    <t>SCARNEAR Y MANDAR A BBVA</t>
  </si>
  <si>
    <t>IVA POR PENALIZACION.9686144942IVA POR PENALIZACION</t>
  </si>
  <si>
    <t>PENALIZACION POR INCUMPLI9686144901PENALIZACION POR INCUMPLIMIENTO</t>
  </si>
  <si>
    <t>IVA POR PENALIZACION.9686144901IVA POR PENALIZACION</t>
  </si>
  <si>
    <t>DEPOSITO DE TERCEROREFBNTC00002186EmbPU18657040 BMRCASH</t>
  </si>
  <si>
    <t>CHEQUE PAGADO NO.00179602745564778</t>
  </si>
  <si>
    <t>CHEQUE PAGADO NO.0000179580197203535</t>
  </si>
  <si>
    <t>CHEQUE PAGADO NO.0000179570197203535</t>
  </si>
  <si>
    <t>CHEQUE PAGADO NO.0000179590133195457</t>
  </si>
  <si>
    <t>SPEI RECIBIDOBANORTE/IXE0005179201  0722908016PAGO DE FACT</t>
  </si>
  <si>
    <t>DEPOSITO DE TERCEROREFBNTC00006084PGO OC118802 ALECSA BMRCASH</t>
  </si>
  <si>
    <t>TRACTORES</t>
  </si>
  <si>
    <t>DEPOSITO DE TERCEROREFBNTC00481459DEVOLUCION BMRCASH</t>
  </si>
  <si>
    <t>DEVOLUCIONS DE CONSULTORES SERA APLICADA POR ERIKA 254 VS BCO</t>
  </si>
  <si>
    <t>TRASPASO ENTRE CUENTASDE LA CUENTA 2871561375</t>
  </si>
  <si>
    <t>CHEQUE PAGADO NO.0000179550133249794</t>
  </si>
  <si>
    <t>PAGO CUENTA DE TERCERO 0034369071BNET    0449175601</t>
  </si>
  <si>
    <t>GOTO DE BAJA CALIFORNIA</t>
  </si>
  <si>
    <t>PAGO CUENTA DE TERCERO 0072146022BNET    0158296715</t>
  </si>
  <si>
    <t>DEPOSITO DE TERCEROREFBNTC00354201COORD AS-43072 AS-43440       BMRCASH</t>
  </si>
  <si>
    <t>RF-34628 AS43072 AS43440 29.08.16</t>
  </si>
  <si>
    <t>DEPOSITO DE TERCEROREFBNTC000021865YFBURHE3GP551251 FBMRCASH</t>
  </si>
  <si>
    <t>1164N/16</t>
  </si>
  <si>
    <t>PD 2641</t>
  </si>
  <si>
    <t>DEPOSITO DE TERCEROREFBNTC00002186JTFSX23P0H6172215 FBMRCASH</t>
  </si>
  <si>
    <t>0051N/17</t>
  </si>
  <si>
    <t>DEPOSITO DE TERCEROREFBNTC000021863GNAL7EKXCS527966  FBMRCASH</t>
  </si>
  <si>
    <t>0081U/16</t>
  </si>
  <si>
    <t>PAGO CUENTA DE TERCERO 0057783010BNET    0190971820</t>
  </si>
  <si>
    <t>CAJA PROGERESSA</t>
  </si>
  <si>
    <t>DEPOSITO EFECTIVO PRACTIC******9039AGO27 14:17 PRAC      E561 FOLIO:8561</t>
  </si>
  <si>
    <t>PLAN PISO COBRO DISP. NUM9686144942LIQ TOTAL UNI   3MYDLAYV0GY108926</t>
  </si>
  <si>
    <t>PD 2391</t>
  </si>
  <si>
    <t>INTERESES CANCELACION ANT9686144942INTERESES POR CANCELACION ANTICIPADA</t>
  </si>
  <si>
    <t>PLAN PISO COBRO DISP. NUM9686144901LIQ TOTAL UNI   4T1BF1FK4GU126074</t>
  </si>
  <si>
    <t>INTERESES CANCELACION ANT9686144901INTERESES POR CANCELACION ANTICIPADA</t>
  </si>
  <si>
    <t>TRASPASO A TERCEROSREFBNTC00471291PAGO RAUL GAYTAN BMRCASH</t>
  </si>
  <si>
    <t>TRASPASO ENTRE CUENTASREFBNTC00471291TRASPASO DEVOLUCION BMRCASH</t>
  </si>
  <si>
    <t>HINO</t>
  </si>
  <si>
    <t>TRASPASO ENTRE CUENTASREFBNTC00471291DEVOLUCION BMRCASH</t>
  </si>
  <si>
    <t>IVA COMISION APERTURA9805373101IVA COMISION APERTURA</t>
  </si>
  <si>
    <t>CONFIRMADO 27/08</t>
  </si>
  <si>
    <t>COM. APERTURA CONTRATO9805373101COM. APERTURA CONTRATO</t>
  </si>
  <si>
    <t>LIQUIDACION DEL CONTRATO9805373101LIQUIDACION DEL CONTRATO</t>
  </si>
  <si>
    <t>DEPOSITO EN EFECTIVO1360094DEM REF:00000000082061805220 5663460</t>
  </si>
  <si>
    <t>DEPOSITO EN EFECTIVO1360094DEM REF:00000000063061805220 5663450</t>
  </si>
  <si>
    <t>AR12388-AR12389-RF34561-RF34562-AS43477-RF34563-RF34567-AS43483-RF34568-AS43484              25/AGOSTO</t>
  </si>
  <si>
    <t>CHEQUE PAGADO NO.CH-0017951RFC CUENTA DE DEPOSITO:CARM900406-BF5</t>
  </si>
  <si>
    <t>CHEQUE PAGADO NO.CH-0017950RFC CUENTA DE DEPOSITO:GUAA900203-</t>
  </si>
  <si>
    <t>CHEQUE PAGADO NO.CH-0017948RFC CUENTA DE DEPOSITO:IFL130502 -TN8</t>
  </si>
  <si>
    <t>CHEQUE PAGADO NO.CH-0017953RFC CUENTA DE DEPOSITO:IFL130502 -TN8</t>
  </si>
  <si>
    <t>CHEQUE PAGADO NO.CH-0017954RFC CUENTA DE DEPOSITO:IFL130502 -TN8</t>
  </si>
  <si>
    <t>CHEQUE PAGADO NO.CH-0017952RFC CUENTA DE DEPOSITO:AEC810901 -298</t>
  </si>
  <si>
    <t>CHEQUE PAGADO NO.CH-0017949PAGO EN EFECTIVO</t>
  </si>
  <si>
    <t xml:space="preserve">DEPOSITO EN EFECTIVO0065012 </t>
  </si>
  <si>
    <t>SPEI RECIBIDOBANAMEX0005159439  0020000001TRASPASO</t>
  </si>
  <si>
    <t>D-2804</t>
  </si>
  <si>
    <t>DEP.CHEQUES DE OTRO BANCO AGO26 12:20 MEXICO</t>
  </si>
  <si>
    <t>DEPOSITO DE TERCEROREFBNTC00002186VNKKTUD38FA027212 FBMRCASH</t>
  </si>
  <si>
    <t>0113U/16</t>
  </si>
  <si>
    <t>PD 2350</t>
  </si>
  <si>
    <t>CHEQUE PAGADO NO.0000179470133249794</t>
  </si>
  <si>
    <t>DEP.CHEQUES DE OTRO BANCO AGO26 10:58 MEXICO</t>
  </si>
  <si>
    <t>SPEI RECIBIDOAXA0005051258  67408822880010882288 217 002 AUTOS</t>
  </si>
  <si>
    <t>THANIA/LAURA</t>
  </si>
  <si>
    <t>DEPOSITO EN EFECTIVO1360094DEM REF:00000000093061804220 5234185</t>
  </si>
  <si>
    <t>AS43446-AR12382-AS43450-RF34548-AS43457                  24/AGOSTO</t>
  </si>
  <si>
    <t>DEPOSITO EN EFECTIVO1360094DEM REF:00000000012061804220 5234174</t>
  </si>
  <si>
    <t xml:space="preserve">IVA COMISION APERTURA9674761121 </t>
  </si>
  <si>
    <t xml:space="preserve">COM. APERTURA CONTRATO9674761121 </t>
  </si>
  <si>
    <t>LIQUIDACION DEL CONTRATO9674761121LIQUIDACION DEL CONTRATO</t>
  </si>
  <si>
    <t>PAGO CUENTA DE TERCERO 0016360071BNET    0158616353</t>
  </si>
  <si>
    <t>SPEI RECIBIDOAXA0005217536  67408811790010881179 217 002 AUTOS</t>
  </si>
  <si>
    <t>SPEI RECIBIDOSANTANDER0005213794  0140011328XHM15296 ALECSA CELAYA S ADE C</t>
  </si>
  <si>
    <t>PAGO CUENTA DE TERCERO 0025039020BNET    0158296715</t>
  </si>
  <si>
    <t>CHEQUE PAGADO NO.CH-0017946RFC CUENTA DE DEPOSITO:QCS931209 -G49</t>
  </si>
  <si>
    <t>DEP.CHEQUES DE OTRO BANCO0064989AGO25 14:36 MEXICO</t>
  </si>
  <si>
    <t>CHEQUE PAGADO NO.CH-0017943RFC CUENTA DE DEPOSITO:VCB870729 -PH6</t>
  </si>
  <si>
    <t>DEPOSITO DE TERCEROREFBNTC00317527  QUALITAS 9475836BMRCASH</t>
  </si>
  <si>
    <t>APLICADO;NUEVA FORMA</t>
  </si>
  <si>
    <t xml:space="preserve">DEPOSITO EN EFECTIVO0064986 </t>
  </si>
  <si>
    <t>SPEI RECIBIDOSANTANDER0005133051  0147809784TRANSFERENCIA DE FONDOS</t>
  </si>
  <si>
    <t>CHEQUE PAGADO NO.CH-0017945RFC CUENTA DE DEPOSITO:TFS011012 -M18</t>
  </si>
  <si>
    <t>DEPOSITO DE TERCEROREFBNTC00002186MR0EX8DD9G0246344 FBMRCASH</t>
  </si>
  <si>
    <t>1158N/16</t>
  </si>
  <si>
    <t>PD 2347</t>
  </si>
  <si>
    <t>TRASPASO ENTRE CUENTASDE LA CUENTA 1117564090</t>
  </si>
  <si>
    <t xml:space="preserve">DEPOSITO CHEQUE BANCOMER0064980 </t>
  </si>
  <si>
    <t xml:space="preserve">DEPOSITO CHEQUE BANCOMER0064979 </t>
  </si>
  <si>
    <t>DEPOSITO EN EFECTIVO1360094DEM REF:00000000032061803220 9799438</t>
  </si>
  <si>
    <t>RF34537-RF34338-AR12372-RF34540-AR12373-AS43435-AR12376-RF34541-AR12377-RF34543-RF34544              23/AGOSTO</t>
  </si>
  <si>
    <t>DEPOSITO EN EFECTIVO1360094DEM REF:00000000013061803220 9799427</t>
  </si>
  <si>
    <t>RF34529-AR12371-AS43426-AS43427-AS43430-AS43432               23/AGOSTO</t>
  </si>
  <si>
    <t>DEPOSITO DE TERCEROREFBNTC00190640PAGO A BENEFICIARIO BMRCASH</t>
  </si>
  <si>
    <t>LAURA AM 1155</t>
  </si>
  <si>
    <t>TRASPASO ENTRE CUENTAS DE LA CUENTA 1136263038</t>
  </si>
  <si>
    <t>CONFIRMADO 24/08</t>
  </si>
  <si>
    <t>CHEQUE PAGADO NO.0017918PAGO EN EFECTIVO</t>
  </si>
  <si>
    <t>CHEQUE PAGADO NO.0000179440197203535</t>
  </si>
  <si>
    <t>DEPOSITO DE TERCEROREFBNTC00002186JTDKBRFU3G3531753 FBMRCASH</t>
  </si>
  <si>
    <t>1157N/16</t>
  </si>
  <si>
    <t>D 2047</t>
  </si>
  <si>
    <t>DEPOSITO DE TERCEROREFBNTC00002186MR0EX8DD8G0169806 FBMRCASH</t>
  </si>
  <si>
    <t>1153N/16</t>
  </si>
  <si>
    <t>DEPOSITO DE TERCEROREFBNTC000021863G1TA5AF0EL211048 FBMRCASH</t>
  </si>
  <si>
    <t>0131U/16</t>
  </si>
  <si>
    <t>DEPOSITO DE TERCEROREFBNTC001906402006822 BMRCASH</t>
  </si>
  <si>
    <t>TOYOTA FINANCIAL SERGUIA:2336048REF:00000000000005704058 CIE:0593003</t>
  </si>
  <si>
    <t>SPEI ENVIADO BANAMEX0000055828  0022408168DEVOLUCION RECIBO 33280</t>
  </si>
  <si>
    <t>SPEI ENVIADO BANAMEX0000055827  0022408168471 475 476 470 461 472 450</t>
  </si>
  <si>
    <t>SPEI ENVIADO BANAMEX0000055826  0022408168B372 B370</t>
  </si>
  <si>
    <t>SPEI ENVIADO SCOTIABANK0000055825  0442408168801 802</t>
  </si>
  <si>
    <t>SPEI ENVIADO BANAMEX0000055824  00224081688044 8061 8066 7986 8006</t>
  </si>
  <si>
    <t>SPEI ENVIADO SANTANDER0000055823  014240816817 16 10</t>
  </si>
  <si>
    <t>SPEI ENVIADO BANAMEX0000055822  0022408168ZE1499791</t>
  </si>
  <si>
    <t>SPEI ENVIADO BANAMEX0000055821  0022408168835</t>
  </si>
  <si>
    <t>SPEI ENVIADO BAJIO0000055820  030240816824056</t>
  </si>
  <si>
    <t>SPEI ENVIADO SANTANDER0000055819  0142408168A2689</t>
  </si>
  <si>
    <t>SPEI ENVIADO INBURSA0000055818  0362408168139</t>
  </si>
  <si>
    <t>SPEI ENVIADO SCOTIABANK0000055817  0442408168165 166</t>
  </si>
  <si>
    <t>SPEI ENVIADO BANORTE/IXE0000055816  0722408168640</t>
  </si>
  <si>
    <t>SPEI ENVIADO SCOTIABANK0000055814  0442408168A34715</t>
  </si>
  <si>
    <t>TRASPASO A TERCEROSREFBNTC00471291DEVOLUCION RECIBO 34366  BMRCASH</t>
  </si>
  <si>
    <t>TRASPASO A TERCEROSREFBNTC0047129111766  BMRCASH</t>
  </si>
  <si>
    <t>TRASPASO A TERCEROSREFBNTC00471291666 643 638 644 638 637 639 64BMRCASH</t>
  </si>
  <si>
    <t>TRASPASO A TERCEROSREFBNTC0047129116194 BMRCASH</t>
  </si>
  <si>
    <t>TRASPASO A TERCEROSREFBNTC0047129114017  BMRCASH</t>
  </si>
  <si>
    <t>TRASPASO A TERCEROSREFBNTC00471291FF20493 BMRCASH</t>
  </si>
  <si>
    <t>DEP.CHEQUES DE OTRO BANCO AGO24 11:44 MEXICO</t>
  </si>
  <si>
    <t>SPEI RECIBIDOBANAMEX0005072054  0020000001TRASPASO</t>
  </si>
  <si>
    <t>RF-34534              23/AGOSTO</t>
  </si>
  <si>
    <t>TRASPASO A PERIFERICA2951884093AGO24 09:40 BANCOMER D805  FOLIO:3758</t>
  </si>
  <si>
    <t>DEPOSITO EN EFECTIVO1360094DEM REF:00000000033061802220 9319882</t>
  </si>
  <si>
    <t>AR12359-AS43402-RF43512               22/AGOSTO</t>
  </si>
  <si>
    <t>DEPOSITO EN EFECTIVO1360094DEM REF:00000000052061802220 9319871</t>
  </si>
  <si>
    <t>AS43403-RF34516-AS43406-AS43407-AS43408-AR12369-RF34522-AS43413-AS43415-AS43416-AR12370-RF34525-RF34526-RF34528            22/AGOSTO</t>
  </si>
  <si>
    <t>DEP. TARJETAS DEL      23/AGOSTO</t>
  </si>
  <si>
    <t>PAGO CUENTA DE TERCERO 0003821011BNET    0100364533</t>
  </si>
  <si>
    <t>SPEI RECIBIDOBANAMEX0005133939  0020171194DTMAC COMERCIALIZADORA SA DE C</t>
  </si>
  <si>
    <t>PD 1925</t>
  </si>
  <si>
    <t>SPEI RECIBIDOBANAMEX0005133876  0020171133DTMAC COMERCIALIZADORA SA DE C</t>
  </si>
  <si>
    <t>DEPOSITO DE TERCEROREFBNTC00332445AGROSERVICIOS ANTICIPO  BMRCASH</t>
  </si>
  <si>
    <t>AS-43445           23/AGOSTO</t>
  </si>
  <si>
    <t>DEP.CHEQUES DE OTRO BANCO AGO23 14:10 MEXICO</t>
  </si>
  <si>
    <t>CHEQUE PAGADO NO.00179420100693871</t>
  </si>
  <si>
    <t>TOYOTA FINANCIAL SERGUIA:4676221REF:00000000000005704058 CIE:0593003</t>
  </si>
  <si>
    <t>TRASPASO ENTRE CUENTASDE LA CUENTA 1197036728</t>
  </si>
  <si>
    <t>RF-34536            23/AGOSTO</t>
  </si>
  <si>
    <t>PAGO CUENTA DE TERCERO 0034293009BNET    0197996985</t>
  </si>
  <si>
    <t>AR-12380           23/AGOSTO</t>
  </si>
  <si>
    <t>DEPOSITO EFECTIVO PRACTIC******9039AGO23 11:52 PRAC      D806 FOLIO:1864</t>
  </si>
  <si>
    <t>CHEQUE PAGADO NO.0000179010453452336</t>
  </si>
  <si>
    <t>TRASPASO A PERIFERICA2951884093AGO23 11:04 BANCOMER D805  FOLIO:3416</t>
  </si>
  <si>
    <t>RF-34532              23/AGOSTO</t>
  </si>
  <si>
    <t>PAGO CUENTA DE TERCERO 0023183047BNET 0194523253</t>
  </si>
  <si>
    <t>RF-34531               23/AGOSTO</t>
  </si>
  <si>
    <t>DEPOSITO DE TERCEROREFBNTC00002186JTDBT9K39G1447796 FBMRCASH</t>
  </si>
  <si>
    <t>0888N/16</t>
  </si>
  <si>
    <t>D 1927</t>
  </si>
  <si>
    <t>DEPOSITO EN EFECTIVO1360094DEM REF:00000000093061809120 8787207</t>
  </si>
  <si>
    <t>AS43317-AS43324-AS43325-AS43326-AS43328-AR12343-AS43330-RF34479-RF34481-AR12345-AS43334-RF34484-AS43338-AS43343-AS43345-AS43341-AS43346-RF34492-AR12348                19/AGOSTO</t>
  </si>
  <si>
    <t>DEPOSITO EN EFECTIVO1360094DEM REF:00000000073061800220 8787196</t>
  </si>
  <si>
    <t>RF34497-AR12350-RF43399-AR12351-AS43357-AS43362-AS43364-AS43367-AR12352-AS43368-RF34505-AS43369-AS43371-AR12355-RF34508-AR12357-AS43372-AS-43373-AS43374-AS43377-AS43380             20/AGOSTO</t>
  </si>
  <si>
    <t>DEP. TARJETAS DEL      22/AGOSTO</t>
  </si>
  <si>
    <t>DEPOSITO EFECTIVO PRACTIC******9039AGO22 18:12 PRAC D630 FOLIO:5619</t>
  </si>
  <si>
    <t>TRASPASO A TERCEROSREFBNTC00471291VIATICOS BMRCASH</t>
  </si>
  <si>
    <t>SPEI RECIBIDOBANAMEX0005192524  0020021559SERV CAM FERNANDO SERRANO</t>
  </si>
  <si>
    <t>AS-43418          22/AGOSTO</t>
  </si>
  <si>
    <t>TRASPASO ENTRE CUENTAS DE LA CUENTA 0163792978</t>
  </si>
  <si>
    <t>RF-34523           22/AGOSTO</t>
  </si>
  <si>
    <t>DEPOSITO DE TERCEROREFBNTC00317527 QUALITAS 9464332BMRCASH</t>
  </si>
  <si>
    <t>RF-34639 H65014 29.08.16</t>
  </si>
  <si>
    <t>TRASPASO ENTRE CUENTASDE LA CUENTA 1136263038</t>
  </si>
  <si>
    <t>RF-34520           22/AGOSTO</t>
  </si>
  <si>
    <t>CHEQUE PAGADO NO.00179380105727626</t>
  </si>
  <si>
    <t>CHEQUE PAGADO NO.0000179370133195457</t>
  </si>
  <si>
    <t>DEPOSITO DE TERCEROREFBNTC00211192OS 1144 CARCONTROL BMRCASH</t>
  </si>
  <si>
    <t>AS-43420          22/AGOSTO</t>
  </si>
  <si>
    <t>CAR CONTROL</t>
  </si>
  <si>
    <t>PAGO CUENTA DE TERCERO 0013216012BNET    0152297531</t>
  </si>
  <si>
    <t>AR-12374            23/AGOSTO</t>
  </si>
  <si>
    <t>TRASPASO A PERIFERICA2951884093AGO22 12:44 BANCOMER E113  FOLIO:1682</t>
  </si>
  <si>
    <t>PAGO CUENTA DE TERCERO 0004224011BNET    0187599854</t>
  </si>
  <si>
    <t>AR-12381            23/AGOSTO</t>
  </si>
  <si>
    <t>SPEI RECIBIDOBANAMEX0005099959  0020000001TRASPASO</t>
  </si>
  <si>
    <t>D-2244</t>
  </si>
  <si>
    <t>SPEI RECIBIDOSANTANDER0005097072  0147041356ANTICIPO AUTO</t>
  </si>
  <si>
    <t>RF-34524           22/AGOSTO</t>
  </si>
  <si>
    <t>DEPOSITO DE TERCEROREFBNTC000021865YFBURHE0GP502119 FBMRCASH</t>
  </si>
  <si>
    <t>1143N/16</t>
  </si>
  <si>
    <t>PD 2346</t>
  </si>
  <si>
    <t>RF-34513            22/AGOSTO</t>
  </si>
  <si>
    <t>CHEQUE PAGADO NO.00178692627122721</t>
  </si>
  <si>
    <t>DEP.CHEQUES DE OTRO BANCO AGO22 09:58 MEXICO</t>
  </si>
  <si>
    <t>RF-34491             19/AGOSTO</t>
  </si>
  <si>
    <t>TRASPASO ENTRE CUENTASREFBNTC00471291NEXTEL 0445084814 BMRCASH</t>
  </si>
  <si>
    <t>E-212</t>
  </si>
  <si>
    <t>DEP. TARJETAS DEL      20/AGOSTO</t>
  </si>
  <si>
    <t>DEP. TARJETAS DEL      19/AGOSTO</t>
  </si>
  <si>
    <t>RF-344449             17/AGOSTO</t>
  </si>
  <si>
    <t>PAGO CUENTA DE TERCERO 0039098008BNET 0163792978</t>
  </si>
  <si>
    <t>RF-34501             20/AGOSTO</t>
  </si>
  <si>
    <t>FERRETERIA SEVILLA</t>
  </si>
  <si>
    <t>TRASPASO A TERCEROSREFBNTC00471291PAGO A591 BMRCASH</t>
  </si>
  <si>
    <t>PAGO CUENTA DE TERCERO 0072934009BNET 0193576655</t>
  </si>
  <si>
    <t>RF-34502             20/AGOSTO</t>
  </si>
  <si>
    <t>TRASPASO A PERIFERICA2951884093AGO20 10:25 BANCOMER 1382  FOLIO:3367</t>
  </si>
  <si>
    <t>DEPOSITO EN EFECTIVO1360094DEM REF:00000000013061808120 7928118</t>
  </si>
  <si>
    <t>AS43242-AS43243-RF34454-ASW43247-AR12326-AS43249-AR12327-AS43251-RF34457-AR12325-RF34461-AS43258-RF34466-AS43256-RF34467-AS43261-RF34469-RF34470-RF34471-RF34474-AR12334-AR12337              18/JULIO</t>
  </si>
  <si>
    <t>AS-43405           22/AGOSTO</t>
  </si>
  <si>
    <t>TEXTILES AGRICOLAS</t>
  </si>
  <si>
    <t>TRASPASO A TERCEROSREFBNTC00471291NOMINA SEMANA 33 BMRCASH</t>
  </si>
  <si>
    <t>DEPOSITO DE TERCEROREFBNTC00317527QUALITAS 9461041BMRCASH</t>
  </si>
  <si>
    <t>RF-34493 19/AGOSTO</t>
  </si>
  <si>
    <t>CHEQUE PAGADO NO.00179322885831555</t>
  </si>
  <si>
    <t>CHEQUE PAGADO NO.00179310105727626</t>
  </si>
  <si>
    <t>TRASPASO A PERIFERICA2951884093AGO19 12:09 BANCOMER D805  FOLIO:2318</t>
  </si>
  <si>
    <t>CHEQUE PAGADO NO.00179302691228838</t>
  </si>
  <si>
    <t>CHEQUE PAGADO NO.00178940197875835</t>
  </si>
  <si>
    <t>PAGO CUENTA DE TERCERO 0038160010BNET 0155579465</t>
  </si>
  <si>
    <t>RF-34500             20/AGOSTO</t>
  </si>
  <si>
    <t>DEPOSITO DE TERCEROREFBNTC00002186MR0EX8DD1G0169761 FBMRCASH</t>
  </si>
  <si>
    <t>1147N/16</t>
  </si>
  <si>
    <t>PD 1924</t>
  </si>
  <si>
    <t>PAGO CUENTA DE TERCERO 0065871016BNET    0442658801</t>
  </si>
  <si>
    <t>AR-12360           22/AGOSTO</t>
  </si>
  <si>
    <t>AUTOCENTRO</t>
  </si>
  <si>
    <t>SPEI RECIBIDOBANAMEX0005075219  0020000001TRASPASO</t>
  </si>
  <si>
    <t>D-1728</t>
  </si>
  <si>
    <t>SPEI RECIBIDOHSBC0005067396  0210000001orden 65953 Alecsa Celaya S de</t>
  </si>
  <si>
    <t>AS-43333            19/AGOSTO</t>
  </si>
  <si>
    <t>JOSE LUIS DURAN AGUACALIENTE</t>
  </si>
  <si>
    <t>SPEI RECIBIDOBAJIO0005066950  0304845200SALDO ENGANCHE DE LA UNIDAD.</t>
  </si>
  <si>
    <t>RF-34477             19/AGOSTO</t>
  </si>
  <si>
    <t>SPEI RECIBIDOHSBC0005066588  0210000001orden 65952 Alecsa Celaya S de</t>
  </si>
  <si>
    <t>AS-43329            19/AGOSTO</t>
  </si>
  <si>
    <t>TOYOTA FINANCIAL SERGUIA:1316030REF:00000000000005704058 CIE:0593003</t>
  </si>
  <si>
    <t>RF-34468            18/ASGOSTO</t>
  </si>
  <si>
    <t>TRASPASO A TERCEROSREFBNTC00471291DEVOLUCION RECIBO 34086 BMRCASH</t>
  </si>
  <si>
    <t>TRASPASO A TERCEROSREFBNTC00471291A686 BMRCASH</t>
  </si>
  <si>
    <t>TRASPASO A TERCEROSREFBNTC0047129175 BMRCASH</t>
  </si>
  <si>
    <t>TRASPASO A TERCEROSREFBNTC00471291ERG204668 BMRCASH</t>
  </si>
  <si>
    <t>TRASPASO A TERCEROSREFBNTC00471291629 635 BMRCASH</t>
  </si>
  <si>
    <t>SPEI ENVIADO BANORTE/IXE0000034576  0721908168DEVOLUCION RECIBO 33518</t>
  </si>
  <si>
    <t>SPEI ENVIADO BANAMEX0000034575  0021908168DEVOLUCION RECIBO 34218</t>
  </si>
  <si>
    <t>SPEI ENVIADO SANTANDER0000034574  014190816815</t>
  </si>
  <si>
    <t>SPEI ENVIADO HSBC0000034573  0211908168359</t>
  </si>
  <si>
    <t>SPEI ENVIADO BAJIO0000034572  0301908168D191</t>
  </si>
  <si>
    <t>SPEI ENVIADO INBURSA0000034571  0361908168134</t>
  </si>
  <si>
    <t>SPEI ENVIADO BANORTE/IXE0000034570  0721908168611</t>
  </si>
  <si>
    <t>SPEI ENVIADO BANAMEX0000034569  00219081687752</t>
  </si>
  <si>
    <t>SPEI ENVIADO BANAMEX0000034568  0021908168S0043823</t>
  </si>
  <si>
    <t>SPEI ENVIADO BANAMEX0000034567  00219081686020898</t>
  </si>
  <si>
    <t>SPEI ENVIADO BAJIO0000034566  030190816823848</t>
  </si>
  <si>
    <t>SPEI ENVIADO BANAMEX0000034565  00219081681752</t>
  </si>
  <si>
    <t>SPEI ENVIADO SCOTIABANK0000034564  0441908168A34632</t>
  </si>
  <si>
    <t>TRASPASO ENTRE CUENTASDE LA CUENTA 1102704455</t>
  </si>
  <si>
    <t>RF-34489             19/AGOSTO</t>
  </si>
  <si>
    <t>DEPOSITO EN EFECTIVO1360094DEM REF:00000000033061807120 7518148</t>
  </si>
  <si>
    <t>RF34438-RF34442RF34443-AS473220-AS43222-AR12309-AS43224-RF34446-AS43225-AS43226-RF34447-AS43230-AS43233-AS43234-RF34448-AS43236-AS43237-RF34451-RF34452-RF34453             17/AGOSTO</t>
  </si>
  <si>
    <t>DEP. TARJETAS DEL      18/AGOSTO</t>
  </si>
  <si>
    <t>SPEI RECIBIDOBANAMEX0005003913  0020093168AMEXCO SE 9350093168</t>
  </si>
  <si>
    <t>PAGO CUENTA DE TERCERO 0057907007BNET    0100364533</t>
  </si>
  <si>
    <t>AM 1150</t>
  </si>
  <si>
    <t>DEPOSITO EFECTIVO PRACTIC******9039AGO18 19:51 PRAC      6598 FOLIO:8027</t>
  </si>
  <si>
    <t>RF-34482            19/AGOSTO</t>
  </si>
  <si>
    <t>PAGO CUENTA DE TERCERO******4455AGO18 19:48 BANCOMER 8964  FOLIO:3346</t>
  </si>
  <si>
    <t>RF-34483            19/AGOSTO</t>
  </si>
  <si>
    <t>PAGO CUENTA DE TERCERO 0054284018BNET    0195675650</t>
  </si>
  <si>
    <t>AS-43281            18/AGOSTO</t>
  </si>
  <si>
    <t>CHEQUE PAGADO NO.CH-0017911RFC CUENTA DE DEPOSITO:QCS931209 -G49</t>
  </si>
  <si>
    <t>DEPOSITO DE TERCEROREFBNTC00317527QUALITAS 9369018 BMRCASH</t>
  </si>
  <si>
    <t>PD 1922</t>
  </si>
  <si>
    <t>DEPOSITO DE TERCEROREFBNTC00317527QUALITAS 9407849 BMRCASH</t>
  </si>
  <si>
    <t>DEPOSITO DE TERCEROREFBNTC00317527QUALITAS 9338475 BMRCASH</t>
  </si>
  <si>
    <t>CHEQUE PAGADO NO.00179170447737114</t>
  </si>
  <si>
    <t>CHEQUE PAGADO NO.00179230446691730</t>
  </si>
  <si>
    <t>CHEQUE PAGADO NO.00179240446691730</t>
  </si>
  <si>
    <t>CHEQUE PAGADO NO.00179250446691730</t>
  </si>
  <si>
    <t>CHEQUE PAGADO NO.0000179260197203535</t>
  </si>
  <si>
    <t>CHEQUE PAGADO NO.0000179270197203535</t>
  </si>
  <si>
    <t>CHEQUE PAGADO NO.0000179280446140114</t>
  </si>
  <si>
    <t>PAGO CUENTA DE TERCERO 0046796010BNET    0136496067</t>
  </si>
  <si>
    <t>AR-12346            19/AGOSTO</t>
  </si>
  <si>
    <t xml:space="preserve">ABOGUE SPR </t>
  </si>
  <si>
    <t>DEP.CHEQUES DE OTRO BANCO AGO18 14:20 MEXICO</t>
  </si>
  <si>
    <t>RF-34478            19/AGOSTO</t>
  </si>
  <si>
    <t>CHEQUE PAGADO NO.0000178910154248465</t>
  </si>
  <si>
    <t>PAGO CUENTA DE TERCERO 0091124049BNET    0193576655</t>
  </si>
  <si>
    <t>RF-34463             18/AGOSTO</t>
  </si>
  <si>
    <t>PAGO CUENTA DE TERCERO 0091124039BNET    0193576655</t>
  </si>
  <si>
    <t>RF-34465             18/AGOSTO</t>
  </si>
  <si>
    <t>PAGO CUENTA DE TERCERO 0091124029BNET    0193576655</t>
  </si>
  <si>
    <t>RF-34464              18/AGOSTO</t>
  </si>
  <si>
    <t>RF-34456              18/AGOSTO</t>
  </si>
  <si>
    <t>RF-34445          17/AGOSTO</t>
  </si>
  <si>
    <t>DEPOSITO EN EFECTIVO1360094DEM REF:00000000053061806120 7072406</t>
  </si>
  <si>
    <t>RF34406-RF34407-AS-43186-AR12295-RF34409-RF34410-RF34411-AS43189-RF34413-RF34412-RF34416-RF34417-AR12297-AR12299-AR12298-RF34418-AS43194-AS43196-AR12300-AS43198-RF34424-RF34426-AS43202-RF34428-AR12305-AR12306-RF34429-AR12303-AS43209-RF34432-AR12307-AR12308-RF34436             16/AGOSTO</t>
  </si>
  <si>
    <t>DEP. TARJETAS DEL      17/AGOSTO</t>
  </si>
  <si>
    <t>DEPOSITO EFECTIVO PRACTIC******9039AGO17 19:35 PRAC E557 FOLIO:9911</t>
  </si>
  <si>
    <t>RF-34486             19/AGOSTO</t>
  </si>
  <si>
    <t>RECAUDACION DE IMPUEGUIA:1462340REF:021622TF200013507407 CIE:0844985</t>
  </si>
  <si>
    <t>CHEQUE PAGADO NO.0000179070197203535</t>
  </si>
  <si>
    <t>CHEQUE PAGADO NO.00179080446691730</t>
  </si>
  <si>
    <t>CHEQUE PAGADO NO.00179090446691730</t>
  </si>
  <si>
    <t>DEPOSITO DE TERCEROREFBNTC00317527QUALITAS 9454289BMRCASH</t>
  </si>
  <si>
    <t>RF-34423 H65100 H63613 18.08.16</t>
  </si>
  <si>
    <t>CHEQUE PAGADO NO.0000179100197203535</t>
  </si>
  <si>
    <t>DEPOSITO EFECTIVO PRACTIC******9039AGO17 15:19 PRAC E362 FOLIO:8502</t>
  </si>
  <si>
    <t>CHEQUE PAGADO NO.0000179120197203535</t>
  </si>
  <si>
    <t>CHEQUE PAGADO NO.00179140446691730</t>
  </si>
  <si>
    <t>CHEQUE PAGADO NO.00179130446691730</t>
  </si>
  <si>
    <t>CHEQUE PAGADO NO.00179050446691730</t>
  </si>
  <si>
    <t>CHEQUE PAGADO NO.00179160105727626</t>
  </si>
  <si>
    <t>CHEQUE PAGADO NO.00179150105727626</t>
  </si>
  <si>
    <t>CHEQUE PAGADO NO.00179040105727626</t>
  </si>
  <si>
    <t>DEPOSITO EFECTIVO PRACTIC******9039AGO17 14:50 PRAC 7422 FOLIO:6523</t>
  </si>
  <si>
    <t>AR-12340            19/AGOSTO</t>
  </si>
  <si>
    <t>DEPOSITO DE TERCEROREFBNTC00002186EmbPU17457040 BMRCASH</t>
  </si>
  <si>
    <t>DEPOSITO EFECTIVO PRACTIC******9039AGO17 13:45 PRAC 6257 FOLIO:4101</t>
  </si>
  <si>
    <t>RF-34462             18/AGOSTO</t>
  </si>
  <si>
    <t>DEPOSITO DE TERCEROREFBNTC00211192OS 1127 CARCONTROL  BMRCASH</t>
  </si>
  <si>
    <t>AS-43240         17/AGOSTO</t>
  </si>
  <si>
    <t>SPEI RECIBIDOBANAMEX0005081013  0020000001TRASPASO</t>
  </si>
  <si>
    <t>D-1524</t>
  </si>
  <si>
    <t>TRASPASO A TERCEROSREFBNTC00471291PAGO BMRCASH</t>
  </si>
  <si>
    <t>TRASPASO A PERIFERICA2951884093AGO17 09:30 BANCOMER E113  FOLIO:9720</t>
  </si>
  <si>
    <t>DEPOSITO EN EFECTIVO1360094DEM REF:00000000073061805120 6577989</t>
  </si>
  <si>
    <t>RF34388-AR12277-AR12278-AR12279-AR12280-AS43161-AR34390-AS43163-AR12282-AS43164-RF34396-AR12287-AR12288-AR12290-AR12291-RF3397-RF34398-AS43171-AS43172-RF34403-AS43179             15/AGOSTO</t>
  </si>
  <si>
    <t>SPEI RECIBIDOBANAMEX0005003900  0020093168AMEXCO SE 9350093168</t>
  </si>
  <si>
    <t>DEP. TARJETAS DEL      16/AGOSTO</t>
  </si>
  <si>
    <t>PAGO CUENTA DE TERCERO 0052730011BNET 0142838214</t>
  </si>
  <si>
    <t>AS-43199        16/AGOSTO</t>
  </si>
  <si>
    <t>INTAGRI</t>
  </si>
  <si>
    <t>PAGO CUENTA DE TERCERO 0001122024BNET 0189300430</t>
  </si>
  <si>
    <t>RF-34431         16/AGOSTO</t>
  </si>
  <si>
    <t>IMPAGTA</t>
  </si>
  <si>
    <t>SPEI RECIBIDOBANREGIO0005146959  0580427826PAGO MANTENIMIENTO HILUX 2016</t>
  </si>
  <si>
    <t>AS-43213            16/AGOSTO</t>
  </si>
  <si>
    <t>ROTAM MEXICO</t>
  </si>
  <si>
    <t>CHEQUE PAGADO NO.00178950190359092</t>
  </si>
  <si>
    <t>CHEQUE PAGADO NO.00178960190359092</t>
  </si>
  <si>
    <t>CHEQUE PAGADO NO.00178970190359092</t>
  </si>
  <si>
    <t>CHEQUE PAGADO NO.00178980190359092</t>
  </si>
  <si>
    <t>CHEQUE PAGADO NO.00178990190359092</t>
  </si>
  <si>
    <t>CHEQUE PAGADO NO.00179000190359092</t>
  </si>
  <si>
    <t>CHEQUE PAGADO NO.00178930100536040</t>
  </si>
  <si>
    <t>CHEQUE PAGADO NO.0000178920197203535</t>
  </si>
  <si>
    <t>DEP.CHEQUES DE OTRO BANCO AGO16 13:41 MEXICO</t>
  </si>
  <si>
    <t>PAGO CUENTA DE TERCERO 0035323007BNET    0160364533</t>
  </si>
  <si>
    <t>AS-43195            16/AGOSTO</t>
  </si>
  <si>
    <t>TOYOTA FINANCIAL SERGUIA:1340900REF:00000000000005704058 CIE:0593003</t>
  </si>
  <si>
    <t>RF-34437          17/AGOSTO</t>
  </si>
  <si>
    <t>RF-34419          16/AGOSTO</t>
  </si>
  <si>
    <t>SPEI RECIBIDOBAJIO0005091208  0306895900A CTA DE DEPOSITO EN GARANTIA</t>
  </si>
  <si>
    <t>RF-34420             16/AGOSTO</t>
  </si>
  <si>
    <t>CENTRO DE EDUCACION INTEGRAL</t>
  </si>
  <si>
    <t>SPEI RECIBIDOBANAMEX0005088409  0020000001TRASPASO</t>
  </si>
  <si>
    <t>D-1431</t>
  </si>
  <si>
    <t>SPEI RECIBIDOBANAMEX0005078214  0020065841SERVICIO S0000065841 TOYOTA</t>
  </si>
  <si>
    <t>AS-43208          16/AGOSTO</t>
  </si>
  <si>
    <t>HERRAMIENTAS ALEMANAS</t>
  </si>
  <si>
    <t>DEPOSITO DE TERCEROREFBNTC00002186MHKMC13F2FK017349  FBMRCASH</t>
  </si>
  <si>
    <t>0133U/16</t>
  </si>
  <si>
    <t>PD 1430</t>
  </si>
  <si>
    <t>SPEI RECIBIDOAXA0005051258  67408456760010845676 217 002 AUTOS</t>
  </si>
  <si>
    <t>RF-34422 H64392 17.08.16</t>
  </si>
  <si>
    <t>SPEI RECIBIDOAXA0005051167  67408455130010845513 217 002 AUTOS</t>
  </si>
  <si>
    <t>SPEI RECIBIDOAXA0005051040  67408452980010845298 217 002 AUTOS</t>
  </si>
  <si>
    <t>RF-34421 H64392 17.08.16</t>
  </si>
  <si>
    <t>PAGO CUENTA DE TERCERO 0035755021BNET    0102889269</t>
  </si>
  <si>
    <t>AS-43200          16/AGOSTO</t>
  </si>
  <si>
    <t>CHEQUE PAGADO NO.0017868PAGO EN EFECTIVO</t>
  </si>
  <si>
    <t>TRASPASO A PERIFERICA2951884093AGO16 09:25 BANCOMER D805  FOLIO:1395</t>
  </si>
  <si>
    <t>E-115</t>
  </si>
  <si>
    <t>DEPOSITO EN EFECTIVO1360094DEM REF:00000000023061803120 6038043</t>
  </si>
  <si>
    <t>AS43122-AS43126-AS43129-AR12272-AR12273-RF34386-AS43135-AS43136-AS43138-AS43140-AS43143-AS43145-AS43146-RF34387               13/AGOSTO</t>
  </si>
  <si>
    <t>DEPOSITO EN EFECTIVO1360094DEM REF:00000000043061802120 6038032</t>
  </si>
  <si>
    <t>AS43082-RF34362-RF34363-AS43088-RF34365-AR12255-AS43089-RF34367-AS43093-RF34369-RF34370-RF34371-AR12257-RF34372-RF34374-RF34375-RF34376-AR12258-AS43103-AS43110-RF34383-AS43117-AS43118-RF34384-AS43107-AR12259         12/AGOSTO</t>
  </si>
  <si>
    <t>DEP. TARJETAS DEL      15/AGOSTO</t>
  </si>
  <si>
    <t>SPEI RECIBIDOBANAMEX0005344645  0020000009F-COTIZACION</t>
  </si>
  <si>
    <t>AR-12318           17/AGOSTO</t>
  </si>
  <si>
    <t>TRASPASO ENTRE CUENTASDE LA CUENTA 2832745666</t>
  </si>
  <si>
    <t>RF-34400              15/AGOSTO</t>
  </si>
  <si>
    <t>TRASPASO ENTRE CUENTASDE LA CUENTA 2810634379</t>
  </si>
  <si>
    <t>RF-34401              15/AGOSTO</t>
  </si>
  <si>
    <t>AS-43191          16/AGOSTO</t>
  </si>
  <si>
    <t>AS-43175             15/AGOSTO</t>
  </si>
  <si>
    <t>CHEQUE PAGADO NO.00178401278093164</t>
  </si>
  <si>
    <t>SPEI RECIBIDOBANREGIO0005217480  0580393676PAGO MANTENIMIENTO HILUX 2016</t>
  </si>
  <si>
    <t>AS-43184            15/AGOSTO</t>
  </si>
  <si>
    <t>DEPOSITO DE TERCEROREFBNTC00002186EmbPU57040 BMRCASH</t>
  </si>
  <si>
    <t>DEPOSITO DE TERCEROREFBNTC001906402002322 BMRCASH</t>
  </si>
  <si>
    <t>RF-34455 H63345 18.08.16</t>
  </si>
  <si>
    <t>DEPOSITO EN EFECTIVO1360094DEM REF:00000000063061801120 5727535</t>
  </si>
  <si>
    <t>AS43049-RF34342-AS43052-AR12243-AR12248-AR12249-AS43056-AS43057-AS43059-AR12250-RF34345-AS43068-AS43062-RF43062-RF34346-AR12251-AS43063-RF34349-RF34351-RF34350-AS43065-AS43065-AS43070-RF34358-AS43080                      11/AGOSTO</t>
  </si>
  <si>
    <t>SPEI RECIBIDOBANORTE/IXE0005179654  0720150816Pago de Camry</t>
  </si>
  <si>
    <t>RF-34395              15/AGOSTO</t>
  </si>
  <si>
    <t>RAUL ABGUIANO</t>
  </si>
  <si>
    <t>SPEI RECIBIDOBANAMEX0005172315  0020000001TRASPASO</t>
  </si>
  <si>
    <t>D-1260</t>
  </si>
  <si>
    <t>PAGO CUENTA DE TERCERO 0007337014BNET    0190241210</t>
  </si>
  <si>
    <t>AR-12283              15/AGOSTO</t>
  </si>
  <si>
    <t>TARIMORO</t>
  </si>
  <si>
    <t>TOYOTA FINANCIAL SERGUIA:1141360REF:00000000000005704058 CIE:0593003</t>
  </si>
  <si>
    <t>SPEI RECIBIDOAXA0005094121  67408419150010841915 217 002 AUTOS</t>
  </si>
  <si>
    <t>RF-34391 H64752 15.08.16</t>
  </si>
  <si>
    <t>RF-34352             11/AGOSTO</t>
  </si>
  <si>
    <t>SPEI RECIBIDOBANAMEX0005012179  0020093168AMEXCO SE 9350093168</t>
  </si>
  <si>
    <t>DEP. TARJETAS DEL      13/AGOSTO</t>
  </si>
  <si>
    <t>DEP. TARJETAS DEL      12/AGOSTO</t>
  </si>
  <si>
    <t>DEPOSITO EFECTIVO PRACTIC******9039AGO13 13:20 PRAC      D631 FOLIO:0045</t>
  </si>
  <si>
    <t>DEPOSITO EFECTIVO PRACTIC******9039AGO13 12:17 PRAC      7598 FOLIO:1513</t>
  </si>
  <si>
    <t>RF-34389             15/JULIO</t>
  </si>
  <si>
    <t>0107U/16</t>
  </si>
  <si>
    <t>TRASPASO A PERIFERICA2951884093AGO13 09:56 BANCOMER C362  FOLIO:1940</t>
  </si>
  <si>
    <t>DEP.CHEQUES DE OTRO BANCO AGO13 09:53 MEXICO</t>
  </si>
  <si>
    <t>RF-34382              12/AGOSTO</t>
  </si>
  <si>
    <t>AS-43087            12/AGOSTO</t>
  </si>
  <si>
    <t>RF-34385              13/AGOSTO</t>
  </si>
  <si>
    <t>AUDATEX LTN S DE RL DE CVALT030210 LV9JULIO MX226045 ORACLE V1757</t>
  </si>
  <si>
    <t>PAGO CUENTA DE TERCERO 0085374026BNET    2723614654 COMPRA DE AUTO</t>
  </si>
  <si>
    <t>RF-34381               12/AGOSTO</t>
  </si>
  <si>
    <t>LEON TRUJILLO ANA MARIA</t>
  </si>
  <si>
    <t>TRASPASO A TERCEROSREFBNTC00471291NOM SEM 32  AGOSTO CELAY      BMRCASH</t>
  </si>
  <si>
    <t>TRASPASO A TERCEROSREFBNTC00471291NOM QUIN 1ERA AGOSTO CELAY    BMRCASH</t>
  </si>
  <si>
    <t>DEP.CHEQUES DE OTRO BANCO AGO12 15:19 MEXICO</t>
  </si>
  <si>
    <t>CHEQUE PAGADO NO.0000178850133195457</t>
  </si>
  <si>
    <t>CHEQUE PAGADO NO.0000178840133195457</t>
  </si>
  <si>
    <t>CHEQUE PAGADO NO.00178860447737114</t>
  </si>
  <si>
    <t>CHEQUE PAGADO NO.00178872903220311</t>
  </si>
  <si>
    <t>SPEI RECIBIDOBANAMEX0005281098  0020000025ALECSA ANT REQ A06988</t>
  </si>
  <si>
    <t>AS-43206           16/AGOSTO</t>
  </si>
  <si>
    <t>SETEX</t>
  </si>
  <si>
    <t>CHEQUE PAGADO NO.00178900105727626</t>
  </si>
  <si>
    <t>CHEQUE PAGADO NO.00178881299171851</t>
  </si>
  <si>
    <t>SPEI RECIBIDOBANAMEX0005171231  0020000001TRASPASO</t>
  </si>
  <si>
    <t>DEPOSITO DE TERCEROREFBNTC001906403016018490  BMRCASH</t>
  </si>
  <si>
    <t>RF-34378 H63348 12.08.16</t>
  </si>
  <si>
    <t>SPEI RECIBIDOBAJIO0005112861  0304179700SERVICIO 150000 KMS HILUX 84</t>
  </si>
  <si>
    <t>AS-43150              15/AGOSTO</t>
  </si>
  <si>
    <t>DEPOSITO DE TERCEROREFBNTC000021862T3RFREV6GW506663 FBMRCASH</t>
  </si>
  <si>
    <t>1023N/16</t>
  </si>
  <si>
    <t>PD 1040</t>
  </si>
  <si>
    <t>DEPOSITO DE TERCEROREFBNTC00002186JTDKBRFU1G3528480 FBMRCASH</t>
  </si>
  <si>
    <t>1093N/16</t>
  </si>
  <si>
    <t>DEPOSITO DE TERCEROREFBNTC000021863FADP4CJ0EM138544 FBMRCASH</t>
  </si>
  <si>
    <t>0118U/16</t>
  </si>
  <si>
    <t>DEPOSITO DE TERCEROREFBNTC00002186MR0EX32G3D0252359 FBMRCASH</t>
  </si>
  <si>
    <t>0114U/16</t>
  </si>
  <si>
    <t>SPEI RECIBIDOZURICH0005061566  6270000197 2544778</t>
  </si>
  <si>
    <t>RF-34379 H63005 12.08.16</t>
  </si>
  <si>
    <t>DEPOSITO EN EFECTIVO1360094DEM REF:00000000083061800120 9800450</t>
  </si>
  <si>
    <t>AS43010-AR12232-AS43011-AS43012-RF34328-AS-43025-AR12236-RF34331-AS43031-RF34332-AS43033-RF34333AR12237-AS43035-AR12238-RF34334-RF34336-AS43041-RF34337-AS43044-AR12242-AS43046-RF34338-AS43040          10/AGOSTO</t>
  </si>
  <si>
    <t>SPEI RECIBIDOBANAMEX0005025719  0020093168AMEXCO SE 9350093168</t>
  </si>
  <si>
    <t xml:space="preserve">DEP. TARJETAS DEL RF34302    11/AGOSTO  </t>
  </si>
  <si>
    <t>CHEQUE PAGADO NO.0017841RFC CUENTA DE DEPOSITO:RFC NO DISP</t>
  </si>
  <si>
    <t>PAGO CUENTA DE TERCERO 0068532010BNET    0184104048</t>
  </si>
  <si>
    <t>AS-43075           11/AGOSTO</t>
  </si>
  <si>
    <t>ENLASES TURISTICOS DEL BAJIO</t>
  </si>
  <si>
    <t>SPEI RECIBIDOAXA0005152940  67408371670010837167 217 002 AUTOS</t>
  </si>
  <si>
    <t>RF-34354   11/AGOSTO</t>
  </si>
  <si>
    <t>DEPOSITO DE TERCEROREFBNTC00317527 QUALITAS 9428173BMRCASH</t>
  </si>
  <si>
    <t>RF-34355    11/AGOSTO</t>
  </si>
  <si>
    <t>DEPOSITO DE TERCEROREFBNTC00317527 QUALITAS 9428112BMRCASH</t>
  </si>
  <si>
    <t>RF-34356    11/AGOSTO</t>
  </si>
  <si>
    <t>CHEQUE PAGADO NO.0017870PAGO EN EFECTIVO</t>
  </si>
  <si>
    <t>PAGO CUENTA DE TERCERO 0005208026BNET    1109949860 ARRENDAMIENTO CAMI</t>
  </si>
  <si>
    <t>RF-34359             11/AGOSTO</t>
  </si>
  <si>
    <t>PAGO CUENTA DE TERCERO 0005042013BNET    0102889269</t>
  </si>
  <si>
    <t>RF-34366             12/AGOSTO</t>
  </si>
  <si>
    <t>SPEI RECIBIDOBANAMEX0005101606  0020000001TRASPASO</t>
  </si>
  <si>
    <t>D-912</t>
  </si>
  <si>
    <t>DEPOSITO DE TERCEROREFBNTC00002186MR0EX8DD5G0169682 FBMRCASH</t>
  </si>
  <si>
    <t>1111N/16</t>
  </si>
  <si>
    <t>PD 1036</t>
  </si>
  <si>
    <t>DEPOSITO DE TERCEROREFBNTC000021863G1TB5AF5EL127918  FBMRCASH</t>
  </si>
  <si>
    <t>0123U/16</t>
  </si>
  <si>
    <t>PD 2961</t>
  </si>
  <si>
    <t>CHEQUE PAGADO NO.0000178890133249794</t>
  </si>
  <si>
    <t>DEP.CHEQUES DE OTRO BANCO AGO11 11:07 MEXICO</t>
  </si>
  <si>
    <t>AS-43045            08/AGOSTO</t>
  </si>
  <si>
    <t>AS-43024            10/AGOSTO</t>
  </si>
  <si>
    <t>DEPOSITO DE TERCEROREFBNTC00246999MANTTO NO 4 BMRCASH</t>
  </si>
  <si>
    <t>AS-43060            11/AGOSTO</t>
  </si>
  <si>
    <t xml:space="preserve">MAYORISTAS DE AGROQUIMICOS </t>
  </si>
  <si>
    <t>SOBRANTE DE EFECTIVO1360094DEM REF:00000000003061809020 9365202</t>
  </si>
  <si>
    <t>DEPOSITO EN EFECTIVO1360094DEM REF:00000000003061809020 9365202</t>
  </si>
  <si>
    <t>RF34300-RF34301-RF34305-RF34307-AS42989-AS42990-AR12225-RF34318-AS42995-AS42994-AS42992-AS42997-AS42999-AS43000-AS43001-AS43006           09/AGOSTO</t>
  </si>
  <si>
    <t>DEP. TARJETAS DEL      10/AGOSTO</t>
  </si>
  <si>
    <t>DEPOSITO EFECTIVO PRACTIC******9039AGO10 14:30 PRAC      E120 FOLIO:8762</t>
  </si>
  <si>
    <t>RF-34335             10/AGOSTO</t>
  </si>
  <si>
    <t>DEPOSITO DE TERCEROREFBNTC00002186MR0EX8DDXG0246045 FBMRCASH</t>
  </si>
  <si>
    <t>1110N/16</t>
  </si>
  <si>
    <t>PD 1035</t>
  </si>
  <si>
    <t>SPEI RECIBIDOBANAMEX0005098717  0020000001TRASPASO</t>
  </si>
  <si>
    <t>SPEI ENVIADO BANAMEX0000057633  0021008168DEVOLUCION RECIBO 34249</t>
  </si>
  <si>
    <t>SPEI ENVIADO BANAMEX0000057632  0021008168DEVOLUCION RECIBO 33397</t>
  </si>
  <si>
    <t>SPEI ENVIADO BANAMEX0000057631  0021008168DEVOLUCION RECIBO 33982</t>
  </si>
  <si>
    <t>SPEI ENVIADO BANORTE/IXE0000057630  0721008168584</t>
  </si>
  <si>
    <t>SPEI ENVIADO SCOTIABANK0000057629  0441008168A34518</t>
  </si>
  <si>
    <t>SPEI ENVIADO SANTANDER0000057628  0141008168382 346</t>
  </si>
  <si>
    <t>SPEI ENVIADO SANTANDER0000057627  014100816811</t>
  </si>
  <si>
    <t>SPEI ENVIADO BANAMEX0000057626  00210081687729</t>
  </si>
  <si>
    <t>SPEI ENVIADO BANAMEX0000057625  00210081685995178</t>
  </si>
  <si>
    <t>SPEI ENVIADO BANAMEX0000057624  0021008168345 359 360</t>
  </si>
  <si>
    <t>SPEI ENVIADO BANAMEX0000057623  0021008168449</t>
  </si>
  <si>
    <t>SPEI ENVIADO SANTANDER0000057622  014100816813</t>
  </si>
  <si>
    <t>SPEI ENVIADO BANAMEX0000057621  0021008168B4507</t>
  </si>
  <si>
    <t>SPEI ENVIADO BANORTE/IXE0000057620  07210081681213</t>
  </si>
  <si>
    <t>SPEI ENVIADO BANORTE/IXE0000057619  07210081681876 1873</t>
  </si>
  <si>
    <t>TRASPASO A TERCEROSREFBNTC00471291539 539 394 807 338 BMRCASH</t>
  </si>
  <si>
    <t>TRASPASO A TERCEROSREFBNTC00471291623 608 624 626 622 621 BMRCASH</t>
  </si>
  <si>
    <t>TRASPASO A TERCEROSREFBNTC0047129113911  BMRCASH</t>
  </si>
  <si>
    <t>TRASPASO A TERCEROSREFBNTC0047129164482  BMRCASH</t>
  </si>
  <si>
    <t>TOYOTA FINANCIAL SERGUIA:1044626REF:00000000000005704058 CIE:0593003</t>
  </si>
  <si>
    <t>TRASPASO A PERIFERICA2951884093AGO10 11:10 BANCOMER B926  FOLIO:8668</t>
  </si>
  <si>
    <t>RF-34324          09/AGOSTO</t>
  </si>
  <si>
    <t>AS-43002         09/AGOSTO</t>
  </si>
  <si>
    <t>DEP.CHEQUES DE OTRO BANCO AGO10 11:06 MEXICO</t>
  </si>
  <si>
    <t>RF-34320               09/AGOSTO</t>
  </si>
  <si>
    <t>DEP.CHEQUES DE OTRO BANCO AGO10 11:05 MEXICO</t>
  </si>
  <si>
    <t>RF-34323             09/GOSTO</t>
  </si>
  <si>
    <t>DEPOSITO EN EFECTIVO1360094DEM REF:00000000023061808020 8887978</t>
  </si>
  <si>
    <t>AS42945-AS42947-AS42948-AS42949-RF34286-AR12214-AS42954-AS42954-RF34287-AS42967-RF34289-AS42969-AR12216-AR12217-AR12218-RF34288-AS42975-AR12219-RF34295-RF34275-AR12220-AS42979-AS42981-RF34299           08/AGOSTO</t>
  </si>
  <si>
    <t>DEP. TARJETAS DEL      09/AGOSTO</t>
  </si>
  <si>
    <t>CHEQUE PAGADO NO.0017871RFC CUENTA DE DEPOSITO:GNP9211244P0</t>
  </si>
  <si>
    <t>CHEQUE PAGADO NO.0017882RFC CUENTA DE DEPOSITO:ASE931116231</t>
  </si>
  <si>
    <t>CHEQUE PAGADO NO.0017826RFC CUENTA DE DEPOSITO:HEAO761223BU5</t>
  </si>
  <si>
    <t>SPEI RECIBIDOSCOTIABANK0005136456  0440001096abono a unidades REF1096-TCN16</t>
  </si>
  <si>
    <t>RF-34316          09/AGOSTO</t>
  </si>
  <si>
    <t>AS-43069            11/AGOSTO</t>
  </si>
  <si>
    <t>CHEQUE PAGADO NO.0017881PAGO EN EFECTIVO</t>
  </si>
  <si>
    <t>CHEQUE PAGADO NO.00178830142569841</t>
  </si>
  <si>
    <t>DEPOSITO DE TERCEROREFBNTC00002186EmbPU16757040 BMRCASH</t>
  </si>
  <si>
    <t>PAGO CUENTA DE TERCERO 0061104079BNET 0148247099</t>
  </si>
  <si>
    <t>RF-34322          09/AGOSTO</t>
  </si>
  <si>
    <t>TOYOTA FINANCIAL SERGUIA:3011547REF:00000000000005704058 CIE:0593003</t>
  </si>
  <si>
    <t>SPEI RECIBIDOBANAMEX0005083974  0020000001TRASPASO</t>
  </si>
  <si>
    <t>D-716</t>
  </si>
  <si>
    <t>PAGO CUENTA DE TERCERO 0093810015BNET    0184104048</t>
  </si>
  <si>
    <t>AR-12245            11/AGOSTO</t>
  </si>
  <si>
    <t>DEPOSITO EFECTIVO PRACTIC******9039AGO09 11:50 PRAC      D630 FOLIO:8728</t>
  </si>
  <si>
    <t>DEP.CHEQUES DE OTRO BANCO AGO09 11:49 MEXICO</t>
  </si>
  <si>
    <t>RF-34294            08/AGOSTO</t>
  </si>
  <si>
    <t>DEPOSITO DE TERCEROREFBNTC00002186MR0EX8DD0G0169539 FBMRCASH</t>
  </si>
  <si>
    <t>1113N/16</t>
  </si>
  <si>
    <t>PD 1033</t>
  </si>
  <si>
    <t>TRASPASO A PERIFERICA2951884093AGO09 11:31 BANCOMER D630  FOLIO:8718</t>
  </si>
  <si>
    <t>RF-34304          09/AGOSTO</t>
  </si>
  <si>
    <t>TRASPASO ENTRE CUENTASDE LA CUENTA 2602500841</t>
  </si>
  <si>
    <t>RF-34310          09/AGOSTO</t>
  </si>
  <si>
    <t>RF-34034             10/AGOSTO</t>
  </si>
  <si>
    <t>DEPOSITO EN EFECTIVO1360094DEM REF:00000000063061806020 8355380</t>
  </si>
  <si>
    <t>AR12199-AR12200-RF34272-AR12201-RF34273-AS42932-RF34275-AS42933-AR12203-RF34276-AR12204-AR12205-AS42934-AR12206-AS42935-RF34277-AS42936-AS42937-RF34278-AR12209-AS42943-RF34280-RF34281             06/AGOSTO</t>
  </si>
  <si>
    <t>DEPOSITO EN EFECTIVO1360094DEM REF:00000000083061805020 8355370</t>
  </si>
  <si>
    <t>AR12188-RF34250-AS42897-RF34251-RF34252-AS42898-AR12190-AS42901-RF34255-RF34256-AS42902-RF34258-AS42905-AS42906-AS42909-AS42913-AS42914-RF34262-AS34262-AS42918-RF34260-AS-42920-RF34265-AR12196-AS42922-RF34266-RF34268-RF34269-RF-34270              05/JULIO</t>
  </si>
  <si>
    <t>SPEI RECIBIDOBANAMEX0005005497  0020093168AMEXCO SE 9350093168</t>
  </si>
  <si>
    <t>DEP. TARJETAS DEL      08/AGOSTO</t>
  </si>
  <si>
    <t>CHEQUE PAGADO NO.0017874RFC CUENTA DE DEPOSITO:ASE931116231</t>
  </si>
  <si>
    <t>DEPOSITO DE TERCEROREFBNTC00317527 QUALITAS 9422866BMRCASH</t>
  </si>
  <si>
    <t>RF-34297 H65005 08.08.16</t>
  </si>
  <si>
    <t>DEPOSITO DE TERCEROREFBNTC00317527 QUALITAS 9425174BMRCASH</t>
  </si>
  <si>
    <t>RF-34296 H64687 08.08.16</t>
  </si>
  <si>
    <t>CHEQUE PAGADO NO.0000178420194426304</t>
  </si>
  <si>
    <t>CHEQUE PAGADO NO.0000178800197203535</t>
  </si>
  <si>
    <t>CHEQUE PAGADO NO.00178790446691730</t>
  </si>
  <si>
    <t>CHEQUE PAGADO NO.00178780446691730</t>
  </si>
  <si>
    <t>CHEQUE PAGADO NO.0000178770197203535</t>
  </si>
  <si>
    <t>CHEQUE PAGADO NO.0000178760446365655</t>
  </si>
  <si>
    <t>CHEQUE PAGADO NO.0000178750446365655</t>
  </si>
  <si>
    <t>CHEQUE PAGADO NO.0000178720446365655</t>
  </si>
  <si>
    <t>PAGO CUENTA DE TERCERO 0012206010BNET    0162769840</t>
  </si>
  <si>
    <t>AS-42984            09/AGOSTO</t>
  </si>
  <si>
    <t>CELSUS</t>
  </si>
  <si>
    <t>SPEI RECIBIDOBANAMEX0005112273  0020000001TRASPASO</t>
  </si>
  <si>
    <t>D-608</t>
  </si>
  <si>
    <t>TOYOTA FINANCIAL SERGUIA:4808970REF:00000000000005704058 CIE:0593003</t>
  </si>
  <si>
    <t>AR-12230         09/AGOSTO</t>
  </si>
  <si>
    <t>MIGUEL ANGEL</t>
  </si>
  <si>
    <t>SPEI RECIBIDOSCOTIABANK0005079397  0440012562enganche de camioneta</t>
  </si>
  <si>
    <t>RF-34293            08/AGOSTO</t>
  </si>
  <si>
    <t>RF-34238               04/AGOSTO</t>
  </si>
  <si>
    <t>AS-42942            06/AGOSTO</t>
  </si>
  <si>
    <t>TRASPASO A PERIFERICA2951884093AGO08 10:22 BANCOMER C363  FOLIO:7674</t>
  </si>
  <si>
    <t>SPEI RECIBIDOBANORTE/IXE0005028710  0720080816serv tacoma</t>
  </si>
  <si>
    <t>AS-42951            08/AGOSTO</t>
  </si>
  <si>
    <t>JORGE GARCIA</t>
  </si>
  <si>
    <t>DEP. TARJETAS DEL      05/AGOSTO</t>
  </si>
  <si>
    <t>TRASPASO A PERIFERICA2951884093AGO06 19:45 BANCOMER E113  FOLIO:5594</t>
  </si>
  <si>
    <t>I-353</t>
  </si>
  <si>
    <t>DEPOSITO EN EFECTIVO1360094DEM REF:00000000013061804020 7508424</t>
  </si>
  <si>
    <t>AS42866-RF34232-RF34233-RF34234-RF34235-AR12181-AS42871-AS42873-RF34237-AR12182-AS42880-AS42882-AR12184-AS42883-RF34239-RF34242-RF34243-AR12186-RF34245-RF34246-AS42889           04/AGOSTO</t>
  </si>
  <si>
    <t>CHEQUE PAGADO NO.0017837RFC CUENTA DE DEPOSITO:GNP9211244P0</t>
  </si>
  <si>
    <t>PAGO CUENTA DE TERCERO 0065889007BMOV    2984454235 PAGO</t>
  </si>
  <si>
    <t>CHEQUE PAGADO NO.0017867PAGO EN EFECTIVO</t>
  </si>
  <si>
    <t>DEP.CHEQUES DE OTRO BANCO AGO05 15:26 MEXICO</t>
  </si>
  <si>
    <t>CHEQUE PAGADO NO.00178652850265330</t>
  </si>
  <si>
    <t>CHEQUE PAGADO NO.00178660105727626</t>
  </si>
  <si>
    <t>SPEI RECIBIDOBAJIO0005246019  0304155500DIPROZEZA</t>
  </si>
  <si>
    <t>AR-12246            11/AGOSTO</t>
  </si>
  <si>
    <t>SPEI RECIBIDOBAJIO0005197014  0304516900MANTTO HILUX 100</t>
  </si>
  <si>
    <t>AS-42987         09/AGOSTO</t>
  </si>
  <si>
    <t>SPEI RECIBIDOBANAMEX0005188856  0020022563SERVICIO</t>
  </si>
  <si>
    <t>AS-42941            06/AGOSTO</t>
  </si>
  <si>
    <t>DEPOSITO EFECTIVO PRACTIC******9039AGO05 13:06 PRAC      7056 FOLIO:6435</t>
  </si>
  <si>
    <t>AR-12247            11/AGOSTO</t>
  </si>
  <si>
    <t xml:space="preserve">DAVID CORONA </t>
  </si>
  <si>
    <t>TOYOTA FINANCIAL SERGUIA:0423951REF:00000000000005704058 CIE:0593003</t>
  </si>
  <si>
    <t>SPEI RECIBIDOAXA0005110957  67408159720010815972 217 002 AUTOS</t>
  </si>
  <si>
    <t>RF-34267              05/AGOSTO</t>
  </si>
  <si>
    <t>DEPOSITO EFECTIVO PRACTIC******9039AGO05 09:46 PRAC      D805 FOLIO:6862</t>
  </si>
  <si>
    <t>TRASPASO A PERIFERICA2951884093AGO05 09:43 BANCOMER B538  FOLIO:7612</t>
  </si>
  <si>
    <t>DEP.CHEQUES DE OTRO BANCO AGO05 09:41 MEXICO</t>
  </si>
  <si>
    <t>AS-42868            04/AGOSTO</t>
  </si>
  <si>
    <t>AS-42881             04/AGOSTO</t>
  </si>
  <si>
    <t>DEPOSITO EN EFECTIVO1360094DEM REF:00000000071061803020 7088136</t>
  </si>
  <si>
    <t>RF34217-RF34219-AS42828-RF34224-AR12171-AR12172-AS42829-AR12173-AS42830-AS42831-AS42834-RF34226-AR12175-AS42838-AS42839-AS42840-AS42841-AR12176-AS42843-AS42845-AS42847-AS42851-RF34231            03/AGOSTO</t>
  </si>
  <si>
    <t>DEP. TARJETAS DEL      04/AGOSTO</t>
  </si>
  <si>
    <t>DEP. TARJETAS DEL  04/AGOSTO</t>
  </si>
  <si>
    <t>PAGO CUENTA DE TERCERO 0056048019BNET    0107347669</t>
  </si>
  <si>
    <t>RF-34274 06/AGOSTO</t>
  </si>
  <si>
    <t>CHEQUE PAGADO NO.0017860RFC CUENTA DE DEPOSITO:ADA030715477</t>
  </si>
  <si>
    <t>SPEI RECIBIDOBANAMEX0005188322  0020000123NICOMETAL BAJIO</t>
  </si>
  <si>
    <t>RF-34247    04/AGOSTO</t>
  </si>
  <si>
    <t>CONFIRMADO 05/08</t>
  </si>
  <si>
    <t>CHEQUE PAGADO NO.00178520447737114</t>
  </si>
  <si>
    <t>CHEQUE PAGADO NO.00178611112995379</t>
  </si>
  <si>
    <t>CHEQUE PAGADO NO.00178561112995379</t>
  </si>
  <si>
    <t>CHEQUE PAGADO NO.00178572903220311</t>
  </si>
  <si>
    <t>CHEQUE PAGADO NO.00178581499469494</t>
  </si>
  <si>
    <t>CHEQUE PAGADO NO.00178540446691730</t>
  </si>
  <si>
    <t>DEP.CHEQUES DE OTRO BANCO AGO04 14:44 MEXICO</t>
  </si>
  <si>
    <t>CHEQUE PAGADO NO.00178591496058264</t>
  </si>
  <si>
    <t>DEPOSITO DE TERCEROREFBNTC00317527 QUALITAS 9417783BMRCASH</t>
  </si>
  <si>
    <t>RF-34241 H64522 04.08.16</t>
  </si>
  <si>
    <t>PAGO CUENTA DE TERCERO 0045384025BNET 0189300430</t>
  </si>
  <si>
    <t>AS-42895            04/AGOSTO</t>
  </si>
  <si>
    <t>CHEQUE PAGADO NO.00178360194540859</t>
  </si>
  <si>
    <t>CHEQUE PAGADO NO.00178530197485522</t>
  </si>
  <si>
    <t>CHEQUE PAGADO NO.0017862PAGO EN EFECTIVO</t>
  </si>
  <si>
    <t>TOYOTA FINANCIAL SERGUIA:1956339REF:00000000000005704058 CIE:0593003</t>
  </si>
  <si>
    <t>TRASPASO A TERCEROSREFBNTC00471291SUELDO GERENCIAL  BMRCASH</t>
  </si>
  <si>
    <t>SUELDO INGENIERO</t>
  </si>
  <si>
    <t>SE VA PEDIR DEVOLUCION</t>
  </si>
  <si>
    <t xml:space="preserve">RF-34306      09/AGOSTO       </t>
  </si>
  <si>
    <t>TRASPASO A PERIFERICA2951884093AGO04 10:36 BANCOMER B923  FOLIO:1716</t>
  </si>
  <si>
    <t>SPEI ENVIADO BAJIO0000032211  0300408168DEVOLUCION RECIBO 33996</t>
  </si>
  <si>
    <t>SPEI ENVIADO BANAMEX0000032210  0020408168DEVOLUCION RECIBO 33735</t>
  </si>
  <si>
    <t>SPEI ENVIADO HSBC0000032209  0210408168358</t>
  </si>
  <si>
    <t>SPEI ENVIADO BANAMEX0000032208  0020408168448 4444</t>
  </si>
  <si>
    <t>SPEI ENVIADO SCOTIABANK0000032207  0440408168A83</t>
  </si>
  <si>
    <t>SPEI ENVIADO BANAMEX0000032206  0020408168B348 325 331</t>
  </si>
  <si>
    <t>SPEI ENVIADO BANAMEX0000032205  00204081685986981 5970373 5972814 597037</t>
  </si>
  <si>
    <t>SPEI ENVIADO BANORTE/IXE0000032203  0720408168557</t>
  </si>
  <si>
    <t>SPEI ENVIADO BANAMEX0000032202  00204081681497658 1498096</t>
  </si>
  <si>
    <t>SPEI ENVIADO BAJIO0000032201  03004081682991 23581</t>
  </si>
  <si>
    <t>SPEI ENVIADO BANAMEX0000032200  00204081681192252</t>
  </si>
  <si>
    <t>TRASPASO A TERCEROSREFBNTC00471291DEVOLUCION RECIBO 33809 BMRCASH</t>
  </si>
  <si>
    <t>TRASPASO A TERCEROSREFBNTC0047129164264 BMRCASH</t>
  </si>
  <si>
    <t>TRASPASO A TERCEROSREFBNTC00471291405 BMRCASH</t>
  </si>
  <si>
    <t>TRASPASO A TERCEROSREFBNTC004712913851634 3855268 3853214 BMRCASH</t>
  </si>
  <si>
    <t>ENLACE TPE SA DE CVGUIA:1340273REF:00008000002000561778 CIE:1281615</t>
  </si>
  <si>
    <t>MERCADO LIBRE S DE RGUIA:1340262REF:00000000019477589055 CIE:0641375</t>
  </si>
  <si>
    <t>SPEI RECIBIDOBANAMEX0005027534  0020000001TRASPASO</t>
  </si>
  <si>
    <t>DEPOSITO EN EFECTIVO1360094DEM REF:00000000053061802020 6637191</t>
  </si>
  <si>
    <t>AR12157-AS42787-AS42789-RF34198-AS42792-AR12160-RF34199-RF34201-AS42798-AR12161-AR12163-AS42800-AS42801-AS42802-AR12164-AR12164-AR12165-AS42804-RF34208-AS42809-AS42810-AS42811-RF34210-AS42817-AS42818-AS42821-RF34215-RF34216          02/AGOSTO</t>
  </si>
  <si>
    <t>RF34176-RF34136          01/AGOSTO</t>
  </si>
  <si>
    <t>DEP. TARJETAS DEL      03/AGOSTO</t>
  </si>
  <si>
    <t>TRASPASO A PERIFERICA2951884093RFC: HCC 8407273U7 15:58 AUT: 719386</t>
  </si>
  <si>
    <t>DEPOSITO DE TERCEROREFBNTC00317527  QUALITAS 9414006BMRCASH</t>
  </si>
  <si>
    <t>RF-34230   03/AGOSTO</t>
  </si>
  <si>
    <t>SPEI RECIBIDOBANAMEX0005150499  00203386554183AP93</t>
  </si>
  <si>
    <t>RF-34249             05/AGOSTO</t>
  </si>
  <si>
    <t>DEP.CHEQUES DE OTRO BANCO AGO03 13:55 MEXICO</t>
  </si>
  <si>
    <t>CHEQUE PAGADO NO.00178450446691730</t>
  </si>
  <si>
    <t>CHEQUE PAGADO NO.0000178430197203535</t>
  </si>
  <si>
    <t>CHEQUE PAGADO NO.0000178480197203535</t>
  </si>
  <si>
    <t>CHEQUE PAGADO NO.0000178490197203535</t>
  </si>
  <si>
    <t>CHEQUE PAGADO NO.00178510446691730</t>
  </si>
  <si>
    <t>SPEI ENVIADO BANAMEX0000070977  0020308168PAGO FACTURA</t>
  </si>
  <si>
    <t>CHEQUE PAGADO NO.00178440446691730</t>
  </si>
  <si>
    <t>CHEQUE PAGADO NO.0000178460197203535</t>
  </si>
  <si>
    <t>CHEQUE PAGADO NO.0000178470197203535</t>
  </si>
  <si>
    <t>AR-12191             05/AGOSTO</t>
  </si>
  <si>
    <t>TOYOTA FINANCIAL SERGUIA:3768040REF:00000000000005704058 CIE:0593003</t>
  </si>
  <si>
    <t>SPEI ENVIADO BANAMEX0000050913  0020308168PAGO FACTURA</t>
  </si>
  <si>
    <t>SPEI RECIBIDOBANAMEX0005080308  0020000001TRASPASO</t>
  </si>
  <si>
    <t>TRASPASO A PERIFERICA2951884093AGO03 10:17 BANCOMER B538  FOLIO:5753</t>
  </si>
  <si>
    <t>DEP.CHEQUES DE OTRO BANCO AGO03 10:11 MEXICO</t>
  </si>
  <si>
    <t>RF-34200               02/AGOSTO</t>
  </si>
  <si>
    <t>SPEI RECIBIDOBANAMEX0005043712  0020089511DTMAC COMERCIALIZADORA SA DE C</t>
  </si>
  <si>
    <t>PD 244</t>
  </si>
  <si>
    <t>DEPOSITO EN EFECTIVO1360094DEM REF:00000000073061801020 6136526</t>
  </si>
  <si>
    <t>AR12142-AR12143-AS42760-AS42761-RF34175-AR12144-AS42765-RF34178-RF34179-AR12147-RF34182-AS42769-AS42770-RF34184-AS42771-AR12151-AR12154-AS42772-RF34186-AS42774-AS42775-AS42766-AR12156-RF34188-AS42776-AS42777-RF34192-RF34191-AS42783-RF34196              01/AGOSTO</t>
  </si>
  <si>
    <t>DEP. TARJETAS DEL      02/AGOSTO</t>
  </si>
  <si>
    <t>I-137</t>
  </si>
  <si>
    <t>I-138</t>
  </si>
  <si>
    <t>E-107</t>
  </si>
  <si>
    <t>CHEQUE PAGADO NO.00178390105727626</t>
  </si>
  <si>
    <t>CHEQUE PAGADO NO.00178380105727626</t>
  </si>
  <si>
    <t>AS-42764           01/AGOSTO</t>
  </si>
  <si>
    <t>DEP.CHEQUES DE OTRO BANCO AGO02 12:35 MEXICO</t>
  </si>
  <si>
    <t>RF-34171            01/AGOSTO</t>
  </si>
  <si>
    <t>SPEI RECIBIDOAXA0005052195  67407980280010798028 217 002 AUTOS</t>
  </si>
  <si>
    <t>RF-34205             02/AGOSTO</t>
  </si>
  <si>
    <t>TRASPASO A PERIFERICA2951884093AGO02 09:29 BANCOMER 5953  FOLIO:3458</t>
  </si>
  <si>
    <t>COMPRA FONDOS INVERSIONBMERGOB E 00OPERADO EN CANAL: BNTC</t>
  </si>
  <si>
    <t>PD 2956</t>
  </si>
  <si>
    <t>DEPOSITO EN EFECTIVO1360094DEM REF:00000000003061709220 5634673</t>
  </si>
  <si>
    <t>AR-12114-AR12115-RF34094-RF34095-AS42650-RF34100-RF34101-AS42664-42666-RF42666-RF34107-AS42676-AR12123-RF34109-AS42685-AS42688-RF34113-AR12124-AS42693-AS42694-RF34114-AS42706             29/JULIO</t>
  </si>
  <si>
    <t>DEPOSITO EN EFECTIVO1360094DEM REF:00000000083061700320 5634662</t>
  </si>
  <si>
    <t>AS42708-RF34097-AS42710-AS2210.01-AS200.01-AR12128-AR12129-AR1230-RFRF34116-RF34117-AS42720-AS42721-RF34120-AS42725-AS42727-RF34121-RF34122-AR12140-RF34125-AS42735-AS42737-AS42739-RF34126-RF34127-RF-34130-AS-42745-AR12141-AS42748-AS42753-AS42756-AS42757-AS42759            30/JULIO</t>
  </si>
  <si>
    <t>SPEI RECIBIDOBANAMEX0005001814  0020093168AMEXCO SE 9350093168</t>
  </si>
  <si>
    <t>DEP. TARJETAS DEL      01/AGOSTO</t>
  </si>
  <si>
    <t>JUNIO</t>
  </si>
  <si>
    <t>PD 2920</t>
  </si>
  <si>
    <t>DEPOSITO EFECTIVO PRACTIC******9039AGO01 17:23 PRAC D628 FOLIO:1055</t>
  </si>
  <si>
    <t>RF-34136            01/AGOSTO</t>
  </si>
  <si>
    <t>PAGO CUENTA DE TERCERO 0081361016BNET 0197488327 PAGO ROMELIA PEREZ</t>
  </si>
  <si>
    <t>RF-34194            01/AGOSTO</t>
  </si>
  <si>
    <t>TOYOTA FINANCIAL SERGUIA:3134054REF:2488AF73 CIE:0592996</t>
  </si>
  <si>
    <t>TOYOTA FINANCIAL SERGUIA:3134043REF:2487AF05 CIE:0592996</t>
  </si>
  <si>
    <t>PAGO CUENTA DE TERCERO 0057070009BMOV 2872328917 AUTO</t>
  </si>
  <si>
    <t>RF-34187            01/AGOSTO</t>
  </si>
  <si>
    <t>TRASPASO ENTRE CUENTASDE LA CUENTA 1102532948</t>
  </si>
  <si>
    <t>RF-34190            01/AGOSTO</t>
  </si>
  <si>
    <t>DEPOSITO DE TERCEROREFBNTC000021865YFBURHE2GP546123  FBMRCASH</t>
  </si>
  <si>
    <t>1084N/16</t>
  </si>
  <si>
    <t>PD 245</t>
  </si>
  <si>
    <t>DEPOSITO DE TERCEROREFBNTC00002186MHKMF53F5GK008306  FBMRCASH</t>
  </si>
  <si>
    <t>1080N/16</t>
  </si>
  <si>
    <t>DEPOSITO DE TERCEROREFBNTC000021865TDYK3DC2GS760280  FBMRCASH</t>
  </si>
  <si>
    <t>1083N/16</t>
  </si>
  <si>
    <t>SPEI RECIBIDOBANAMEX0005179687  0020000001TRASPASO</t>
  </si>
  <si>
    <t>D-230</t>
  </si>
  <si>
    <t>PAGO CUENTA DE TERCERO 0028123007BNET    0481196332</t>
  </si>
  <si>
    <t>AR-12170           03/AGOSTO</t>
  </si>
  <si>
    <t>CONSTRUCTORA ACERCA</t>
  </si>
  <si>
    <t>TRASPASO ENTRE CUENTASDE LA CUENTA 0102584069</t>
  </si>
  <si>
    <t>RF-934185          01/AGOSTO</t>
  </si>
  <si>
    <t>MANUEL BARRON PAULIN</t>
  </si>
  <si>
    <t>TOYOTA FINANCIAL SERGUIA:0687753REF:00000000000005704058 CIE:0593003</t>
  </si>
  <si>
    <t>RF-34177            01/AGOSTO</t>
  </si>
  <si>
    <t>TRASPASO A PERIFERICA2951884093AGO01 09:27 BANCOMER D805  FOLIO:5093</t>
  </si>
  <si>
    <t>TRASPASO ENTRE CUENTASDE LA CUENTA 1109936823</t>
  </si>
  <si>
    <t>RF-34173            01/AGOSTO</t>
  </si>
  <si>
    <t>AS-42743            30/JULIO</t>
  </si>
  <si>
    <t>AS-42657            29/JULIO</t>
  </si>
  <si>
    <t>DEP. TARJETAS DEL      30/JULIO</t>
  </si>
  <si>
    <t>DEP. TARJETAS DEL      29/JULIO</t>
  </si>
  <si>
    <t>D 1021</t>
  </si>
  <si>
    <t>COM CHQ LIBRADOS PAGADOS DEL 01JUL16 AL 31JUL16</t>
  </si>
  <si>
    <t>CHEQUE 17855</t>
  </si>
  <si>
    <t>PD 3000</t>
  </si>
  <si>
    <t>SOBRAN 3.13</t>
  </si>
  <si>
    <t>PER</t>
  </si>
  <si>
    <t>AR-122497           09/SEPTIEMBRE</t>
  </si>
  <si>
    <t/>
  </si>
  <si>
    <t>TRASPASO A PERIFERICA2951884093SEP30 09:28 BANCOMER D805  FOLIO:8433</t>
  </si>
  <si>
    <t>PD 2888</t>
  </si>
  <si>
    <t>DEPOSITO EN EFECTIVO1360094DEM REF:00000000002061908220 8640049</t>
  </si>
  <si>
    <t>DEPOSITO EN EFECTIVO1360094DEM REF:00000000083061908220 8640038</t>
  </si>
  <si>
    <t>PE 228</t>
  </si>
  <si>
    <t>PAGO CUENTA DE TERCERO 0004066012BNET    0195600243</t>
  </si>
  <si>
    <t>CHEQUE PAGADO NO.0000180530197203535</t>
  </si>
  <si>
    <t>CHEQUE PAGADO NO.0000180520197203535</t>
  </si>
  <si>
    <t>CHEQUE PAGADO NO.0000180510197203535</t>
  </si>
  <si>
    <t>CHEQUE PAGADO NO.0000180500197203535</t>
  </si>
  <si>
    <t>CHEQUE PAGADO NO.00180000151679147</t>
  </si>
  <si>
    <t>DEP.CHEQUES DE OTRO BANCO SEP29 15:34 MEXICO</t>
  </si>
  <si>
    <t>SPEI RECIBIDOHSBC0005262473  0210000001Anticipo Hiace 2017 Alecsa Cel</t>
  </si>
  <si>
    <t>CONFIRMADO 29/09</t>
  </si>
  <si>
    <t>DURAN AGUACALIENTE</t>
  </si>
  <si>
    <t>SPEI RECIBIDOAXA0005183421  67410220400011022040 217 001 AUTOS</t>
  </si>
  <si>
    <t>RF-35164 H65528 29.09.16</t>
  </si>
  <si>
    <t>TRASPASO A TERCEROSREFBNTC00471291PRACTICANTES CELAYA BMRCASH</t>
  </si>
  <si>
    <t>TRASPASO A TERCEROSREFBNTC00471291FIN LOPEZ VELAZQUEZ FRANCISCO BMRCASH</t>
  </si>
  <si>
    <t>TRASPASO A TERCEROSREFBNTC00471291NOMINA 2DA QUINCENA SEPTIEM   BMRCASH</t>
  </si>
  <si>
    <t>TOYOTA FINANCIAL SERGUIA:1094710REF:00000000000005704058 CIE:0593003</t>
  </si>
  <si>
    <t xml:space="preserve">QM </t>
  </si>
  <si>
    <t>PI 1084</t>
  </si>
  <si>
    <t>PAGO CUENTA DE TERCERO 0076018012BNET    0187599854</t>
  </si>
  <si>
    <t>TRASPASO A PERIFERICA2951884093SEP29 09:27 BANCOMER D805  FOLIO:7984</t>
  </si>
  <si>
    <t>DEPOSITO EN EFECTIVO1360094DEM REF:00000000003061907220 8203701</t>
  </si>
  <si>
    <t>DEPOSITO EN EFECTIVO1360094DEM REF:00000000022061907220 8203690</t>
  </si>
  <si>
    <t>TEF RECIBIDO BANORTE/IXE1491164323  0726818332guia facia sienna</t>
  </si>
  <si>
    <t>PAGO CUENTA DE TERCERO 0074941010BNET    0197780761</t>
  </si>
  <si>
    <t>DEPOSITO DE TERCEROREFBNTC00027537029854    BMRCASH</t>
  </si>
  <si>
    <t>AM-1165</t>
  </si>
  <si>
    <t>SPEI RECIBIDOBANAMEX0005236576  0020294611DTMAC COMERCIALIZADORA SA DE C</t>
  </si>
  <si>
    <t>AM-1176</t>
  </si>
  <si>
    <t>PD 2564</t>
  </si>
  <si>
    <t>PAGO CUENTA DE TERCERO 0050486010BNET    0187599854</t>
  </si>
  <si>
    <t>CONFIRMADO 28/09</t>
  </si>
  <si>
    <t>PAGO CUENTA DE TERCERO 0040814016BNET    0101793497</t>
  </si>
  <si>
    <t>ESPINOSA INGENIEROS CONSTRUTORES</t>
  </si>
  <si>
    <t>DEP.CHEQUES DE OTRO BANCO SEP28 14:08 MEXICO</t>
  </si>
  <si>
    <t>DEP.CHEQUES DE OTRO BANCO SEP28 14:07 MEXICO</t>
  </si>
  <si>
    <t>CHEQUE PAGADO NO.0000180540133195457</t>
  </si>
  <si>
    <t>DEPOSITO EFECTIVO PRACTIC******9039SEP28 13:40 PRAC      D630 FOLIO:4889</t>
  </si>
  <si>
    <t>DEPOSITO FALTANTE DE CAJA</t>
  </si>
  <si>
    <t>TRASPASO ENTRE CUENTASREFBNTC00471291TRASPASO0176980015            BMRCASH</t>
  </si>
  <si>
    <t>RF-35064              24/SEPTIEMBRE</t>
  </si>
  <si>
    <t>PAGO CUENTA DE TERCERO 0061093012BNET    0101793497</t>
  </si>
  <si>
    <t>PAGO CUENTA DE TERCERO 0084722009BMOV    0159516557 YARIS 2014 MARIO L</t>
  </si>
  <si>
    <t>SPEI ENVIADO BANAMEX0000049936  0022809168396 391 395</t>
  </si>
  <si>
    <t>SPEI ENVIADO BANORTE/IXE0000049935  0722809168778</t>
  </si>
  <si>
    <t>SPEI ENVIADO BANAMEX0000049934  00228091686126747 6126750</t>
  </si>
  <si>
    <t>SPEI ENVIADO HSBC0000049933  0212809168370</t>
  </si>
  <si>
    <t>SPEI ENVIADO BANORTE/IXE0000049932  0722809168E742</t>
  </si>
  <si>
    <t>SPEI ENVIADO SCOTIABANK0000049931  044280916835456 35583</t>
  </si>
  <si>
    <t>SPEI ENVIADO BANAMEX0000049930  0022809168933</t>
  </si>
  <si>
    <t>SPEI ENVIADO BANORTE/IXE0000049929  07228091681998 2030</t>
  </si>
  <si>
    <t>SPEI ENVIADO BANAMEX0000049928  0022809168146462 1502404 1502439 1502202</t>
  </si>
  <si>
    <t>SPEI ENVIADO SCOTIABANK0000049927  0442809168184 176 175 173</t>
  </si>
  <si>
    <t>SPEI ENVIADO BAJIO0000049926  0302809168452 429 442 435</t>
  </si>
  <si>
    <t>SPEI ENVIADO SANTANDER0000049925  014280916830 32 33 34 29 28 31 20</t>
  </si>
  <si>
    <t>TRASPASO A TERCEROSREFBNTC00471291DEVOLUCION RECIBO 34278 BMRCASH</t>
  </si>
  <si>
    <t>TRASPASO A TERCEROSREFBNTC00471291905 906 BMRCASH</t>
  </si>
  <si>
    <t>TRASPASO A TERCEROSREFBNTC00471291F09004  BMRCASH</t>
  </si>
  <si>
    <t>TRASPASO A TERCEROSREFBNTC004712912801 BMRCASH</t>
  </si>
  <si>
    <t>TRASPASO A TERCEROSREFBNTC00471291701 700 699 696   BMRCASH</t>
  </si>
  <si>
    <t>TRASPASO A TERCEROSREFBNTC0047129165996  BMRCASH</t>
  </si>
  <si>
    <t>TRASPASO A TERCEROSREFBNTC00471291224 223  BMRCASH</t>
  </si>
  <si>
    <t>TRASPASO A TERCEROSREFBNTC0047129114468 BMRCASH</t>
  </si>
  <si>
    <t>TOYOTA FINANCIAL SERGUIA:2950761REF:00000000000005704058 CIE:0593003</t>
  </si>
  <si>
    <t>SPEI RECIBIDOBANAMEX0005094710  0020000001TRASPASO</t>
  </si>
  <si>
    <t>CONFIRTMADO 28/09</t>
  </si>
  <si>
    <t>CHEQUE PAGADO NO.0000180260155467373</t>
  </si>
  <si>
    <t>TRASPASO A PERIFERICA2951884093SEP28 10:37 BANCOMER E113  FOLIO:4591</t>
  </si>
  <si>
    <t>DEPOSITO DE TERCEROREFBNTC000021863MYDLAYV8GY144444 FBMRCASH</t>
  </si>
  <si>
    <t>0928N/16</t>
  </si>
  <si>
    <t>PD 2588</t>
  </si>
  <si>
    <t>DEPOSITO DE TERCEROREFBNTC000021863TMAZ5CN4HM028794 FBMRCASH</t>
  </si>
  <si>
    <t>0098N/17</t>
  </si>
  <si>
    <t>SPEI RECIBIDOBANAMEX0005055220  0020000005CAMBIO DE BALATAS REQ A07440</t>
  </si>
  <si>
    <t>TRASPASO ENTRE CUENTASDE LA CUENTA 2663820521</t>
  </si>
  <si>
    <t>SPEI RECIBIDOBANAMEX0005034250  0020009651ENG%20YARISR%20SRA%20VIVIANA%2</t>
  </si>
  <si>
    <t>INV 0942N/16</t>
  </si>
  <si>
    <t>DEPOSITO EN EFECTIVO1360094DEM REF:00000000042061906220 7734287</t>
  </si>
  <si>
    <t>RF35078-AS44289-AS44290                 26/SEPTIEMBRE</t>
  </si>
  <si>
    <t>FALTANTE DE EFECTIVO1360094DEM REF:00000000023061906220 7734276</t>
  </si>
  <si>
    <t>DEPOSITO EN EFECTIVO1360094DEM REF:00000000023061906220 7734276</t>
  </si>
  <si>
    <t>AS44291-AS44293-RF35085-AS12632-AR12634-AS44296-RF35088-AS44302-RF35093-RF35094-RF35095                26/SEPTIEMBRE</t>
  </si>
  <si>
    <t>DEPOSITO DE TERCEROREFBNTC00002186F-AM-1171                     FBMRCASH</t>
  </si>
  <si>
    <t>PI 1063</t>
  </si>
  <si>
    <t>CHEQUE PAGADO NO.00180490105727626</t>
  </si>
  <si>
    <t>CHEQUE PAGADO NO.00180440444218655</t>
  </si>
  <si>
    <t>CHEQUE PAGADO NO.00180450444218655</t>
  </si>
  <si>
    <t>CHEQUE PAGADO NO.0000180480133195457</t>
  </si>
  <si>
    <t>CONFIRMADO 27/09</t>
  </si>
  <si>
    <t>DEPOSITO DE TERCEROREFBNTC00002186JTDKBRFU6H3027022  FBMRCASH</t>
  </si>
  <si>
    <t>0097N/17</t>
  </si>
  <si>
    <t>PD 2598</t>
  </si>
  <si>
    <t>DEPOSITO DE TERCEROREFBNTC00002186JTFSX23P9H6172780   FBMRCASH</t>
  </si>
  <si>
    <t>0091N/17</t>
  </si>
  <si>
    <t>PAGO CUENTA DE TERCERO 0077399029BNET    0163350983</t>
  </si>
  <si>
    <t>TOYOTA FINANCIAL SERGUIA:4800268REF:00000000000005704058 CIE:0593003</t>
  </si>
  <si>
    <t>SPEI RECIBIDOBANAMEX0005039139  0020063423DALTON ORGULLO MOTRIZ SA DE CV</t>
  </si>
  <si>
    <t>aplicado thanias</t>
  </si>
  <si>
    <t>DEPOSITO EFECTIVO PRACTIC******9039SEP27 09:34 PRAC      D805 FOLIO:7494</t>
  </si>
  <si>
    <t>FALTANTE DE CAJA</t>
  </si>
  <si>
    <t>TRASPASO A PERIFERICA2951884093SEP27 09:28 BANCOMER D805  FOLIO:7488</t>
  </si>
  <si>
    <t>PAGO CUENTA DE TERCERO 0013158011BNET    0193546799</t>
  </si>
  <si>
    <t>RECUPERADORA Y RECICLADORA</t>
  </si>
  <si>
    <t>DEPOSITO EN EFECTIVO1360094Referencia Ampliada</t>
  </si>
  <si>
    <t>RF35045-AR12615-RF35046-RF35047-AS44237-RF35050-RF35048-AR12616-AS44241-AS44243-AS44244-AR12618-RF35052-AS44247-AS44249-RF35058-AS44250-AS44252-AS44253-AS44254-AS44255-AS44258-AS44259-AS44260               23/SEPTIEMBRE</t>
  </si>
  <si>
    <t>FALTANTE DE EFECTIVO1360094DEM REF:00000000012061903220 7168326</t>
  </si>
  <si>
    <t>DEPOSITO EN EFECTIVO1360094DEM REF:00000000092061904220 7168315</t>
  </si>
  <si>
    <t>RF35062-AS44262-AS42264-RF35066-RF35070-AS44265-AS44266-AS44269-AS44270-AS44271-AS44277-AS44278-AS44279-AS44280-AS44281-RF35075                   24/SEPTIEMBRE</t>
  </si>
  <si>
    <t>RF-35077              25/SEPTIEMBRE</t>
  </si>
  <si>
    <t>DEPOSITO EN EFECTIVO1360094DEM REF:00000000043061905220 7168304</t>
  </si>
  <si>
    <t>AS44232-AS44233-AR12613-AR12614                 23/SEPTIEMBRE</t>
  </si>
  <si>
    <t>CHEQUE PAGADO NO.0018034DEM REF:00000000093061903220 7168293</t>
  </si>
  <si>
    <t xml:space="preserve">CHEQUE PAGADO NO.0018033 </t>
  </si>
  <si>
    <t xml:space="preserve">SPEI RECIBIDOBANAMEX0005015362  002 </t>
  </si>
  <si>
    <t>IVA COM. VENTAS DEBITO1758295360093168AMEXCO SE 9350093168</t>
  </si>
  <si>
    <t>DEP. TARJETAS DEL      26/SEPTIEMBRE</t>
  </si>
  <si>
    <t>PRIMA SEGURO DE CONTADO9801649496TERMINALES PUNTO DE VENTA</t>
  </si>
  <si>
    <t xml:space="preserve">PRIMA SEGURO DE CONTADO9801649496 </t>
  </si>
  <si>
    <t xml:space="preserve">IVA COMISION APERTURA9801649496 </t>
  </si>
  <si>
    <t xml:space="preserve">COM. APERTURA CONTRATO9801649496 </t>
  </si>
  <si>
    <t xml:space="preserve">LIQUIDACION DEL CONTRATO9801649496 </t>
  </si>
  <si>
    <t>DEP.CHEQUES DE OTRO BANCO SEP26 14:21 MEXICO</t>
  </si>
  <si>
    <t>SPEI RECIBIDOSCOTIABANK0005163375  0440026100spei a favor de alecsa celaya</t>
  </si>
  <si>
    <t>CONFIRMADO 26/09</t>
  </si>
  <si>
    <t>DEPOSITO EFECTIVO PRACTIC******9039SEP26 14:00 PRAC 6597 FOLIO:8123</t>
  </si>
  <si>
    <t>SPEI RECIBIDOBANAMEX0005151676  0020121212CAM FERNANDO SERRANO</t>
  </si>
  <si>
    <t>AS-44298                26/SEPTIEMBRE</t>
  </si>
  <si>
    <t>TOYOTA FINANCIAL SERGUIA:2643949REF:00000000000005704058 CIE:0593003</t>
  </si>
  <si>
    <t>SPEI RECIBIDOBANAMEX0005113431  0020000001TRASPASO</t>
  </si>
  <si>
    <t>D-2257</t>
  </si>
  <si>
    <t>DEPOSITO DE TERCEROREFBNTC000021865TDYZ3DC1HS769758 FBMRCASH</t>
  </si>
  <si>
    <t>0070N/17</t>
  </si>
  <si>
    <t>PD 2603</t>
  </si>
  <si>
    <t>DEPOSITO DE TERCEROREFBNTC00002186JTDKBRFU1H3533938  FBMRCASH</t>
  </si>
  <si>
    <t>0089N/17</t>
  </si>
  <si>
    <t>PAGO CUENTA DE TERCERO 0082942010BNET    0136496067</t>
  </si>
  <si>
    <t>AS-44301                26/SEPTIEMBRE</t>
  </si>
  <si>
    <t>TRASPASO ENTRE CUENTAS DE LA CUENTA 1115785502</t>
  </si>
  <si>
    <t>RF-35083                26/SEPTIEMBRE</t>
  </si>
  <si>
    <t xml:space="preserve">VICTOR ANTONIO PONCE </t>
  </si>
  <si>
    <t>D 2038</t>
  </si>
  <si>
    <t>D-2276</t>
  </si>
  <si>
    <t>D-2280</t>
  </si>
  <si>
    <t>TRASPASO ENTRE CUENTASDE LA CUENTA 1287473176</t>
  </si>
  <si>
    <t>RF-35084                26/SEPTIEMBRE</t>
  </si>
  <si>
    <t>DEP.CHEQUES DE OTRO BANCO SEP26 09:55 MEXICO</t>
  </si>
  <si>
    <t>AS-44275             24/SEPTIEMBRE</t>
  </si>
  <si>
    <t>RF-35071              24/SEPTIEMBRE</t>
  </si>
  <si>
    <t>TRASPASO A PERIFERICA2951884093SEP26 09:43 BANCOMER B538  FOLIO:1170</t>
  </si>
  <si>
    <t>DEP. TARJETAS DEL      24/SEPTIEMBRE</t>
  </si>
  <si>
    <t>DEP. TARJETAS DEL      23/SEPTIEMBRE</t>
  </si>
  <si>
    <t>PAGO CUENTA DE TERCERO 0038615024BNET    0100963089</t>
  </si>
  <si>
    <t>PAGO CUENTA DE TERCERO 0038615009BNET    0100963089</t>
  </si>
  <si>
    <t>PAGO CUENTA DE TERCERO 0035658012BNET    0195600243</t>
  </si>
  <si>
    <t>RF-35089             26/SEPTIEMBRE</t>
  </si>
  <si>
    <t>PAGO CUENTA DE TERCERO 0083661025BNET    0159664955</t>
  </si>
  <si>
    <t>AS-44287              24/SEPTIEMBRE</t>
  </si>
  <si>
    <t>GRUPO SERVICIO TEPEYAC</t>
  </si>
  <si>
    <t>CHEQUE PAGADO NO.00180462896758940</t>
  </si>
  <si>
    <t>CHEQUE PAGADO NO.00179620443388751</t>
  </si>
  <si>
    <t>DEP.CHEQUES DE OTRO BANCO SEP24 10:04 MEXICO</t>
  </si>
  <si>
    <t>AS-44235               23/SEPTIEMBRE</t>
  </si>
  <si>
    <t>TRASPASO A PERIFERICA2951884093SEP24 09:58 BANCOMER E113  FOLIO:3772</t>
  </si>
  <si>
    <t>DEPOSITO EN EFECTIVO1360094DEM REF:00000000032061902220 6332800</t>
  </si>
  <si>
    <t>RF35030-AS44213-RF35032-AS44215-AR12608-AS44218-RF35033-AR12610-AS44219-RF35037-AS44223               22/SEPTIEMBE</t>
  </si>
  <si>
    <t>DEPOSITO EN EFECTIVO1360094DEM REF:00000000013061902220 6332799</t>
  </si>
  <si>
    <t>AR12602-AS44195-AR12603-AS44198-AS44199-RF35023-RF35024-RF35025-AS44202-AS44203-AS44206-AS44207                  22/SEPTIEMBRE</t>
  </si>
  <si>
    <t>TEF RECIBIDO BAJIO1489761114  0305860086Enganche Tacoma</t>
  </si>
  <si>
    <t>TRASPASO ENTRE CUENTASREFBNTC00471291INFORSERVEIS INTERFAZ  BMRCASH</t>
  </si>
  <si>
    <t>E-186</t>
  </si>
  <si>
    <t>TRASPASO ENTRE CUENTASREFBNTC00471291INTERNET0445084814  BMRCASH</t>
  </si>
  <si>
    <t>SPEI RECIBIDOBANAMEX0005265840  0020092316ALECSA CELAYA S DE RL DE CV</t>
  </si>
  <si>
    <t>AS-44256                23/SEPTIEMBRE</t>
  </si>
  <si>
    <t>SPEI RECIBIDOINBURSA0005260795  0360160923PAGO ACCESORIOS</t>
  </si>
  <si>
    <t>RF-35061               23/SEPTIEMBRE</t>
  </si>
  <si>
    <t>SPEI RECIBIDOINBURSA0005258415  0360160923PAGO AUTOMOVIL</t>
  </si>
  <si>
    <t>RF-35060              23/SEPTIEMBRE</t>
  </si>
  <si>
    <t>SPEI RECIBIDOSANTANDER0005233226  0146362847ABONO A CUENTA DEL BENEFICIARI</t>
  </si>
  <si>
    <t>RF-35055             23/SEPTIEMBRE</t>
  </si>
  <si>
    <t>SPEI RECIBIDOBANAMEX0005156883  0020000001TRASPASO</t>
  </si>
  <si>
    <t>D-1967</t>
  </si>
  <si>
    <t>E-188</t>
  </si>
  <si>
    <t>TRASPASO A TERCEROSREFBNTC00471291NOMINA SEMANA 38   BMRCASH</t>
  </si>
  <si>
    <t>TRASPASO A TERCEROSREFBNTC00471291NOMINA SEMANA 38  BMRCASH</t>
  </si>
  <si>
    <t>DEPOSITO DE TERCEROREFBNTC00437530PAGO SERVICIO HILUX BMRCASH</t>
  </si>
  <si>
    <t>CONFIRMADO 23/09</t>
  </si>
  <si>
    <t>TLALOC SEGUROS</t>
  </si>
  <si>
    <t>DEPOSITO DE TERCEROREFBNTC00208345MTTO CAM 50  BMRCASH</t>
  </si>
  <si>
    <t>AS-44236  23/SEPTIEMBRE</t>
  </si>
  <si>
    <t xml:space="preserve">AGROQUIMICOS RIVAS </t>
  </si>
  <si>
    <t>TRASPASO ENTRE CUENTAS DE LA CUENTA 1105057175</t>
  </si>
  <si>
    <t>RF-35057   23/SEPTIEMBRE</t>
  </si>
  <si>
    <t>HORACIO GELASIO</t>
  </si>
  <si>
    <t>PAGO CUENTA DE TERCERO 0071917007BMOV    2872328917 PRIUS</t>
  </si>
  <si>
    <t>RF-35043   23/SEPTIEMBRE</t>
  </si>
  <si>
    <t>TRASPASO ENTRE CUENTASDE LA CUENTA 0103098176</t>
  </si>
  <si>
    <t>RF-35074   24/SEPTIEMBRE</t>
  </si>
  <si>
    <t>TRASPASO ENTRE CUENTASDE LA CUENTA 1106156037</t>
  </si>
  <si>
    <t>RF-35051   23/SEPTIEMBRE</t>
  </si>
  <si>
    <t>VENTA DE CAFÉ</t>
  </si>
  <si>
    <t>TRASPASO A PERIFERICA2951884093SEP23 09:37 BANCOMER D805  FOLIO:6063</t>
  </si>
  <si>
    <t>PAGO CUENTA DE TERCERO 0034571011BNET    0187002645</t>
  </si>
  <si>
    <t>AS-44231               23/SEPTIEMBRE</t>
  </si>
  <si>
    <t>DEPOSITO EN EFECTIVO1360094DEM REF:00000000052061901220 5910245</t>
  </si>
  <si>
    <t>AR12588-RF35009-AS44177-RF35012-AS44180-AS44181-AS44182-RF35014-RF35016-AR12597-AS44185-AS44188-AS44190-AS44190-AS44191-RF35020-44192                  21/SEPTIEMBRE</t>
  </si>
  <si>
    <t>DEPOSITO EN EFECTIVO1360094DEM REF:00000000033061901220 5910234</t>
  </si>
  <si>
    <t>AR12589-AR12590-AR12591-AS44167-AR12592-RF35002-RF35004-RF35005-RF35006-AS44172-AR12593-AR12594-AS44173-RF35008                    21/SEPTIEMBRE</t>
  </si>
  <si>
    <t>SPEI RECIBIDOBANAMEX0005008100  0020093168AMEXCO SE 9350093168</t>
  </si>
  <si>
    <t>AS-44174-AS44193                 21/SEPTIEMBRE</t>
  </si>
  <si>
    <t>DEP. TARJETAS DEL      22/SEPTIEMBRE</t>
  </si>
  <si>
    <t>TEF RECIBIDO BAJIO1489401454  0306110086Pago automovil</t>
  </si>
  <si>
    <t>RF-35041                23/SEPTIEMBRE</t>
  </si>
  <si>
    <t>CHEQUE PAGADO NO.0018029RFC CUENTA DE DEPOSITO:VAGM7301265Y0</t>
  </si>
  <si>
    <t>E-185</t>
  </si>
  <si>
    <t>TRASPASO ENTRE CUENTASREFBNTC00471291NEXTEL  0445084814  BMRCASH</t>
  </si>
  <si>
    <t>E-187</t>
  </si>
  <si>
    <t>DEP.CHEQUES DE OTRO BANCO SEP22 15:01 MEXICO</t>
  </si>
  <si>
    <t>PAGO CUENTA DE TERCERO 0013869015BNET    0197765134</t>
  </si>
  <si>
    <t>RF-35036                  22/SEPTIEMBRE</t>
  </si>
  <si>
    <t>CHEQUE PAGADO NO.00180430447737114</t>
  </si>
  <si>
    <t>E-220</t>
  </si>
  <si>
    <t>SPEI RECIBIDOBANAMEX0005139982  0020000001TRANSF TRASP</t>
  </si>
  <si>
    <t>D-1701</t>
  </si>
  <si>
    <t>DEPOSITO DE TERCEROREFBNTC000021863VW2W1AJ5DM310696   FBMRCASH</t>
  </si>
  <si>
    <t>0151U/16</t>
  </si>
  <si>
    <t>I 889</t>
  </si>
  <si>
    <t>TRASPASO A TERCEROSREFBNTC00471291983  BMRCASH</t>
  </si>
  <si>
    <t>TRASPASO A TERCEROSREFBNTC00471291DEVOLUCION RECIBO 32672  BMRCASH</t>
  </si>
  <si>
    <t>TRASPASO A TERCEROSREFBNTC00471291A669 BMRCASH</t>
  </si>
  <si>
    <t>TRASPASO A TERCEROSREFBNTC00471291FAC10 8 7 9     BMRCASH</t>
  </si>
  <si>
    <t>TRASPASO A TERCEROSREFBNTC0047129114420 14398 14399  BMRCASH</t>
  </si>
  <si>
    <t>TRASPASO A TERCEROSREFBNTC00471291FF21822  BMRCASH</t>
  </si>
  <si>
    <t>TRASPASO A TERCEROSREFBNTC00471291681    BMRCASH</t>
  </si>
  <si>
    <t>TRASPASO A TERCEROSREFBNTC00471291484    BMRCASH</t>
  </si>
  <si>
    <t>SPEI ENVIADO BANAMEX0000038458  00222091686057175</t>
  </si>
  <si>
    <t>SPEI ENVIADO BANAMEX0000038457  0022209168497 484 478</t>
  </si>
  <si>
    <t>SPEI ENVIADO SCOTIABANK0000038456  0442209168A35330</t>
  </si>
  <si>
    <t>SPEI ENVIADO SANTANDER0000038455  0142209168A2749</t>
  </si>
  <si>
    <t>SPEI ENVIADO BAJIO0000038454  030220916824381</t>
  </si>
  <si>
    <t>SPEI ENVIADO BANAMEX0000038453  0022209168CELAD24669</t>
  </si>
  <si>
    <t>SPEI ENVIADO BANORTE/IXE0000038452  0722209168747</t>
  </si>
  <si>
    <t>SPEI ENVIADO BANORTE/IXE0000038451  0722209168310</t>
  </si>
  <si>
    <t>SPEI ENVIADO BANAMEX0000038450  0022209168S0044527</t>
  </si>
  <si>
    <t>SPEI ENVIADO BAJIO0000038449  0302209168A417</t>
  </si>
  <si>
    <t>SPEI ENVIADO SANTANDER0000038448  0142209168400</t>
  </si>
  <si>
    <t>SPEI ENVIADO BANAMEX0000038447  00222091681501587</t>
  </si>
  <si>
    <t>SPEI ENVIADO SCOTIABANK0000038446  0442209168170</t>
  </si>
  <si>
    <t>SPEI ENVIADO BAJIO0000038445  0302209168446 449</t>
  </si>
  <si>
    <t>SPEI ENVIADO INBURSA0000038444  0362209168A452</t>
  </si>
  <si>
    <t>SPEI ENVIADO BANAMEX0000038443  00222091688140 8139</t>
  </si>
  <si>
    <t>SPEI ENVIADO BANAMEX0000038442  0022209168B389</t>
  </si>
  <si>
    <t>SPEI ENVIADO SANTANDER0000038441  014220916818</t>
  </si>
  <si>
    <t>TOYOTA FINANCIAL SERGUIA:0711370REF:00000000000005704058 CIE:0593003</t>
  </si>
  <si>
    <t>TRASPASO ENTRE CUENTASREFBNTC00471291TRASPASO0176980015   BMRCASH</t>
  </si>
  <si>
    <t>CHEQUE PAGADO NO.00180420105727626</t>
  </si>
  <si>
    <t>CHEQUE PAGADO NO.00180400105727626</t>
  </si>
  <si>
    <t>CHEQUE PAGADO NO.00180410105727626</t>
  </si>
  <si>
    <t>CHEQUE PAGADO NO.00180380105727626</t>
  </si>
  <si>
    <t>CHEQUE PAGADO NO.00180390105727626</t>
  </si>
  <si>
    <t>DEP.CHEQUES DE OTRO BANCO0065635SEP22 08:55 MEXICO</t>
  </si>
  <si>
    <t>DEPOSITO EN EFECTIVO1360094DEM REF:00000000072061900220 5463117</t>
  </si>
  <si>
    <t>RF34986-AR12576-AR12577-RF34987-AS44146-AR12582-AS44151-RF34988-AS44152-RF34991-AR12583-RF34995-RF34996-AR12587-AS44156-AS44158-RF35000-AS44165                       20/SEPTIEMBRE</t>
  </si>
  <si>
    <t>DEPOSITO EN EFECTIVO1360094DEM REF:00000000053061900220 5463106</t>
  </si>
  <si>
    <t>RF34977-AR12575-AS44138-RF34981-RF34985  20/SEPTIEMBRE</t>
  </si>
  <si>
    <t>SPEI RECIBIDOAXA0005002727  67409835280010983528 217 001 AUTOS</t>
  </si>
  <si>
    <t>RF-35022 H65071 22.09.16</t>
  </si>
  <si>
    <t>SPEI RECIBIDOAXA0005002645  67409834500010983450 217 001 AUTOS</t>
  </si>
  <si>
    <t>RF35021 H65768 22.09.16</t>
  </si>
  <si>
    <t>DEP. TARJETAS DEL      21/SEPTIEMBRE</t>
  </si>
  <si>
    <t>TEF RECIBIDO BANORTE/IXE1488992643  0726700334yaris</t>
  </si>
  <si>
    <t>AR-12611                23/SEPTIEMBRE</t>
  </si>
  <si>
    <t>PAGO CUENTA DE TERCERO 0047531011BNET    0180594598</t>
  </si>
  <si>
    <t>RF-35018            21/SEPTIEMBRE</t>
  </si>
  <si>
    <t>SPEI RECIBIDOHSBC0005176812  0210000001Alecsa Celaya S de RL de CV</t>
  </si>
  <si>
    <t>AR12600             21/SEPTIEMBRE</t>
  </si>
  <si>
    <t>SPEI RECIBIDOBANREGIO0005153493  0580290046MTTO HILUX VICENTE</t>
  </si>
  <si>
    <t>AS-44190            21/SEPTIEMBRE</t>
  </si>
  <si>
    <t>AGRO QUERETANA</t>
  </si>
  <si>
    <t>SPEI RECIBIDOSANTANDER0005152620  0141701731PAGO HIGLANDER 2015</t>
  </si>
  <si>
    <t>RF-35034                    22/SEPTIEMBRE</t>
  </si>
  <si>
    <t>SPEI RECIBIDOBANAMEX0005149147  0020092116ALECSA CELAYA S DE RL DE CV</t>
  </si>
  <si>
    <t>AS-44240             23/SEPTIEMBRE</t>
  </si>
  <si>
    <t xml:space="preserve">FURUKAWA </t>
  </si>
  <si>
    <t>RF-35017            21/SEPTIEMBRE</t>
  </si>
  <si>
    <t>TRASPASO A TERCEROSREFBNTC00471291FINQ ELIZABETH VICTORIA TOLEDOBMRCASH</t>
  </si>
  <si>
    <t>TRASPASO A TERCEROSREFBNTC00471291FINQ FERNANDO ANTONIO RODRIGUEBMRCASH</t>
  </si>
  <si>
    <t>TOYOTA FINANCIAL SERGUIA:3371918REF:00000000000005704058 CIE:0593003</t>
  </si>
  <si>
    <t>SPEI RECIBIDOBANAMEX0005084134  0020000001TRASPASO</t>
  </si>
  <si>
    <t>D-1638</t>
  </si>
  <si>
    <t>DEP.CHEQUES DE OTRO BANCO SEP21 12:01 MEXICO</t>
  </si>
  <si>
    <t>PAGO CUENTA DE TERCERO 0096921011BNET    0170389439</t>
  </si>
  <si>
    <t>RF-35013             21/SEPTIEMBRE</t>
  </si>
  <si>
    <t>PAGO CUENTA DE TERCERO 0016172015BNET    0193814386</t>
  </si>
  <si>
    <t>AS-44179             21/SEPTIEMBRE</t>
  </si>
  <si>
    <t>DEPOSITO EFECTIVO PRACTIC******9039SEP21 10:07 PRAC      E114 FOLIO:3188</t>
  </si>
  <si>
    <t>D-2030</t>
  </si>
  <si>
    <t>DEPOSITO EFECTIVO PRACTIC******9039SEP21 09:37 PRAC      D805 FOLIO:5286</t>
  </si>
  <si>
    <t>TRASPASO A PERIFERICA2951884093SEP21 09:33 BANCOMER D805  FOLIO:5282</t>
  </si>
  <si>
    <t>DEPOSITO EN EFECTIVO1360094DEM REF:00000000073061909120 9968574</t>
  </si>
  <si>
    <t>AR12563-RF34963-RF34964-RF34966-RF34967-AS44120-AR12567-AR12569            19/SEPTIEMBRE</t>
  </si>
  <si>
    <t>DEPOSITO EN EFECTIVO1360094DEM REF:00000000092061909120 9968563</t>
  </si>
  <si>
    <t>RF-34971-AR12570-RF34972-RF34973-RF34974-RF34975-AS44126-AS44128-AS44129-AR12572-AR12571-AS44130-AS44131-AR12574-AS44135-AS44136                 19/SEPTIEMBRE</t>
  </si>
  <si>
    <t>DEP. TARJETAS DEL      20/SEPTIEMBRE</t>
  </si>
  <si>
    <t>SPEI RECIBIDOINBURSA0005183051  0360160920SPEI INBURSA</t>
  </si>
  <si>
    <t>RF-34995            20/SEPTIEMBRE</t>
  </si>
  <si>
    <t>RF-34993            20/SEPTIEMBRE</t>
  </si>
  <si>
    <t>CHEQUE PAGADO NO.00180350105727626</t>
  </si>
  <si>
    <t>TRASPASO A TERCEROSREFBNTC00471291COMPLEMENTO NOMINA  BMRCASH</t>
  </si>
  <si>
    <t>TOYOTA FINANCIAL SERGUIA:0064119REF:00000000000005704058 CIE:0593003</t>
  </si>
  <si>
    <t>SPEI RECIBIDOBANAMEX0005084108  0020000001TRASPASO</t>
  </si>
  <si>
    <t>D-1639</t>
  </si>
  <si>
    <t>PAGO CUENTA DE TERCERO 0047658020BNET    0102042630</t>
  </si>
  <si>
    <t>AS-44153           20/SEPTIEMBRE</t>
  </si>
  <si>
    <t>SPEI RECIBIDOHSBC0005074186  0210000001Alecsa Celaya S de RL de CV</t>
  </si>
  <si>
    <t>AR-12600              21/SEPTIEMBRE</t>
  </si>
  <si>
    <t>PAGO CUENTA DE TERCERO******8176SEP20 10:57 BANCOMER C329  FOLIO:9968</t>
  </si>
  <si>
    <t>RF-35007              21/SEPTIEMBRE</t>
  </si>
  <si>
    <t>SOBRANTE DE EFECTIVO1360094DEM REF:00000000053061905120 9406034</t>
  </si>
  <si>
    <t>DEPOSITO EN EFECTIVO1360094DEM REF:00000000053061905120 9406034</t>
  </si>
  <si>
    <t>AR12551-AS44077-RF34950-AS44080-RF34953-AS44086-AR12553-AR12554-AS44088-AS44085               15/SEPTIEMBRE</t>
  </si>
  <si>
    <t>DEPOSITO EN EFECTIVO1360094DEM REF:00000000012061908120 9406023</t>
  </si>
  <si>
    <t>RF-34962                 18 SEPTIEMBRE</t>
  </si>
  <si>
    <t>DEPOSITO EN EFECTIVO1360094DEM REF:00000000013061907120 9406012</t>
  </si>
  <si>
    <t>AR12555-RF34955-AR12556-AS44090-AS44092-AR12558-RF34958-AS44096-AS44100-AS44103-AS44112                     17/SEPTIEMBRE</t>
  </si>
  <si>
    <t>DEPOSITO EN EFECTIVO1360094DEM REF:00000000072061905120 9406001</t>
  </si>
  <si>
    <t>RF34941-AS44061-AS44062-RF34943-AR12546-AS44065-AS44074-AR12549-RF34948                 15/SEPTIEMBRE</t>
  </si>
  <si>
    <t>SPEI RECIBIDOBANAMEX0005011100  0020093168AMEXCO SE 9350093168</t>
  </si>
  <si>
    <t>AS-44075        15/SEPTIEMBRE      DIF 135.84</t>
  </si>
  <si>
    <t>DEP. TARJETAS DEL      19/SEPTIEMBRE</t>
  </si>
  <si>
    <t>PAGO CUENTA DE TERCERO 0024400011BNET    0166043828</t>
  </si>
  <si>
    <t>AR-12623              24/SEPTIEMBRE</t>
  </si>
  <si>
    <t>SPEI RECIBIDOBAJIO0005253466  0304746000APARTADO C025</t>
  </si>
  <si>
    <t>RF-34982             20/SEPTIEMBR4E</t>
  </si>
  <si>
    <t>TRANSPORTES PROFESIONALES</t>
  </si>
  <si>
    <t>RECAUDACION DE IMPUEGUIA:2860330REF:02162CFS520013830478 CIE:0844985</t>
  </si>
  <si>
    <t>PAGO CUENTA DE TERCERO 0027975009BNET    0155792770</t>
  </si>
  <si>
    <t>AS-44134              19/SEPTIEMBRE</t>
  </si>
  <si>
    <t>CHEQUE PAGADO NO.00180320195901626</t>
  </si>
  <si>
    <t>CHEQUE PAGADO NO.00180241443382265</t>
  </si>
  <si>
    <t>CHEQUE PAGADO NO.00180252849681825</t>
  </si>
  <si>
    <t>CHEQUE PAGADO NO.0000180360446140114</t>
  </si>
  <si>
    <t>TRASPASO A TERCEROSREFBNTC00471291INFONAVIT  ALECSA CELAYA BMRCASH</t>
  </si>
  <si>
    <t>TRASPASO A TERCEROSREFBNTC00471291IMSS  ALECSA CELAYA  BMRCASH</t>
  </si>
  <si>
    <t>DEPOSITO DE TERCEROREFBNTC00002186EmbPU20557040  BMRCASH</t>
  </si>
  <si>
    <t>DEPOSITO EFECTIVO PRACTIC******9039SEP19 12:38 PRAC      D805 FOLIO:4607</t>
  </si>
  <si>
    <t>DEPOSITO DE JUAN ARCADIO D-1640</t>
  </si>
  <si>
    <t>DEPOSITO EFECTIVO PRACTIC******9039SEP19 12:36 PRAC      D805 FOLIO:4604</t>
  </si>
  <si>
    <t>DEPOSITO DE JANITZY D-1640</t>
  </si>
  <si>
    <t>PAGO CUENTA DE TERCERO 0058888007BMOV    1140899186 AUTO</t>
  </si>
  <si>
    <t>RF-34969              19/SEPTIEMBRE</t>
  </si>
  <si>
    <t>RF-35003            21/SEPTIEMBRE</t>
  </si>
  <si>
    <t>PATRICIA BALBUENA</t>
  </si>
  <si>
    <t>TOYOTA FINANCIAL SERGUIA:0328482REF:00000000000005704058 CIE:0593003</t>
  </si>
  <si>
    <t>DEPOSITO DE TERCEROREFBNTC00002186JTDKBRFU4H3024376   FBMRCASH</t>
  </si>
  <si>
    <t>1224N/16</t>
  </si>
  <si>
    <t>D 1965</t>
  </si>
  <si>
    <t>DEPOSITO EN EFECTIVO1360094DEM REF:00000000002061904120 8953241</t>
  </si>
  <si>
    <t>RF34929-AR12541-RF34930                  14/SEPTIEMBRE</t>
  </si>
  <si>
    <t>DEPOSITO EN EFECTIVO1360094DEM REF:00000000083061904120 8953230</t>
  </si>
  <si>
    <t>AS44040-RF34935-AS44042-AS44046-RF34937-AS44049-AS44050-AR12545-AS44054-AS44057                  14/SEPTIEMBRE</t>
  </si>
  <si>
    <t>DEP. TARJETAS DEL      17/SEPTIEMBRE</t>
  </si>
  <si>
    <t>DEP. TARJETAS DEL      15/SEPTIEMBRE</t>
  </si>
  <si>
    <t>TRASPASO A PERIFERICA2951884093SEP17 10:27 BANCOMER C362  FOLIO:1792</t>
  </si>
  <si>
    <t>DEPOSITO EFECTIVO PRACTIC******9039SEP17 09:43 PRAC      E113 FOLIO:2265</t>
  </si>
  <si>
    <t>PAGO CUENTA DE TERCERO / 0004267011 BNET 0179386785</t>
  </si>
  <si>
    <t>AS-44087                 15/SEPTIEMBRE</t>
  </si>
  <si>
    <t>DEPOSITO EN EFECTIVO / 1360094 DEM REF:00000000022061903120 8268260</t>
  </si>
  <si>
    <t>RF34913-AR12529-AR12530-AR12531-AR12533-AS44010                            13/SEPTIEMBRE</t>
  </si>
  <si>
    <t>DEPOSITO EN EFECTIVO / 1360094 DEM REF:00000000003061903120 8268250</t>
  </si>
  <si>
    <t>AR-12535-RF-34920-RF34921-RF34922-AR12538-RF34823-RF34925-AS44020-AS44020-AS44026-AR12539-AR12540-AR34927-AS44029-AS44030                  13/SEPTIEMBRE</t>
  </si>
  <si>
    <t>CHEQUE PAGADO NO.0000180310133249794</t>
  </si>
  <si>
    <t>CHEQUE PAGADO NO.00180270447737114</t>
  </si>
  <si>
    <t>DEPOSITO DE TERCEROREFBNTC00002186MR2B29F33H1016622 FBMRCASH</t>
  </si>
  <si>
    <t>0057N/17</t>
  </si>
  <si>
    <t>PD 1257</t>
  </si>
  <si>
    <t>DEPOSITO DE TERCEROREFBNTC000021862T3WF4EV9DW035819 FBMRCASH</t>
  </si>
  <si>
    <t>0145U/16</t>
  </si>
  <si>
    <t>PAGO CUENTA DE TERCERO 0043529010BNET    0177587325</t>
  </si>
  <si>
    <t>AS-44076                15/SEPTIEMBRE</t>
  </si>
  <si>
    <t>TRASPASO ENTRE CUENTASREFBNTC00471291TRASPASO0176980015  BMRCASH</t>
  </si>
  <si>
    <t>I-590</t>
  </si>
  <si>
    <t>E-116</t>
  </si>
  <si>
    <t>SPEI RECIBIDOBANAMEX0005159721  0020000001TRASPASO</t>
  </si>
  <si>
    <t>D-1320</t>
  </si>
  <si>
    <t>SPEI ENVIADO SCOTIABANK0000084604  0441509168183 181</t>
  </si>
  <si>
    <t>SPEI ENVIADO BANAMEX0000084603  00215091686065219 6065443 6057174</t>
  </si>
  <si>
    <t>SPEI ENVIADO BANAMEX0000084602  0021509168486</t>
  </si>
  <si>
    <t>SPEI ENVIADO BANAMEX0000084601  00215091681500890 1500522</t>
  </si>
  <si>
    <t>SPEI ENVIADO BANAMEX0000084600  0021509168411</t>
  </si>
  <si>
    <t>SPEI ENVIADO BANAMEX0000084599  00215091688249</t>
  </si>
  <si>
    <t>SPEI ENVIADO BAJIO0000084598  0301509168219</t>
  </si>
  <si>
    <t>SPEI ENVIADO BANORTE/IXE0000084597  07215091681997</t>
  </si>
  <si>
    <t>SPEI ENVIADO BANAMEX0000084595  0021509168B4641</t>
  </si>
  <si>
    <t>SPEI ENVIADO BANAMEX0000084594  00215091683458</t>
  </si>
  <si>
    <t>SPEI ENVIADO SCOTIABANK0000084593  044150916835194 35082</t>
  </si>
  <si>
    <t>SPEI ENVIADO BANAMEX0000084592  00215091681852</t>
  </si>
  <si>
    <t>SPEI ENVIADO BANORTE/IXE0000084591  0721509168698</t>
  </si>
  <si>
    <t>SPEI ENVIADO BAJIO0000084590  0301509168A3132</t>
  </si>
  <si>
    <t>SPEI ENVIADO BANORTE/IXE0000084589  0721509168F4172</t>
  </si>
  <si>
    <t>SPEI ENVIADO BAJIO0000084588  0301509168B49</t>
  </si>
  <si>
    <t>SPEI ENVIADO BANORTE/IXE0000084587  07215091681264</t>
  </si>
  <si>
    <t>SPEI ENVIADO SCOTIABANK0000084586  0441509168168 167</t>
  </si>
  <si>
    <t>SPEI ENVIADO BANAMEX0000084585  0021509168D383</t>
  </si>
  <si>
    <t>TRASPASO A TERCEROSREFBNTC00471291DEVOLUCION RECIBO 34607       BMRCASH</t>
  </si>
  <si>
    <t>TRASPASO A TERCEROSREFBNTC00471291660 663 664  BMRCASH</t>
  </si>
  <si>
    <t>TRASPASO A TERCEROSREFBNTC004712911346 BMRCASH</t>
  </si>
  <si>
    <t>TRASPASO A TERCEROSREFBNTC004712913264  BMRCASH</t>
  </si>
  <si>
    <t>TRASPASO A TERCEROSREFBNTC0047129114230   BMRCASH</t>
  </si>
  <si>
    <t>TRASPASO A TERCEROSREFBNTC00471291A303  BMRCASH</t>
  </si>
  <si>
    <t>NETWORK INFORMATIONGUIA:4738074REF:00160908713410066214 CIE:0618535</t>
  </si>
  <si>
    <t>SPEI RECIBIDOZURICH0005113591  6270000154 2562807</t>
  </si>
  <si>
    <t>RF-34942 H65925 15.09.16</t>
  </si>
  <si>
    <t>AS-44043              14/SEPTIEMBRE</t>
  </si>
  <si>
    <t>TRASPASO ENTRE CUENTASDE LA CUENTA 0167787405</t>
  </si>
  <si>
    <t>RF-34945              15/SEPTIEMBRE</t>
  </si>
  <si>
    <t>RF-34946              15/SEPTIEMBRE</t>
  </si>
  <si>
    <t>SPEI RECIBIDOBANAMEX0005020955  0020093168AMEXCO SE 9350093168</t>
  </si>
  <si>
    <t>AS44027-RF34928       13/SEPTIEMBRE   DIF 205.85</t>
  </si>
  <si>
    <t>DEP. TARJETAS DEL      14/SEPTIEMBRE</t>
  </si>
  <si>
    <t>SPEI RECIBIDOBANAMEX0005324664  0020432790DALTON ORGULLO MOTRIZ SA DE CV</t>
  </si>
  <si>
    <t>RF-34938               14/SEPTIEMBRE</t>
  </si>
  <si>
    <t>TRASPASO A TERCEROSREFBNTC00471291NOMINA SEMANA 37 CELAYA BMRCASH</t>
  </si>
  <si>
    <t>TRASPASO A TERCEROSREFBNTC00471291PRACTICANTES QUIN CELAY  BMRCASH</t>
  </si>
  <si>
    <t>TRASPASO A TERCEROSREFBNTC00471291A819 NOM CELAY QUIN 1 SEP BMRCASH</t>
  </si>
  <si>
    <t>TRASPASO A TERCEROSREFBNTC00471291A818 NOM CELAY QUIN 1 SEP BMRCASH</t>
  </si>
  <si>
    <t>TRASPASO A TERCEROSREFBNTC00471291A820 BMRCASH</t>
  </si>
  <si>
    <t>TRASPASO A TERCEROSREFBNTC00471291A821 BMRCASH</t>
  </si>
  <si>
    <t>E-79</t>
  </si>
  <si>
    <t xml:space="preserve">DEPOSITO EN EFECTIVOPAGOUNIDADAVANZ </t>
  </si>
  <si>
    <t>RF-34952                 15/SEPTIEMBRE</t>
  </si>
  <si>
    <t>DEPOSITO EFECTIVO PRACTIC******9039SEP14 15:51 PRAC  6030 FOLIO:4969</t>
  </si>
  <si>
    <t>AR-12562                  17/SEPTIEMBRE</t>
  </si>
  <si>
    <t>RF-34936               14/SEPTIEMBRE</t>
  </si>
  <si>
    <t>PAGO CUENTA DE TERCERO 0042828011BNET 0179386785</t>
  </si>
  <si>
    <t>DEPOSITO DE TERCEROREFBNTC00317527  QUALITAS 9551136BMRCASH</t>
  </si>
  <si>
    <t>RF-34940 H65755 14.09.16</t>
  </si>
  <si>
    <t>TOYOTA FINANCIAL SERGUIA:2803185REF:3983AP55 CIE:0592996</t>
  </si>
  <si>
    <t>DEPOSITO EFECTIVO PRACTIC******9039SEP14 13:44 PRAC 6256 FOLIO:8370</t>
  </si>
  <si>
    <t>AR-12559                  17/SEPTIEMBRE</t>
  </si>
  <si>
    <t>SPEI RECIBIDOBANREGIO0005191749  0580133149MANTTO HILUX 2016 GUILLERMO</t>
  </si>
  <si>
    <t>AS-44053              14/SEPTIEMBRE</t>
  </si>
  <si>
    <t>DEPOSITO DE TERCEROREFBNTC000021863MYDLAYVXGY146082 FBMRCASH</t>
  </si>
  <si>
    <t>1225N/16</t>
  </si>
  <si>
    <t>PD 1256</t>
  </si>
  <si>
    <t>SPEI RECIBIDOBANAMEX0005164864  0020000001TRASPASO</t>
  </si>
  <si>
    <t>D-1151</t>
  </si>
  <si>
    <t>SPEI RECIBIDOHSBC0005141999  0210000001Orden 66875 Alecsa Celaya S de</t>
  </si>
  <si>
    <t>AS-44039              14/SEPTIEMBRE</t>
  </si>
  <si>
    <t>SPEI RECIBIDOBANREGIO0005113968  0580124156MANTTO HILUX 2016 GUILLERMO</t>
  </si>
  <si>
    <t>AS-44052            14/SEPTIEMBRE</t>
  </si>
  <si>
    <t>SPEI RECIBIDOBANAMEX0005083104  0020000001TRASPASO</t>
  </si>
  <si>
    <t>D-1150</t>
  </si>
  <si>
    <t>DEPOSITO EN EFECTIVO1360094DEM REF:00000000042061902120 7483223</t>
  </si>
  <si>
    <t>AR12526-RF34894-AS43965-AS43973-RF34896-RF34898                   12/SEPTIEMBRE</t>
  </si>
  <si>
    <t>DEPOSITO EN EFECTIVO1360094DEM REF:00000000023061902120 7483212</t>
  </si>
  <si>
    <t>RF34900-AS43978-AS43982-RF34901-AS43986-AS43897-AR12527-AS43988-AS43989-AS43991-AS43993              12/SEPTIEMBRE</t>
  </si>
  <si>
    <t>SPEI RECIBIDOBANAMEX0005020267  0020093168AMEXCO SE 9350093168</t>
  </si>
  <si>
    <t>AS-43984       12/SEPTIEMBRE     DIF 141.86</t>
  </si>
  <si>
    <t>DEP. TARJETAS DEL      13/SEPTIEMBRE</t>
  </si>
  <si>
    <t>TEF RECIBIDO BANORTE/IXE1486743716  0726561725guias</t>
  </si>
  <si>
    <t>AR12560                   17/SEPTIEMBRE</t>
  </si>
  <si>
    <t>CHEQUE PAGADO NO.0017977RFC CUENTA DE DEPOSITO:ALC0411193P1</t>
  </si>
  <si>
    <t>PAGO CUENTA DE TERCERO 0017798011BNET    0179386785</t>
  </si>
  <si>
    <t>CHEQUE PAGADO NO.CH-00180280154248465</t>
  </si>
  <si>
    <t>CHEQUE PAGADO NO.CH-0018023RFC CUENTA DE DEPOSITO:TFS011012 -M18</t>
  </si>
  <si>
    <t>PAGO CUENTA DE TERCERO 0094610010BNET    0159443142</t>
  </si>
  <si>
    <t>RF-34917              13/SEPTIEMBRE</t>
  </si>
  <si>
    <t>RF-34915              13/SEPTIEMBRE</t>
  </si>
  <si>
    <t>CHEQUE PAGADO NO.00179970158432406</t>
  </si>
  <si>
    <t>PAGO CUENTA DE TERCERO 0052040017BNET    0175173752</t>
  </si>
  <si>
    <t>AS-44033            13/SEPTIEMBRE</t>
  </si>
  <si>
    <t>DEPOSITO DE TERCEROREFBNTC000021863TMAZ5CN1HM027103  FBMRCASH</t>
  </si>
  <si>
    <t>0061N/17</t>
  </si>
  <si>
    <t>PD 1255</t>
  </si>
  <si>
    <t>DEP.CHEQUES DE OTRO BANCO SEP13 09:58 MEXICO</t>
  </si>
  <si>
    <t>AS-43979                 12/SEPTIEMBRE</t>
  </si>
  <si>
    <t>DEPOSITO EFECTIVO PRACTIC******9039SEP13 09:56 PRAC      D805 FOLIO:1768</t>
  </si>
  <si>
    <t xml:space="preserve">FALTANTE CAJA </t>
  </si>
  <si>
    <t>DEPOSITO EFECTIVO PRACTIC******9039SEP13 09:54 PRAC      D805 FOLIO:1766</t>
  </si>
  <si>
    <t>TRASPASO A PERIFERICA2951884093SEP13 09:51 BANCOMER D805  FOLIO:1762</t>
  </si>
  <si>
    <t>SPEI RECIBIDOAXA0005042838  67409439850010943985 217 002 AUTOS</t>
  </si>
  <si>
    <t>RF-34924             13/SEPTIEMBRE</t>
  </si>
  <si>
    <t>FALTANTE DE EFECTIVO1360094DEM REF:00000000082061900120 6931903</t>
  </si>
  <si>
    <t>DEPOSITO EN EFECTIVO1360094DEM REF:00000000082061900120 6931903</t>
  </si>
  <si>
    <t>AR12515-AS43921-AR12517-AR12519-RF34892-AS43948-AS43949-AS43951-AS43952-AS43953-AS43954-AR12524-AS43955-AS43960              10/EPTIEMBRE</t>
  </si>
  <si>
    <t>DEPOSITO EN EFECTIVO1360094DEM REF:00000000043061901120 6931892</t>
  </si>
  <si>
    <t>RF-34893                11/SEPTIEMBRE</t>
  </si>
  <si>
    <t>DEPOSITO EN EFECTIVO1360094DEM REF:00000000002061909020 6931881</t>
  </si>
  <si>
    <t>RF34879-RF34881-AS43898-AR12505-AS43900-AS43901-AS43903-AS43905-RF34884-AS43908-AS43909-AS43910-AS43910-AS43912-RF34886-RF34888            09/SEPTIEMBRE</t>
  </si>
  <si>
    <t>DEPOSITO EN EFECTIVO1360094DEM REF:00000000083061909020 6931870</t>
  </si>
  <si>
    <t>AR12499-RF34869-RF34871-RF34873                09/SEPTIEMBRE</t>
  </si>
  <si>
    <t>SPEI RECIBIDOBANAMEX0005016330  0020093168AMEXCO SE 9350093168</t>
  </si>
  <si>
    <t>AS-43947             10/SEPTIEMBRE</t>
  </si>
  <si>
    <t>DEP. TARJETAS DEL      12/SEPTIEMBRE</t>
  </si>
  <si>
    <t>AUDATEX LTN S DE RL DE CVALT030210 LV9AGOSTO MX226045 ORACLE V3349</t>
  </si>
  <si>
    <t>PAGO CUENTA DE TERCERO 0045348042BNET 0155579465</t>
  </si>
  <si>
    <t>RF-34939             14/SEPTIEMBRE</t>
  </si>
  <si>
    <t>RF-34905                  12/SEPTIEMBRE</t>
  </si>
  <si>
    <t>AS-43985             12/SEPTIEMBRE</t>
  </si>
  <si>
    <t xml:space="preserve">AGROSERVICIOS </t>
  </si>
  <si>
    <t>CHEQUE PAGADO NO.00180190141603345</t>
  </si>
  <si>
    <t>CHEQUE PAGADO NO.00180180133626741</t>
  </si>
  <si>
    <t>CHEQUE PAGADO NO.0000180210133195457</t>
  </si>
  <si>
    <t>CHEQUE PAGADO NO.0000180220133195457</t>
  </si>
  <si>
    <t>CHEQUE PAGADO NO.0000180200197203535</t>
  </si>
  <si>
    <t>DEP.CHEQUES DE OTRO BANCO SEP12 14:25 MEXICO</t>
  </si>
  <si>
    <t>DEPOSITO DE TERCEROREFBNTC00317527QUALITAS 9533392BMRCASH</t>
  </si>
  <si>
    <t>RF-34907 H64324 12.09.16</t>
  </si>
  <si>
    <t>SPEI RECIBIDOBANAMEX0005172656  0020000001TRASPASO</t>
  </si>
  <si>
    <t>D-1115</t>
  </si>
  <si>
    <t>DEPOSITO DE TERCEROREFBNTC001906403016021318 BMRCASH</t>
  </si>
  <si>
    <t>RF-34908 H64308 H64596 12.09.16</t>
  </si>
  <si>
    <t>RF-34895               12/SEPTIEMBRE</t>
  </si>
  <si>
    <t>CHEQUE PAGADO NO.00180032746573673</t>
  </si>
  <si>
    <t>CHEQUE PAGADO NO.0000180020133195457</t>
  </si>
  <si>
    <t>PAGO CUENTA DE TERCERO 0030740010BNET    0177587325</t>
  </si>
  <si>
    <t>GONZALEZ GARCIA JAIME</t>
  </si>
  <si>
    <t>DEPOSITO DE TERCEROREFBNTC00354201COORD AS-43525 AS-43696 BMRCASH</t>
  </si>
  <si>
    <t>RF-34906 12.09.16</t>
  </si>
  <si>
    <t>PAGO CUENTA DE TERCERO 0093136010BNET    0155792770</t>
  </si>
  <si>
    <t>CHEQUE PAGADO NO.0000180170133249794</t>
  </si>
  <si>
    <t>PAGO CUENTA DE TERCERO 0072778088BNET    0449481052</t>
  </si>
  <si>
    <t>AS-43999             13/SEPTIEMBRE</t>
  </si>
  <si>
    <t>GRUPO ALPINA</t>
  </si>
  <si>
    <t>DEPOSITO DE TERCEROREFBNTC00002186JTFSX23P4H6172654 FBMRCASH</t>
  </si>
  <si>
    <t>0068N/17</t>
  </si>
  <si>
    <t>DEPOSITO DE TERCEROREFBNTC00002186MR2B29F30H1017887 FBMRCASH</t>
  </si>
  <si>
    <t>0066N/17</t>
  </si>
  <si>
    <t>DEPOSITO DE TERCEROREFBNTC000021863TMAZ5CN6HM026609 FBMRCASH</t>
  </si>
  <si>
    <t>0045N/17</t>
  </si>
  <si>
    <t>DEPOSITO EFECTIVO PRACTIC******9039SEP12 09:47 PRAC      D805 FOLIO:1391</t>
  </si>
  <si>
    <t>TRASPASO A PERIFERICA2951884093SEP12 09:44 BANCOMER D805  FOLIO:1387</t>
  </si>
  <si>
    <t>TRASPASO ENTRE CUENTASDE LA CUENTA 1490697834</t>
  </si>
  <si>
    <t>RF-34899                12/SEPTIEMBRE</t>
  </si>
  <si>
    <t>SPEI RECIBIDOBANAMEX0005023140  0020093168AMEXCO SE 9350093168</t>
  </si>
  <si>
    <t>AS-43862              08/SEPTIEMBRE    DIF 83.71</t>
  </si>
  <si>
    <t>DEP. TARJETAS DEL      10/SEPTIEMBRE</t>
  </si>
  <si>
    <t>DEP. TARJETAS DEL      09/SEPTIEMBRE</t>
  </si>
  <si>
    <t>RF-34829                 07/SEPTIEMBRE</t>
  </si>
  <si>
    <t>PAGO CUENTA DE TERCERO 0052502010BNET    0193522598</t>
  </si>
  <si>
    <t>RF-34902                   12/SEPTIEMBRE</t>
  </si>
  <si>
    <t>TRASPASO A PERIFERICA2951884093SEP10 09:49 BANCOMER E113  FOLIO:9748</t>
  </si>
  <si>
    <t>AR-12503                09/SEPTIEMBRE</t>
  </si>
  <si>
    <t>RF-34890            10/SEPTIEMBRE</t>
  </si>
  <si>
    <t>DEPOSITO EN EFECTIVO1360094DEM REF:00000000022061908020 6101117</t>
  </si>
  <si>
    <t>RF34852-AS43853-RF34853-AS43857-AS43858-RF34856-AS43864-RF34860-AS43867-AS43873-AS43880-AS43875-AS43884-AS43888-RF34868               08/SEPTIEMBRE</t>
  </si>
  <si>
    <t>DEPOSITO EN EFECTIVO1360094DEM REF:00000000003061908020 6101106</t>
  </si>
  <si>
    <t>AS-43845-RF34846-AR12494-RF34850-AS43850-AS43851               08/SEPTIEMBRE</t>
  </si>
  <si>
    <t>CHEQUE PAGADO NO.CH-0017940RFC CUENTA DE DEPOSITO:RFC NO DISP</t>
  </si>
  <si>
    <t>SPEI RECIBIDOBANAMEX0005328538  0022256330SERV ALDO ARIAS</t>
  </si>
  <si>
    <t>CONFIRMADO 10/10</t>
  </si>
  <si>
    <t>TRASPASO A TERCEROSREFBNTC00471291FINIQUITO FRANCISCO DE ASIS   BMRCASH</t>
  </si>
  <si>
    <t>TRASPASO A TERCEROSREFBNTC00471291NOMINA SEMANA 36  BMRCASH</t>
  </si>
  <si>
    <t>PAGO CUENTA DE TERCERO 0094537035BNET    0100712256</t>
  </si>
  <si>
    <t>AS-43913            09/SEPTIEMBRE</t>
  </si>
  <si>
    <t>DEPOSITO DE TERCEROREFBNTC00317527 QUALITAS 9470029 BMRCASH</t>
  </si>
  <si>
    <t>DEPOSITO DE TERCEROREFBNTC00317527 QUALITAS 9505861 BMRCASH</t>
  </si>
  <si>
    <t>DEPOSITO DE TERCEROREFBNTC00317527 QUALITAS 9440327 BMRCASH</t>
  </si>
  <si>
    <t>DEPOSITO DE TERCEROREFBNTC00317527 QUALITAS 9528916BMRCASH</t>
  </si>
  <si>
    <t>RF-34882       09/SEPTIEMBRE    DIF 559.63</t>
  </si>
  <si>
    <t>SPEI ENVIADO BANAMEX0000101243  0020909168PAGO UNIDAD 39523</t>
  </si>
  <si>
    <t xml:space="preserve">DEPOSITO CHEQUE BANCOMER0065375 </t>
  </si>
  <si>
    <t>PAGO CUENTA DE TERCERO 0068546024BNET    0106299687</t>
  </si>
  <si>
    <t>AS-43895           09/SEPTIEMBRE</t>
  </si>
  <si>
    <t>TOYOTA FINANCIAL SERGUIA:1718409REF:00000000000005704058 CIE:0593003</t>
  </si>
  <si>
    <t>SPEI RECIBIDOBANAMEX0005080287  0020000001TRASPASO</t>
  </si>
  <si>
    <t>D-738</t>
  </si>
  <si>
    <t>ORDEN DE PAGO EXTRANJERO7733664.0177.01CASH WINDOWS0043615        1400.00USD</t>
  </si>
  <si>
    <t>PAGO CUENTA DE TERCERO 0082426011BNET    0194099575</t>
  </si>
  <si>
    <t>AS-43891             09/SEPTIEMBRE</t>
  </si>
  <si>
    <t>DEPOSITO EN EFECTIVO1360094DEM REF:00000000062061906020 5672645</t>
  </si>
  <si>
    <t>AS43792-RF34817-AR12480-AR12481-AR12482-AS43793-AS43795AR12486-AS43800-AS43801-RF34824-AS43805-RF34825-AS43807-AR12488-AS43802-AS43804-AS43810-AS43813            06/SEPTIEMBRE</t>
  </si>
  <si>
    <t>DEPOSITO EN EFECTIVO1360094DEM REF:00000000023061907020 5672634</t>
  </si>
  <si>
    <t xml:space="preserve">AS43814-RF34827-RF34826-AS43818-RF34828              07/SEPTIEMBRE </t>
  </si>
  <si>
    <t>DEPOSITO EN EFECTIVO1360094DEM REF:00000000042061907020 5672623</t>
  </si>
  <si>
    <t>RF34831-RF34832-RF34834-RF34835-AS43827-RF34826-AS43828-AS43829-RF34837-RF34838-AS43831-RF34840-AS43835-AS43836-AS43837-AS43838-AS43840-RF34843-AS43842-AS43843-AS43844               07/SEPTIEMBRE</t>
  </si>
  <si>
    <t>SPEI RECIBIDOBANAMEX0005012542  0020093168AMEXCO SE 9350093168</t>
  </si>
  <si>
    <t>AS-43825              07/SEPTIEMBRE   DIF  89.95</t>
  </si>
  <si>
    <t>DEP. TARJETAS DEL      08/SEPTIEMBRE</t>
  </si>
  <si>
    <t>CHEQUE PAGADO NO.CH-0017999RFC CUENTA DE DEPOSITO:AUT040825SV4</t>
  </si>
  <si>
    <t>DEPOSITO DE TERCEROREFBNTC00317527  QUALITAS 9524913BMRCASH</t>
  </si>
  <si>
    <t>RF-34872     09/SEPTIEMBRE     DIF 5302.68</t>
  </si>
  <si>
    <t>SPEI RECIBIDOBANORTE/IXE0005183082  0722870000SIPTTF Anticipo 100  Serv 130</t>
  </si>
  <si>
    <t>AS-44109                  17/SEPTIEMBRE</t>
  </si>
  <si>
    <t>RF-34857           08/SEPTIEMBRE</t>
  </si>
  <si>
    <t>DEPOSITO DE TERCEROREFBNTC00317527              QUALITAS 9524614BMRCASH</t>
  </si>
  <si>
    <t xml:space="preserve">RF-34859      08/SEPTIEMBRE    DIF 9.40 </t>
  </si>
  <si>
    <t>PAGO CUENTA DE TERCERO 0086962013BNET    0193576655</t>
  </si>
  <si>
    <t>AS-43868            08/SEPTIEMBRE</t>
  </si>
  <si>
    <t>MACHINE FOR RENT</t>
  </si>
  <si>
    <t>CHEQUE PAGADO NO.0000179960194426304</t>
  </si>
  <si>
    <t>CHEQUE PAGADO NO.0000180110446365655</t>
  </si>
  <si>
    <t>CHEQUE PAGADO NO.00180102903220311</t>
  </si>
  <si>
    <t>CHEQUE PAGADO NO.00180091496058264</t>
  </si>
  <si>
    <t>CHEQUE PAGADO NO.00180080447737114</t>
  </si>
  <si>
    <t>CHEQUE PAGADO NO.00180041194196546</t>
  </si>
  <si>
    <t>SPEI RECIBIDOBANORTE/IXE0005138712  0720000003SERV 30MIL KM MUN7139</t>
  </si>
  <si>
    <t>AS-44031            13/SEPTIEMBRE</t>
  </si>
  <si>
    <t>JET VAN</t>
  </si>
  <si>
    <t>CHEQUE PAGADO NO.0000179740133195457</t>
  </si>
  <si>
    <t>DEPOSITO DE TERCEROREFBNTC00002186EmbPU19757040                 BMRCASH</t>
  </si>
  <si>
    <t xml:space="preserve">PD 759 </t>
  </si>
  <si>
    <t>DEPOSITO DE TERCEROREFBNTC000021863MYDLAYV8GY110696   FBMRCASH</t>
  </si>
  <si>
    <t>0073U/16</t>
  </si>
  <si>
    <t>PD 1253</t>
  </si>
  <si>
    <t>AR-12552                 15/SEPTIEMBRE</t>
  </si>
  <si>
    <t>TRASPASO A TERCEROSREFBNTC00471291PAGO UNIDAD  BMRCASH</t>
  </si>
  <si>
    <t>TRASPASO A TERCEROSREFBNTC00471291PAGO UNIDAD EU545346    BMRCASH</t>
  </si>
  <si>
    <t>TRASPASO A TERCEROSREFBNTC00471291DN599426 BMRCASH</t>
  </si>
  <si>
    <t>TRASPASO A TERCEROSREFBNTC00471291PAGO UNIDAD EL108394  BMRCASH</t>
  </si>
  <si>
    <t>TRASPASO A TERCEROSREFBNTC00471291PAGO UNIDAD DM310696  BMRCASH</t>
  </si>
  <si>
    <t>DEPOSITO DE TERCEROREFBNTC00356778ORDEN 66546                   BMRCASH</t>
  </si>
  <si>
    <t>AS-43937            10/SEPTIEMBRE</t>
  </si>
  <si>
    <t>AGROQUIMICOS RIVAS</t>
  </si>
  <si>
    <t>DEPOSITO EFECTIVO PRACTIC******9039SEP08 11:06 PRAC      6256 FOLIO:5459</t>
  </si>
  <si>
    <t>RF-34866             08/SEPTIEMBRE</t>
  </si>
  <si>
    <t>PD 1252</t>
  </si>
  <si>
    <t>PAGO CUENTA DE TERCERO 0036532010BNET    0106223966</t>
  </si>
  <si>
    <t>RF-34867             08/SEPTIEMBRE</t>
  </si>
  <si>
    <t>PAGO CUENTA DE TERCERO 0032805008BMOV    1410773905 ANTICI CáRTER SIE</t>
  </si>
  <si>
    <t>CONFIRMADO 08/09</t>
  </si>
  <si>
    <t>TRASPASO A PERIFERICA2951884093SEP08 09:40 BANCOMER B538  FOLIO:7653</t>
  </si>
  <si>
    <t>DEPOSITO EN EFECTIVO1360094DEM REF:00000000043061906020 5230379</t>
  </si>
  <si>
    <t>RF34813-AR12478-RF34816              06/SEPTIEMBRE</t>
  </si>
  <si>
    <t>SPEI RECIBIDOBANAMEX0005003403  0020093168AMEXCO SE 9350093168</t>
  </si>
  <si>
    <t>AS-43813              06/SEPTIEMBRE   DIF 90.99</t>
  </si>
  <si>
    <t>DEP. TARJETAS DEL      07/SEPTIEMBRE</t>
  </si>
  <si>
    <t>CHEQUE PAGADO NO.0018007RFC CUENTA DE DEPOSITO:BEMP530321HH2</t>
  </si>
  <si>
    <t>CHEQUE PAGADO NO.0018006RFC CUENTA DE DEPOSITO:ZUAC620926G19</t>
  </si>
  <si>
    <t>TRASPASO ENTRE CUENTASREFBNTC00471291POLIZA SEG FAMILIAR  BMRCASH</t>
  </si>
  <si>
    <t>E-49</t>
  </si>
  <si>
    <t>CHEQUE PAGADO NO.0000180050133249794</t>
  </si>
  <si>
    <t>DEPOSITO DE TERCEROREFBNTC00002186VNKKTUD35GA062193  FBMRCASH</t>
  </si>
  <si>
    <t>1204N/16</t>
  </si>
  <si>
    <t>PD 1251</t>
  </si>
  <si>
    <t>I-261</t>
  </si>
  <si>
    <t>DEP.CHEQUES DE OTRO BANCO SEP07 10:52 MEXICO</t>
  </si>
  <si>
    <t>RF-34876              09/SEPTIEMBRE</t>
  </si>
  <si>
    <t>GNP</t>
  </si>
  <si>
    <t>PD 1250</t>
  </si>
  <si>
    <t>DEPOSITO EN EFECTIVO1360094DEM REF:00000000052031905020 9867583</t>
  </si>
  <si>
    <t>AR12475-RF34797-AR12476-RF34798-AS43774-AS43776-AS43782-RF34808-AS43785-RF34812                05/SEPTIEMBRE</t>
  </si>
  <si>
    <t>DEPOSITO EN EFECTIVO1360094DEM REF:00000000063061905020 9867572</t>
  </si>
  <si>
    <t xml:space="preserve">AS-43768-RF34793-AS43769-AS43770-RF34795-RF34796            05-SEPTIEMBRE </t>
  </si>
  <si>
    <t>TRASPASO A PERIFERICA2951884093SEP07 09:48 BANCOMER E114  FOLIO:7901</t>
  </si>
  <si>
    <t>DEP. TARJETAS DEL      06/SEPTIEMBRE</t>
  </si>
  <si>
    <t>IVA INTENTO SOBR CHQ S/FCH.DEV:001794116%</t>
  </si>
  <si>
    <t>INTENTO SOBR CHQ S/FONDOSCH.DEV:0017941CHQ     245,800.00 SDO     239,686.13</t>
  </si>
  <si>
    <t>PAGO CUENTA DE TERCERO 0073028018BNET    0189272623</t>
  </si>
  <si>
    <t>RF-34822             06/SEPTIEMBRE</t>
  </si>
  <si>
    <t>PAGO CUENTA DE TERCERO 0085303032BNET    0193971031</t>
  </si>
  <si>
    <t>AS-43824              07/SEPTIEMBRE</t>
  </si>
  <si>
    <t>AS-43812             06/SEPTIEMBRE</t>
  </si>
  <si>
    <t>CHEQUE PAGADO NO.0017968PAGO EN EFECTIVO</t>
  </si>
  <si>
    <t>SPEI RECIBIDOBAJIO0005139144  0305886600Orden Serv 66456 Toyota Insvig</t>
  </si>
  <si>
    <t>AS-43865             08/SEPTIEMBRE</t>
  </si>
  <si>
    <t>INSTITUTO VICENTE GUERRERO</t>
  </si>
  <si>
    <t>RF-34821             06/SEPTIEMBRE</t>
  </si>
  <si>
    <t>CHEQUE PAGADO NO.00179890451608088</t>
  </si>
  <si>
    <t>DEP.CHEQUES DE OTRO BANCO SEP06 12:37 MEXICO</t>
  </si>
  <si>
    <t>CHEQUE PAGADO NO.0000180010198619654</t>
  </si>
  <si>
    <t>CHEQUE PAGADO NO.0000179980133249794</t>
  </si>
  <si>
    <t>SPEI RECIBIDOBANAMEX0005083121  0020000001TRASPASO</t>
  </si>
  <si>
    <t>D-416</t>
  </si>
  <si>
    <t>PAGO CUENTA DE TERCERO 0089614019BNET    0131188437</t>
  </si>
  <si>
    <t>RF-34818              06/SEPTIEMBRE</t>
  </si>
  <si>
    <t>UNISEM</t>
  </si>
  <si>
    <t>TRASPASO A PERIFERICA2951884093SEP06 09:49 BANCOMER D805  FOLIO:9181</t>
  </si>
  <si>
    <t>TRASPASO ENTRE CUENTASREFBNTC00471291TRASPASO0445069130            BMRCASH</t>
  </si>
  <si>
    <t>I-244</t>
  </si>
  <si>
    <t>I-239</t>
  </si>
  <si>
    <t>DEPOSITO EN EFECTIVO1360094DEM REF:00000000033061902020 9220079</t>
  </si>
  <si>
    <t xml:space="preserve">RF34777-RF34776-RF34778-AS43726-AS43728-AS43730-AR12463-AR12462-AS43733-AS43734-RF34783-AR12460-AS43740            02/SEPTIEMBRE </t>
  </si>
  <si>
    <t>DEPOSITO EN EFECTIVO1360094DEM REF:00000000013061903020 9220068</t>
  </si>
  <si>
    <t xml:space="preserve">AS43742-AR12467-AR12468-AS43746-RF34787-AR12471-AS43748-AR12472-RF34788-AS43751-AS43754-AR12474-AR12474-AS43760-AS43762-RF34790-RF34791              03/SEPTIEMBRE </t>
  </si>
  <si>
    <t>DEPOSITO EN EFECTIVO1360094DEM REF:00000000052061902020 9220057</t>
  </si>
  <si>
    <t xml:space="preserve">AR12454-AR12455-AS43720-RF34774-AR12456-AR12457-AS43721-AR12458-AS43722-AR12459-AS43723-RF34775-AR12460             02/SEPTIEMBERE </t>
  </si>
  <si>
    <t>DEP. TARJETAS DEL      05/SEPTIEMBRE</t>
  </si>
  <si>
    <t>SPEI RECIBIDOBANAMEX0005009075  0020093168AMEXCO SE 9350093168</t>
  </si>
  <si>
    <t>AS43725-RF34784 AMERICAN 02/09   DIF 693.10</t>
  </si>
  <si>
    <t>PAGO CUENTA DE TERCERO 0002591008BMOV    1113317366 PAGO CAMAR Y SENSO</t>
  </si>
  <si>
    <t>AR-12525             10/SEPTIEMBRE</t>
  </si>
  <si>
    <t>PAGO CUENTA DE TERCERO 0084728071BNET    0442658801</t>
  </si>
  <si>
    <t>AR-12500             09/SEPTIEMBRE</t>
  </si>
  <si>
    <t>RF-34804            05/SEPTIEMBRE</t>
  </si>
  <si>
    <t>CHEQUE PAGADO NO.00179952759868704</t>
  </si>
  <si>
    <t>CHEQUE PAGADO NO.00179942850265330</t>
  </si>
  <si>
    <t>CHEQUE PAGADO NO.0000179930197203535</t>
  </si>
  <si>
    <t>CHEQUE PAGADO NO.0000179910197203535</t>
  </si>
  <si>
    <t>CHEQUE PAGADO NO.0017988PAGO EN EFECTIVO</t>
  </si>
  <si>
    <t>DEPOSITO DE TERCEROREFBNTC00317527  QUALITAS 9510873BMRCASH</t>
  </si>
  <si>
    <t>RF-34800 H65087 05.09.16</t>
  </si>
  <si>
    <t>IVA COMISION APERTURA9828178774IVA COMISION APERTURA</t>
  </si>
  <si>
    <t>CONFIRMADO 05/09</t>
  </si>
  <si>
    <t>COM. APERTURA CONTRATO9828178774COM. APERTURA CONTRATO</t>
  </si>
  <si>
    <t>LIQUIDACION DEL CONTRATO9828178774LIQUIDACION DEL CONTRATO</t>
  </si>
  <si>
    <t>RF-34802    DIF 3988.76    05/SEPTIEMBRE</t>
  </si>
  <si>
    <t>CHEQUE PAGADO NO.0000179920133249794</t>
  </si>
  <si>
    <t xml:space="preserve">DEPOSITO EN EFECTIVO000000000Y-2008 </t>
  </si>
  <si>
    <t>AR-12491              07/SEPTIEMBRE</t>
  </si>
  <si>
    <t>CHEQUE PAGADO NO.00179870101830872</t>
  </si>
  <si>
    <t>TRASPASO A TERCEROSREFBNTC00471291AJUSTE SEGURO  BMRCASH</t>
  </si>
  <si>
    <t>TRASPASO A TERCEROSREFBNTC00471291NOMINA GERENCIALES  BMRCASH</t>
  </si>
  <si>
    <t xml:space="preserve">RF-34786                03/SEPTIEMBRE </t>
  </si>
  <si>
    <t>TRASPASO A PERIFERICA2951884093SEP05 09:31 BANCOMER D805  FOLIO:8695</t>
  </si>
  <si>
    <t>SPEI RECIBIDOBANAMEX0005006750  0020093168AMEXCO SE 9350093168</t>
  </si>
  <si>
    <t>AS-43693    AMERICAN  01/09   DIF 227.29</t>
  </si>
  <si>
    <t>DEP. TARJETAS DEL      03/SEPTIEMBRE</t>
  </si>
  <si>
    <t>DEP. TARJETAS DEL      04/SEPTIEMBRE</t>
  </si>
  <si>
    <t>DEP. TARJETAS DEL      02/SEPTIEMBRE  RF-34715  31/08/16</t>
  </si>
  <si>
    <t>PAGO CUENTA DE TERCERO 0011155008BMOV    1419481575 COMPRA VEHICULO</t>
  </si>
  <si>
    <t>RF-34794             05/SEPTIEMBRE</t>
  </si>
  <si>
    <t>CHEQUE PAGADO NO.00179712691228838</t>
  </si>
  <si>
    <t>TRASPASO A PERIFERICA2951884093SEP03 10:56 BANCOMER D805  FOLIO:8051</t>
  </si>
  <si>
    <t>DEPOSITO EFECTIVO PRACTIC******9039SEP03 10:55 PRAC      D805 FOLIO:8049</t>
  </si>
  <si>
    <t>DEPOSITO EFECTIVO PRACTIC******9039SEP03 10:53 PRAC      D805 FOLIO:8046</t>
  </si>
  <si>
    <t>DEPOSITO EN EFECTIVO1360094DEM REF:00000000053061901020 8384838</t>
  </si>
  <si>
    <t>AS43702-RF34755-AS43704-AS43705-AS43706-AS43707-AS43708-RF34760-AR12453-AS43711-AS43715-AS43716-RF34764-RF34769              01/SEPTIEMBRE</t>
  </si>
  <si>
    <t>DEPOSITO EN EFECTIVO1360094DEM REF:00000000070261901022 8384827</t>
  </si>
  <si>
    <t xml:space="preserve">AR12439-AR12448-AS43695                01/SEPTIEMBRE </t>
  </si>
  <si>
    <t>CHEQUE PAGADO NO.CH-0017921RFC CUENTA DE DEPOSITO:VATM830625DU4</t>
  </si>
  <si>
    <t>CHEQUE PAGADO NO.CH-0017983RFC CUENTA DE DEPOSITO:ESI151228L26</t>
  </si>
  <si>
    <t>CHEQUE PAGADO NO.CH-0017975RFC CUENTA DE DEPOSITO:GNP9211244P0</t>
  </si>
  <si>
    <t xml:space="preserve">DEPOSITO EN EFECTIVO0065233 </t>
  </si>
  <si>
    <t>RF-34841  07/SEPTIEMBRE</t>
  </si>
  <si>
    <t>CHEQUE PAGADO NO.00179860108021651</t>
  </si>
  <si>
    <t>CHEQUE PAGADO NO.00179840105727626</t>
  </si>
  <si>
    <t>CHEQUE PAGADO NO.00179850105727626</t>
  </si>
  <si>
    <t>DEPOSITO DE TERCEROREFBNTC00317527 QUALITAS 9509282BMRCASH</t>
  </si>
  <si>
    <t xml:space="preserve">APLICADO RF-34779   DIF 3463.77    02/SEPTIEMBRE </t>
  </si>
  <si>
    <t>SPEI RECIBIDOSANTANDER0005194849  0146029781TRANSFERENCIA DE FONDOS</t>
  </si>
  <si>
    <t>RF-34780               02/SEPTIEMBRE</t>
  </si>
  <si>
    <t>DEPOSITO DE TERCEROREFBNTC000021864T1BF1FK3HU278056 FBMRCASH</t>
  </si>
  <si>
    <t>0036N/17</t>
  </si>
  <si>
    <t>PD 1249</t>
  </si>
  <si>
    <t>DEPOSITO DE TERCEROREFBNTC00002186MHKMF53F5GK008127 FBMRCASH</t>
  </si>
  <si>
    <t>1185N/16</t>
  </si>
  <si>
    <t>DEPOSITO DE TERCEROREFBNTC000021865YFBURHE3GP533512 FBMRCASH</t>
  </si>
  <si>
    <t>1062N/16</t>
  </si>
  <si>
    <t>DEPOSITO DE TERCEROREFBNTC00002186MR0EX8DD5G0246339 FBMRCASH</t>
  </si>
  <si>
    <t>1149N/16</t>
  </si>
  <si>
    <t>DEPOSITO DE TERCEROREFBNTC00002186MR0EX8DD3G0169373 FBMRCASH</t>
  </si>
  <si>
    <t>1165N/16</t>
  </si>
  <si>
    <t>DEPOSITO DE TERCEROREFBNTC000021861GCDS9C96C8126041 FBMRCASH</t>
  </si>
  <si>
    <t>0130U/16</t>
  </si>
  <si>
    <t>DEPOSITO DE TERCEROREFBNTC000021862T3WF4EV1DW045552 FBMRCASH</t>
  </si>
  <si>
    <t>0125U/16</t>
  </si>
  <si>
    <t>CHEQUE PAGADO NO.0000179820133249794</t>
  </si>
  <si>
    <t>CHEQUE PAGADO NO.0000179760131303384</t>
  </si>
  <si>
    <t>CHEQUE PAGADO NO.0000179560133195457</t>
  </si>
  <si>
    <t>RF-34655              30/08/16</t>
  </si>
  <si>
    <t>DEP.CHEQUES DE OTRO BANCO SEP02 10:06 MEXICO</t>
  </si>
  <si>
    <t>AS-43718               01/SEPTIEMBRE</t>
  </si>
  <si>
    <t>DEPOSITO EN EFECTIVO1360094DEM REF:00000000043061801320 7964870</t>
  </si>
  <si>
    <t>RF34702-RF34703-RF34704-AS-43641-AS43642-AS43643-AS43645-AR12430-AS43646-AS43647-AS43648-AS43649-AS43650-RF34705-AS43654-RF34709-AS43661-AR12435-RF-34713-AR12438-AS43667-RF34717              31/AGOSTO</t>
  </si>
  <si>
    <t>DEPOSITO EN EFECTIVO1360094DEM REF:00000000062061801320 7964869</t>
  </si>
  <si>
    <t>RF34692-AS43629-AR12425-RF34698-RF34695-RF34700-RF34694-AR12427-AS43630-AS43631-AS43632-AR12426              31/AGOSTO</t>
  </si>
  <si>
    <t>DEP. TARJETAS DEL      1/SEPTIEMBRE</t>
  </si>
  <si>
    <t>SPEI RECIBIDOBANAMEX0005013948  0020093168AMEXCO SE 9350093168</t>
  </si>
  <si>
    <t>AS-43627    AMERICAN 31/08    DIF 54.66</t>
  </si>
  <si>
    <t>CHEQUE PAGADO NO.0017972RFC CUENTA DE DEPOSITO:BEMP530321HH2</t>
  </si>
  <si>
    <t>CHEQUE PAGADO NO.0017973RFC CUENTA DE DEPOSITO:VEFE480618AQ9</t>
  </si>
  <si>
    <t>DEPOSITO DE TERCEROREFBNTC00328413APOYO SIND CELAYA  BMRCASH</t>
  </si>
  <si>
    <t>PAGO CUENTA DE TERCERO 0043961009BNET 0189300430</t>
  </si>
  <si>
    <t xml:space="preserve">AS-43710               01/SEPTIEMBRE </t>
  </si>
  <si>
    <t>DEPOSITO DE TERCEROREFBNTC00211192OS 1187 CARCONTROL  BMRCASH</t>
  </si>
  <si>
    <t>AS-44283                  24/SEPTIEMBRE</t>
  </si>
  <si>
    <t>CHEQUE PAGADO NO.00179780447737114</t>
  </si>
  <si>
    <t>DEP.CHEQUES DE OTRO BANCO SEP01 14:33 MEXICO</t>
  </si>
  <si>
    <t>SPEI RECIBIDOBANAMEX0005139095  0020000001TRASPASO</t>
  </si>
  <si>
    <t>D-137</t>
  </si>
  <si>
    <t>DEPOSITO EFECTIVO PRACTIC******9039SEP01 12:53 PRAC E761 FOLIO:3653</t>
  </si>
  <si>
    <t>CHEQUE PAGADO NO.0000179810133249794</t>
  </si>
  <si>
    <t>CHEQUE PAGADO NO.0000179800133249794</t>
  </si>
  <si>
    <t>CHEQUE PAGADO NO.0000179790133249794</t>
  </si>
  <si>
    <t>CHEQUE PAGADO NO.0000179690133249794</t>
  </si>
  <si>
    <t>TRASPASO ENTRE CUENTASREFBNTC00471291130000  0176980015 BMRCASH</t>
  </si>
  <si>
    <t>E-19</t>
  </si>
  <si>
    <t>DEPOSITO DE TERCEROREFBNTC00002186F-AM-115 FBMRCASH</t>
  </si>
  <si>
    <t>AM-1159</t>
  </si>
  <si>
    <t>D 57</t>
  </si>
  <si>
    <t>DEPOSITO DE TERCEROREFBNTC00002186F-AM-116 FBMRCASH</t>
  </si>
  <si>
    <t>AM-1163</t>
  </si>
  <si>
    <t>AM-1162</t>
  </si>
  <si>
    <t>DEP.CHEQUES DE OTRO BANCO SEP01 10:34 MEXICO</t>
  </si>
  <si>
    <t>AS-43644              31/AGOSTO</t>
  </si>
  <si>
    <t>SPEI RECIBIDOBANORTE/IXE0005077080  0720000013SERV 20MIL KM J66AHL</t>
  </si>
  <si>
    <t xml:space="preserve">AS-43741              02/SEPTIEMBRE </t>
  </si>
  <si>
    <t>DEPOSITO EN EFECTIVO1360094DEM REF:00000000008286180032 7530325</t>
  </si>
  <si>
    <t>RF-34647-RF34649-RF34650-RF34651-AS43598-AR12421-AS43599-RF43657-AS43600-RF34663-RF34662-RF34666-RF34669-AR12422               30/AGOSTO</t>
  </si>
  <si>
    <t>DEPOSITO EN EFECTIVO1360094DEM REF:00000000063061800320 7530314</t>
  </si>
  <si>
    <t>AS43603-AS43604-RF34677-AR12424-RF34680-RF34681-RF34682-AS43613-AS43617-AS43618-AS43619-RF34686-RF34687-AS43623-RF34688-RF34690-RF34691-AS43624-AS43625-                    30/AGOSTO</t>
  </si>
  <si>
    <t>DEP. TARJETAS DEL      31/AGOSTO</t>
  </si>
  <si>
    <t>COM CHQ LIBRADOS PAGADOS DEL 01AGO16 AL 31AGO16</t>
  </si>
  <si>
    <t>CHEQUE PAGADO NO.0017929RFC CUENTA DE DEPOSITO:AUMP360418JT8</t>
  </si>
  <si>
    <t>Y1</t>
  </si>
  <si>
    <t>Y2</t>
  </si>
  <si>
    <t xml:space="preserve"> 000001360094SICOCO SEP 2016</t>
  </si>
  <si>
    <t>TRASPASO A TERCEROSREFBNTC00471291NOMINA SEMANAL 39    BMRCASH</t>
  </si>
  <si>
    <t>SPEI ENVIADO BANORTE/IXE0000230206  0723009168PAGO F A683</t>
  </si>
  <si>
    <t>PAGO CUENTA DE TERCERO 0059846008BMOV    2927668635 APARTADO UNIDAD YA</t>
  </si>
  <si>
    <t>CHEQUE PAGADO NO.0018056PAGO EN EFECTIVO</t>
  </si>
  <si>
    <t>CHEQUE PAGADO NO.0000180570197203535</t>
  </si>
  <si>
    <t>DEPOSITO DE TERCEROREFBNTC00002186EmbPU21757040  BMRCASH</t>
  </si>
  <si>
    <t>DEPOSITO DE TERCEROREFBNTC000021865TDYK3DC8DS292244  FBMRCASH</t>
  </si>
  <si>
    <t>TRASPASO ENTRE CUENTASDE LA CUENTA 1110883271</t>
  </si>
  <si>
    <t>DEP.CHEQUES DE OTRO BANCO SEP30 13:21 MEXICO</t>
  </si>
  <si>
    <t>TOYOTA MOTOR SALES DGUIA:4945523  0655139</t>
  </si>
  <si>
    <t>SPEI RECIBIDOBANAMEX0005230852  0020067443S 0000067443</t>
  </si>
  <si>
    <t>DEPOSITO DE TERCEROREFBNTC00287954P0965 3100002113 INTERMOD MEXIBMRCASH</t>
  </si>
  <si>
    <t>SPEI RECIBIDOBANAMEX0005200058  0020000001TRASPASO</t>
  </si>
  <si>
    <t>DEPOSITO EFECTIVO PRACTIC******9039SEP30 12:11 PRAC      7567 FOLIO:6527</t>
  </si>
  <si>
    <t>DEPOSITO EFECTIVO PRACTIC******9039SEP30 12:10 PRAC      7567 FOLIO:6525</t>
  </si>
  <si>
    <t>CONFIRMADO 03/10</t>
  </si>
  <si>
    <t>W1</t>
  </si>
  <si>
    <t>W2</t>
  </si>
  <si>
    <t>W3</t>
  </si>
  <si>
    <t xml:space="preserve"> 000001360094SICOCO OCT 2016</t>
  </si>
  <si>
    <t>PAGO CUENTA DE TERCERO 0085690040BNET 0163350983</t>
  </si>
  <si>
    <t>SPEI RECIBIDOBAJIO0005408472  0304800885FINIQUITO RAV 4 2017 OMAR GONZ</t>
  </si>
  <si>
    <t>CONFIRMADO 31/10</t>
  </si>
  <si>
    <t>DEPOSITO DE TERCEROREFBNTC00002186EmbPU24357040 BMRCASH</t>
  </si>
  <si>
    <t>PD 3157</t>
  </si>
  <si>
    <t>DEPOSITO DE TERCEROREFBNTC00002186MR0EX8CB3H1394369 FBMRCASH</t>
  </si>
  <si>
    <t>0152N/17</t>
  </si>
  <si>
    <t>PD 3168</t>
  </si>
  <si>
    <t>PAGO CUENTA DE TERCERO 0055230031BNET    0100712256</t>
  </si>
  <si>
    <t>FLORES ALMANZA ANITA</t>
  </si>
  <si>
    <t>PAGO CUENTA DE TERCERO 0052012022BNET    0187073755</t>
  </si>
  <si>
    <t>DEPOSITO EFECTIVO PRACTIC******9039OCT31 14:12 PRAC  7593 FOLIO:8704</t>
  </si>
  <si>
    <t>SPEI RECIBIDOHSBC0005312607  0210000001TRANSFERENCIA SPEI</t>
  </si>
  <si>
    <t>DEPOSITO DE TERCEROREFBNTC00317527 QUALITAS 9706469BMRCASH</t>
  </si>
  <si>
    <t>RF-35751 H67664 31.10.16</t>
  </si>
  <si>
    <t>SPEI RECIBIDOBANORTE/IXE0005282631  0723110161Pago de servicio</t>
  </si>
  <si>
    <t xml:space="preserve">CECILIA VEGA </t>
  </si>
  <si>
    <t>SPEI RECIBIDOBANAMEX0005260485  0020000001TRASPASO</t>
  </si>
  <si>
    <t>CHEQUE PAGADO NO.0000181320131303384</t>
  </si>
  <si>
    <t>TOYOTA FINANCIAL SERGUIA:3859152REF:00000000000005704058 CIE:0593003</t>
  </si>
  <si>
    <t>TRASPASO ENTRE CUENTASDE LA CUENTA 2930020478</t>
  </si>
  <si>
    <t>SPEI RECIBIDOSANTANDER0005170481  0140103116APARTADO HIGHLANDER 2014</t>
  </si>
  <si>
    <t>SPEI RECIBIDOTOKYO0005152921  1081201216TMX PAGO SINIESTROS</t>
  </si>
  <si>
    <t>DEP.CHEQUES DE OTRO BANCO OCT31 10:18 MEXICO</t>
  </si>
  <si>
    <t>PAGO CUENTA DE TERCERO 0066604010BNET 0187073755</t>
  </si>
  <si>
    <t>PAGO CUENTA DE TERCERO 0010315008BMOV 1131494570 PAGO SERV HIGHLAND</t>
  </si>
  <si>
    <t>TRASPASO ENTRE CUENTASDE LA CUENTA 1416264077</t>
  </si>
  <si>
    <t>TRASPASO ENTRE CUENTASDE LA CUENTA 2720058831</t>
  </si>
  <si>
    <t>TRASPASO A PERIFERICA2951884093OCT29 09:47 BANCOMER E113  FOLIO:4756</t>
  </si>
  <si>
    <t>DEPOSITO EN EFECTIVO1360094DEM REF:00000000083061017220 9682552</t>
  </si>
  <si>
    <t>DEPOSITO EN EFECTIVO1360094DEM REF:00000000002061017220 9682541</t>
  </si>
  <si>
    <t>PD 2899</t>
  </si>
  <si>
    <t>CHEQUE PAGADO NO.0018128RFC CUENTA DE DEPOSITO:DEVJ760424BK9</t>
  </si>
  <si>
    <t>SPEI RECIBIDOBANORTE/IXE0005437472  0720000010PAGO A LA FACTURA</t>
  </si>
  <si>
    <t>TRASPASO ENTRE CUENTASDE LA CUENTA 1200964352</t>
  </si>
  <si>
    <t>CONFIRMADO 28/10</t>
  </si>
  <si>
    <t>MANUEL ORDOÑEZ</t>
  </si>
  <si>
    <t>TRASPASO ENTRE CUENTASDE LA CUENTA 0184557204</t>
  </si>
  <si>
    <t>SPEI RECIBIDOBANREGIO0005315788  0580024091PAGO DE FACTURA</t>
  </si>
  <si>
    <t xml:space="preserve">LUIS ENRIQUE LOPEZ </t>
  </si>
  <si>
    <t>DEPOSITO DE TERCEROREFBNTC00317527 QUALITAS 9703665BMRCASH</t>
  </si>
  <si>
    <t>TRASPASO A TERCEROSREFBNTC00471291PAGO FACTURA A1176 BMRCASH</t>
  </si>
  <si>
    <t>TRASPASO A TERCEROSREFBNTC00471291PAGO FACTURA A1190  BMRCASH</t>
  </si>
  <si>
    <t>TRASPASO A TERCEROSREFBNTC00471291PAGO PROVEEDOR  BMRCASH</t>
  </si>
  <si>
    <t>TRASPASO A TERCEROSREFBNTC00471291NOMINA SEMANA 43  CELAYA BMRCASH</t>
  </si>
  <si>
    <t>TRASPASO A TERCEROSREFBNTC00471291NOMINA QUINCENA 2DA OCT CELAYABMRCASH</t>
  </si>
  <si>
    <t>PAGO CUENTA DE TERCERO 0086526010BNET    0193915816</t>
  </si>
  <si>
    <t>JM MOTOR</t>
  </si>
  <si>
    <t>CHEQUE PAGADO NO.0018133PAGO EN EFECTIVO</t>
  </si>
  <si>
    <t>PAGO CUENTA DE TERCERO 0049223119BNET    0447767250</t>
  </si>
  <si>
    <t>SPEI RECIBIDOBANAMEX0005215785  0020000001TRANSFERENCIA</t>
  </si>
  <si>
    <t>TOYOTA FINANCIAL SERGUIA:4005551REF:00000000000005704058 CIE:0593003</t>
  </si>
  <si>
    <t>PD 2909</t>
  </si>
  <si>
    <t>SPEI RECIBIDOBAJIO0005147136  0302631013RIN HILUX 106 Y BEDLINER HILUX</t>
  </si>
  <si>
    <t>PAGO CUENTA DE TERCERO 0081904009BNET 0191406221</t>
  </si>
  <si>
    <t>TRASPASO A PERIFERICA2951884093OCT28 09:46 BANCOMER E113  FOLIO:4289</t>
  </si>
  <si>
    <t>DEPOSITO EN EFECTIVO1360094DEM REF:00000000003061016220 9281460</t>
  </si>
  <si>
    <t>DEPOSITO EN EFECTIVO1360094DEM REF:00000000022061016220 9281459</t>
  </si>
  <si>
    <t>SPEI RECIBIDOBANAMEX0005011995  0020093168AMEXCO SE 9350093168</t>
  </si>
  <si>
    <t>CHEQUE PAGADO NO.CH-0018127RFC CUENTA DE DEPOSITO:VCB870729 -PH6</t>
  </si>
  <si>
    <t>CHEQUE PAGADO NO.CH-0018086RFC CUENTA DE DEPOSITO:LECA340203-JNA</t>
  </si>
  <si>
    <t>CHEQUE PAGADO NO.CH-0018085RFC CUENTA DE DEPOSITO:LECA340203-JNA</t>
  </si>
  <si>
    <t>SPEI RECIBIDOHSBC0005173993  0210000001Alecsa Celaya S de RL de CV</t>
  </si>
  <si>
    <t>PAGO CUENTA DE TERCERO 0040828015BNET    1256980872 SOBRANTE DE GASTOS</t>
  </si>
  <si>
    <t>DEPOSITO DE TERCEROREFBNTC00317527  QUALITAS 9698950BMRCASH</t>
  </si>
  <si>
    <t>RF-35702 H66125 28.10.16</t>
  </si>
  <si>
    <t>DEPOSITO DE TERCEROREFBNTC00317527  QUALITAS 9701284BMRCASH</t>
  </si>
  <si>
    <t>RF-35071 H67586 28.10.16</t>
  </si>
  <si>
    <t>TOYOTA MOTOR SALES DGUIA:1810281  0655139</t>
  </si>
  <si>
    <t>TRASPASO A TERCEROSREFBNTC00471291FACTURA CAMPANARIO            BMRCASH</t>
  </si>
  <si>
    <t>TRASPASO A TERCEROSREFBNTC00471291COMPLEMENTO SEGURO            BMRCASH</t>
  </si>
  <si>
    <t>DEPOSITO DE TERCEROREFBNTC00002186MHKMF53E2GK000171 FBMRCASH</t>
  </si>
  <si>
    <t>0101N/16</t>
  </si>
  <si>
    <t>PD 2906</t>
  </si>
  <si>
    <t>DEPOSITO DE TERCEROREFBNTC000021865TDYZ3DC8HS778019 FBMRCASH</t>
  </si>
  <si>
    <t>0190N/17</t>
  </si>
  <si>
    <t>DEPOSITO DE TERCEROREFBNTC000021865YFBPRHE6HP590750 FBMRCASH</t>
  </si>
  <si>
    <t>0193N/17</t>
  </si>
  <si>
    <t xml:space="preserve">DEPOSITO CHEQUE BANCOMER0066553 </t>
  </si>
  <si>
    <t>SPEI RECIBIDOBANREGIO0005072189  0580066950PAGO DE FACTURA</t>
  </si>
  <si>
    <t xml:space="preserve">DEPOSITO CHEQUE BANCOMER0066550 </t>
  </si>
  <si>
    <t>DEPOSITO EN EFECTIVO1360094DEM REF:00000000023061015220 8879596</t>
  </si>
  <si>
    <t>AS45628-RF35631-AR12878-RF35632-RF35633-RF35634-AR12879-RF35640-RF35643-AS45724-RF35641-AS45727-AR12887-AS45728-AR12888-RF35649-RF35645-RF35654                 25/OCTUBRE</t>
  </si>
  <si>
    <t>DEPOSITO EN EFECTIVO1360094DEM REF:00000000042061015220 8879585</t>
  </si>
  <si>
    <t>RF35551-RF35626-AS45623-AR12873-RF35630                  25/OCTUBRE</t>
  </si>
  <si>
    <t>SPEI RECIBIDOAXA0005014542  67411301750011130175 217 001 AUTOS</t>
  </si>
  <si>
    <t>SPEI RECIBIDOBANAMEX0005013101  0020093168AMEXCO SE 9350093168</t>
  </si>
  <si>
    <t>CHEQUE PAGADO NO.0018104RFC CUENTA DE DEPOSITO:MEGD800701R81</t>
  </si>
  <si>
    <t>CONFIRMADO 26/10</t>
  </si>
  <si>
    <t>AGROSERVICIO NIETO</t>
  </si>
  <si>
    <t>PAGO CUENTA DE TERCERO 0024778007BNET    0160364533</t>
  </si>
  <si>
    <t>DEP.CHEQUES DE OTRO BANCO OCT26 14:24 MEXICO</t>
  </si>
  <si>
    <t>CHEQUE PAGADO NO.0000181260446365655</t>
  </si>
  <si>
    <t>CHEQUE PAGADO NO.0000181250446365655</t>
  </si>
  <si>
    <t>CHEQUE PAGADO NO.0000181240197203535</t>
  </si>
  <si>
    <t>CHEQUE PAGADO NO.0000181230197203535</t>
  </si>
  <si>
    <t>CHEQUE PAGADO NO.0000181220197203535</t>
  </si>
  <si>
    <t>CHEQUE PAGADO NO.00181210446691730</t>
  </si>
  <si>
    <t>CHEQUE PAGADO NO.00181200446691730</t>
  </si>
  <si>
    <t>DEPOSITO DE TERCEROREFBNTC00317527  QUALITAS 9697138BMRCASH</t>
  </si>
  <si>
    <t>TRASPASO A TERCEROSREFBNTC00471291SEGURO EMPRESARIAL  BMRCASH</t>
  </si>
  <si>
    <t>APLICAR MOVIMIENTO</t>
  </si>
  <si>
    <t xml:space="preserve">RICARDO RAMIREZ MONDRAGON </t>
  </si>
  <si>
    <t>DEPOSITO EFECTIVO PRACTIC******9039OCT26 13:34 PRAC      D985 FOLIO:1337</t>
  </si>
  <si>
    <t>SPEI RECIBIDOHSBC0005135317  0210000040PAGO DE AUTO</t>
  </si>
  <si>
    <t>SPEI RECIBIDOBANAMEX0005129914  0020237877PAGATLAS 231413</t>
  </si>
  <si>
    <t>RF-35668 AR12406 26.10.16</t>
  </si>
  <si>
    <t>CHEQUE PAGADO NO.00180800190359092</t>
  </si>
  <si>
    <t>SPEI RECIBIDOBANAMEX0005114860  0020000001TRANSFERENCIA</t>
  </si>
  <si>
    <t>D-2799</t>
  </si>
  <si>
    <t>SPEI ENVIADO BANAMEX0000037629  0022610168DEVOLUCION RECIBO 34845</t>
  </si>
  <si>
    <t>SPEI ENVIADO BANAMEX0000037628  0022610168DEVOLUCION RECIBO 34345</t>
  </si>
  <si>
    <t>SPEI ENVIADO HSBC0000037627  0212610168371</t>
  </si>
  <si>
    <t>SPEI ENVIADO SCOTIABANK0000037626  0442610168A36280</t>
  </si>
  <si>
    <t>SPEI ENVIADO BANAMEX0000037625  0022610168M177 M176</t>
  </si>
  <si>
    <t>SPEI ENVIADO SANTANDER0000037624  0142610168A2818</t>
  </si>
  <si>
    <t>SPEI ENVIADO BAJIO0000037623  0302610168F 24988</t>
  </si>
  <si>
    <t>SPEI ENVIADO SCOTIABANK0000037622  0442610168201 200</t>
  </si>
  <si>
    <t>SPEI ENVIADO BANORTE/IXE0000037621  0722610168P15187</t>
  </si>
  <si>
    <t>TOYOTA FINANCIAL SERGUIA:3578608REF:00000000000005704058 CIE:0593003</t>
  </si>
  <si>
    <t>TRASPASO A TERCEROSREFBNTC00471291DEVOLUCION RECIBO 33997       BMRCASH</t>
  </si>
  <si>
    <t>TRASPASO A TERCEROSREFBNTC00471291A232 A230 A234                BMRCASH</t>
  </si>
  <si>
    <t>TRASPASO A TERCEROSREFBNTC00471291A939                          BMRCASH</t>
  </si>
  <si>
    <t>TRASPASO A TERCEROSREFBNTC00471291A742 A736                     BMRCASH</t>
  </si>
  <si>
    <t>TRASPASO A TERCEROSREFBNTC00471291WR4144 WR4168                 BMRCASH</t>
  </si>
  <si>
    <t>TRASPASO A TERCEROSREFBNTC00471291F 3341                        BMRCASH</t>
  </si>
  <si>
    <t>TRASPASO A TERCEROSREFBNTC00471291F 516                         BMRCASH</t>
  </si>
  <si>
    <t>PAGO CUENTA DE TERCERO 0043258035BNET    0131188437</t>
  </si>
  <si>
    <t>TRASPASO A PERIFERICA2951884093OCT26 09:22 BANCOMER D805  FOLIO:7730</t>
  </si>
  <si>
    <t>DEPOSITO EN EFECTIVO1360094DEM REF:00000000072061014220 8449947</t>
  </si>
  <si>
    <t>RF35600-AR12864-RF35607-AR12865-RF35609                      24/OCTUBRE</t>
  </si>
  <si>
    <t>DEPOSITO EN EFECTIVO1360094DEM REF:00000000053061014220 8449936</t>
  </si>
  <si>
    <t>RF35610-AR12867-RF35611-RF35612-AS45570-RF35614-AS45586-AS45615-RF35621-AS45617                     24/OCTUBRE</t>
  </si>
  <si>
    <t>SPEI RECIBIDOBANAMEX0005021158  0020093168AMEXCO SE 9350093168</t>
  </si>
  <si>
    <t>DEP. TARJETAS DEL       25/OCTUBRE</t>
  </si>
  <si>
    <t>PAGO CUENTA DE TERCERO 0080703015BNET    0108702128</t>
  </si>
  <si>
    <t>RF-35650                     25/OCTUBRE</t>
  </si>
  <si>
    <t>SPEI DEVUELTOBANORTE/IXE0000108705  0722510168PAGO UNIDAD DS142105</t>
  </si>
  <si>
    <t>TRASPASO A TERCEROSREFBNTC00471291FIN ALEJANDRO VALDERRABANP GOMBMRCASH</t>
  </si>
  <si>
    <t>SPEI ENVIADO BANORTE/IXE0000108705  0722510168PAGO UNIDAD DS142105</t>
  </si>
  <si>
    <t>SPEI RECIBIDOBAJIO0005189824  0305889800pago servicio 68538</t>
  </si>
  <si>
    <t>CONFIRMADO 25/10</t>
  </si>
  <si>
    <t>PANELFISA</t>
  </si>
  <si>
    <t>PAGO CUENTA DE TERCERO 0007343013BNET    0189300430</t>
  </si>
  <si>
    <t>RF-35637                     25/OCTUBRE</t>
  </si>
  <si>
    <t>SPEI RECIBIDOBAJIO0005158876  0305701000REFFACCIONES</t>
  </si>
  <si>
    <t>AR-12880                    25/OCTUBRE</t>
  </si>
  <si>
    <t>VIAJES DOMINGUEZ</t>
  </si>
  <si>
    <t>SPEI RECIBIDOBANREGIO0005155907  0580122444AGENCIA</t>
  </si>
  <si>
    <t>RF-35635      25/OCTUBRE   DIF $20</t>
  </si>
  <si>
    <t>RF35651-RF35651      25-OCTUBRE</t>
  </si>
  <si>
    <t>REGRESAR IMPORTE</t>
  </si>
  <si>
    <t>SPEI RECIBIDOBANAMEX0005121668  0020000001TRASPASO</t>
  </si>
  <si>
    <t>D-2798</t>
  </si>
  <si>
    <t>DEP.CHEQUES DE OTRO BANCO OCT25 13:05 MEXICO</t>
  </si>
  <si>
    <t>CHEQUE PAGADO NO.0000181180133195457</t>
  </si>
  <si>
    <t>CHEQUE PAGADO NO.0018103PAGO EN EFECTIVO</t>
  </si>
  <si>
    <t>PAGO CUENTA DE TERCERO 0010405012BNET    0184104048</t>
  </si>
  <si>
    <t>AS-45626              25/OCTUBRE</t>
  </si>
  <si>
    <t xml:space="preserve">ENLASES TURISTICOS </t>
  </si>
  <si>
    <t>TOYOTA FINANCIAL SERGUIA:1044571REF:00000000000005704058 CIE:0593003</t>
  </si>
  <si>
    <t>SPEI ENVIADO BANORTE/IXE0000038498  0722510168PAGO UNIDAD CW129928</t>
  </si>
  <si>
    <t>DEPOSITO EFECTIVO PRACTIC******9039OCT25 10:28 PRAC      E114 FOLIO:8519</t>
  </si>
  <si>
    <t>CHEQUE PAGADO NO.0018114PAGO EN EFECTIVO</t>
  </si>
  <si>
    <t>SPEI RECIBIDOSANTANDER0005032128  0145227980COMPRA CAMIONETA TOYOTA</t>
  </si>
  <si>
    <t>RF-35623               25/OCTUBRE</t>
  </si>
  <si>
    <t>DEPOSITO EN EFECTIVO1360094DEM REF:00000000032061011220 7922321</t>
  </si>
  <si>
    <t>AS45417-AS45419-AS45520-AS45521-AR12856-RF-35575-AR12857-AS45523-AS45528-AS45532-AS45533-AS45534              21/OCTUBRE</t>
  </si>
  <si>
    <t>DEPOSITO EN EFECTIVO1360094DEM REF:00000000013061011220 7922310</t>
  </si>
  <si>
    <t>AR12852-AR12853-AS45507-AR12854-AS45508-RF35566-AS45509-RF35569-AS45513-AS45515                      21/OCTUBRE</t>
  </si>
  <si>
    <t>DEPOSITO EN EFECTIVO1360094DEM REF:00000000012061012220 7922300</t>
  </si>
  <si>
    <t>AR12859-RF35587-RF35588-AS45535-AS45541-AR12861-RF35590-RF35591-RF35592-AS45446-AS45547-AS45549-AS45551-AR12862-AR12863-AS45552-AS45553-AS45556-AS35594-AS45557-AS45558-RF35595              22/OCTUBRE</t>
  </si>
  <si>
    <t>DEP. TARJETAS DEL       24/OCTUBRE</t>
  </si>
  <si>
    <t>PLAN PISO COBRO DISP. NUM9800168931CAP E INT UNI   MHKMF53E2GK000171</t>
  </si>
  <si>
    <t>PAGO CUENTA DE TERCERO 0013671012BNET    0100712256</t>
  </si>
  <si>
    <t>AS-45588              24/OCTUBRE</t>
  </si>
  <si>
    <t>SPEI RECIBIDOSANTANDER0005193586  0145136883TRANSFERENCIA DE FONDOS</t>
  </si>
  <si>
    <t>RF-35617                 24/OCTUBRE</t>
  </si>
  <si>
    <t>SPEI RECIBIDOBANAMEX0005145382  0020000001TRASPASO</t>
  </si>
  <si>
    <t>TOYOTA FINANCIAL SERGUIA:3724028REF:00000000000005704058 CIE:0593003</t>
  </si>
  <si>
    <t>DEPOSITO DE TERCEROREFBNTC00246999MTTO CAM 4                    BMRCASH</t>
  </si>
  <si>
    <t>AS-45621               24/OCTUBRE</t>
  </si>
  <si>
    <t>DEPOSITO DE TERCEROREFBNTC000021865TFBPRHE9HP574381            FBMRCASH</t>
  </si>
  <si>
    <t>DEPOSITO DE TERCEROREFBNTC000021864T1BK1FK5GU573508            FBMRCASH</t>
  </si>
  <si>
    <t>DEPOSITO EN EFECTIVO1360094DEM REF:00000000052061010220 7551698</t>
  </si>
  <si>
    <t>AR12841-RF35551-AS45482-AS45483-AR12843-RF35552-AR12844-AR12846-AR12847-AS45485-RF35554-RF35555-AS45487-RF35559-RF35560-AR12848-RF35561-AS45495-AS45495-AS45496-AS4547-AS45500-RF35562                20/OCTUBRE</t>
  </si>
  <si>
    <t>DEPOSITO EN EFECTIVO1360094DEM REF:00000000033061010220 7551687</t>
  </si>
  <si>
    <t>RF35540-RF35542-AS45473-AS45474-AS45475              20/OCTUBRE</t>
  </si>
  <si>
    <t>DEP.CHEQUES DE OTRO BANCO0066451OCT24 10:05 MEXICO</t>
  </si>
  <si>
    <t>RF-35628               25/OCTUBRE</t>
  </si>
  <si>
    <t>SPEI RECIBIDOBANREGIO0005059876  0580081204MANTENIMIENTO CAMIONETA VICTOR</t>
  </si>
  <si>
    <t>AS-45616               24/OCTUBRE</t>
  </si>
  <si>
    <t>DEP.CHEQUES DE OTRO BANCO OCT24 09:12 MEXICO</t>
  </si>
  <si>
    <t>RF-35629                25/OCTUBRE</t>
  </si>
  <si>
    <t>DEP. TARJETAS DEL       22/OCTUBRE</t>
  </si>
  <si>
    <t>ESPECIAL VENTAS PUNTOS145829536145829536</t>
  </si>
  <si>
    <t>DEP. TARJETAS DEL       21/OCTUBRE</t>
  </si>
  <si>
    <t>TRASPASO A TERCEROSREFBNTC00471291GASTOS DE REPRESENTACION      BMRCASH</t>
  </si>
  <si>
    <t>TRASPASO A TERCEROSREFBNTC00471291DEVOLUCION RECIBO 35571       BMRCASH</t>
  </si>
  <si>
    <t>TRASPASO A TERCEROSREFBNTC00471291DEVOLUCION RECIBO 35570       BMRCASH</t>
  </si>
  <si>
    <t>PAGO CUENTA DE TERCERO 0018786037BNET    0100712256</t>
  </si>
  <si>
    <t>AS-45564                24/OCTUBRE</t>
  </si>
  <si>
    <t>TRASPASO A PERIFERICA2951884093OCT22 10:41 BANCOMER E113  FOLIO:2739</t>
  </si>
  <si>
    <t>TRASPASO ENTRE CUENTASREFBNTC00471291CORREO SERVER                 BMRCASH</t>
  </si>
  <si>
    <t>TEF RECIBIDO BAJIO1498953186  0308012344ANTICIPO CAMINONETA RAV4</t>
  </si>
  <si>
    <t>RF-35613                24/OCTUBRE</t>
  </si>
  <si>
    <t xml:space="preserve">CHEQUE PAGADO NO.CH-0018101 </t>
  </si>
  <si>
    <t xml:space="preserve">CHEQUE PAGADO NO.CH-0018102 </t>
  </si>
  <si>
    <t>SPEI RECIBIDOSANTANDER0005309302  0140000001MTTO CAMIONETA</t>
  </si>
  <si>
    <t>AS-45539               22/OCTUBRE</t>
  </si>
  <si>
    <t>SPEI RECIBIDOSANTANDER0005300111  0149808515PAGO CAMIONETA TOYOTA</t>
  </si>
  <si>
    <t>RF-35624                 25/OCTUBRE</t>
  </si>
  <si>
    <t>DEPOSITO DE TERCERO REFBNTC00097373SERVICIO 90000 KM AVANZA 13   BMRCASH</t>
  </si>
  <si>
    <t>TRASPASO ENTRE CUENTASDE LA CUENTA 0108413703</t>
  </si>
  <si>
    <t>RF-35605                 24/OCTUBRE</t>
  </si>
  <si>
    <t>CHEQUE PAGADO NO.0000181130446365655</t>
  </si>
  <si>
    <t>CHEQUE PAGADO NO.0000181120446365655</t>
  </si>
  <si>
    <t>CHEQUE PAGADO NO.0000181110446365655</t>
  </si>
  <si>
    <t>CHEQUE PAGADO NO.0000181100446365655</t>
  </si>
  <si>
    <t>CHEQUE PAGADO NO.0000181090151627104</t>
  </si>
  <si>
    <t>SPEI RECIBIDOSCOTIABANK0005227293  0440004547liquidaci n pago de auto</t>
  </si>
  <si>
    <t>RF-35582                 21/OCTUBRE</t>
  </si>
  <si>
    <t>SPEI RECIBIDOBANREGIO0005214870  0580056182AGENCIA</t>
  </si>
  <si>
    <t>RF-35583                 21/OCTUBRE</t>
  </si>
  <si>
    <t>AS-45538                 22/OCTUBRE</t>
  </si>
  <si>
    <t>PAGO CUENTA DE TERCERO 0056499017BMOV    1162587440 REENVIO PAGO TOYOT</t>
  </si>
  <si>
    <t>RF-35581                 21/OCTUBRE</t>
  </si>
  <si>
    <t>PAGO CUENTA DE TERCERO 0062359033BNET    0148247099</t>
  </si>
  <si>
    <t>RF-35580                 21/OCTUBRE</t>
  </si>
  <si>
    <t>PAGO CUENTA DE TERCERO 0062359009BNET    0148247099</t>
  </si>
  <si>
    <t>RF-35578                 21/OCTUBRE</t>
  </si>
  <si>
    <t>DEPOSITO DE TERCEROREFBNTC00002186EmbPU23257040 BMRCASH</t>
  </si>
  <si>
    <t>PD 1904</t>
  </si>
  <si>
    <t>TRASPASO A TERCEROSREFBNTC00471291PAGO UNIDAD CER610222         BMRCASH</t>
  </si>
  <si>
    <t>TRASPASO A TERCEROSREFBNTC00471291NOMINA SEMANA 42 CELAYA       BMRCASH</t>
  </si>
  <si>
    <t>TOYOTA FINANCIAL SERGUIA:0304733REF:00000000000005704058 CIE:0593003</t>
  </si>
  <si>
    <t>SPEI RECIBIDOBANAMEX0005146966  0020000001TRASPASO</t>
  </si>
  <si>
    <t>PAGO CUENTA DE TERCERO 0065756027BNET    0452040980 COMPLEMENTO PAGO R</t>
  </si>
  <si>
    <t>RF-35572                   21/OCTUBRE</t>
  </si>
  <si>
    <t>SPEI RECIBIDOBAJIO0005093333  0302562600PAGO SERVICIO 4 RUNNER</t>
  </si>
  <si>
    <t>AS-45510                  21/OCTUBRE</t>
  </si>
  <si>
    <t>AS-45492               20/OCTUBRE</t>
  </si>
  <si>
    <t>TRASPASO A PERIFERICA2951884093OCT21 09:48 BANCOMER E113  FOLIO:2381</t>
  </si>
  <si>
    <t>DEPOSITO EN EFECTIVO1360094DEM REF:00000000072061019120 6705644</t>
  </si>
  <si>
    <t>RF35527-AR12832-AR12833-AR12834-AS45458-AS45259-AS45461-AR12836-RF35538-AS45465              19/OCTUBRE</t>
  </si>
  <si>
    <t>DEPOSITO EN EFECTIVO1360094DEM REF:00000000053061019120 6705633</t>
  </si>
  <si>
    <t>RF35517-RF35518-RF35521-RF35522-AR12828-AR12827-AR12829-AR12830                    19/OCTUBRE</t>
  </si>
  <si>
    <t>SPEI RECIBIDOBANAMEX0005004324  0020093168AMEXCO SE 9350093168</t>
  </si>
  <si>
    <t>AS-45417                  17/OCTUBRE</t>
  </si>
  <si>
    <t>DEP. TARJETAS DEL       19/OCTUBRE</t>
  </si>
  <si>
    <t>DEP. TARJETAS DEL       20/OCTUBRE</t>
  </si>
  <si>
    <t>CHEQUE PAGADO NO.0018107RFC CUENTA DE DEPOSITO:SALN730503RC4</t>
  </si>
  <si>
    <t>TRASPASO ENTRE CUENTASREFBNTC00471291INFORSERVEIS INTERFAZ CORREOS BMRCASH</t>
  </si>
  <si>
    <t>TRASPASO ENTRE CUENTASREFBNTC00471291FRAME RELAY   BMRCASH</t>
  </si>
  <si>
    <t>SPEI RECIBIDOHSBC0005220478  0210000001ALECSA CELAYA</t>
  </si>
  <si>
    <t>RF-35556                20/OCTUBRE</t>
  </si>
  <si>
    <t>AR-12875                 25/OCTUBRE</t>
  </si>
  <si>
    <t>CHEQUE PAGADO NO.00181081112995379</t>
  </si>
  <si>
    <t>CHEQUE PAGADO NO.00181060447737114</t>
  </si>
  <si>
    <t>DEP.CHEQUES DE OTRO BANCO OCT20 14:49 MEXICO</t>
  </si>
  <si>
    <t>RF-35557                 20/OCTUBRE</t>
  </si>
  <si>
    <t>TRASPASO ENTRE CUENTASDE LA CUENTA 1256841732</t>
  </si>
  <si>
    <t>RF-35558                 20/OCTUBRE</t>
  </si>
  <si>
    <t>PAGO CUENTA DE TERCERO 0028002065BNET    0107482655</t>
  </si>
  <si>
    <t>AS-45560                 22/OCTUBRE</t>
  </si>
  <si>
    <t>DEPOSITO EFECTIVO PRACTIC******9039OCT20 13:41 PRAC      E362 FOLIO:3097</t>
  </si>
  <si>
    <t>AS-45488                 20/OCTUBRE</t>
  </si>
  <si>
    <t>DEPOSITO DE TERCEROREFBNTC00317527  QUALITAS 9670699BMRCASH</t>
  </si>
  <si>
    <t>RF-35553 H64843 H66901 H66190 20.10.16</t>
  </si>
  <si>
    <t>TOYOTA FINANCIAL SERGUIA:2460733REF:00000000000005704058 CIE:0593003</t>
  </si>
  <si>
    <t>RF-35548                   20/OCTUBRE</t>
  </si>
  <si>
    <t>DEPOSITO DE TERCEROREFBNTC00002186MHKMF53F2GK005105   FBMRCASH</t>
  </si>
  <si>
    <t>0637N/16</t>
  </si>
  <si>
    <t>PD 1705</t>
  </si>
  <si>
    <t>SPEI ENVIADO HSBC0000047760  0212010168PAGO UNIDAD BC559145</t>
  </si>
  <si>
    <t>RF-35526                    19/OCTUBRE</t>
  </si>
  <si>
    <t>RF-35525                     19/OCTUBRE</t>
  </si>
  <si>
    <t>TRASPASO A PERIFERICA2951884093OCT20 09:48 BANCOMER D805  FOLIO:5969</t>
  </si>
  <si>
    <t>DEPOSITO EN EFECTIVO1360094DEM REF:00000000073061018120 6301780</t>
  </si>
  <si>
    <t>RF35495-RF35496-AS45419-RF35499                          18/OCTUBRE</t>
  </si>
  <si>
    <t>DEPOSITO EN EFECTIVO1360094DEM REF:00000000092061018120 6301779</t>
  </si>
  <si>
    <t>RF35500-RF35501-AS45422-AS45423-RF35502-RF35503-RF35505-AS45429-RF35507-RF35508-RF35510-AS45432-AS45435-AS45436-AS45438-AS45440-RF35513-AS45445                 18/OCTUBRE</t>
  </si>
  <si>
    <t>TRASPASO ENTRE CUENTASREFBNTC00471291TELCEL  0445084814 BMRCASH</t>
  </si>
  <si>
    <t>E-162</t>
  </si>
  <si>
    <t>E-163</t>
  </si>
  <si>
    <t>DEPOSITO DE TERCEROREFBNTC0015811904112 62083027 6365 AN BMRCASH</t>
  </si>
  <si>
    <t>AS-45468                    19/OCTUBRE</t>
  </si>
  <si>
    <t>ARIZA DE MEXICO</t>
  </si>
  <si>
    <t>DEPOSITO DE TERCEROREFBNTC00015660SERVICIO 150MIL KM  BMRCASH</t>
  </si>
  <si>
    <t>AS-45478                 20/OCTUBRE</t>
  </si>
  <si>
    <t>DEPOSITO DE TERCEROREFBNTC00317527 QUALITAS 9665640 BMRCASH</t>
  </si>
  <si>
    <t>RF-35539 H65640 H66721 H66128 H65728 19.10.16</t>
  </si>
  <si>
    <t>RF-35511                  18/OCTUBRE</t>
  </si>
  <si>
    <t>TOYOTA FINANCIAL SERGUIA:4718461REF:00000000000005704058 CIE:0593003</t>
  </si>
  <si>
    <t>TRASPASO A TERCEROSREFBNTC00471291A4  BMRCASH</t>
  </si>
  <si>
    <t>TRASPASO A TERCEROSREFBNTC00471291FAC33  BMRCASH</t>
  </si>
  <si>
    <t>TRASPASO A TERCEROSREFBNTC0047129166741  BMRCASH</t>
  </si>
  <si>
    <t>TRASPASO A TERCEROSREFBNTC00471291EGR209225   BMRCASH</t>
  </si>
  <si>
    <t>TRASPASO A TERCEROSREFBNTC00471291FF23807  BMRCASH</t>
  </si>
  <si>
    <t>TRASPASO A TERCEROSREFBNTC00471291A231  BMRCASH</t>
  </si>
  <si>
    <t>TRASPASO A TERCEROSREFBNTC00471291DEVOLUCION RECIBO 35036  BMRCASH</t>
  </si>
  <si>
    <t>SPEI ENVIADO BANAMEX0000064408  00219101683622</t>
  </si>
  <si>
    <t>SPEI ENVIADO BANAMEX0000064407  0021910168S0045173</t>
  </si>
  <si>
    <t>SPEI ENVIADO BAJIO0000064406  0301910168D248</t>
  </si>
  <si>
    <t>SPEI ENVIADO BANORTE/IXE0000064405  07219101682107</t>
  </si>
  <si>
    <t>SPEI ENVIADO SANTANDER0000064404  0141910168432</t>
  </si>
  <si>
    <t>SPEI ENVIADO BAJIO0000064403  0301910168FE672</t>
  </si>
  <si>
    <t>SPEI ENVIADO SCOTIABANK0000064402  0441910168A36156</t>
  </si>
  <si>
    <t>SPEI ENVIADO BANAMEX0000064401  00219101681235587</t>
  </si>
  <si>
    <t>SPEI ENVIADO SCOTIABANK0000064400  0441910168237</t>
  </si>
  <si>
    <t>SPEI ENVIADO BANAMEX0000064399  0021910168B4779</t>
  </si>
  <si>
    <t>SPEI ENVIADO BANAMEX0000064398  0021910168ZE147903</t>
  </si>
  <si>
    <t>SPEI ENVIADO BANAMEX0000064397  0021910168515</t>
  </si>
  <si>
    <t>SPEI ENVIADO BANORTE/IXE0000064396  0721910168862</t>
  </si>
  <si>
    <t>SPEI ENVIADO BANAMEX0000064395  00219101681951</t>
  </si>
  <si>
    <t>SPEI ENVIADO SANTANDER0000064394  0141910168DEVOLUCION RECIBO 35359</t>
  </si>
  <si>
    <t>SPEI ENVIADO BAJIO0000064393  0301910168DEVOLUCION RECIBO 35353</t>
  </si>
  <si>
    <t>PD 1655</t>
  </si>
  <si>
    <t>SPEI RECIBIDOBANAMEX0005096735  0020000001TRASPASO</t>
  </si>
  <si>
    <t>D-1653</t>
  </si>
  <si>
    <t>SPEI RECIBIDOBANAMEX0005075532  0020120418DTMAC COMERCIALIZADORA SA DE C</t>
  </si>
  <si>
    <t>AM 1192</t>
  </si>
  <si>
    <t>PD 1624</t>
  </si>
  <si>
    <t>TRASPASO A TERCEROSREFBNTC00471291PAGO UNIDAD EF158155 BMRCASH</t>
  </si>
  <si>
    <t>DEP.CHEQUES DE OTRO BANCO OCT19 09:53 MEXICO</t>
  </si>
  <si>
    <t>RF-35523                   19/OCTUBRE</t>
  </si>
  <si>
    <t>DEP.CHEQUES DE OTRO BANCO OCT19 09:52 MEXICO</t>
  </si>
  <si>
    <t>RF-35530                    19/OCTUBRE</t>
  </si>
  <si>
    <t>DEP.CHEQUES DE OTRO BANCO OCT19 09:51 MEXICO</t>
  </si>
  <si>
    <t>RF-35498                    18/OCTUBRE</t>
  </si>
  <si>
    <t>DEPOSITO EFECTIVO PRACTIC******9039OCT19 09:49 PRAC      D805 FOLIO:5715</t>
  </si>
  <si>
    <t>DEPOSITO EFECTIVO PRACTIC******9039OCT19 09:48 PRAC      D805 FOLIO:5712</t>
  </si>
  <si>
    <t>DEPOSITO EFECTIVO PRACTIC******9039OCT19 09:46 PRAC      D805 FOLIO:5710</t>
  </si>
  <si>
    <t>CONFIRMADO 18/10</t>
  </si>
  <si>
    <t>DEPOSITO EN EFECTIVO1360094DEM REF:00000000093061017120 5852946</t>
  </si>
  <si>
    <t>AS45381-RF35481-RF35482-AS45385-AS45386-AS45387-RF35484                  17/OCTUBRE</t>
  </si>
  <si>
    <t>DEPOSITO EN EFECTIVO1360094DEM REF:00000000012061017120 5852935</t>
  </si>
  <si>
    <t>RF35485-RF35487-AS45393-RF35488-AS45401-AR12820-AS45408-RF35491-AS45410-AS45411-AS45412-AS45413-AS45415-RF35492                17/OCTUBRE</t>
  </si>
  <si>
    <t>DEP. TARJETAS DEL       18/OCTUBRE</t>
  </si>
  <si>
    <t>CHEQUE PAGADO NO.0018105RFC CUENTA DE DEPOSITO:ASE931116231</t>
  </si>
  <si>
    <t>CHEQUE PAGADO NO.0018079RFC CUENTA DE DEPOSITO:ROOJ690918Q38</t>
  </si>
  <si>
    <t>CHEQUE PAGADO NO.0018062RFC CUENTA DE DEPOSITO:OIRG790906QB6</t>
  </si>
  <si>
    <t>PAGO CUENTA DE TERCERO 0091162016BNET    0146304990</t>
  </si>
  <si>
    <t>AS-45469                    19/OCTUBRE</t>
  </si>
  <si>
    <t>AR-12855                  21/OCTUBRE    DIF $ 2</t>
  </si>
  <si>
    <t>DEPOSITO DE TERCEROREFBNTC00317527QUALITAS 9617132  BMRCASH</t>
  </si>
  <si>
    <t>DEP.CHEQUES DE OTRO BANCO OCT18 13:45 MEXICO</t>
  </si>
  <si>
    <t>DEP.CHEQUES DE OTRO BANCO OCT18 13:40 MEXICO</t>
  </si>
  <si>
    <t>RF-35533                     19/OCTUBRE</t>
  </si>
  <si>
    <t>SPEI RECIBIDOBANREGIO0005094839  0580053712HILUX GUILLERMO</t>
  </si>
  <si>
    <t>AS-45437                  18/OCTUBRE</t>
  </si>
  <si>
    <t>TRASPASO A TERCEROSREFBNTC00471291FIN ANABEL RUIZ LAGUNA        BMRCASH</t>
  </si>
  <si>
    <t>TRASPASO A TERCEROSREFBNTC00471291FIN SANDRA MEDINA PUGA        BMRCASH</t>
  </si>
  <si>
    <t>TRASPASO A TERCEROSREFBNTC00471291FIN JOSE FRANCISCO TOLEDO     BMRCASH</t>
  </si>
  <si>
    <t>TRASPASO A TERCEROSREFBNTC00471291IMPUESTOS SRA CECILIA         BMRCASH</t>
  </si>
  <si>
    <t>TOYOTA FINANCIAL SERGUIA:1384625REF:00000000000005704058 CIE:0593003</t>
  </si>
  <si>
    <t>CHEQUE PAGADO NO.00180960169993487</t>
  </si>
  <si>
    <t>PAGO CUENTA DE TERCERO 0055828011BMOV    2993774287 ENGANCHE</t>
  </si>
  <si>
    <t>RF-35497                    18/OCTUBRE</t>
  </si>
  <si>
    <t>TRASPASO ENTRE CUENTASDE LA CUENTA 1116168558</t>
  </si>
  <si>
    <t>RF-35506                  18/OCTUBRE</t>
  </si>
  <si>
    <t>DEPOSITO EFECTIVO PRACTIC******9039OCT18 09:50 PRAC      D805 FOLIO:5375</t>
  </si>
  <si>
    <t>DEPOSITO EFECTIVO PRACTIC******9039OCT18 09:47 PRAC      D805 FOLIO:5372</t>
  </si>
  <si>
    <t>DEPOSITO EFECTIVO PRACTIC******9039OCT18 09:45 PRAC      D805 FOLIO:5369</t>
  </si>
  <si>
    <t>TRASPASO A PERIFERICA2951884093OCT18 09:36 BANCOMER D805  FOLIO:5361</t>
  </si>
  <si>
    <t>DEPOSITO EN EFECTIVO1360094DEM REF:00000000063061014120 5301967</t>
  </si>
  <si>
    <t>RF35450-AR12804-RF35453-RF35454-AS45318-RF35455-RF35452-AS45321-AR12805-AS45326-AR12806-AS45337-AS45342-AS45345-AS45346                 14/OCTUBRE</t>
  </si>
  <si>
    <t>DEPOSITO EN EFECTIVO1360094DEM REF:00000000082061014120 5301956</t>
  </si>
  <si>
    <t>AS45297-RF35445-AS45302-AS45303-AS45307-AR12803-AS45311                     14/OCTUBRE</t>
  </si>
  <si>
    <t>DEPOSITO EN EFECTIVO1360094DEM REF:00000000033061015120 5301945</t>
  </si>
  <si>
    <t>AR12811-RF35462-RF35464-AS45357-RF35468-AR12814-AR12815-AS45361-RF35472-AS45364-AS45365-RF35475-AS45371-AS45372-AS45376-AS45377-AS45378-AS45380                15/OCTUBRE</t>
  </si>
  <si>
    <t>SPEI RECIBIDOBANAMEX0005012944  0020093168AMEXCO SE 9350093168</t>
  </si>
  <si>
    <t>DEP. TARJETAS DEL       17/OCTUBRE</t>
  </si>
  <si>
    <t>IVA COMISION TARJETAS175829536TERMINALES PUNTO DE VENTA</t>
  </si>
  <si>
    <t>COMISION TARJETAS175829536TERMINALES PUNTO DE VENTA</t>
  </si>
  <si>
    <t>VENTAS TARJETAS BANCARIAS145829536TERMINALES PUNTO DE VENTA</t>
  </si>
  <si>
    <t>RECAUDACION DE IMPUEGUIA:4741319REF:02162L7Z350014120424 CIE:0844985</t>
  </si>
  <si>
    <t>I-679</t>
  </si>
  <si>
    <t>SPEI RECIBIDOBANAMEX0005264313  0020000001TRASPASO</t>
  </si>
  <si>
    <t>D-1423</t>
  </si>
  <si>
    <t>TRASPASO A TERCEROSREFBNTC00471291IMSS SEPTIEMBRE CELAYA  BMRCASH</t>
  </si>
  <si>
    <t>PAGO CUENTA DE TERCERO 0047271027BNET    0152946157</t>
  </si>
  <si>
    <t>AS45425-RF35504         18/OCTUBRE</t>
  </si>
  <si>
    <t>PAGO CUENTA DE TERCERO 0047271007BNET    0152946157</t>
  </si>
  <si>
    <t>AS-45426             18/OCTUBRE</t>
  </si>
  <si>
    <t>CONFIRMADO 17/10</t>
  </si>
  <si>
    <t>SPEI RECIBIDOSCOTIABANK0005228135  0440009039Finiquito de balatas tundra</t>
  </si>
  <si>
    <t>AS-45414                   17/OCTUBRE</t>
  </si>
  <si>
    <t>CHEQUE PAGADO NO.0000181000446365655</t>
  </si>
  <si>
    <t>CHEQUE PAGADO NO.0000180980446365655</t>
  </si>
  <si>
    <t>CHEQUE PAGADO NO.0000180970197203535</t>
  </si>
  <si>
    <t>TOYOTA FINANCIAL SERGUIA:2620816REF:00000000000005704058 CIE:0593003</t>
  </si>
  <si>
    <t>SPEI RECIBIDOBANAMEX0005145260  0020332569SERV CAM ALDO ARIAS</t>
  </si>
  <si>
    <t>AS-45407                   17/OCTUBRE</t>
  </si>
  <si>
    <t>SPEI RECIBIDOBANAMEX0005138527  0020000001TRASPASO</t>
  </si>
  <si>
    <t>D-1422</t>
  </si>
  <si>
    <t>DEPOSITO DE TERCEROREFBNTC00002186MHKMF53FXGK009998 FBMRCASH</t>
  </si>
  <si>
    <t>1276N/16</t>
  </si>
  <si>
    <t>PD 1489</t>
  </si>
  <si>
    <t>DEPOSITO DE TERCEROREFBNTC000021863G1TA5AF8EL108394  FBMRCASH</t>
  </si>
  <si>
    <t>0152U/16</t>
  </si>
  <si>
    <t>DEPOSITO EN EFECTIVO1360094DEM REF:00000000002061013120 9927050</t>
  </si>
  <si>
    <t>AS45264-RF35426-RF35427-RF35428-AR12787-AR12789-RF35431-RF35432-AR12791                   13/OCTUBRE</t>
  </si>
  <si>
    <t>DEPOSITO EN EFECTIVO1360094DEM REF:00000000083061013120 9927049</t>
  </si>
  <si>
    <t>AR12793-RF35433-AS45272-AR12795-AS45273-AS45274-AS45275-AS45276-AS45277-AS45279-AS45280-RF35438-AS45281-AS45282-RF35441-AS45283-AS45286-RF35444-AS45289-AS45290-AS45291-AS45292-AS45293-AS45294-AS45295                 13/OCTUBRE</t>
  </si>
  <si>
    <t>TRASPASO A PERIFERICA2951884093OCT17 09:43 BANCOMER B538  FOLIO:0317</t>
  </si>
  <si>
    <t>DEP. TARJETAS DEL       15/OCTUBRE</t>
  </si>
  <si>
    <t>DEP. TARJETAS DEL       14/OCTUBRE</t>
  </si>
  <si>
    <t>DEP.CHEQUES DE OTRO BANCO OCT15 14:14 MEXICO</t>
  </si>
  <si>
    <t>RF-35469                15/OCTUBRE</t>
  </si>
  <si>
    <t>DEPOSITO EFECTIVO PRACTIC******9039OCT15 12:35 PRAC      D915 FOLIO:1789</t>
  </si>
  <si>
    <t>RF-35473                   15/OCTUBRE</t>
  </si>
  <si>
    <t>TRASPASO A PERIFERICA2951884093OCT15 09:38 BANCOMER D805  FOLIO:3936</t>
  </si>
  <si>
    <t>RF-35465                15/OCTUBRE</t>
  </si>
  <si>
    <t>RF-35471                   15/OCTUBRE</t>
  </si>
  <si>
    <t>CHEQUE PAGADO NO.0018061RFC CUENTA DE DEPOSITO:CSA120416GPA</t>
  </si>
  <si>
    <t>CHEQUE PAGADO NO.CH-0018065RFC CUENTA DE DEPOSITO:GAOM760510-8I5</t>
  </si>
  <si>
    <t xml:space="preserve">DEPOSITO EN EFECTIVO0066239 </t>
  </si>
  <si>
    <t>RF-35458               14/OCTUBRE</t>
  </si>
  <si>
    <t>SPEI RECIBIDOBAJIO0005380435  0304450063PAGO RAFAEL ACEVEDO RODRIGUEZ</t>
  </si>
  <si>
    <t>RF-35460               14/OCTUBRE</t>
  </si>
  <si>
    <t>TRASPASO ENTRE CUENTASDE LA CUENTA 2720709794</t>
  </si>
  <si>
    <t>RF-35461               14/OCTUBRE</t>
  </si>
  <si>
    <t>TRASPASO ENTRE CUENTASDE LA CUENTA 1196409695</t>
  </si>
  <si>
    <t>RF-35467                15/OCTUBRE</t>
  </si>
  <si>
    <t>DEPOSITO DE TERCEROREFBNTC00317527  QUALITAS 9657567BMRCASH</t>
  </si>
  <si>
    <t>TRASPASO A TERCEROSREFBNTC00471291NOMINA QUINCENAL 1RA OCTUBRE  BMRCASH</t>
  </si>
  <si>
    <t>TRASPASO A TERCEROSREFBNTC00471291NOMINA SEMANA 41  ALECSA CELAYBMRCASH</t>
  </si>
  <si>
    <t>SPEI RECIBIDOBANAMEX0005223465  0020000001TRASPASO</t>
  </si>
  <si>
    <t>D-1421</t>
  </si>
  <si>
    <t>DEPOSITO DE TERCEROREFBNTC00474614PAGO FACT 68086  BMRCASH</t>
  </si>
  <si>
    <t>AS-45313               14/OCTUBRE</t>
  </si>
  <si>
    <t>INST DE INVESTIGACION FORESTALES</t>
  </si>
  <si>
    <t>DEP.CHEQUES DE OTRO BANCO0066226OCT14 09:49 MEXICO</t>
  </si>
  <si>
    <t>AS-45296                 13/OCTUBRE</t>
  </si>
  <si>
    <t>DEPOSITO EN EFECTIVO1360094DEM REF:00000000003061012120 9051735</t>
  </si>
  <si>
    <t>RF35411-AS45247-AR12782-AS45250-AS45252-AS45253-AS45256-RF35420-AR12785-AS45257-AR12786-AS45258-AS45259-RF35422-AS45262-RF35423                    12/OCTUBRE</t>
  </si>
  <si>
    <t>DEPOSITO EN EFECTIVO1360094DEM REF:00000000022061012120 9051724</t>
  </si>
  <si>
    <t>RF35403-AS45234-RF35405-AS45238-RF35407-AR12780-AS45242-AR12781                 12/OCTUBRE</t>
  </si>
  <si>
    <t>DEP. TARJETAS DEL       13/OCTUBRE</t>
  </si>
  <si>
    <t>SPEI RECIBIDOBANAMEX0005022110  0020093168AMEXCO SE 9350093168</t>
  </si>
  <si>
    <t>CHEQUE PAGADO NO.0018091RFC CUENTA DE DEPOSITO:RIJD6909229N9</t>
  </si>
  <si>
    <t>CHEQUE PAGADO NO.0018088RFC CUENTA DE DEPOSITO:OIE020815F44</t>
  </si>
  <si>
    <t>AUDATEX LTN S DE RL DE CVALT030210 LV9SEPTIEMBRE MX226045 ORACLE V4964</t>
  </si>
  <si>
    <t>SPEI RECIBIDOBANORTE/IXE0005278382  0720000047SERV 30 MIL KM J66AHL</t>
  </si>
  <si>
    <t>AS-45620                  24/OCTUBRE</t>
  </si>
  <si>
    <t>DEPOSITO DE TERCEROREFBNTC00317527 QUALITAS 9653870BMRCASH</t>
  </si>
  <si>
    <t>RF-35436 H65773 13.10.16</t>
  </si>
  <si>
    <t>DEPOSITO DE TERCEROREFBNTC00317527 QUALITAS 9653930BMRCASH</t>
  </si>
  <si>
    <t>RF-35437 H66520 13.10.16</t>
  </si>
  <si>
    <t>PAGO CUENTA DE TERCERO 0083655010BNET    0184104048</t>
  </si>
  <si>
    <t>AR-12882                    25/OCTUBRE</t>
  </si>
  <si>
    <t>CHEQUE PAGADO NO.0000180930133195457</t>
  </si>
  <si>
    <t>CHEQUE PAGADO NO.0000180950154248465</t>
  </si>
  <si>
    <t xml:space="preserve">CEDULAR ARRENDAMIENTO </t>
  </si>
  <si>
    <t>CHEQUE PAGADO NO.0000180940154248465</t>
  </si>
  <si>
    <t>CEDULAR HONORARIOS</t>
  </si>
  <si>
    <t>CHEQUE PAGADO NO.00180900447737114</t>
  </si>
  <si>
    <t>TRASPASO ENTRE CUENTASDE LA CUENTA 2675780748</t>
  </si>
  <si>
    <t>RF-35442                  13/OCTUBRE</t>
  </si>
  <si>
    <t>DEPOSITO DE TERCEROREFBNTC00211192OS 1330 COMPLEMENTO CARCONTROLBMRCASH</t>
  </si>
  <si>
    <t>AS-45287                  13/OCTUBRE</t>
  </si>
  <si>
    <t>SPEI RECIBIDOBANAMEX0005145872  0020000001TRASPASO</t>
  </si>
  <si>
    <t>D-1363</t>
  </si>
  <si>
    <t>CHEQUE PAGADO NO.0000180840154248465</t>
  </si>
  <si>
    <t>CHEQUE PAGADO NO.0000180920133195457</t>
  </si>
  <si>
    <t>PAGO CUENTA DE TERCERO 0028352011BNET    0132744236</t>
  </si>
  <si>
    <t>AS-45271                  13/OCTUBRE</t>
  </si>
  <si>
    <t>TOYOTA FINANCIAL SERGUIA:4896034REF:00000000000005704058 CIE:0593003</t>
  </si>
  <si>
    <t>DEPOSITO DE TERCEROREFBNTC00002186JTFSX23P6H6173451 FBMRCASH</t>
  </si>
  <si>
    <t>0130N/17</t>
  </si>
  <si>
    <t>PD 1126</t>
  </si>
  <si>
    <t>DEPOSITO DE TERCEROREFBNTC00356778ORDEN 68035 BMRCASH</t>
  </si>
  <si>
    <t>AS-45268                 13/OCTUBRE</t>
  </si>
  <si>
    <t>DEP.CHEQUES DE OTRO BANCO OCT13 09:43 MEXICO</t>
  </si>
  <si>
    <t>RF-35476                   15/OCTUBRE</t>
  </si>
  <si>
    <t>PAGO CUENTA DE TERCERO 0017554011BNET    0155719852</t>
  </si>
  <si>
    <t>AS-45267                 13/OCTUBRE</t>
  </si>
  <si>
    <t>DEPOSITO EN EFECTIVO1360094DEM REF:00000000023061011120 8624583</t>
  </si>
  <si>
    <t>AS45213-AR12774-RF35389-AS45216-RF35392-AS45218-RF35391-AS45221-AR12776-RF35397-AS45225-AS45227-AS45228-AS45229-RF35398-RF35399             11/OCTUBRE</t>
  </si>
  <si>
    <t>DEPOSITO EN EFECTIVO1360094DEM REF:00000000042061011120 8624572</t>
  </si>
  <si>
    <t>RF35387-AS45212-AS45214-RF35388-AS45215-AS45219-AS45220-AS45222-AS45223-RF35394-AS45224-AS45226-AS45230-AS45233                11/OCTUBRE</t>
  </si>
  <si>
    <t>DEP. TARJETAS DEL       12/OCTUBRE</t>
  </si>
  <si>
    <t>SPEI RECIBIDOAXA0005015974  67410757900011075790 217 001 AUTOS</t>
  </si>
  <si>
    <t>RF-35425 H66362 13.10.16</t>
  </si>
  <si>
    <t>SPEI RECIBIDOSCOTIABANK0005185364  0440009039Anticipo 50% balatas de tundra</t>
  </si>
  <si>
    <t>SPEI RECIBIDOLIBERTAD0005183325  6701626099PAGO DE UNIDAD</t>
  </si>
  <si>
    <t>RF-35424                 12/OCTUBRE</t>
  </si>
  <si>
    <t>SPEI RECIBIDOSCOTIABANK0005159068  0440009039Servicio toyota tundra</t>
  </si>
  <si>
    <t>AS-45255                  12/OCTUBRE</t>
  </si>
  <si>
    <t>RF-35421                 12/OCTUBRE</t>
  </si>
  <si>
    <t xml:space="preserve">DEPOSITO EN EFECTIVOANTICIPO COMPRA </t>
  </si>
  <si>
    <t>RF-35418                 12/OCTUBRE</t>
  </si>
  <si>
    <t>DEPOSITO DE TERCEROREFBNTC00462381A PETICION SOCIO 74 COMPRA AUTBMRCASH</t>
  </si>
  <si>
    <t>RF-35414                   12/OCTUBRE</t>
  </si>
  <si>
    <t>DEPOSITO DE TERCEROREFBNTC001906403016024280  BMRCASH</t>
  </si>
  <si>
    <t>RF-35416                12/OCTUBRE</t>
  </si>
  <si>
    <t>CHEQUE PAGADO NO.0000180890133195457</t>
  </si>
  <si>
    <t>CHEQUE PAGADO NO.0000180870197203535</t>
  </si>
  <si>
    <t>DEPOSITO DE TERCEROREFBNTC00211192OS 1330 CARCONTROL  BMRCASH</t>
  </si>
  <si>
    <t xml:space="preserve">CAR CONTROL SA </t>
  </si>
  <si>
    <t>PAGO CUENTA DE TERCERO 0067628009BNET    0197765134</t>
  </si>
  <si>
    <t>RF-35413                  12/OCTUBRE</t>
  </si>
  <si>
    <t>PRIMA SEGURO DE CONTADO9813840371LIQUIDACION SEGURO VIDA</t>
  </si>
  <si>
    <t>IVA COMISION APERTURA9813840371IVA COMISION APERTURA</t>
  </si>
  <si>
    <t>CONTRATO</t>
  </si>
  <si>
    <t>COM. APERTURA CONTRATO9813840371COM. APERTURA CONTRATO</t>
  </si>
  <si>
    <t>CONFIRMADO 12/06</t>
  </si>
  <si>
    <t>LIQUIDACION DEL CONTRATO9813840371LIQUIDACION DEL CONTRATO</t>
  </si>
  <si>
    <t>RF-35415                 12/OCTUBRE</t>
  </si>
  <si>
    <t>SPEI RECIBIDOBANAMEX0005087772  0020000001TRASPASO</t>
  </si>
  <si>
    <t>D-1362</t>
  </si>
  <si>
    <t>TRASPASO A TERCEROSREFBNTC00471291PAGO F FSA28754  BMRCASH</t>
  </si>
  <si>
    <t>TRASPASO A TERCEROSREFBNTC00471291DEVOLUCION RECIBO Q62261 BMRCASH</t>
  </si>
  <si>
    <t>TRASPASO A TERCEROSREFBNTC00471291DEVOLUCION RECIBO Q61885  BMRCASH</t>
  </si>
  <si>
    <t>TRASPASO A TERCEROSREFBNTC00471291DEVOLUCION RECIBO 33836       BMRCASH</t>
  </si>
  <si>
    <t>TRASPASO A TERCEROSREFBNTC00471291228 229 227 BMRCASH</t>
  </si>
  <si>
    <t>TRASPASO A TERCEROSREFBNTC0047129114762  BMRCASH</t>
  </si>
  <si>
    <t>TRASPASO A TERCEROSREFBNTC00471291A726  BMRCASH</t>
  </si>
  <si>
    <t>TRASPASO A TERCEROSREFBNTC00471291989 BMRCASH</t>
  </si>
  <si>
    <t>TRASPASO A TERCEROSREFBNTC0047129116722 BMRCASH</t>
  </si>
  <si>
    <t>SPEI ENVIADO SANTANDER0000044498  0141210168447</t>
  </si>
  <si>
    <t>SPEI ENVIADO BANAMEX0000044477  0021210168DEVOLUCION RECIBO 30607</t>
  </si>
  <si>
    <t>SPEI ENVIADO BANAMEX0000044476  0021210168DEVOLUCION RECIBO 34987</t>
  </si>
  <si>
    <t>SPEI ENVIADO BANAMEX0000044475  0021210168DEVOLUCION RECIBO 32444</t>
  </si>
  <si>
    <t>SPEI ENVIADO HSBC0000044474  0211210168DEVOLUCION RECIBO 34552</t>
  </si>
  <si>
    <t>SPEI ENVIADO BANORTE/IXE0000044473  07212101682109 2095 2094 2080</t>
  </si>
  <si>
    <t>SPEI ENVIADO BANAMEX0000044472  00212101686177795</t>
  </si>
  <si>
    <t>SPEI ENVIADO INBURSA0000044471  0361210168161 168 162</t>
  </si>
  <si>
    <t>SPEI ENVIADO BANAMEX0000044470  0021210168398 276 418 409 406 411 413 40</t>
  </si>
  <si>
    <t>SPEI ENVIADO BANAMEX0000044469  00212101681227436</t>
  </si>
  <si>
    <t>SPEI ENVIADO BANORTE/IXE0000044468  0721210168835</t>
  </si>
  <si>
    <t>SPEI ENVIADO BANAMEX0000044467  0021210168ZE1503068</t>
  </si>
  <si>
    <t>SPEI ENVIADO BANAMEX0000044466  0021210168504 511 510 506 500</t>
  </si>
  <si>
    <t>SPEI ENVIADO SCOTIABANK0000044465  0441210168206 207 235</t>
  </si>
  <si>
    <t>SPEI ENVIADO SCOTIABANK0000044464  0441210168A35751 A35983</t>
  </si>
  <si>
    <t>TOYOTA FINANCIAL SERGUIA:2123770REF:00000000000005704058 CIE:0593003</t>
  </si>
  <si>
    <t>ENLACE TPE SA DE CVGUIA:2123726REF:00008000002000561778 CIE:1281615</t>
  </si>
  <si>
    <t>GALAZ YAMAZAKI RUIZGUIA:2123715REF:1025135 CIE:0166545</t>
  </si>
  <si>
    <t>TRASPASO A PERIFERICA2951884093OCT12 09:40 BANCOMER D805  FOLIO:2704</t>
  </si>
  <si>
    <t>DEPOSITO EN EFECTIVO1360094DEM REF:00000000043061010120 8169436</t>
  </si>
  <si>
    <t>AR12762-RF35368-RF35369-RF35370-AS45125-AS45126-AS45127-AS45128-AS45129-AS45130-AR12765-AS45131-AS45132-AS45148-RF35346-AS45157-RF35377-AS45158-AS45170-AS45173-AS45175-AS45179-AR12766-RF35379-RF-35380                 10/OCTUBRE</t>
  </si>
  <si>
    <t>SPEI RECIBIDOBANAMEX0005015051  0020093168AMEXCO SE 9350093168</t>
  </si>
  <si>
    <t>DEP. TARJETAS DEL       11/OCTUBRE</t>
  </si>
  <si>
    <t>CHEQUE PAGADO NO.0018078RFC CUENTA DE DEPOSITO:RFC NO DISP</t>
  </si>
  <si>
    <t>DEPOSITO DE TERCEROREFBNTC00317527 QUALITAS 9638745 BMRCASH</t>
  </si>
  <si>
    <t>RF-35395 H66663 H66883 H66312 H66341 11.10.16</t>
  </si>
  <si>
    <t>DEPOSITO DE TERCEROREFBNTC00317527 QUALITAS 9541777 BMRCASH</t>
  </si>
  <si>
    <t>AM 1186</t>
  </si>
  <si>
    <t>DEPOSITO DE TERCEROREFBNTC00317527 QUALITAS 9566988 BMRCASH</t>
  </si>
  <si>
    <t>TOYOTA FINANCIAL SERGUIA:4769633REF:00000000000005704058 CIE:0593003</t>
  </si>
  <si>
    <t>SPEI RECIBIDOBANAMEX0005085192  0020000001TRASPASO</t>
  </si>
  <si>
    <t>D-1361</t>
  </si>
  <si>
    <t>DEPOSITO DE TERCEROREFBNTC000021865TDYK3DC7DS353695 FBMRCASH</t>
  </si>
  <si>
    <t>0139U/16</t>
  </si>
  <si>
    <t>PD 1127</t>
  </si>
  <si>
    <t>SPEI RECIBIDOAXA0005045227  67410657660011065766 217 001 AUTOS</t>
  </si>
  <si>
    <t>RF-35381 H66014 11.10.16</t>
  </si>
  <si>
    <t>TRASPASO A PERIFERICA2951884093OCT11 09:54 BANCOMER E114  FOLIO:2277</t>
  </si>
  <si>
    <t>DEP.CHEQUES DE OTRO BANCO OCT11 09:52 MEXICO</t>
  </si>
  <si>
    <t>RF-35376                 10/OCTUBRE</t>
  </si>
  <si>
    <t>PAGO CUENTA DE TERCERO 0070585009BNET    0137289154</t>
  </si>
  <si>
    <t>RF-35382               11/OCTUBRE</t>
  </si>
  <si>
    <t>DEPOSITO EN EFECTIVO1360094DEM REF:00000000003061017020 7627390</t>
  </si>
  <si>
    <t>AR12743-RF35339-AS44975-AR12744-AS44977                  07/OCTUBRE</t>
  </si>
  <si>
    <t>DEPOSITO EN EFECTIVO1360094DEM REF:00000000022061017020 7627389</t>
  </si>
  <si>
    <t>AR12747-RF35345-AS44994-AS45001-RF35349-RF35350-AS45018-AS45027-RF35355                  07/OCTUBRE</t>
  </si>
  <si>
    <t>DEPOSITO EN EFECTIVO1360094DEM REF:00000000002061018020 7627378</t>
  </si>
  <si>
    <t>AS15040-AR12755-AS45068-AS15070-RF35362-AS45074-AS45075-AS45097-RF35364-AS45098-AR12758-AS45100-AR12759-AS45105-AS45106-AS450107-RF35366-AS45110-AS45111-AS45113                      08/OCTUBRE</t>
  </si>
  <si>
    <t>DEP. TARJETAS DEL       10/OCTUBRE</t>
  </si>
  <si>
    <t>SPEI RECIBIDOBANAMEX0005011415  0020093168AMEXCO SE 9350093168</t>
  </si>
  <si>
    <t>SPEI RECIBIDOSCOTIABANK0005191783  0440006720PARA ABONO EN CUENTA DEL BENEF</t>
  </si>
  <si>
    <t>RF-35371                  10/OCTUBRE</t>
  </si>
  <si>
    <t>DEPOSITO DE TERCEROREFBNTC00317527  QUALITAS 9635292BMRCASH</t>
  </si>
  <si>
    <t>RF-35372 H65998 10.10.16</t>
  </si>
  <si>
    <t>SPEI ENVIADO SCOTIABANK0000130285  0441010168PAGO UNIDAD</t>
  </si>
  <si>
    <t>TRASPASO A TERCEROSREFBNTC00471291PAGO F83  BMRCASH</t>
  </si>
  <si>
    <t>CHEQUE PAGADO NO.00180712896758940</t>
  </si>
  <si>
    <t>DEP.CHEQUES DE OTRO BANCO OCT10 13:56 MEXICO</t>
  </si>
  <si>
    <t>TOYOTA FINANCIAL SERGUIA:1930478REF:00000000000005704058 CIE:0593003</t>
  </si>
  <si>
    <t>E-80</t>
  </si>
  <si>
    <t>DEPOSITO DE TERCEROREFBNTC00002186MHKMC13E3DK001794 FBMRCASH</t>
  </si>
  <si>
    <t>0134U/16</t>
  </si>
  <si>
    <t>PD 728</t>
  </si>
  <si>
    <t>DEPOSITO DE TERCEROREFBNTC00002186MR2B29F37H1024268 FBMRCASH</t>
  </si>
  <si>
    <t>0129N/17</t>
  </si>
  <si>
    <t>DEPOSITO DE TERCEROREFBNTC00002186JTFSX23P8H6173273 FBMRCASH</t>
  </si>
  <si>
    <t>0131N/17</t>
  </si>
  <si>
    <t>SPEI RECIBIDOBANAMEX0005115616  0020000001TRASPASO</t>
  </si>
  <si>
    <t>D-853</t>
  </si>
  <si>
    <t>CHEQUE PAGADO NO.00180761496058264</t>
  </si>
  <si>
    <t>DEPOSITO DE TERCEROREFBNTC00343544   ACE050912GZ0IVA 00000000.00BMRCASH</t>
  </si>
  <si>
    <t>RF-35401                  12/OCTUBRE</t>
  </si>
  <si>
    <t>SPEI RECIBIDOSCOTIABANK0005103185  0440101016RAV4 VIN 2T3DF4EV0FW243985</t>
  </si>
  <si>
    <t>RF-35601                  24/OCTUBRE</t>
  </si>
  <si>
    <t>DEPOSITO DE TERCEROREFBNTC00354201COORD AS-44248 BMRCASH</t>
  </si>
  <si>
    <t>RF-35375                  10/OCTUBRE</t>
  </si>
  <si>
    <t>CHEQUE PAGADO NO.0018077PAGO EN EFECTIVO</t>
  </si>
  <si>
    <t>CHEQUE PAGADO NO.0018059PAGO EN EFECTIVO</t>
  </si>
  <si>
    <t>SPEI RECIBIDOAXA0005040304  67410604950011060495 217 001 AUTOS</t>
  </si>
  <si>
    <t>RF-35373 H65533 10.10.16</t>
  </si>
  <si>
    <t>DEP. TARJETAS DEL       07/OCTUBRE RF-35341</t>
  </si>
  <si>
    <t>DEP. TARJETAS DEL       08/OCTUBRE</t>
  </si>
  <si>
    <t>DEP. TARJETAS DEL       07/OCTUBRE</t>
  </si>
  <si>
    <t>PAGO CUENTA DE TERCERO 0050651011BNET    0161163469</t>
  </si>
  <si>
    <t>AS-45082               08/OCTUBRE</t>
  </si>
  <si>
    <t>PAGO CUENTA DE TERCERO 0043935011BNET    0161163469</t>
  </si>
  <si>
    <t>DEPOSITO EN EFECTIVO1360094DEM REF:00000000042061016020 6793215</t>
  </si>
  <si>
    <t>RF35322-RF35325-AS44955-AR12733-AS44956-AS44957-AR12734-RF35327-AS44959-RF35328-AS44962-AS44964-AS44965-AR12739-RF35334-AS44966-RF35335-RF35338                 06/OCTUBRE</t>
  </si>
  <si>
    <t>DEPOSITO EN EFECTIVO1360094DEM REF:00000000023061016020 6793204</t>
  </si>
  <si>
    <t>AR12724-RF35314-AS44937-RF35315-AR12726-AS44943-RF35318-AR12727                    06/OCTUBRE</t>
  </si>
  <si>
    <t>DEPOSITO EFECTIVO PRACTIC******9039OCT07 21:52 PRAC      E089 FOLIO:6333</t>
  </si>
  <si>
    <t>RF-35359               08/OCTUBRE</t>
  </si>
  <si>
    <t>DEPOSITO EFECTIVO PRACTIC******9039OCT07 21:50 PRAC      E089 FOLIO:6330</t>
  </si>
  <si>
    <t>RF-35360                08/OCTUBRE</t>
  </si>
  <si>
    <t>PAGO CUENTA DE TERCERO 0013156011BNET    0194133706</t>
  </si>
  <si>
    <t>AS-45021                 07/OCTUBRE</t>
  </si>
  <si>
    <t>SPEI RECIBIDOSCOTIABANK0005294296  0440000007fac</t>
  </si>
  <si>
    <t>AS-45012                 07/OCTUBRE</t>
  </si>
  <si>
    <t>PAGO CUENTA DE TERCERO 0007099028BNET    0107673132 PAGO SDO SIENNA XL</t>
  </si>
  <si>
    <t>RF-35351                  07/OCTUBRE</t>
  </si>
  <si>
    <t>CHEQUE PAGADO NO.0000180660194426304</t>
  </si>
  <si>
    <t>DEP.CHEQUES DE OTRO BANCO OCT07 13:55 MEXICO</t>
  </si>
  <si>
    <t>AS-44914               05/OCTUBRE</t>
  </si>
  <si>
    <t>CHEQUE PAGADO NO.0000180820133195457</t>
  </si>
  <si>
    <t>CHEQUE PAGADO NO.00180691112995379</t>
  </si>
  <si>
    <t>CHEQUE PAGADO NO.00180701256980872</t>
  </si>
  <si>
    <t>DEPOSITO DE TERCEROREFBNTC00287954P1019 3100002113 INTERMOD MEXIBMRCASH</t>
  </si>
  <si>
    <t>AS-45030               08/OCTUBRE</t>
  </si>
  <si>
    <t>SPEI RECIBIDOBANAMEX0005161942  0020187915PAGATLAS 230256</t>
  </si>
  <si>
    <t>RF-35348                  07/OCTUBRE</t>
  </si>
  <si>
    <t>TRASPASO A TERCEROSREFBNTC00471291FINQ JOSE ANGEL MEZA MUNOZ    BMRCASH</t>
  </si>
  <si>
    <t>TRASPASO A TERCEROSREFBNTC00471291NOMINA SEMANA 40  BMRCASH</t>
  </si>
  <si>
    <t>TOYOTA FINANCIAL SERGUIA:3034944REF:00000000000005704058 CIE:0593003</t>
  </si>
  <si>
    <t>SPEI RECIBIDOBANAMEX0005133628  0020000001TRASPASO</t>
  </si>
  <si>
    <t>D-852</t>
  </si>
  <si>
    <t>DEPOSITO DE TERCEROREFBNTC00002186JTFSX23P3H6172385 FBMRCASH</t>
  </si>
  <si>
    <t>0127N/17</t>
  </si>
  <si>
    <t>D 541</t>
  </si>
  <si>
    <t>DEPOSITO DE TERCEROREFBNTC00002186MR0EX8CB0G1393324 FBMRCASH</t>
  </si>
  <si>
    <t>0163U/16</t>
  </si>
  <si>
    <t>PAGO CUENTA DE TERCERO 0039569015BNET    0451470604</t>
  </si>
  <si>
    <t>RF-35343                   07/OCTUBRE</t>
  </si>
  <si>
    <t>DEP.CHEQUES DE OTRO BANCO OCT07 10:06 MEXICO</t>
  </si>
  <si>
    <t>AS-44962                  06/OCTUBRE</t>
  </si>
  <si>
    <t>DEPOSITO EN EFECTIVO1360094DEM REF:00000000062061015020 6366657</t>
  </si>
  <si>
    <t>RF35295-AR12711-AR12713-RF35296-AS44901-RF35297-AS44902-RF35298-AR12716-AR12717-RF35299-AR12718-AS44911-RF35305-AS44913-RF35306-AS44918-AR12722-RF35308-RF35309-RF35312-RF35301                05/OCTUBRE</t>
  </si>
  <si>
    <t>DEPOSITO EN EFECTIVO1360094DEM REF:00000000043061015020 6366646</t>
  </si>
  <si>
    <t>RF35287-AS44889-RF35289-AR12708-AR12709-RF35293-AS44899                   05/OCTUBRE</t>
  </si>
  <si>
    <t>DEP. TARJETAS DEL       06/OCTUBRE</t>
  </si>
  <si>
    <t>CHEQUE PAGADO NO.00180750447737114</t>
  </si>
  <si>
    <t>PAGO CUENTA DE TERCERO 0094899009BNET    0137289154</t>
  </si>
  <si>
    <t>RF-35329                   06/OCTUBRE</t>
  </si>
  <si>
    <t>RF-35320 H65257 06.10.16</t>
  </si>
  <si>
    <t>ORDEN DE PAGO EXTRANJERO8106846.0177.01CASH WINDOWS0066911        1400.00USD</t>
  </si>
  <si>
    <t>RABELLO</t>
  </si>
  <si>
    <t>TRASPASO ENTRE CUENTASDE LA CUENTA 2974857518</t>
  </si>
  <si>
    <t>RF-35319                   06/OCTUBRE</t>
  </si>
  <si>
    <t>DEP.CHEQUES DE OTRO BANCO OCT06 11:04 MEXICO</t>
  </si>
  <si>
    <t>RF-35311               05/OCTUBRE</t>
  </si>
  <si>
    <t>PAGO CUENTA DE TERCERO 0027763028BNET    0107673132 A CTA SIENNA XLE</t>
  </si>
  <si>
    <t>RF-35332                   06/OCTUBRE</t>
  </si>
  <si>
    <t>TRASPASO A TERCEROSREFBNTC00471291ALECSA CELAYA  BMRCASH</t>
  </si>
  <si>
    <t>TOYOTA FINANCIAL SERGUIA:4526467REF:00000000000004000134 CIE:0593003</t>
  </si>
  <si>
    <t>TOYOTA FINANCIAL SERGUIA:4526456REF:00000000000005704058 CIE:0593003</t>
  </si>
  <si>
    <t>TRASPASO A PERIFERICA2951884093OCT06 10:03 BANCOMER D805  FOLIO:1177</t>
  </si>
  <si>
    <t>SPEI RECIBIDOBANAMEX0005033636  0020002016SERVICIO- YARIZ</t>
  </si>
  <si>
    <t>AS-44954                 06/OCTUBRE</t>
  </si>
  <si>
    <t>DEPOSITO EN EFECTIVO1360094DEM REF:00000000092061014020 5915019</t>
  </si>
  <si>
    <t>RF35269-AS44867-RF35270-AR12699-RF35271-RF35272-RF35274-AR12702-RF35275-AS44873-AS44874-RF35277-RF35279-RF35281-AS44882-AS44883-AS35285-RF35283-AS44885-AS44886              04/OCTUBRE</t>
  </si>
  <si>
    <t>DEPOSITO EN EFECTIVO1360094DEM REF:00000000073061014020 5915008</t>
  </si>
  <si>
    <t>AR12696-AS44847-RF35267-AS44850-AR12698                04/OCTUBRE</t>
  </si>
  <si>
    <t>SPEI RECIBIDOBANAMEX0005009057  0020093168AMEXCO SE 9350093168</t>
  </si>
  <si>
    <t>DEP. TARJETAS DEL       05/OCTUBRE</t>
  </si>
  <si>
    <t>CHEQUE PAGADO NO.0018037RFC CUENTA DE DEPOSITO:COBJ6505091G6</t>
  </si>
  <si>
    <t>TRASPASO ENTRE CUENTASREFBNTC00471291DEVOLUCION   BMRCASH</t>
  </si>
  <si>
    <t>CHEQUE PAGADO NO.0018030PAGO EN EFECTIVO</t>
  </si>
  <si>
    <t>CHEQUE PAGADO NO.0000180670197203535</t>
  </si>
  <si>
    <t>CHEQUE PAGADO NO.0000180680197203535</t>
  </si>
  <si>
    <t>CHEQUE PAGADO NO.0000180740133195457</t>
  </si>
  <si>
    <t>CHEQUE PAGADO NO.0000180730133195457</t>
  </si>
  <si>
    <t>SPEI RECIBIDOBANORTE/IXE0005160539  0720051016ABONO A CUENTA</t>
  </si>
  <si>
    <t>CONFIRMADO 05/10</t>
  </si>
  <si>
    <t>SPEI RECIBIDOBANAMEX0005148304  0020197824DTMAC COMERCIALIZADORA SA DE C</t>
  </si>
  <si>
    <t>PD 340 AM1178</t>
  </si>
  <si>
    <t>DEPOSITO DE TERCEROREFBNTC000021865YFBURHE9EP096970  FBMRCASH</t>
  </si>
  <si>
    <t>0119U/16</t>
  </si>
  <si>
    <t>CHEQUE PAGADO NO.0000180600133195457</t>
  </si>
  <si>
    <t>TOYOTA FINANCIAL SERGUIA:2132890REF:00000000000005704058 CIE:0593003</t>
  </si>
  <si>
    <t>TOYOTA FINANCIAL SERGUIA:2132889REF:00000000000004000134 CIE:0593003</t>
  </si>
  <si>
    <t>AR-12738                  06/OCTUBRE</t>
  </si>
  <si>
    <t>SPEI RECIBIDOHSBC0005070186  0210000001enganche Hiace 2017 Alecsa Cel</t>
  </si>
  <si>
    <t>RF-35294                 05/OCTUBRE</t>
  </si>
  <si>
    <t>RF-35280                 04/OCTUBRE</t>
  </si>
  <si>
    <t>D-498</t>
  </si>
  <si>
    <t>D-1508</t>
  </si>
  <si>
    <t>TRASPASO A PERIFERICA2951884093OCT05 09:43 BANCOMER B538  FOLIO:9661</t>
  </si>
  <si>
    <t>SPEI ENVIADO HSBC0000041494  0210510168DEVOLUCION RECIBO 34965</t>
  </si>
  <si>
    <t>SPEI ENVIADO SANTANDER0000041493  0140510168DEVOLUCION RECIBO 34763</t>
  </si>
  <si>
    <t>SPEI ENVIADO BANAMEX0000041492  0020510168DEVOLUCION RECIBO 34136</t>
  </si>
  <si>
    <t>SPEI ENVIADO HSBC0000041491  0210510168DEVOLUCION RECIBO 34453</t>
  </si>
  <si>
    <t>SPEI ENVIADO SCOTIABANK0000041490  0440510168202</t>
  </si>
  <si>
    <t>SPEI ENVIADO BANORTE/IXE0000041489  0720510168805</t>
  </si>
  <si>
    <t>SPEI ENVIADO SANTANDER0000041488  0140510168419</t>
  </si>
  <si>
    <t>SPEI ENVIADO INBURSA0000041487  0360510168159</t>
  </si>
  <si>
    <t>SPEI ENVIADO SCOTIABANK0000041486  0440510168942</t>
  </si>
  <si>
    <t>SPEI ENVIADO BANAMEX0000041484  0020510168ZE1502739 ZE1502887</t>
  </si>
  <si>
    <t>SPEI ENVIADO BAJIO0000041483  030051016824639 24632 24672 24630 24629</t>
  </si>
  <si>
    <t>SPEI ENVIADO BANORTE/IXE0000041482  0720510168B21926 B1819</t>
  </si>
  <si>
    <t>SPEI ENVIADO BANAMEX0000041481  0020510168501 508 89 494 502</t>
  </si>
  <si>
    <t>SPEI ENVIADO BANAMEX0000041480  0020510168B386 B276 B398</t>
  </si>
  <si>
    <t>SPEI ENVIADO SCOTIABANK0000041479  0440510168A35795 35751</t>
  </si>
  <si>
    <t>SPEI ENVIADO SCOTIABANK0000041478  0440510168185</t>
  </si>
  <si>
    <t>SPEI ENVIADO BANORTE/IXE0000041477  07205101681254 1295</t>
  </si>
  <si>
    <t>SPEI ENVIADO BAJIO0000041476  0300510168A460</t>
  </si>
  <si>
    <t>SPEI ENVIADO BANAMEX0000041475  00205101686231372</t>
  </si>
  <si>
    <t>TRASPASO A TERCEROSREFBNTC00471291DEVOLUCION RECIBO 34822       BMRCASH</t>
  </si>
  <si>
    <t>TRASPASO A TERCEROSREFBNTC00471291DEVOLUCION RECIBO  34525      BMRCASH</t>
  </si>
  <si>
    <t>TRASPASO A TERCEROSREFBNTC00471291FF22488   BMRCASH</t>
  </si>
  <si>
    <t>TRASPASO A TERCEROSREFBNTC00471291FAC17  BMRCASH</t>
  </si>
  <si>
    <t>TRASPASO A TERCEROSREFBNTC00471291C66164  BMRCASH</t>
  </si>
  <si>
    <t>TRASPASO A TERCEROSREFBNTC00471291733 714 713  BMRCASH</t>
  </si>
  <si>
    <t>TRASPASO A TERCEROSREFBNTC00471291226 225  BMRCASH</t>
  </si>
  <si>
    <t>TRASPASO A TERCEROSREFBNTC00471291997   BMRCASH</t>
  </si>
  <si>
    <t>SPEI RECIBIDOSANTANDER0005040556  0149816438TRANSFERENCIA DE FONDOS</t>
  </si>
  <si>
    <t>RF-35307                05/OCTUBRE</t>
  </si>
  <si>
    <t>PD 340</t>
  </si>
  <si>
    <t>DEPOSITO EN EFECTIVO1360094DEM REF:00000000012061013020 5440908</t>
  </si>
  <si>
    <t>AS44832-RF35257-RF35258-AR12688-AS44833-RF35260-AR12693-AS44836-RF35262-AR12694-RF35264-AS44837              03/OCTUBRE</t>
  </si>
  <si>
    <t>DEPOSITO EN EFECTIVO1360094DEM REF:00000000093061013020 5440897</t>
  </si>
  <si>
    <t>RF35250-RF35252-AR12687-AS44826-RF35256                03/OCTUBRE</t>
  </si>
  <si>
    <t>SPEI RECIBIDOBANAMEX0005019084  0020093168AMEXCO SE 9350093168</t>
  </si>
  <si>
    <t>DEP. TARJETAS DEL       04/OCTUBRE</t>
  </si>
  <si>
    <t>PD 423</t>
  </si>
  <si>
    <t>TRASPASO ENTRE CUENTASDE LA CUENTA 1160261955</t>
  </si>
  <si>
    <t>RF-35273                 04/OCTUBRE</t>
  </si>
  <si>
    <t>DEP.CHEQUES DE OTRO BANCO OCT04 14:49 MEXICO</t>
  </si>
  <si>
    <t>DEPOSITO DE TERCEROREFBNTC00002186EmbPU21857040   BMRCASH</t>
  </si>
  <si>
    <t>PD 269</t>
  </si>
  <si>
    <t>SPEI RECIBIDOAXA0005133866  67410427520011042752 217 001 AUTOS</t>
  </si>
  <si>
    <t>RF-35286 H64809 05.10.16</t>
  </si>
  <si>
    <t>TOYOTA FINANCIAL SERGUIA:4090922REF:00000000000005704058 CIE:0593003</t>
  </si>
  <si>
    <t>PD 424</t>
  </si>
  <si>
    <t>TRASPASO A TERCEROSREFBNTC00471291NOMINA INGENIERO ACELAY BMRCASH</t>
  </si>
  <si>
    <t>TOYOTA FINANCIAL SERGUIA:4045130REF:00000000000005704058 CIE:0593003</t>
  </si>
  <si>
    <t>TOYOTA FINANCIAL SERGUIA:4045118REF:00000000000005704058 CIE:0593003</t>
  </si>
  <si>
    <t>TOYOTA FINANCIAL SERGUIA:4045107REF:00000000000005704058 CIE:0593003</t>
  </si>
  <si>
    <t>SPEI RECIBIDOBANAMEX0005097939  0020000001TRASPASO</t>
  </si>
  <si>
    <t>PD 422</t>
  </si>
  <si>
    <t>PAGO CUENTA DE TERCERO 0004682012BNET    0187599854</t>
  </si>
  <si>
    <t>AR-12706                 04/OCTUBRE</t>
  </si>
  <si>
    <t>JOSE ANTONIO ABOYTES</t>
  </si>
  <si>
    <t>PAGO CUENTA DE TERCERO 0000225011BNET    0197780761</t>
  </si>
  <si>
    <t>AR-12705                 04/OCTUBRE</t>
  </si>
  <si>
    <t>PAGO CUENTA DE TERCERO 0068268014BNET    0451470604</t>
  </si>
  <si>
    <t>RF-35290                 05/OCTUBRE</t>
  </si>
  <si>
    <t>ARTYTEX</t>
  </si>
  <si>
    <t>TRASPASO A PERIFERICA2951884093OCT04 09:36 BANCOMER D805  FOLIO:0380</t>
  </si>
  <si>
    <t>PI 209</t>
  </si>
  <si>
    <t>PI 208</t>
  </si>
  <si>
    <t>DEPOSITO EN EFECTIVO1360094DEM REF:00000000032061012020 9887010</t>
  </si>
  <si>
    <t>RF-35248                02/10/16</t>
  </si>
  <si>
    <t>DEPOSITO EN EFECTIVO1360094DEM REF:00000000033061011020 9887009</t>
  </si>
  <si>
    <t>RF35243-AS44802-AR12684-AS44803-RF35244-AS44804-AS44806-AS44808-AS44811-AS44813-AS44814-AS44822               01/OCTUBRE</t>
  </si>
  <si>
    <t>FALTANTE DE EFECTIVO1360094DEM REF:00000000062061900320 9886998</t>
  </si>
  <si>
    <t>DEPOSITO EN EFECTIVO1360094DEM REF:00000000062061900320 9886998</t>
  </si>
  <si>
    <t>AR12663-AS44665-AS44666-AS44668-RF35188-AS44670-AS44671-RF35190-AS44673-AS44685-AR12667-RF35194-AS44705-RF35195-AR12672-AS44721-RF35199-RF35197-AS44781-RF35023-AS44747-RF35205-                  30/SEPTIEMBRE</t>
  </si>
  <si>
    <t>DEPOSITO EN EFECTIVO1360094DEM REF:00000000081061900320 9886987</t>
  </si>
  <si>
    <t>RF-35181-RF35183-AR12661-RF35184                   30/SEPTIEMBRE</t>
  </si>
  <si>
    <t>IVA COM SERVICIOS BNTC00494496SICOCO SEP 2016</t>
  </si>
  <si>
    <t>COM SERV BANCOMER NET CAS00494496SICOCO SEP 2016</t>
  </si>
  <si>
    <t>DEP. TARJETAS DEL       03/OCTUBRE</t>
  </si>
  <si>
    <t>PAGO CUENTA DE TERCERO 0089346011BNET    0142838214</t>
  </si>
  <si>
    <t>AS-44845                  04/OCTUBRE</t>
  </si>
  <si>
    <t>AS-44888                05/OCTUBRE</t>
  </si>
  <si>
    <t>ARRENDOMOVIL</t>
  </si>
  <si>
    <t>DEPOSITO DE TERCEROREFBNTC00002186JTDKBRFU0G3505644 FBMRCASH</t>
  </si>
  <si>
    <t>0638N/16</t>
  </si>
  <si>
    <t>DEPOSITO DE TERCEROREFBNTC00002186MR0EX8DD2G0170255 FBMRCASH</t>
  </si>
  <si>
    <t>0096N/17</t>
  </si>
  <si>
    <t>RF-35622                 24/OCTUBRE</t>
  </si>
  <si>
    <t>TRASPASO A TERCEROSREFBNTC00471291PAGO F 991 BMRCASH</t>
  </si>
  <si>
    <t>TOYOTA FINANCIAL SERGUIA:0145365REF:00000000000005704058 CIE:0593003</t>
  </si>
  <si>
    <t>SPEI RECIBIDOBANAMEX0005169801  0020000001TRASPASO</t>
  </si>
  <si>
    <t>D-247</t>
  </si>
  <si>
    <t>PAGO CUENTA DE TERCERO 0083507010BNET    0142838214</t>
  </si>
  <si>
    <t>AS-44846                  04/OCTUBRE</t>
  </si>
  <si>
    <t>DEPOSITO EN EFECTIVO1360094DEM REF:00000000082061909220 9540290</t>
  </si>
  <si>
    <t>AR12651-RF35154                  29/SEPTIEMBRE</t>
  </si>
  <si>
    <t>DEPOSITO EN EFECTIVO1360094DEM REF:00000000063061909220 9540289</t>
  </si>
  <si>
    <t>RF35157-RF35159-RF35162-AS44573-AR12653-RF35163-AS44576-AS44582-RF35165-AS44588-RF35169-AS44601-AR12657-AS44623-AR12659-AS44628-AS44634-AS44636-RF35178              29-SEPTIEMBRE</t>
  </si>
  <si>
    <t>TRASPASO A PERIFERICA2951884093OCT03 09:38 BANCOMER D805  FOLIO:9849</t>
  </si>
  <si>
    <t>DEP. TARJETAS DEL       02/OCTUBRE</t>
  </si>
  <si>
    <t>SPEI RECIBIDOBANAMEX0005010968  0020093168AMEXCO SE 9350093168</t>
  </si>
  <si>
    <t>DEP. TARJETAS DEL      30/SEPTIEMBRE</t>
  </si>
  <si>
    <t>DEP. TARJETAS DEL      01/OCTUBRE</t>
  </si>
  <si>
    <t>RF-35278                  04/OCTUBRE</t>
  </si>
  <si>
    <t>TRASPASO ENTRE CUENTASDE LA CUENTA 2906306063</t>
  </si>
  <si>
    <t>RF-35254                   03/OCTUBRE</t>
  </si>
  <si>
    <t>TRASPASO A PERIFERICA2951884093OCT01 09:44 BANCOMER D805  FOLIO:9083</t>
  </si>
  <si>
    <t>COM CHQ LIBRADOS PAGADOS DEL 01SEP16 AL 30SEP16</t>
  </si>
  <si>
    <t>X13</t>
  </si>
  <si>
    <t xml:space="preserve">CHECAR ESTE </t>
  </si>
  <si>
    <t>SE VA DEVOLVER  MA ESTHER  RODRIGUEZ</t>
  </si>
  <si>
    <t>NOS PAGRON DOBLE HACE DESCUENTO EN NOV</t>
  </si>
  <si>
    <t xml:space="preserve"> 000001360094SICOCO NOV 2016</t>
  </si>
  <si>
    <t>DEPOSITO EFECTIVO PRACTIC******9039PAGO AUTO             E071 FOLIO:7952</t>
  </si>
  <si>
    <t>SPEI ENVIADO SANTANDER0000236304  0143011168PAGO F A68</t>
  </si>
  <si>
    <t>CHEQUE PAGADO NO.CH-0018151PAGO EN EFECTIVO</t>
  </si>
  <si>
    <t>DEP.CHEQUES DE OTRO BANCO0067463NOV30 15:27 MEXICO</t>
  </si>
  <si>
    <t>PAGO CUENTA DE TERCERO 0028058022BNET    0107287615</t>
  </si>
  <si>
    <t>CONFIRMADO 30/11</t>
  </si>
  <si>
    <t>DEP.CHEQUES DE OTRO BANCO0067461NOV30 14:56 MEXICO</t>
  </si>
  <si>
    <t>DEP.CHEQUES DE OTRO BANCO0067460NOV30 14:56 MEXICO</t>
  </si>
  <si>
    <t>DEPOSITO DE TERCEROREFBNTC00006084PGO OC123985 ALECSA           BMRCASH</t>
  </si>
  <si>
    <t>PAGO CUENTA DE TERCERO 0080274019BNET    0195600243</t>
  </si>
  <si>
    <t>PAGO CUENTA DE TERCERO 0080274010BNET    0195600243</t>
  </si>
  <si>
    <t>DEPOSITO DE TERCEROREFBNTC00002186EmbPU27157040                 BMRCASH</t>
  </si>
  <si>
    <t>PD 3307</t>
  </si>
  <si>
    <t>SPEI ENVIADO VECTOR0000156344  6083011168INVERSION</t>
  </si>
  <si>
    <t>PD 3304</t>
  </si>
  <si>
    <t>TOYOTA FINANCIAL SERGUIA:4075126REF:984AP77              CIE:0854646</t>
  </si>
  <si>
    <t>TOYOTA FINANCIAL SERGUIA:4075104REF:00000000000005704058 CIE:0593003</t>
  </si>
  <si>
    <t>SPEI RECIBIDOBANAMEX0005274729  0020000001TRASPASO</t>
  </si>
  <si>
    <t>DEPOSITO DE TERCEROREFBNTC00002186JTFSX23P9F6163252            FBMRCASH</t>
  </si>
  <si>
    <t>0168U/16</t>
  </si>
  <si>
    <t>PD 3299</t>
  </si>
  <si>
    <t>DEPOSITO DE TERCEROREFBNTC000021865TDYZ3DC8HS796469            FBMRCASH</t>
  </si>
  <si>
    <t>0445N/17</t>
  </si>
  <si>
    <t>SPEI RECIBIDOHSBC0005233796  0210000001orden 69958 Alecsa Celaya S DE</t>
  </si>
  <si>
    <t>PAGO CUENTA DE TERCERO 0011534013BNET    0170466298</t>
  </si>
  <si>
    <t>PAGO CUENTA DE TERCERO 0028650010BNET    0170466298</t>
  </si>
  <si>
    <t xml:space="preserve">DEPOSITO EN EFECTIVO0IVAN DOMINGUEZ </t>
  </si>
  <si>
    <t>SPEI ENVIADO BANORTE/IXE0000088600  0723011168DEVOLUCION RECIBO 33732</t>
  </si>
  <si>
    <t>SPEI ENVIADO BANAMEX0000088599  0023011168F 6279398 6277960 6277960</t>
  </si>
  <si>
    <t>SPEI ENVIADO SCOTIABANK0000088598  0443011168F 1014 1008 1006 1005 1012 101</t>
  </si>
  <si>
    <t>SPEI ENVIADO BANORTE/IXE0000088597  0723011168F 993 1020</t>
  </si>
  <si>
    <t>SPEI ENVIADO SCOTIABANK0000088596  0443011168F 987</t>
  </si>
  <si>
    <t>SPEI ENVIADO BANAMEX0000088595  0023011168F 225</t>
  </si>
  <si>
    <t>SPEI ENVIADO BANAMEX0000088594  0023011168F ZE151476 151348 1506737</t>
  </si>
  <si>
    <t>SPEI ENVIADO BANORTE/IXE0000088593  0723011168F 788</t>
  </si>
  <si>
    <t>SPEI ENVIADO BAJIO0000088592  0303011168F 25659 25662 25660 25661</t>
  </si>
  <si>
    <t>SPEI ENVIADO SANTANDER0000088591  0143011168F A2867</t>
  </si>
  <si>
    <t>SPEI ENVIADO BANORTE/IXE0000088590  0723011168F 2297 2243</t>
  </si>
  <si>
    <t>SPEI ENVIADO BANORTE/IXE0000088589  0723011168F 340</t>
  </si>
  <si>
    <t>SPEI ENVIADO BANAMEX0000088588  0023011168F 6249233</t>
  </si>
  <si>
    <t>SPEI ENVIADO INBURSA0000088587  0363011168F 184</t>
  </si>
  <si>
    <t>SPEI ENVIADO BANAMEX0000088586  0023011168F 544 562</t>
  </si>
  <si>
    <t>SPEI ENVIADO BANAMEX0000088585  0023011168F M284</t>
  </si>
  <si>
    <t>TRASPASO A TERCEROSREFBNTC00471291F 15571 15446    BMRCASH</t>
  </si>
  <si>
    <t>TRASPASO A TERCEROSREFBNTC00471291F 535  BMRCASH</t>
  </si>
  <si>
    <t>TRASPASO A TERCEROSREFBNTC00471291F ERG211847    BMRCASH</t>
  </si>
  <si>
    <t>TRASPASO A TERCEROSREFBNTC00471291F 26146 25290   BMRCASH</t>
  </si>
  <si>
    <t>TRASPASO A TERCEROSREFBNTC00471291F 1 6 42 447     BMRCASH</t>
  </si>
  <si>
    <t>TRASPASO A TERCEROSREFBNTC00471291F 19655   BMRCASH</t>
  </si>
  <si>
    <t>TRASPASO A TERCEROSREFBNTC00471291F A784    BMRCASH</t>
  </si>
  <si>
    <t>TRASPASO A TERCEROSREFBNTC00471291F 9394   BMRCASH</t>
  </si>
  <si>
    <t>TRASPASO A TERCEROSREFBNTC00471291F FAC82     BMRCASH</t>
  </si>
  <si>
    <t>DEPOSITO EN EFECTIVO1360094DEM REF:00000000062061118220 6161023</t>
  </si>
  <si>
    <t>DEPOSITO EN EFECTIVO1360094DEM REF:00000000043061118220 6161012</t>
  </si>
  <si>
    <t>TOYOTA MOTOR SALES DGUIA:1767062     0655139</t>
  </si>
  <si>
    <t>CHEQUE PAGADO NO.CH-0018177RFC CUENTA DE DEPOSITO:JCR040721 -NU2</t>
  </si>
  <si>
    <t>CHEQUE PAGADO NO.CH-0018176RFC CUENTA DE DEPOSITO:JCR040721 -NU2</t>
  </si>
  <si>
    <t>CHEQUE PAGADO NO.CH-0018153RFC CUENTA DE DEPOSITO:LECA340203-JNA</t>
  </si>
  <si>
    <t>CHEQUE PAGADO NO.CH-0018152RFC CUENTA DE DEPOSITO:LECA340203-JNA</t>
  </si>
  <si>
    <t>DEPOSITO EFECTIVO PRACTIC******9039NOV29 15:08 PRAC      E305 FOLIO:5402</t>
  </si>
  <si>
    <t>SPEI RECIBIDOHSBC0005261213  0210000001enganche</t>
  </si>
  <si>
    <t>TRASPASO A TERCEROSREFBNTC00471291NOMINA 2DA QUIN CELAYA PRACT  BMRCASH</t>
  </si>
  <si>
    <t>TRASPASO A TERCEROSREFBNTC00471291NOMINA 2DA QUIN CELAYA        BMRCASH</t>
  </si>
  <si>
    <t>SPEI ENVIADO SCOTIABANK0000110818  0442911168PAGO F A369</t>
  </si>
  <si>
    <t>PAGO CUENTA DE TERCERO 0007072011BNET    0193546799</t>
  </si>
  <si>
    <t>SPEI RECIBIDOAXA0005206289  67412385790011238579 217 001 AUTOS</t>
  </si>
  <si>
    <t>DEPOSITO DE TERCEROREFBNTC000021869BWAB45U1DP143592            FBMRCASH</t>
  </si>
  <si>
    <t>0210U/16</t>
  </si>
  <si>
    <t>SPEI RECIBIDOBANAMEX0005194512  0020246576DTMAC COMERCIALIZADORA SA DE C</t>
  </si>
  <si>
    <t>PD 3272</t>
  </si>
  <si>
    <t>SPEI RECIBIDOBANAMEX0005194389  0020246535DTMAC COMERCIALIZADORA SA DE C</t>
  </si>
  <si>
    <t xml:space="preserve">DEPOSITO EN EFECTIVO0067394 </t>
  </si>
  <si>
    <t>PAGO CUENTA DE TERCERO 0094132009BNET    0193576655</t>
  </si>
  <si>
    <t>PAGO CUENTA DE TERCERO 0050047016BNET    0103816087</t>
  </si>
  <si>
    <t>SPEI ENVIADO BANAMEX0000085396  0022911168PAGO UNIDAD CL141883</t>
  </si>
  <si>
    <t>SPEI RECIBIDOBANAMEX0005154400  0020000001TRASPASO</t>
  </si>
  <si>
    <t>D-3131</t>
  </si>
  <si>
    <t>SPEI RECIBIDOHSBC0005152370  0210000001Orden 69916 Alecsa Celaya S de</t>
  </si>
  <si>
    <t>TRASPASO ENTRE CUENTASDE LA CUENTA 1116129161</t>
  </si>
  <si>
    <t>PAGO CUENTA DE TERCERO 0018376026BNET    0142838214</t>
  </si>
  <si>
    <t>DEPOSITO EFECTIVO PRACTIC******9039NOV29 09:39 PRAC      D805 FOLIO:0154</t>
  </si>
  <si>
    <t>SPEI RECIBIDOAXA0005015968  67412346110011234611 217 001 AUTOS</t>
  </si>
  <si>
    <t>DEPOSITO EN EFECTIVO1360094DEM REF:00000000003061115220 5650590</t>
  </si>
  <si>
    <t>DEPOSITO EN EFECTIVO1360094DEM REF:00000000022061115220 5650580</t>
  </si>
  <si>
    <t>DEPOSITO EN EFECTIVO1360094DEM REF:00000000083061116220 5650579</t>
  </si>
  <si>
    <t>SPEI RECIBIDOBANAMEX0005030624  0020093168AMEXCO SE 9350093168</t>
  </si>
  <si>
    <t xml:space="preserve">DEPOSITO CHEQUE BANCOMER0067364 </t>
  </si>
  <si>
    <t>CONFIRMADO 28/11</t>
  </si>
  <si>
    <t>PAGO CUENTA DE TERCERO 0007550028BNET    0194133706</t>
  </si>
  <si>
    <t>DEP.CHEQUES DE OTRO BANCO NOV28 15:16 MEXICO</t>
  </si>
  <si>
    <t>CHEQUE PAGADO NO.0000182040133195457</t>
  </si>
  <si>
    <t>CHEQUE PAGADO NO.0000181960197203535</t>
  </si>
  <si>
    <t>CHEQUE PAGADO NO.0000181970197203535</t>
  </si>
  <si>
    <t>CHEQUE PAGADO NO.0000181980197203535</t>
  </si>
  <si>
    <t>TRASPASO ENTRE CUENTASDE LA CUENTA 1501161024</t>
  </si>
  <si>
    <t>CHEQUE PAGADO NO.0018203PAGO EN EFECTIVO</t>
  </si>
  <si>
    <t>SPEI RECIBIDOHSBC0005214439  0210000001orden 69874 Alecsa Celaya SA d</t>
  </si>
  <si>
    <t>SPEI RECIBIDOGNP0005207359  6730281116PAGO A BENEFICIARIO</t>
  </si>
  <si>
    <t>AM 1238</t>
  </si>
  <si>
    <t>DEPOSITO DE TERCEROREFBNTC000021865TDYK3DC6DS334782 FBMRCASH</t>
  </si>
  <si>
    <t>0181U/16</t>
  </si>
  <si>
    <t>PD 2891</t>
  </si>
  <si>
    <t>DEPOSITO DE TERCEROREFBNTC000021863MYDLAYV9HY161142 FBMRCASH</t>
  </si>
  <si>
    <t>0327N/17</t>
  </si>
  <si>
    <t>DEPOSITO DE TERCEROREFBNTC000021863TMAZ5CN4HM031999 FBMRCASH</t>
  </si>
  <si>
    <t>0382N/17</t>
  </si>
  <si>
    <t xml:space="preserve">DEPOSITO EN EFECTIVO00SALVADOR LUNA </t>
  </si>
  <si>
    <t>DEVOLVER</t>
  </si>
  <si>
    <t>TRASPASO ENTRE CUENTASDE LA CUENTA 0448350507</t>
  </si>
  <si>
    <t>PAGO CUENTA DE TERCERO 0089127009BNET 0150590622</t>
  </si>
  <si>
    <t>SPEI RECIBIDOBANAMEX0005150578  0020000001TRASPASO</t>
  </si>
  <si>
    <t>D-3130</t>
  </si>
  <si>
    <t>SPEI RECIBIDOBANORTE/IXE0005146752  0720000004SERV 40 000KM J66AHL</t>
  </si>
  <si>
    <t>SPEI RECIBIDOTOKYO0005110988  1081222428TMX PAGO SINIESTROS</t>
  </si>
  <si>
    <t>RF-36325 28/11</t>
  </si>
  <si>
    <t>TOYOTA FINANCIAL SERGUIA:0949212REF:00000000000005704058 CIE:0593003</t>
  </si>
  <si>
    <t>DEPOSITO EFECTIVO PRACTIC******9039RAFAEL ALVAREZ  D984 FOLIO:8514</t>
  </si>
  <si>
    <t>SPEI RECIBIDOZURICH0005076175  6270000224 2603597</t>
  </si>
  <si>
    <t>RF-36317 H68205 28.11.16</t>
  </si>
  <si>
    <t>DEPOSITO EFECTIVO PRACTIC******9039NOV28 09:48 PRAC D221 FOLIO:4463</t>
  </si>
  <si>
    <t>TRASPASO A PERIFERICA2951884093NOV28 09:41 BANCOMER B539  FOLIO:9267</t>
  </si>
  <si>
    <t>SPEI RECIBIDOBAJIO0005069872  0301010066MANUEL LOPEZ MARTINEZ</t>
  </si>
  <si>
    <t>SPEI RECIBIDOCIBANCO0005068635  1430000001PAGO AUTO CABRERA GARCIA HERME</t>
  </si>
  <si>
    <t>HERMELINDA CABRERA GARCIA</t>
  </si>
  <si>
    <t>PAGO CUENTA DE TERCERO 0019440010BMOV    2888199728 ENGANCHE A TOYOTA</t>
  </si>
  <si>
    <t>DEPOSITO EN EFECTIVO1360094DEM REF:00000000033061114220 9849235</t>
  </si>
  <si>
    <t>DEPOSITO EN EFECTIVO1360094DEM REF:00000000052061114220 9849224</t>
  </si>
  <si>
    <t>SPEI RECIBIDOBANAMEX0005014004  0020093168AMEXCO SE 9350093168</t>
  </si>
  <si>
    <t>CONFIRMADO 26/11</t>
  </si>
  <si>
    <t>DEPOSITO EFECTIVO PRACTIC******9039ANTICIPO C0MPUTADORA  E120 FOLIO:4857</t>
  </si>
  <si>
    <t>TRASPASO ENTRE CUENTASDE LA CUENTA 1184191900</t>
  </si>
  <si>
    <t>TRASPASO A PERIFERICA2951884093NOV26 09:57 BANCOMER E114  FOLIO:3297</t>
  </si>
  <si>
    <t>SE VAN A DEVOLVER</t>
  </si>
  <si>
    <t>DEPOSITO DE TERCEROREFBNTC00021458REPARACION RAV 4 017412  BMRCASH</t>
  </si>
  <si>
    <t>CONFIRMADO 25/11</t>
  </si>
  <si>
    <t>TRASPASO ENTRE CUENTASDE LA CUENTA 1437065426</t>
  </si>
  <si>
    <t>CHEQUE PAGADO NO.00181941161721992</t>
  </si>
  <si>
    <t>PAGO CUENTA DE TERCERO 0054011010BNET    0158296715</t>
  </si>
  <si>
    <t>PAGO CUENTA DE TERCERO 0091776010BNET    0190246492</t>
  </si>
  <si>
    <t>TRASPASO A TERCEROSREFBNTC00471291NOMINA SEMANA 47  BMRCASH</t>
  </si>
  <si>
    <t>SPEI RECIBIDOBANAMEX0005169749  0020000001TRASPASO</t>
  </si>
  <si>
    <t>D-3129</t>
  </si>
  <si>
    <t>DEPOSITO DE TERCEROREFBNTC00002186JTDKBRFU6H3033287  FBMRCASH</t>
  </si>
  <si>
    <t>0377N/17</t>
  </si>
  <si>
    <t>PD 2524</t>
  </si>
  <si>
    <t>DEPOSITO DE TERCEROREFBNTC000021863GNCJ7CE9EL203920  FBMRCASH</t>
  </si>
  <si>
    <t>0192U/16</t>
  </si>
  <si>
    <t>TOYOTA FINANCIAL SERGUIA:2308834REF:00000000000005704058 CIE:0593003</t>
  </si>
  <si>
    <t>PAGO CUENTA DE TERCERO 0026647011BNET    0103330826</t>
  </si>
  <si>
    <t>DEPOSITO DE TERCERO / REFBNTC00208345SERVICIO 20000 KM VEH 49 BMRCASH</t>
  </si>
  <si>
    <t>TRASPASO A PERIFERICA / 2951884093NOV25 10:30 BANCOMER E113 FOLIO:3699</t>
  </si>
  <si>
    <t>DEPOSITO EN EFECTIVO1360094DEM REF:00000000053061113220 9367699</t>
  </si>
  <si>
    <t>RF36212-AR13094-AS46762-AR13097-AS46763-RF36214-AR13098-RF36216-RF36218-AR13099-RF36217-RF36220-AS46765                    23/NOVIEMBRE</t>
  </si>
  <si>
    <t>DEPOSITO EN EFECTIVO1360094DEM REF:00000000053061113220 9367688</t>
  </si>
  <si>
    <t>RF36224-RF36226-RF36227-RF36228-RF36229-AS46771-RF36231-RF36233-RF36236-RF36240-AS46775-AS46776-AS46777-AS46786-RF36244-RF36245-RF36246                    23/NOVIEMBRE</t>
  </si>
  <si>
    <t>SPEI RECIBIDOAXA0005017536  67412248330011224833 217 001 AUTOS</t>
  </si>
  <si>
    <t>RF-36273 H67869 25.11.16</t>
  </si>
  <si>
    <t>SPEI RECIBIDOBANAMEX0005019701  0020093168AMEXCO SE 9350093168</t>
  </si>
  <si>
    <t>CHEQUE PAGADO NO.0018159PAGO EN EFECTIVO</t>
  </si>
  <si>
    <t>CHEQUE PAGADO NO.00181910105727626</t>
  </si>
  <si>
    <t>CHEQUE PAGADO NO.00181920105727626</t>
  </si>
  <si>
    <t>CHEQUE PAGADO NO.00181930105727626</t>
  </si>
  <si>
    <t>CHEQUE PAGADO NO.00181881443382265</t>
  </si>
  <si>
    <t>CHEQUE PAGADO NO.00181870447737114</t>
  </si>
  <si>
    <t>CHEQUE PAGADO NO.0000181890133195457</t>
  </si>
  <si>
    <t>DEP.CHEQUES DE OTRO BANCO NOV24 14:29 MEXICO</t>
  </si>
  <si>
    <t>CHEQUE PAGADO NO.0000181900133195457</t>
  </si>
  <si>
    <t>CHEQUE PAGADO NO.0000181750133195457</t>
  </si>
  <si>
    <t>PAGO CUENTA DE TERCERO 0038517078BNET    0156750214</t>
  </si>
  <si>
    <t>CONFIRMADO 24/11</t>
  </si>
  <si>
    <t>SPEI RECIBIDOBANAMEX0005116218  0020000001TRASPASO</t>
  </si>
  <si>
    <t>D-2623</t>
  </si>
  <si>
    <t>TOYOTA FINANCIAL SERGUIA:4805042REF:00000000000005704058 CIE:0593003</t>
  </si>
  <si>
    <t>DEPOSITO DE TERCEROREFBNTC00002186MR0EX8CB8H1395162            FBMRCASH</t>
  </si>
  <si>
    <t>0376N/17</t>
  </si>
  <si>
    <t>DEPOSITO DE TERCEROREFBNTC00002186VNKKTUD3XFA018625            FBMRCASH</t>
  </si>
  <si>
    <t>0189U/16</t>
  </si>
  <si>
    <t>SPEI RECIBIDOBANAMEX0005096635  0020145665DTMAC COMERCIALIZADORA SA DE C</t>
  </si>
  <si>
    <t>AM 1244</t>
  </si>
  <si>
    <t>PD 2841</t>
  </si>
  <si>
    <t>SPEI RECIBIDOBANAMEX0005079953  0020122877DISTRIBUIDORES TOYOTA MEXICO A</t>
  </si>
  <si>
    <t xml:space="preserve">DEVOLUCION MULTA </t>
  </si>
  <si>
    <t>PD 2843</t>
  </si>
  <si>
    <t>CHECAR SI ESTA BIEN EN UNA 302</t>
  </si>
  <si>
    <t>TRASPASO A PERIFERICA2951884093NOV24 10:03 BANCOMER E113  FOLIO:3372</t>
  </si>
  <si>
    <t>DEPOSITO EN EFECTIVO1360094DEM REF:00000000092061112220 8946069</t>
  </si>
  <si>
    <t>AS46737-AR13090-AS46738-AS46739-AS46740-RF36188                  22/NOVIEMBRE</t>
  </si>
  <si>
    <t>DEPOSITO EN EFECTIVO1360094DEM REF:00000000073061112220 8946058</t>
  </si>
  <si>
    <t>AR13093-AS46747-AS46749-RF36198-RF36199-RF36201-AS46753-RF36204-RF36203-AS46756-RF36206-RF36209            22/NOVIEMBRE</t>
  </si>
  <si>
    <t>SPEI RECIBIDOAXA0005012631  67412200750011220075 217 001 AUTOS</t>
  </si>
  <si>
    <t>RF-36247 H67626 24.11.16</t>
  </si>
  <si>
    <t>SPEI RECIBIDOBANAMEX0005009888  0020093168AMEXCO SE 9350093168</t>
  </si>
  <si>
    <t>DEP. TARJETAS DEL       23/NOVIEMBRE</t>
  </si>
  <si>
    <t>PAGO CUENTA DE TERCERO 0046276049BNET 0194099575</t>
  </si>
  <si>
    <t>AS-46783             23/NOVIEMBRE</t>
  </si>
  <si>
    <t>TRASPASO ENTRE CUENTAS REFBNTC00471291CORREO SERVER   BMRCASH</t>
  </si>
  <si>
    <t>E-215</t>
  </si>
  <si>
    <t>TRASPASO ENTRE CUENTAS DE LA CUENTA 0199921400</t>
  </si>
  <si>
    <t>RF-36243              23/NOVIEMBRE</t>
  </si>
  <si>
    <t>DEP.CHEQUES DE OTRO BANCO NOV23 15:09 MEXICO</t>
  </si>
  <si>
    <t>TRASPASO ENTRE CUENTASDE LA CUENTA 1195109345</t>
  </si>
  <si>
    <t>RF-36232              23/NOVIEMBRE</t>
  </si>
  <si>
    <t>TRASPASO ENTRE CUENTASDE LA CUENTA 2787730179</t>
  </si>
  <si>
    <t>RF-36238               23/NOVIEMBRE</t>
  </si>
  <si>
    <t>SPEI RECIBIDOAXA0005179155  67412189070011218907 217 001 AUTOS</t>
  </si>
  <si>
    <t>RF-36248 H67137 24.11.16</t>
  </si>
  <si>
    <t>PAGO CUENTA DE TERCERO 0000924010BNET    0108495289</t>
  </si>
  <si>
    <t>RF-36242               23/NOVIEMBRE</t>
  </si>
  <si>
    <t>DEPOSITO DE TERCEROREFBNTC00317527 QUALITAS 9796818BMRCASH</t>
  </si>
  <si>
    <t>RF-36225 H67913 23.11.16</t>
  </si>
  <si>
    <t>TRASPASO A TERCEROSREFBNTC00471291PAGO F 34   BMRCASH</t>
  </si>
  <si>
    <t>TRASPASO A TERCEROSREFBNTC00471291F 4020193  BMRCASH</t>
  </si>
  <si>
    <t>TRASPASO A TERCEROSREFBNTC00471291F A1152  BMRCASH</t>
  </si>
  <si>
    <t>TRASPASO A TERCEROSREFBNTC00471291F 775    BMRCASH</t>
  </si>
  <si>
    <t>TRASPASO A TERCEROSREFBNTC00471291F 15351  BMRCASH</t>
  </si>
  <si>
    <t>TRASPASO A TERCEROSREFBNTC00471291F FF4694  BMRCASH</t>
  </si>
  <si>
    <t>TRASPASO A TERCEROSREFBNTC00471291F 3331167956   BMRCASH</t>
  </si>
  <si>
    <t>TRASPASO A TERCEROSREFBNTC00471291F AA2883  BMRCASH</t>
  </si>
  <si>
    <t>TRASPASO A TERCEROSREFBNTC00471291F A255 BMRCASH</t>
  </si>
  <si>
    <t>SPEI ENVIADO BANORTE/IXE0000068859  0722311168DEVOLUCION RECIBO 35664</t>
  </si>
  <si>
    <t>SPEI ENVIADO BANORTE/IXE0000068858  0722311168DEVOLUCION RECIBO 36110</t>
  </si>
  <si>
    <t>SPEI ENVIADO BANAMEX0000068857  0022311168DEVOLUCION RECIBO 35991</t>
  </si>
  <si>
    <t>SPEI ENVIADO SANTANDER0000068856  0142311168DEVOLUCION RECIBO 34711</t>
  </si>
  <si>
    <t>SPEI ENVIADO BANAMEX0000068855  0022311168F 546 548 557</t>
  </si>
  <si>
    <t>SPEI ENVIADO SCOTIABANK0000068854  0442311168F A36657 A36471 A36838</t>
  </si>
  <si>
    <t>SPEI ENVIADO BANAMEX0000068853  0022311168F S0045914</t>
  </si>
  <si>
    <t>SPEI ENVIADO BANREGIO0000068852  0582311168F P16318</t>
  </si>
  <si>
    <t>SPEI ENVIADO BANAMEX0000068851  0022311168F 6252359</t>
  </si>
  <si>
    <t>SPEI ENVIADO SANTANDER0000068850  0142311168F 207295254</t>
  </si>
  <si>
    <t>SPEI ENVIADO BANAMEX0000068849  0022311168F 2436</t>
  </si>
  <si>
    <t>DEPOSITO EN EFECTIVO1360094DEM REF:00000000013061110220 8629599</t>
  </si>
  <si>
    <t>RF-36174-RF-36175             20/11/16</t>
  </si>
  <si>
    <t>DEPOSITO EN EFECTIVO1360094DEM REF:00000000093061111220 8629588</t>
  </si>
  <si>
    <t>AS46736-RF36181-RF36184                      21/NOVIEMBRE</t>
  </si>
  <si>
    <t>PAGO CUENTA DE TERCERO 0067194021BNET    0155579465</t>
  </si>
  <si>
    <t>AS-46769              23/NOVIEMBRE</t>
  </si>
  <si>
    <t>DIPROZEZA</t>
  </si>
  <si>
    <t>SPEI ENVIADO HSBC0000064758  0212311168PAGO F 553</t>
  </si>
  <si>
    <t>TOYOTA FINANCIAL SERGUIA:2004508REF:00000000000005704058 CIE:0593003</t>
  </si>
  <si>
    <t>PD 2123</t>
  </si>
  <si>
    <t>PAGO CUENTA DE TERCERO 0012444009BMOV    0167987072 ENGANCHE AUTO</t>
  </si>
  <si>
    <t>RF-36239              23/NOVIEMBRE</t>
  </si>
  <si>
    <t>SPEI RECIBIDOBANAMEX0005128673  0020000001TRASPASO</t>
  </si>
  <si>
    <t>D-2624</t>
  </si>
  <si>
    <t>DEPOSITO EFECTIVO PRACTIC******9039NOV23 11:56 PRAC      D805 FOLIO:8356</t>
  </si>
  <si>
    <t>PAGO FALTANTE DE CAJA</t>
  </si>
  <si>
    <t>SPEI RECIBIDOBANORTE/IXE0005117060  0720231116servicio tacoma</t>
  </si>
  <si>
    <t>AS-46767             23/NOVIEMBRE</t>
  </si>
  <si>
    <t>JORGE GARCIA RIOS</t>
  </si>
  <si>
    <t>PAGO CUENTA DE TERCERO 0073528035BNET    0116529097 FINIQUITO AVENGER</t>
  </si>
  <si>
    <t>RF-36234              23/NOVIEMBRE</t>
  </si>
  <si>
    <t>CONFIRMADO 23/11</t>
  </si>
  <si>
    <t>RF-36237              23/NOVIEMBRE</t>
  </si>
  <si>
    <t>TRASPASO A PERIFERICA2951884093NOV23 09:47 BANCOMER 7567  FOLIO:8980</t>
  </si>
  <si>
    <t xml:space="preserve">CHEQUE PAGADO NO.0018165 </t>
  </si>
  <si>
    <t xml:space="preserve">CHEQUE PAGADO NO.0018166 </t>
  </si>
  <si>
    <t>SPEI RECIBIDOBANAMEX0005019372  0020093168AMEXCO SE 9350093168</t>
  </si>
  <si>
    <t>DEP. TARJETAS DEL       22/NOVIEMBRE</t>
  </si>
  <si>
    <t>IVA COM VTA PUNTOS BCMER175829536175829536</t>
  </si>
  <si>
    <t>COM VTA PUNTOS TDC BANCOM175829536175829536</t>
  </si>
  <si>
    <t>VENTAS PUNTOS TDC BANCOME145829536145829536</t>
  </si>
  <si>
    <t>TOYOTA FINANCIAL SERGUIA:0299222REF:984AP77              CIE:0854646</t>
  </si>
  <si>
    <t>TRASPASO ENTRE CUENTASREFBNTC00471291INFORSERVEIS                  BMRCASH</t>
  </si>
  <si>
    <t>E-172</t>
  </si>
  <si>
    <t>TRASPASO ENTRE CUENTASREFBNTC00471291FRAME RELAY                   BMRCASH</t>
  </si>
  <si>
    <t>E-173</t>
  </si>
  <si>
    <t>CHEQUE PAGADO NO.0000181860446140114</t>
  </si>
  <si>
    <t>SPEI RECIBIDOBANAMEX0005241341  002112211111 221116 PAGO SERVICIO HILUX</t>
  </si>
  <si>
    <t>CONFIRMADO 22/11</t>
  </si>
  <si>
    <t>TRASPASO ENTRE CUENTASDE LA CUENTA 1141736299</t>
  </si>
  <si>
    <t>RF-36223               23/NOVIEMBRE</t>
  </si>
  <si>
    <t>JUAN PEREZ MORENO</t>
  </si>
  <si>
    <t>PAGO CUENTA DE TERCERO 0012762008BMOV 0104562399 ENGANCHE HILUX</t>
  </si>
  <si>
    <t>RF-36193              22/NOVIEMBRE</t>
  </si>
  <si>
    <t>DEPOSITO DE TERCEROREFBNTC00002186EmbPU26057040 BMRCASH</t>
  </si>
  <si>
    <t>PD 2031</t>
  </si>
  <si>
    <t>TRASPASO ENTRE CUENTASDE LA CUENTA 2660742244</t>
  </si>
  <si>
    <t>RF-36200              22/NOVIEMBRE</t>
  </si>
  <si>
    <t>PAGO CUENTA DE TERCERO 0069489009BNET 0158296715</t>
  </si>
  <si>
    <t>RF-36210              22/NOVIEMBRE</t>
  </si>
  <si>
    <t>PAGO CUENTA DE TERCERO 0006572011BNET 0150590622</t>
  </si>
  <si>
    <t>CALVA RODRIGUEZ</t>
  </si>
  <si>
    <t>SPEI ENVIADO HSBC0000134522  0212211168COT 3331</t>
  </si>
  <si>
    <t>TOYOTA FINANCIAL SERGUIA:3496834REF:00000000000005704058 CIE:0593003</t>
  </si>
  <si>
    <t>PAGO CUENTA DE TERCERO 0001542098BNET 0116529097 COMPRA DE CARRO AV</t>
  </si>
  <si>
    <t>RF-36197              22/NOVIEMBRE</t>
  </si>
  <si>
    <t>MENDOZA LOPEZ YURIKO</t>
  </si>
  <si>
    <t>SPEI RECIBIDOBANAMEX0005142893  0020000001TRASPASO</t>
  </si>
  <si>
    <t>D-2067</t>
  </si>
  <si>
    <t>SPEI RECIBIDOBANAMEX0005131739  0022136548SERV CAM ALDO ARIAS</t>
  </si>
  <si>
    <t>AS-46755              22/NOVIEMBRE</t>
  </si>
  <si>
    <t>PAGO CUENTA DE TERCERO 0016787012BNET 0110050075</t>
  </si>
  <si>
    <t>AS-46750              22/NOVIEMBRE</t>
  </si>
  <si>
    <t>SCREEN CREATIONS</t>
  </si>
  <si>
    <t>E-171</t>
  </si>
  <si>
    <t>DEP.CHEQUES DE OTRO BANCO NOV22 10:21 MEXICO</t>
  </si>
  <si>
    <t>AS-46709              19/NOVIEMBRE</t>
  </si>
  <si>
    <t>DEPOSITO EN EFECTIVO1360094DEM REF:00000000052061119120 7827512</t>
  </si>
  <si>
    <t>RF36158-AS46705-AR13082-AR13083-AR13084-RF36164-AR13087-RF36165-RF36166-AR13089-AS46723-AS46702-RF36169-RF36173                            19/NOVIEMBRE</t>
  </si>
  <si>
    <t>DEPOSITO EN EFECTIVO1360094DEM REF:00000000053061118120 7827501</t>
  </si>
  <si>
    <t>AS46637-RF36122-RF36127                 18/NOVIEMBRE</t>
  </si>
  <si>
    <t>DEPOSITO EN EFECTIVO1360094DEM REF:00000000072061118120 7827490</t>
  </si>
  <si>
    <t>RF36128-AS46653-AS46655-AR13073-AS46657-AS46662-RF36132-RF36134-RF36137-AS46663-AR13074-RF36138-AR13076-RF36144-AS46679-AS46682-RF36149-RF36152-AS46689-AS46690-AS46691-RF36154-AS46693-AS46694-AR13077-RF36157                18/NOVIEMBRE</t>
  </si>
  <si>
    <t>DEPOSITO EN EFECTIVO1360094DEM REF:00000000073061117120 7827480</t>
  </si>
  <si>
    <t>RF36097-RF36098-RF36099-RF36100-AR13066-AS46600-RF36101-RF36107                    17/NOVIEMBRE</t>
  </si>
  <si>
    <t>FALTANTE DE EFECTIVO1360094DEM REF:00000000092016117126 7827479</t>
  </si>
  <si>
    <t>DEPOSITO EN EFECTIVO1360094DEM REF:00000000092016117126 7827479</t>
  </si>
  <si>
    <t>RF36108-AS46606-AS46609-AS46610-AS46613-RF36115-RF36116-AS46620-AS46625-RF36119-AS46632                    17/NOVIEMBRE</t>
  </si>
  <si>
    <t>PAGO CUENTA DE TERCERO 0062687035BNET 0183872378</t>
  </si>
  <si>
    <t>AM 1208 1209</t>
  </si>
  <si>
    <t>PD 2030</t>
  </si>
  <si>
    <t>I-915</t>
  </si>
  <si>
    <t>DEP. TARJETAS DEL       21/NOVIEMBRE</t>
  </si>
  <si>
    <t>DEP. TARJETAS DEL       21 Y 22 /NOVIEMBRE  DIF 20000</t>
  </si>
  <si>
    <t>DEP. TARJETAS DEL       21 Y 22 /NOVIEMBRE   DIF 20000</t>
  </si>
  <si>
    <t>DEP. TARJETAS DEL       18/NOVIEMBRE</t>
  </si>
  <si>
    <t>DEP. TARJETAS DEL       20/NOVIEMBRE</t>
  </si>
  <si>
    <t>DEPOSITO EFECTIVO PRACTIC******9039NOV19 12:45 PRAC      7576 FOLIO:9293</t>
  </si>
  <si>
    <t>D-2528</t>
  </si>
  <si>
    <t>TRASPASO ENTRE CUENTASREFBNTC00471291NEXTEL  0445084814            BMRCASH</t>
  </si>
  <si>
    <t>E-169</t>
  </si>
  <si>
    <t>E-170</t>
  </si>
  <si>
    <t>CHEQUE PAGADO NO.00181832774820320</t>
  </si>
  <si>
    <t>CHEQUE PAGADO NO.00181822774820320</t>
  </si>
  <si>
    <t>TRASPASO A PERIFERICA2951884093NOV19 10:41 BANCOMER C362  FOLIO:5888</t>
  </si>
  <si>
    <t>RF-36160               19/NOVIEMBRE</t>
  </si>
  <si>
    <t>PAGO CUENTA DE TERCERO 0030937010BNET    0158296715</t>
  </si>
  <si>
    <t>RF-36148                   18/NOVIEMBRE</t>
  </si>
  <si>
    <t>PAGO CUENTA DE TERCERO 0051148010BNET    0454685164</t>
  </si>
  <si>
    <t>AS-46704              19/NOVIEMBRE</t>
  </si>
  <si>
    <t>COMPRAVENTA DE ALIMENTOS GRANOS</t>
  </si>
  <si>
    <t>TRASPASO ENTRE CUENTASDE LA CUENTA 2733117650</t>
  </si>
  <si>
    <t>RF-36147              18/NOVIEMBRE</t>
  </si>
  <si>
    <t>ELDA NELLY</t>
  </si>
  <si>
    <t>SPEI RECIBIDOSANTANDER0005241532  0140000659A CTA DE CAMIONETA</t>
  </si>
  <si>
    <t>RF-36139          18/NOVIEMBRE</t>
  </si>
  <si>
    <t>COSTRUCTORA ELECTROMECANICA</t>
  </si>
  <si>
    <t>SPEI RECIBIDOBANREGIO0005220425  0580071770MANTTO HILUX 2016 GUILLERMO</t>
  </si>
  <si>
    <t>AS-46710              19/NOVIEMBRE</t>
  </si>
  <si>
    <t>PAGO CUENTA DE TERCERO 0010209010BNET    0451596152</t>
  </si>
  <si>
    <t>CONFIRMADO 18/11</t>
  </si>
  <si>
    <t>INSUMOS QUIMICOS DEL CENTRO</t>
  </si>
  <si>
    <t>TRASPASO A TERCEROSREFBNTC00471291NOMINA SEMANA 46 CELAYA       BMRCASH</t>
  </si>
  <si>
    <t>SPEI ENVIADO SANTANDER0000117459  0141811168PAGO UNIDAD DD283505</t>
  </si>
  <si>
    <t>DEPOSITO DE TERCEROREFBNTC00317527              QUALITAS 9775134BMRCASH</t>
  </si>
  <si>
    <t>RF-36150    18/11/16       DIF  479.45</t>
  </si>
  <si>
    <t>DEPOSITO DE TERCEROREFBNTC00317527              QUALITAS 9777636BMRCASH</t>
  </si>
  <si>
    <t>RF-36151     18/11/16      DIF 132.14</t>
  </si>
  <si>
    <t>AR-13101               23/NOVIEMBRE</t>
  </si>
  <si>
    <t>CHEQUE PAGADO NO.0018180PAGO EN EFECTIVO</t>
  </si>
  <si>
    <t>CHEQUE PAGADO NO.0018179PAGO EN EFECTIVO</t>
  </si>
  <si>
    <t>DEPOSITO EFECTIVO PRACTIC******9039NOV18 13:05 PRAC      D805 FOLIO:5986</t>
  </si>
  <si>
    <t>PAGO DE JENNY</t>
  </si>
  <si>
    <t>DEPOSITO EFECTIVO PRACTIC******9039NOV18 13:04 PRAC      D805 FOLIO:5983</t>
  </si>
  <si>
    <t>TOYOTA FINANCIAL SERGUIA:3595218REF:00000000000005704058 CIE:0593003</t>
  </si>
  <si>
    <t>CHEQUE PAGADO NO.00181810105727626</t>
  </si>
  <si>
    <t>SPEI RECIBIDOBANAMEX0005146842  0020000001TRASPASO</t>
  </si>
  <si>
    <t>D-2075</t>
  </si>
  <si>
    <t>DEPOSITO DE TERCEROREFBNTC00002186JTFSX23P9H6174223            FBMRCASH</t>
  </si>
  <si>
    <t>0294N/17</t>
  </si>
  <si>
    <t>PD 2894</t>
  </si>
  <si>
    <t>AS-46652                 18/NOVIEMBRE</t>
  </si>
  <si>
    <t>PAGO CUENTA DE TERCERO 0031321010BNET    0103441865</t>
  </si>
  <si>
    <t>RF-36194               22/NOVIEMBRE</t>
  </si>
  <si>
    <t>TRASPASO ENTRE CUENTASDE LA CUENTA 1238796467</t>
  </si>
  <si>
    <t>AS-46599                17/NOVIEMBRE</t>
  </si>
  <si>
    <t>TRASPASO A PERIFERICA2951884093NOV18 09:43 BANCOMER B538  FOLIO:8489</t>
  </si>
  <si>
    <t>SPEI RECIBIDOBAJIO0005056053  0302589200sienna servicio</t>
  </si>
  <si>
    <t>AS-46684                  18/NOVIEMBRE</t>
  </si>
  <si>
    <t>ARTEMIO GALVAN</t>
  </si>
  <si>
    <t>TRASPASO A TERCEROSREFBNTC00471291PAGO FACTURA                  BMRCASH</t>
  </si>
  <si>
    <t>DEPOSITO EN EFECTIVO1360094DEM REF:00000000093061116120 6898815</t>
  </si>
  <si>
    <t>AS46557-AS46559-AR13053-RF36071-AS46565-RF36072-AR13055                  16/NOVIEMBRE</t>
  </si>
  <si>
    <t>DEPOSITO EN EFECTIVO1360094DEM REF:00000000012061116120 6898804</t>
  </si>
  <si>
    <t>AS46568-AS46570-RF36074-AS46571-AS46572-RF36076-RF36079-RF36081-RF36082-RF36087-AS46577-AS46579-AS46580-AS46581-AS46582-AS46583-AS584-RF36092-AS46588-RF36096                  16/NOVIEMBRE</t>
  </si>
  <si>
    <t>SPEI RECIBIDOBANAMEX0005007724  0020093168AMEXCO SE 9350093168</t>
  </si>
  <si>
    <t>DEP. TARJETAS DEL       17/NOVIEMBRE</t>
  </si>
  <si>
    <t>TRASPASO A TERCEROSREFBNTC00471291PAGO INFONAVIT  CELAYA        BMRCASH</t>
  </si>
  <si>
    <t>PEDIR A DOLORES INTEGRACION</t>
  </si>
  <si>
    <t>TRASPASO A TERCEROSREFBNTC00471291PAGO IMSS CELAYA              BMRCASH</t>
  </si>
  <si>
    <t>E-176+</t>
  </si>
  <si>
    <t>SPEI RECIBIDOBANAMEX0005227852  0020000001TRASPASO</t>
  </si>
  <si>
    <t>D-2080</t>
  </si>
  <si>
    <t>RECAUDACION DE IMPUEGUIA:1590193REF:02162V6F900014432407 CIE:0844985</t>
  </si>
  <si>
    <t xml:space="preserve">IMPUESTOS </t>
  </si>
  <si>
    <t>DEPOSITO DE TERCEROREFBNTC00335908L5E FACT SVCIO HIGHLANDER     BMRCASH</t>
  </si>
  <si>
    <t>AS-46636              18/NOVIEMBRE</t>
  </si>
  <si>
    <t>CHEQUE PAGADO NO.00181780447737114</t>
  </si>
  <si>
    <t>CHEQUE PAGADO NO.00181701500807710</t>
  </si>
  <si>
    <t>SPEI RECIBIDOSCOTIABANK0005183018  0443520099PAGO DE SERVICIO CAMIONETA SIE</t>
  </si>
  <si>
    <t>AS-46700              19/NOVIEMBRE</t>
  </si>
  <si>
    <t>SPEI RECIBIDOSCOTIABANK0005181209  0443466124PAGO SERVICIO CAMIONETA HILUX</t>
  </si>
  <si>
    <t>AS-46635               18/NOVIEMBRE</t>
  </si>
  <si>
    <t>DEPOSITO DE TERCEROREFBNTC00317527 QUALITAS 9773329BMRCASH</t>
  </si>
  <si>
    <t>RF-36113      17/NOVIEMBRE     DIF 27869.41</t>
  </si>
  <si>
    <t>TRASPASO A TERCEROSREFBNTC00471291DEVOLUCION RECIBO 35423       BMRCASH</t>
  </si>
  <si>
    <t>TRASPASO A TERCEROSREFBNTC00471291DEVOLUCION RECIBO 35726 35730 BMRCASH</t>
  </si>
  <si>
    <t>SPEI ENVIADO BANORTE/IXE0000081972  0721711168DEVOLUCION RECIBO 35543</t>
  </si>
  <si>
    <t>TRASPASO ENTRE CUENTASDE LA CUENTA 0445288991</t>
  </si>
  <si>
    <t>RF-36102                17/NOVIEMBRE</t>
  </si>
  <si>
    <t>SPEI RECIBIDOBAJIO0005061090  0308997975PAGO FACTURA</t>
  </si>
  <si>
    <t>AS-46686                  18/NOVIEMBRE</t>
  </si>
  <si>
    <t>TRASPASO A TERCEROSREFBNTC00471291F 246 243 241  BMRCASH</t>
  </si>
  <si>
    <t>TRASPASO A TERCEROSREFBNTC00471291F 15224   BMRCASH</t>
  </si>
  <si>
    <t>TRASPASO A TERCEROSREFBNTC00471291F 3407   BMRCASH</t>
  </si>
  <si>
    <t>TRASPASO A TERCEROSREFBNTC00471291F FAC57   BMRCASH</t>
  </si>
  <si>
    <t>TRASPASO A TERCEROSREFBNTC00471291F 16896   BMRCASH</t>
  </si>
  <si>
    <t>NETWORK INFORMATIONGUIA:4117828REF:00161116767610783211 CIE:0618535</t>
  </si>
  <si>
    <t>SPEI ENVIADO BANAMEX0000044058  0021711168F 545 538 541</t>
  </si>
  <si>
    <t>SPEI ENVIADO SANTANDER0000044057  0141711168F 36 39 38</t>
  </si>
  <si>
    <t>SPEI ENVIADO BANAMEX0000044056  0021711168F B439</t>
  </si>
  <si>
    <t>SPEI ENVIADO SANTANDER0000044055  0141711168F A191</t>
  </si>
  <si>
    <t>SPEI ENVIADO BANORTE/IXE0000044054  0721711168F 1088</t>
  </si>
  <si>
    <t>SPEI ENVIADO BAJIO0000044053  0301711168F D264</t>
  </si>
  <si>
    <t>SPEI ENVIADO BAJIO0000044052  0301711168F 3250 25323</t>
  </si>
  <si>
    <t>SPEI ENVIADO BANORTE/IXE0000044051  0721711168F 967</t>
  </si>
  <si>
    <t>SPEI ENVIADO BANAMEX0000044050  0021711168F B4884</t>
  </si>
  <si>
    <t>SPEI ENVIADO BANAMEX0000044049  0021711168F 6249233</t>
  </si>
  <si>
    <t>SPEI ENVIADO SCOTIABANK0000044048  0441711168F A36340</t>
  </si>
  <si>
    <t>SPEI ENVIADO BANORTE/IXE0000044047  0721711168F 2200</t>
  </si>
  <si>
    <t>SPEI ENVIADO BANAMEX0000044046  0021711168F 535 537 540</t>
  </si>
  <si>
    <t>DEP.CHEQUES DE OTRO BANCO NOV17 10:14 MEXICO</t>
  </si>
  <si>
    <t>AS-46575            16/NOVIEMBRE</t>
  </si>
  <si>
    <t>TRASPASO A PERIFERICA2951884093NOV17 10:11 BANCOMER D805  FOLIO:5422</t>
  </si>
  <si>
    <t>TOYOTA FINANCIAL SERGUIA:3961090REF:00000000000005704058 CIE:0593003</t>
  </si>
  <si>
    <t>DEPOSITO EN EFECTIVO1360094DEM REF:00000000032061115120 6490429</t>
  </si>
  <si>
    <t>AS46530-AS46532-RF36055-RF36056-RF36057-AR13049-AS46534-RF36061-RF36062+AS46537-AS46539-AS46540-AS46541-AS46545-AS46547-AS-46549-AS46551               15/NOVIEMBRE</t>
  </si>
  <si>
    <t>DEPOSITO EN EFECTIVO1360094DEM REF:00000000013061115120 6490418</t>
  </si>
  <si>
    <t>RF36050-RF36051-AS46527-AR13045                15/NOVIEMBRE</t>
  </si>
  <si>
    <t>DEP. TARJETAS DEL       16/NOVIEMBRE</t>
  </si>
  <si>
    <t>CHEQUE PAGADO NO.0018172RFC CUENTA DE DEPOSITO:ASE931116231</t>
  </si>
  <si>
    <t>RF-36083             16/NOVIEMBRTE</t>
  </si>
  <si>
    <t>PAGO CUENTA DE TERCERO 0002163011BNET    0193546799</t>
  </si>
  <si>
    <t>AS-46598                 17/NOVIEMBRE</t>
  </si>
  <si>
    <t>TRASPASO ENTRE CUENTASDE LA CUENTA 2708038546</t>
  </si>
  <si>
    <t xml:space="preserve">RF-36094             16/NOVIEMBRE  </t>
  </si>
  <si>
    <t>TRASPASO ENTRE CUENTASDE LA CUENTA 1149015868</t>
  </si>
  <si>
    <t>RF-36093             16/NOVIEMBRE</t>
  </si>
  <si>
    <t>DEP.CHEQUES DE OTRO BANCO NOV16 15:04 MEXICO</t>
  </si>
  <si>
    <t>CHEQUE PAGADO NO.00181710446691730</t>
  </si>
  <si>
    <t>CHEQUE PAGADO NO.0000181730446365655</t>
  </si>
  <si>
    <t>CHEQUE PAGADO NO.0000181740446365655</t>
  </si>
  <si>
    <t>DEPOSITO DE TERCEROREFBNTC00317527              QUALITAS 9769043BMRCASH</t>
  </si>
  <si>
    <t>RF-36090    16-11-16    DIF 3187.77</t>
  </si>
  <si>
    <t>TRASPASO ENTRE CUENTASREFBNTC00471291TRASPASO0444218655            BMRCASH</t>
  </si>
  <si>
    <t>D-1756</t>
  </si>
  <si>
    <t>PAGO CUENTA DE TERCERO 0013075020BNET    0103330826</t>
  </si>
  <si>
    <t>RF-36089             16/NOVIEMBRE</t>
  </si>
  <si>
    <t xml:space="preserve">MAQUILADO Y CONSTRUCCION </t>
  </si>
  <si>
    <t>DEPOSITO DE TERCEROREFBNTC00002186MR0EX8DD9H0247866            FBMRCASH</t>
  </si>
  <si>
    <t>0313N/17</t>
  </si>
  <si>
    <t>PD 1422</t>
  </si>
  <si>
    <t>DEPOSITO DE TERCEROREFBNTC00002186MHKMF53F9HK011534            FBMRCASH</t>
  </si>
  <si>
    <t>0308N/17</t>
  </si>
  <si>
    <t>CHEQUE PAGADO NO.00181690160580759</t>
  </si>
  <si>
    <t>CHEQUE PAGADO NO.0000181670154248465</t>
  </si>
  <si>
    <t>PE 107</t>
  </si>
  <si>
    <t>CHEQUE PAGADO NO.0000181680154248465</t>
  </si>
  <si>
    <t>PE 108</t>
  </si>
  <si>
    <t xml:space="preserve">DEPOSITO EN EFECTIVO000ACE050912GZ0 </t>
  </si>
  <si>
    <t>RF-36088             16/NOVIEMBRE</t>
  </si>
  <si>
    <t>SPEI RECIBIDOHSBC0005091642  0210000001Complemento enganche Hiace 201</t>
  </si>
  <si>
    <t>RF-36075             14/NOVIEMBRE</t>
  </si>
  <si>
    <t>TOYOTA FINANCIAL SERGUIA:0678931REF:00000000000005704058 CIE:0593003</t>
  </si>
  <si>
    <t>SPEI RECIBIDOBANAMEX0005061801  0020161990DTMAC COMERCIALIZADORA SA DE C</t>
  </si>
  <si>
    <t>PD 1424</t>
  </si>
  <si>
    <t>DEPOSITO EN EFECTIVO1360094DEM REF:00000000043061114120 6034040</t>
  </si>
  <si>
    <t>AR13036-RF36028-RF36029-AS46505-AR13039               14/NOVIEMBRE</t>
  </si>
  <si>
    <t>DEPOSITO EN EFECTIVO1360094DEM REF:00000000062061114120 6034039</t>
  </si>
  <si>
    <t xml:space="preserve">AR13040-RF36035-RF36039-AS46512-AS46513-AR13042-AS46515-AS46522-AS46524-RF36047-RF36048-RF36049                       14/NOVIEMBRE       </t>
  </si>
  <si>
    <t>DEP. TARJETAS DEL       15/NOVIEMBRE</t>
  </si>
  <si>
    <t>CHEQUE PAGADO NO.0018161RFC CUENTA DE DEPOSITO:CARG700131GB0</t>
  </si>
  <si>
    <t>AS-46605                    17/NOVIEMBRE</t>
  </si>
  <si>
    <t>AGROSERVICIOS</t>
  </si>
  <si>
    <t>DEPOSITO DE TERCEROREFBNTC00017159CELAY SA DE CV                BMRCASH</t>
  </si>
  <si>
    <t>AS-46696                  18/NOVIEMBRE</t>
  </si>
  <si>
    <t>DEP.CHEQUES DE OTRO BANCO0067022NOV15 14:53 MEXICO</t>
  </si>
  <si>
    <t xml:space="preserve">DEPOSITO EN EFECTIVO0067021 </t>
  </si>
  <si>
    <t>RF-36060            15/NOVIEMBRE</t>
  </si>
  <si>
    <t>DEPOSITO DE TERCEROREFBNTC00308110ALECSA CELAYA S DE R L  DE  CVBMRCASH</t>
  </si>
  <si>
    <t>AM 1247</t>
  </si>
  <si>
    <t>PD 1556</t>
  </si>
  <si>
    <t>SPEI RECIBIDOINBURSA0005211339  0360161115SPEI INBURSA</t>
  </si>
  <si>
    <t>AS-46543            15/NOVIEMBRE</t>
  </si>
  <si>
    <t>TRASPASO A TERCEROSREFBNTC00471291PAGO PROVEEDOR                BMRCASH</t>
  </si>
  <si>
    <t>CHEQUE PAGADO NO.CH-0018147RFC CUENTA DE DEPOSITO:VABM550413-SC8</t>
  </si>
  <si>
    <t>DEPOSITO DE TERCEROREFBNTC00002186MR2B29F39H1031819            FBMRCASH</t>
  </si>
  <si>
    <t>0300N/17</t>
  </si>
  <si>
    <t>PD 1426</t>
  </si>
  <si>
    <t>DEPOSITO DE TERCEROREFBNTC000021865TDYKRFH8ES009855            FBMRCASH</t>
  </si>
  <si>
    <t>0173U/16</t>
  </si>
  <si>
    <t>SPEI RECIBIDOBANAMEX0005194330  0020000001TRASPASO</t>
  </si>
  <si>
    <t>D-1754</t>
  </si>
  <si>
    <t>SPEI RECIBIDOBANAMEX0005179264  0020000001PAGO SERVICIO HAICE</t>
  </si>
  <si>
    <t>AS-46533            15/NOVIEMBRE</t>
  </si>
  <si>
    <t>FREDY ALEIDO</t>
  </si>
  <si>
    <t>TOYOTA FINANCIAL SERGUIA:2439316REF:00000000000005704058 CIE:0593003</t>
  </si>
  <si>
    <t>DEP.CHEQUES DE OTRO BANCO0067011NOV15 10:01 MEXICO</t>
  </si>
  <si>
    <t>RF-36036                   14/NOVIEMBRE</t>
  </si>
  <si>
    <t>DEPOSITO EFECTIVO PRACTIC******9039NOV15 09:41 PRAC      D805 FOLIO:4323</t>
  </si>
  <si>
    <t>D-2098</t>
  </si>
  <si>
    <t>DEPOSITO EFECTIVO PRACTIC******9039NOV15 09:39 PRAC      D805 FOLIO:4320</t>
  </si>
  <si>
    <t>lo tiene jenny en fisico</t>
  </si>
  <si>
    <t>DEPOSITO EN EFECTIVO1360094DEM REF:00000000083061112120 5532175</t>
  </si>
  <si>
    <t>AR13028-AS46481-RF36014-RF36015-AR13030-RF36019-RF36018-AS46484-AS46487-AS46488-AS46489-AS46490-AS46491-AS46502               12/NOVIEMBRE</t>
  </si>
  <si>
    <t>DEPOSITO EN EFECTIVO1360094DEM REF:00000000022061111120 5532164</t>
  </si>
  <si>
    <t>AR13019-AS46356-RF35987-AS46357-AS46358-RF35992-RF35993-AS46362                11/NOVIEMBRE</t>
  </si>
  <si>
    <t>DEPOSITO EN EFECTIVO1360094DEM REF:00000000003061111120 5532153</t>
  </si>
  <si>
    <t>AS46365-AS46366-RF35999-AS46444-RF36005-AS46470-AS46473-AS46479                11/NOVIEMBRE</t>
  </si>
  <si>
    <t>SPEI RECIBIDOBANAMEX0005031165  0020093168AMEXCO SE 9350093168</t>
  </si>
  <si>
    <t>DEP. TARJETAS DEL       13/NOVIEMBRE</t>
  </si>
  <si>
    <t>CHEQUE PAGADO NO.CH-0018064RFC CUENTA DE DEPOSITO:ZACE690116MC0</t>
  </si>
  <si>
    <t>TRASPASO A TERCEROSREFBNTC00471291NOMINA 1ERA QUIN NOV PRAC     BMRCASH</t>
  </si>
  <si>
    <t>TRASPASO A TERCEROSREFBNTC00471291NOMINA 1ERA QUIN NOV          BMRCASH</t>
  </si>
  <si>
    <t>SPEI RECIBIDOBANAMEX0005334563  0020000001ENGANCHE MARIA GUADALUPE MANZA</t>
  </si>
  <si>
    <t>RF-36063             15/NOVIEMBRE</t>
  </si>
  <si>
    <t>MARIA GUADALUPE MANZANO</t>
  </si>
  <si>
    <t>PAGO CUENTA DE TERCERO 0063349023BNET    0151250930</t>
  </si>
  <si>
    <t>AS-46516                   14/NOVIEMBRE</t>
  </si>
  <si>
    <t>GOMEZ DALLIDET</t>
  </si>
  <si>
    <t>SPEI RECIBIDOSANTANDER0005291317  0140000638A CTA CAMIONETA</t>
  </si>
  <si>
    <t>RF-36143                   18/NOVIEMBRE</t>
  </si>
  <si>
    <t>CONSTRUCTORA ELECTROMECANICA TASAL</t>
  </si>
  <si>
    <t>SPEI RECIBIDOBANAMEX0005233322  0020000004PAGO CAMIONETA</t>
  </si>
  <si>
    <t>RF-36042                    14/NOVIEMBRE</t>
  </si>
  <si>
    <t>SPEI RECIBIDOBANAMEX0005232560  0020000003PAGO CAMIONETA</t>
  </si>
  <si>
    <t>RF-36041                    14/NOVIEMBRE</t>
  </si>
  <si>
    <t>SPEI RECIBIDOBANAMEX0005231812  0020000002PAGO CAMIONETA</t>
  </si>
  <si>
    <t>RF-36044                    14/NOVIEMBRE</t>
  </si>
  <si>
    <t>SPEI RECIBIDOBANAMEX0005230926  0020000001PAGO CAMIONETA</t>
  </si>
  <si>
    <t>RF-36043                    14/NOVIEMBRE</t>
  </si>
  <si>
    <t>RF-36065             15/NOVIEMBRE</t>
  </si>
  <si>
    <t>SPEI RECIBIDOBAJIO0005183930  0302250361PAGO FACTURA</t>
  </si>
  <si>
    <t>AS-46526                    14/NOVIEMBRE</t>
  </si>
  <si>
    <t>AGRO</t>
  </si>
  <si>
    <t>PAGO CUENTA DE TERCERO 0094078011BNET    0169498621</t>
  </si>
  <si>
    <t>AS-46566            14/NOVIEMBRE</t>
  </si>
  <si>
    <t>FLORES GUTIERREZ AIDE</t>
  </si>
  <si>
    <t>SPEI RECIBIDOBANAMEX0005159150  0020000001TRASPASO</t>
  </si>
  <si>
    <t>D-1324</t>
  </si>
  <si>
    <t>TRASPASO A TERCEROSREFBNTC00471291GASTOS GERENCIALES            BMRCASH</t>
  </si>
  <si>
    <t>TRASPASO ENTRE CUENTASDE LA CUENTA 2665078946</t>
  </si>
  <si>
    <t>RF-36037               14/NOVIEMBRE</t>
  </si>
  <si>
    <t>MA GUADALUPE FRANCO</t>
  </si>
  <si>
    <t>RF-36086                  16/NOVIEMBRE</t>
  </si>
  <si>
    <t>DEP. TARJETAS DEL       12/NOVIEMBRE</t>
  </si>
  <si>
    <t>DEP. TARJETAS DEL       11/NOVIEMBRE</t>
  </si>
  <si>
    <t>RF-36027                14/NOVIEMBRE</t>
  </si>
  <si>
    <t>TRASPASO A PERIFERICA2951884093NOV12 12:47 BANCOMER E113  FOLIO:9727</t>
  </si>
  <si>
    <t>DEPOSITO EFECTIVO PRACTIC******9039NOV12 12:44 PRAC      E113 FOLIO:9723</t>
  </si>
  <si>
    <t>deposito faltante de caja</t>
  </si>
  <si>
    <t>TRASPASO ENTRE CUENTASDE LA CUENTA 0183047873</t>
  </si>
  <si>
    <t>RF-36023                     12/NOVIEMBRE</t>
  </si>
  <si>
    <t>DEPOSITO EN EFECTIVO1360094DEM REF:00000000023061110120 9710866</t>
  </si>
  <si>
    <t>AS46340-RF35967-RF35968-AS46344-AS46345-AS46346-RF35971-RF35972-AR13016-RF35974-RF35975-RF35977-AS46353             10/NOVIEMBRE</t>
  </si>
  <si>
    <t>FALTANTE DE EFECTIVO1360094DEM REF:00000000042061110120 9710855</t>
  </si>
  <si>
    <t>DEPOSITO EN EFECTIVO1360094DEM REF:00000000042061110120 9710855</t>
  </si>
  <si>
    <t>AR13004-AR13006-RF35949-AS46330-AS46335-AR13008-AS46336-AS46337-AR13009-RF35956-RF35959               10/NOVIEMBRE</t>
  </si>
  <si>
    <t>PAGO CUENTA DE TERCERO 0056761011BNET    0194099575</t>
  </si>
  <si>
    <t>AS-46496                    12/NOVIEMBRE</t>
  </si>
  <si>
    <t>AUDATEX LTN S DE RL DE CVALT030210 LV9OCTUBRE MX226045 ORACLE V6603</t>
  </si>
  <si>
    <t>OPS CREDITO DE AUTOCONSUMER FINANCJ</t>
  </si>
  <si>
    <t>SPEI RECIBIDOAZTECA0005322004  1270000001CARRO</t>
  </si>
  <si>
    <t>RF-36006            11/NOVIEMBRE</t>
  </si>
  <si>
    <t>CHEQUE PAGADO NO.CH-0018163RFC CUENTA DE DEPOSITO:FPE010903 -R76</t>
  </si>
  <si>
    <t>CHEQUE PAGADO NO.CH-0018162RFC CUENTA DE DEPOSITO:FPE010903 -R76</t>
  </si>
  <si>
    <t>DEP.CHEQUES DE OTRO BANCO0066943NOV11 15:18 MEXICO</t>
  </si>
  <si>
    <t>CHEQUE PAGADO NO.CH-0018150RFC CUENTA DE DEPOSITO:BOAP541108-SJ7</t>
  </si>
  <si>
    <t xml:space="preserve">DEPOSITO CHEQUE BANCOMER0066941 </t>
  </si>
  <si>
    <t>RF-36030                14/NOVIEMBRE</t>
  </si>
  <si>
    <t>DEPOSITO DE TERCEROREFBNTC00317527              QUALITAS 9748927BMRCASH</t>
  </si>
  <si>
    <t>DEPOSITO DE TERCEROREFBNTC001906402093676                       BMRCASH</t>
  </si>
  <si>
    <t>SPEI RECIBIDOBANAMEX0005180629  0020000001TRASPASO</t>
  </si>
  <si>
    <t>D-1325</t>
  </si>
  <si>
    <t>TOYOTA FINANCIAL SERGUIA:0589831REF:00000000000005704058 CIE:0593003</t>
  </si>
  <si>
    <t>TRASPASO A TERCEROSREFBNTC00471291PAGO FACTURA A1291            BMRCASH</t>
  </si>
  <si>
    <t>TRASPASO A TERCEROSREFBNTC00471291PAGO FACTURA A1290            BMRCASH</t>
  </si>
  <si>
    <t>DEPOSITO DE TERCEROREFBNTC000021862T3KF9DV6CW117387            FBMRCASH</t>
  </si>
  <si>
    <t>0156U/16</t>
  </si>
  <si>
    <t>PD 1106</t>
  </si>
  <si>
    <t>DEPOSITO DE TERCEROREFBNTC00002186JTDBT9K34G1441209            FBMRCASH</t>
  </si>
  <si>
    <t>0171U/16</t>
  </si>
  <si>
    <t>TRASPASO ENTRE CUENTASDE LA CUENTA 1108592160</t>
  </si>
  <si>
    <t>RF-36009             11/NOVIEMBRE</t>
  </si>
  <si>
    <t>TRASPASO ENTRE CUENTASDE LA CUENTA 0100823082</t>
  </si>
  <si>
    <t>RF-35988              11/NOVIEMBRE</t>
  </si>
  <si>
    <t>RF-36004              11/NOVIEMBRE</t>
  </si>
  <si>
    <t>RF-35953             10/NOVIEMBRE</t>
  </si>
  <si>
    <t>RF-35976               10/NOVIEMBRE</t>
  </si>
  <si>
    <t>SPEI RECIBIDOBAJIO0005072867  0302802900rao fact aa09681</t>
  </si>
  <si>
    <t>RF-35996              11/NOVIEMBRE</t>
  </si>
  <si>
    <t>TRASPASO A PERIFERICA2951884093NOV11 09:51 BANCOMER B538  FOLIO:1865</t>
  </si>
  <si>
    <t>PAGO CUENTA DE TERCERO 0045152010BNET 0101928910</t>
  </si>
  <si>
    <t>RF-35983              11/NOVIEMBRE</t>
  </si>
  <si>
    <t>DEPOSITO EN EFECTIVO1360094DEM REF:00000000043061119020 9310114</t>
  </si>
  <si>
    <t>AS46310-AS46311-AS46312-RF35929-AS46313-RF35931-RF35933-AR12996-AR12997-AS46315-AR12999-RF35936-RF35937-RF35941-RF35942-AS46318-AR13003-AS46322-AS46323-RF35943-AS46324-RF35944-AS46327-RF35945-RF35948                  09/NOVIEMBRE</t>
  </si>
  <si>
    <t>DEPOSITO EN EFECTIVO1360094DEM REF:00000000062061119020 9310103</t>
  </si>
  <si>
    <t>RF35917-RF35918-AR12993-RF35919-AS46302-AR12994-RF3592-AS46304-AS46307                    09/NOVIEMBRE</t>
  </si>
  <si>
    <t>SPEI RECIBIDOBANAMEX0005008361  0020093168AMEXCO SE 9350093168</t>
  </si>
  <si>
    <t>DEP. TARJETAS DEL       10/NOVIEMBRE</t>
  </si>
  <si>
    <t>TEF RECIBIDO HSBC1505446401  0210000001POSCO MVWPC</t>
  </si>
  <si>
    <t>SPEI RECIBIDOBANAMEX0005241927  0020000002ANTICIPO CAMIONETA</t>
  </si>
  <si>
    <t>RF-35645                     14/NOVIEMBRE</t>
  </si>
  <si>
    <t>SPEI RECIBIDOBANAMEX0005241854  0020000001ANTICIPO CAMIONETA</t>
  </si>
  <si>
    <t>RF-35646                     14/NOVIEMBRE</t>
  </si>
  <si>
    <t>PAGO CUENTA DE TERCERO 0026682010BNET 0103441865</t>
  </si>
  <si>
    <t>RF-35970                10/NOVIEMBRE</t>
  </si>
  <si>
    <t>SPEI RECIBIDOGNP0005195006  6730101116PAGO A BENEFICIARIO</t>
  </si>
  <si>
    <t>DEPOSITO DE TERCEROREFBNTC00002186EmbPU25157040  BMRCASH</t>
  </si>
  <si>
    <t>PD 894</t>
  </si>
  <si>
    <t>CHEQUE PAGADO NO.CH-0018160RFC CUENTA DE DEPOSITO:VCB870729 -PH6</t>
  </si>
  <si>
    <t>TRASPASO ENTRE CUENTASDE LA CUENTA 2940318817</t>
  </si>
  <si>
    <t>RF-35986              11/NOVIEMBRE</t>
  </si>
  <si>
    <t>DEP.CHEQUES DE OTRO BANCO0066907NOV10 14:55 MEXICO</t>
  </si>
  <si>
    <t>DEPOSITO DE TERCEROREFBNTC00317527 QUALITAS 9645182  BMRCASH</t>
  </si>
  <si>
    <t>AM 1241</t>
  </si>
  <si>
    <t>PD 898</t>
  </si>
  <si>
    <t>DEPOSITO DE TERCEROREFBNTC00317527 QUALITAS 9681976  BMRCASH</t>
  </si>
  <si>
    <t>DEPOSITO DE TERCEROREFBNTC00317527 QUALITAS 9723502  BMRCASH</t>
  </si>
  <si>
    <t>AM 1240</t>
  </si>
  <si>
    <t>PD 901</t>
  </si>
  <si>
    <t>DEPOSITO DE TERCEROREFBNTC00317527 QUALITAS 9745857 BMRCASH</t>
  </si>
  <si>
    <t>AS 1394</t>
  </si>
  <si>
    <t>RF35984    11/11/16    DIF 1354.85</t>
  </si>
  <si>
    <t>SPEI RECIBIDOBAJIO0005164400  0302437013refacciones</t>
  </si>
  <si>
    <t>AR-13086             19/NOVIEMBRE</t>
  </si>
  <si>
    <t xml:space="preserve">DEPOSITO EN EFECTIVO0066901 </t>
  </si>
  <si>
    <t>RF-35964                10/NOVIEMBRE</t>
  </si>
  <si>
    <t>SPEI RECIBIDOAZTECA0005094900  1270000001CARRO</t>
  </si>
  <si>
    <t>RF-35960              10/NOVIEMBRE</t>
  </si>
  <si>
    <t xml:space="preserve">DEPOSITO CHEQUE BANCOMER0066899 </t>
  </si>
  <si>
    <t>DEPOSITO EN EFECTIVO1360094DEM REF:00000000063061118020 8901354</t>
  </si>
  <si>
    <t>AS46218-AS46233-AS46249-RF35909-RF35912-RF35913-AS46277-AS46244                    08/NOVIEMBRE</t>
  </si>
  <si>
    <t>DEPOSITO EN EFECTIVO1360094DEM REF:00000000082061118020 8901343</t>
  </si>
  <si>
    <t>RF35899-AS46214-RF35901-AS46215-AR12988-AS46216-AR12989                  08/OCTUBRE</t>
  </si>
  <si>
    <t>DEP. TARJETAS DEL       09/NOVIEMBRE</t>
  </si>
  <si>
    <t>CHEQUE PAGADO NO.CH-0018129RFC CUENTA DE DEPOSITO:HEHR720524NFA</t>
  </si>
  <si>
    <t>SPEI RECIBIDOSANTANDER0005180814  0140110916ENGANCHE HIGHLANDER 2014</t>
  </si>
  <si>
    <t>RF-35965               10/NOVIEMBRE</t>
  </si>
  <si>
    <t>CHEQUE PAGADO NO.00181550105727626</t>
  </si>
  <si>
    <t>CHEQUE PAGADO NO.0000181570133195457</t>
  </si>
  <si>
    <t>CHEQUE PAGADO NO.0000181560133195457</t>
  </si>
  <si>
    <t>CHEQUE PAGADO NO.0000181580142275759</t>
  </si>
  <si>
    <t>DEPOSITO DE TERCEROREFBNTC00317527 QUALITAS 9741935BMRCASH</t>
  </si>
  <si>
    <t>RF-35939 H67866 09.11.16</t>
  </si>
  <si>
    <t>AF1420</t>
  </si>
  <si>
    <t>RECAUDACION DE IMPUEGUIA:0332090REF:02162RNC470014470406 CIE:0844985</t>
  </si>
  <si>
    <t>RECAUDACION DE IMPUEGUIA:0321420REF:02162RMX520014420445 CIE:0844985</t>
  </si>
  <si>
    <t>RECAUDACION DE IMPUEGUIA:0312983REF:02162RMQ090014420467 CIE:0844985</t>
  </si>
  <si>
    <t>SPEI RECIBIDOBANAMEX0005142334 002009111691116 CARDIF</t>
  </si>
  <si>
    <t>TRASPASO ENTRE CUENTASDE LA CUENTA 1205275075</t>
  </si>
  <si>
    <t>RF-35927                09/NOVIEMBRE</t>
  </si>
  <si>
    <t>SPEI RECIBIDOHSBC0005128053  0210000001Anticipo unidad 2017</t>
  </si>
  <si>
    <t>RF-35955              10/NOVIEMBRE</t>
  </si>
  <si>
    <t>DEP.CHEQUES DE OTRO BANCO NOV09 12:52 MEXICO</t>
  </si>
  <si>
    <t>RF-35938                09/NOVIEMBRE</t>
  </si>
  <si>
    <t>TOYOTA FINANCIAL SERGUIA:4856258REF:00000000000005704058 CIE:0593003</t>
  </si>
  <si>
    <t>GALAZ YAMAZAKI RUIZGUIA:4856225REF:1025135  CIE:0166545</t>
  </si>
  <si>
    <t>TRASPASO A TERCEROSREFBNTC00471291F 242 237 233 239 240  BMRCASH</t>
  </si>
  <si>
    <t>TRASPASO A TERCEROSREFBNTC00471291DEVOLUCION RECIBO 31830 BMRCASH</t>
  </si>
  <si>
    <t>TRASPASO A TERCEROSREFBNTC00471291DEVOLUCION RECIBO 31623  BMRCASH</t>
  </si>
  <si>
    <t>TRASPASO A TERCEROSREFBNTC00471291F 16877 16822 16795  BMRCASH</t>
  </si>
  <si>
    <t>TRASPASO A TERCEROSREFBNTC00471291F A761   BMRCASH</t>
  </si>
  <si>
    <t>TRASPASO A TERCEROSREFBNTC00471291F FAC41  BMRCASH</t>
  </si>
  <si>
    <t>TRASPASO A TERCEROSREFBNTC00471291F 15122   BMRCASH</t>
  </si>
  <si>
    <t>SPEI ENVIADO SANTANDER0000051052  0140911168F A52</t>
  </si>
  <si>
    <t>SPEI ENVIADO BANAMEX0000051038  0020911168F 517 521 531 536</t>
  </si>
  <si>
    <t>SPEI ENVIADO SANTANDER0000051037  0140911168F 708</t>
  </si>
  <si>
    <t>SPEI ENVIADO BANAMEX0000051036  0020911168F 245</t>
  </si>
  <si>
    <t>SPEI ENVIADO SANTANDER0000051035  0140911168F 458</t>
  </si>
  <si>
    <t>SPEI ENVIADO SCOTIABANK0000051034  0440911168F 239 238</t>
  </si>
  <si>
    <t>SPEI ENVIADO BANAMEX0000051033  0020911168F 17 16</t>
  </si>
  <si>
    <t>SPEI ENVIADO BAJIO0000051032  0300911168F 25263</t>
  </si>
  <si>
    <t>SPEI ENVIADO BANORTE/IXE0000051031  0720911168F 1350</t>
  </si>
  <si>
    <t>SPEI ENVIADO BANORTE/IXE0000051030  0720911168F P16185</t>
  </si>
  <si>
    <t>SPEI ENVIADO BANAMEX0000051029  0020911168F B438</t>
  </si>
  <si>
    <t>SPEI ENVIADO BANAMEX0000051028  0020911168F 6225514</t>
  </si>
  <si>
    <t>CHEQUE DEVUELTO 014001501490390000006CD010828</t>
  </si>
  <si>
    <t>RF-35932                09/NOVIEMBRE</t>
  </si>
  <si>
    <t>DEP.CHEQUES DE OTRO BANCO NOV09 10:01 MEXICO</t>
  </si>
  <si>
    <t>RF-35908              08/NOVIEMBRE</t>
  </si>
  <si>
    <t>TRASPASO A PERIFERICA2951884093NOV09 09:58 BANCOMER B538  FOLIO:0416</t>
  </si>
  <si>
    <t>DEPOSITO EN EFECTIVO1360094DEM REF:00000000083061117020 8456866</t>
  </si>
  <si>
    <t>AS46142-AS46189-AR12982-AS46190-RF35890-RF35893-RF35895-AS46193-AS46198-RF35897-RF35898                 07/NOVIEMBRE</t>
  </si>
  <si>
    <t>DEPOSITO EN EFECTIVO1360094DEM REF:00000000002061117020 8456855</t>
  </si>
  <si>
    <t>AS46125-AS46133-RF35880-RF35881-RF35882-AR12978-AS46135-RF35885                07/NOVIEMBRE</t>
  </si>
  <si>
    <t>DEP. TARJETAS DEL       08/NOVIEMBRE   Y AS-46308</t>
  </si>
  <si>
    <t>RF-35883            07/NOVIEMBRE</t>
  </si>
  <si>
    <t>SPEI RECIBIDOSANTANDER0005181752  0149740127ALECSA CELAYA</t>
  </si>
  <si>
    <t>CHEQUE PAGADO NO.0000181440194426304</t>
  </si>
  <si>
    <t>PAGO CUENTA DE TERCERO 0064833010BNET 0103441865</t>
  </si>
  <si>
    <t>CONFIRMADO 08/11</t>
  </si>
  <si>
    <t>GRANEROS SAN ANDRES</t>
  </si>
  <si>
    <t>PAGO CUENTA DE TERCERO 0099611011BNET 0193546799</t>
  </si>
  <si>
    <t>AS-46309              09/NOVIEMBRE</t>
  </si>
  <si>
    <t xml:space="preserve">RECUPERADORA </t>
  </si>
  <si>
    <t>DEPOSITO DE TERCEROREFBNTC00317527 QUALITAS 9738440BMRCASH</t>
  </si>
  <si>
    <t>RF-35907 H68338 08.11.16</t>
  </si>
  <si>
    <t>SPEI RECIBIDOSCOTIABANK0005122719  0440000003benjamin de la paz leon</t>
  </si>
  <si>
    <t>RF-35910              08/NOVIEMBRE</t>
  </si>
  <si>
    <t>PAGO CUENTA DE TERCERO / 0076022011 BNET 0157141025</t>
  </si>
  <si>
    <t>RF-35904              08/NOVIEMBRE</t>
  </si>
  <si>
    <t>DEPOSITO DE TERCEROREFBNTC00002186MHKMF53E3HK006997 FBMRCASH</t>
  </si>
  <si>
    <t>0274N/17</t>
  </si>
  <si>
    <t>D 758</t>
  </si>
  <si>
    <t>TOYOTA FINANCIAL SERGUIA:1762266REF:00000000000005704058 CIE:0593003</t>
  </si>
  <si>
    <t>DEPOSITO DE TERCEROREFBNTC00437530MANTENIMIENTO CAMIONETA HILUX BMRCASH</t>
  </si>
  <si>
    <t>AS-46221              08/NOVIEMBRE</t>
  </si>
  <si>
    <t>SPEI ENVIADO BANAMEX0000030313  0020811168F 1152</t>
  </si>
  <si>
    <t>PAGO CUENTA DE TERCERO 0073321011BNET    0447821840</t>
  </si>
  <si>
    <t>AS-46297              08/NOVIEMBRE</t>
  </si>
  <si>
    <t>RF-35888             07/NOVIEMBRE</t>
  </si>
  <si>
    <t>DEPOSITO EFECTIVO PRACTIC******9039NOV08 09:56 PRAC D805 FOLIO:2552</t>
  </si>
  <si>
    <t>TRASPASO A PERIFERICA2951884093NOV08 09:49 BANCOMER D805  FOLIO:2544</t>
  </si>
  <si>
    <t>ORDEN DE PAGO EXTRANJERO8559075.0177.01CASH WINDOWS0041426 1400.00USD</t>
  </si>
  <si>
    <t>SPEI RECIBIDOBANAMEX0005033902  0020062544DTMAC COMERCIALIZADORA SA DE C</t>
  </si>
  <si>
    <t>D 688</t>
  </si>
  <si>
    <t>DEP. TARJETAS DEL       07/NOVIEMBRE</t>
  </si>
  <si>
    <t>DEP.CHEQUES DE OTRO BANCO NOV08 08:48 MEXICO</t>
  </si>
  <si>
    <t>DEPOSITO EN EFECTIVO1360094DEM REF:00000000420161114020 7948853</t>
  </si>
  <si>
    <t>RF35867-AS46091-RF35868-AS46095-RF35870-AR12974-RF35872-RF35874-AS46101-AS46104-AS46106-AS46108-RF35878-AS46112-AR12976-AS46119-AS46120            05/NOVIEMBRE</t>
  </si>
  <si>
    <t>DEPOSITO EN EFECTIVO1360094DEM REF:00000000072061114020 7948842</t>
  </si>
  <si>
    <t>AS46072-RF35847-RF35850-RF35854-RF35856-AR12972-AS46078-AS46079-AS46080-RF35861-RF35863-AS46082-AS46083-AR12973                04/NOVIEMBRE</t>
  </si>
  <si>
    <t>DEPOSITO EN EFECTIVO1360094DEM REF:00000000053061114020 7948831</t>
  </si>
  <si>
    <t>AR12969-RF35842-RF35843-AS46064-AS46065-AS46066-RF35844-AS46067               04/NOVIEMBRE</t>
  </si>
  <si>
    <t>SPEI RECIBIDOBANAMEX0005004884  0020093168AMEXCO SE 9350093168</t>
  </si>
  <si>
    <t>SPEI RECIBIDOAFIRME0005257150  0620071116PAGO AUTO DE PEREZ GARCIA SONI</t>
  </si>
  <si>
    <t>RF-35896             07/NOVIEMBRE</t>
  </si>
  <si>
    <t>PAGO CUENTA DE TERCERO 0025768011BNET    0190246492</t>
  </si>
  <si>
    <t>AS-46220              08/NOVIEMBRE</t>
  </si>
  <si>
    <t>MONTES MONTES JORGE</t>
  </si>
  <si>
    <t>SPEI RECIBIDOBANAMEX0005158123  0020000001TRASPASO</t>
  </si>
  <si>
    <t>D-571</t>
  </si>
  <si>
    <t>CHEQUE PAGADO NO.0000181490133249794</t>
  </si>
  <si>
    <t>SPEI RECIBIDOLIBERTAD0005127056  6701221335TRANSFERENCIA LIBERTAD</t>
  </si>
  <si>
    <t>RF-35891             07/NOVIEMBRE</t>
  </si>
  <si>
    <t>DEP.CHEQUES DE OTRO BANCO NOV07 10:03 MEXICO</t>
  </si>
  <si>
    <t>RF-35876              05/NOVIEMBRE</t>
  </si>
  <si>
    <t>TRASPASO A PERIFERICA2951884093NOV07 09:43 BANCOMER C363  FOLIO:3295</t>
  </si>
  <si>
    <t>I-255</t>
  </si>
  <si>
    <t>I-257</t>
  </si>
  <si>
    <t>SPEI RECIBIDOBANORTE/IXE0005028384  0720511201apoyo sidical</t>
  </si>
  <si>
    <t>D-747</t>
  </si>
  <si>
    <t>SPEI RECIBIDOBANAMEX0005006842  0020093168AMEXCO SE 9350093168</t>
  </si>
  <si>
    <t>DEP. TARJETAS DEL       05/NOVIEMBRE</t>
  </si>
  <si>
    <t>DEP. TARJETAS DEL       04/NOVIEMBRE</t>
  </si>
  <si>
    <t>RF-35877              05/NOVIEMBRE</t>
  </si>
  <si>
    <t>RF-35815             02/NOVIEMBRE</t>
  </si>
  <si>
    <t>DEP.CHEQUES DE OTRO BANCO NOV05 10:24 MEXICO</t>
  </si>
  <si>
    <t>AS-46069                04/NOVIEMBRE</t>
  </si>
  <si>
    <t>DEPOSITO EFECTIVO PRACTIC******9039NOV05 10:14 PRAC      E114 FOLIO:4138</t>
  </si>
  <si>
    <t>DEPOSITO EN EFECTIVO1360094DEM REF:00000000092061113020 7139561</t>
  </si>
  <si>
    <t>AS46041-AS46042-RF35825-AR12963-AS46044-AS46045-AS46046-AR12965-AS46047-AS46048-RF35831-AS46051-RF35836-AS46058              03/NOVIEMBRE</t>
  </si>
  <si>
    <t>DEPOSITO EN EFECTIVO1360094DEM REF:00000000073061113020 7139550</t>
  </si>
  <si>
    <t>AR12961-RF35820-RF35821-RF35822-RF35823                  03/NOVIEMBRE</t>
  </si>
  <si>
    <t>CHEQUE PAGADO NO.0018141RFC CUENTA DE DEPOSITO:ASE931116231</t>
  </si>
  <si>
    <t>PAGO CUENTA DE TERCERO 0064679009BNET    0146304990</t>
  </si>
  <si>
    <t>AS-46523             14/NOVIEMBRE</t>
  </si>
  <si>
    <t>PRIMA SEGURO DE CONTADO9815717003PRIMA SEGURO DE CONTADO</t>
  </si>
  <si>
    <t>CONFIRMADO 04/11</t>
  </si>
  <si>
    <t>IVA COMISION APERTURA9815717003IVA COMISION APERTURA</t>
  </si>
  <si>
    <t>COM. APERTURA CONTRATO9815717003COM. APERTURA CONTRATO</t>
  </si>
  <si>
    <t>LIQUIDACION DEL CONTRATO9815717003LIQUIDACION DEL CONTRATO</t>
  </si>
  <si>
    <t xml:space="preserve">RF-35862   04/NOVIEMBRE </t>
  </si>
  <si>
    <t>SPEI RECIBIDOBANAMEX0005327796  0020000003ENGANCHE2</t>
  </si>
  <si>
    <t>RF-35858            04/NOVIEMBRE</t>
  </si>
  <si>
    <t>SPEI RECIBIDOBANAMEX0005304294  0020000002ENGANCHE1</t>
  </si>
  <si>
    <t>RF-35859             04/NOVIEMBRE</t>
  </si>
  <si>
    <t>MARIAZELL</t>
  </si>
  <si>
    <t>SPEI RECIBIDOBANAMEX0005296555  0020000001PRUEBA</t>
  </si>
  <si>
    <t>RF-35860             04/NOVIEMBRE</t>
  </si>
  <si>
    <t>CHEQUE PAGADO NO.00181480108021651</t>
  </si>
  <si>
    <t>CHEQUE PAGADO NO.00181462984454235</t>
  </si>
  <si>
    <t>CHEQUE PAGADO NO.00181450447737114</t>
  </si>
  <si>
    <t>CHEQUE PAGADO NO.0000181430197203535</t>
  </si>
  <si>
    <t>CHEQUE PAGADO NO.0000181420446365655</t>
  </si>
  <si>
    <t>CHEQUE PAGADO NO.0000181400446365655</t>
  </si>
  <si>
    <t>DEP.CHEQUES DE OTRO BANCO NOV04 14:53 MEXICO</t>
  </si>
  <si>
    <t>SPEI RECIBIDOBANREGIO0005259794  0580015194PAGO A AGENCIAS</t>
  </si>
  <si>
    <t>RF-390261            04/NOVIEMBRE</t>
  </si>
  <si>
    <t>SPEI RECIBIDOBAJIO0005219800  0308774183PAGO FACTURA</t>
  </si>
  <si>
    <t>AS-46081             04/NOVIEMBRE</t>
  </si>
  <si>
    <t>TRASPASO ENTRE CUENTASREFBNTC00471291PAGO ERRONEO BMRCASH</t>
  </si>
  <si>
    <t>I-232</t>
  </si>
  <si>
    <t>I-231</t>
  </si>
  <si>
    <t>TRASPASO A TERCEROSREFBNTC00471291VALES DESPENSA OCTUBRE  BMRCASH</t>
  </si>
  <si>
    <t>TRASPASO A TERCEROSREFBNTC00471291FINIQUITO SANDRA MEDINA PUGA  BMRCASH</t>
  </si>
  <si>
    <t>TRASPASO A TERCEROSREFBNTC00471291NOMINA SEMANA 44 BMRCASH</t>
  </si>
  <si>
    <t>TOYOTA FINANCIAL SERGUIA:0080070REF:00000000000005704058 CIE:0593003</t>
  </si>
  <si>
    <t>PAGO CUENTA DE TERCERO 0020132037BNET    0101928910</t>
  </si>
  <si>
    <t>RF-35875               05/NOVIEMBRE</t>
  </si>
  <si>
    <t>DEPOSITO DE TERCEROREFBNTC00211192OS 1415 CARCONTROL  BMRCASH</t>
  </si>
  <si>
    <t>AS-46085             04/NOVIEMBRE</t>
  </si>
  <si>
    <t>CARCONTROL</t>
  </si>
  <si>
    <t>TRASPASO ENTRE CUENTASDE LA CUENTA 2873755649</t>
  </si>
  <si>
    <t>RF-35855              04/NOVIEMBRE</t>
  </si>
  <si>
    <t>TRASPASO ENTRE CUENTASDE LA CUENTA 0454445015</t>
  </si>
  <si>
    <t>RF-35851              04/NOVIEMBRE</t>
  </si>
  <si>
    <t>CHEQUE PAGADO NO.00181390109078673</t>
  </si>
  <si>
    <t>TRASPASO A TERCEROSREFBNTC00471291PAGO SUELDO GERENCIAL  BMRCASH</t>
  </si>
  <si>
    <t>CHEQUE PAGADO NO.0000181370480213004</t>
  </si>
  <si>
    <t>DEP.CHEQUES DE OTRO BANCO NOV04 10:16 MEXICO</t>
  </si>
  <si>
    <t>RF-35830              03/NOVIEMBRE</t>
  </si>
  <si>
    <t>TRASPASO A PERIFERICA2951884093NOV04 10:05 BANCOMER 1076  FOLIO:8085</t>
  </si>
  <si>
    <t>DEPOSITO EN EFECTIVO1360094DEM REF:00000000012061112020 6736884</t>
  </si>
  <si>
    <t>AS-46036             02/NOVIEMBRE</t>
  </si>
  <si>
    <t>DEPOSITO EN EFECTIVO1360094DEM REF:00000000093061112020 6736873</t>
  </si>
  <si>
    <t>RF35814-AS46027-AS46028-RF35816-AS46034                  02/NOVIEMBRE</t>
  </si>
  <si>
    <t>SPEI RECIBIDOBANAMEX0005017479  0020093168AMEXCO SE 9350093168</t>
  </si>
  <si>
    <t>SPEI RECIBIDOAXA0005016384  67411533400011153340 217 001 AUTOS</t>
  </si>
  <si>
    <t>RF-35840 H66318 04.11.16</t>
  </si>
  <si>
    <t>SPEI RECIBIDOAXA0005016182  67411530860011153086 217 001 AUTOS</t>
  </si>
  <si>
    <t>RF-35841 H67005 04.11.16</t>
  </si>
  <si>
    <t>DEP. TARJETAS DEL       03/NOVIEMBRE</t>
  </si>
  <si>
    <t>CHEQUE PAGADO NO.0018138RFC CUENTA DE DEPOSITO:ACE050912GZ0</t>
  </si>
  <si>
    <t>CHEQUE PAGADO NO.0018116RFC CUENTA DE DEPOSITO:CSA120416GPA</t>
  </si>
  <si>
    <t>PAGO CUENTA DE TERCERO 0044641040BNET    0454445015 CARRO</t>
  </si>
  <si>
    <t>RF-35834              03/NOVIEMBRE</t>
  </si>
  <si>
    <t>SPEI RECIBIDOBANCOPPEL0005292041  1373070728COMPRA DE VEHICULO</t>
  </si>
  <si>
    <t>RF-35838              03/NOVIEMBRE</t>
  </si>
  <si>
    <t>DEP.CHEQUES DE OTRO BANCO NOV03 15:06 MEXICO</t>
  </si>
  <si>
    <t>DEPOSITO EN EFECTIVO1360094DEM REF:00000000020261011322 6594500</t>
  </si>
  <si>
    <t>RF3574-AS45929-RF35748-AS45947-RF35755-AS45948-AS45950-AR12948-AR12947-RF35760-AS45962-AR12949-RF35762-RF35763-AS45949-RF35765                  31/OCTUBRE</t>
  </si>
  <si>
    <t>DEPOSITO EN EFECTIVO1360094DEM REF:00000000003061011320 6594490</t>
  </si>
  <si>
    <t>AS45922-AR12937-AR12938-AR12942-RF35736-RF35737-RF35738-AR12943-AS45925-RF35740-RF35743-AS45924              31/OCTUBRE</t>
  </si>
  <si>
    <t>DEPOSITO DE TERCEROREFBNTC00002186MHKMF53F4HK011067 FBMRCASH</t>
  </si>
  <si>
    <t>0252N/17</t>
  </si>
  <si>
    <t>DEPOSITO DE TERCEROREFBNTC000021863TMCZ5ANXHM053470 FBMRCASH</t>
  </si>
  <si>
    <t>0254N/17</t>
  </si>
  <si>
    <t>DEPOSITO DE TERCEROREFBNTC00027537030203  BMRCASH</t>
  </si>
  <si>
    <t>INCENTIVOS SEPTIEMBRE</t>
  </si>
  <si>
    <t>AM-1191</t>
  </si>
  <si>
    <t>SPEI RECIBIDOBANAMEX0005203562  0020000001TRASPASO</t>
  </si>
  <si>
    <t>TRASPASO ENTRE CUENTASREFBNTC00471291TRANSFERENCIA BMRCASH</t>
  </si>
  <si>
    <t>TRASPASO A TERCEROSREFBNTC00471291DEVOLUCION RECIBO 35305       BMRCASH</t>
  </si>
  <si>
    <t>TRASPASO A TERCEROSREFBNTC00471291DEVOLUCION RECIBO 35622       BMRCASH</t>
  </si>
  <si>
    <t>TRASPASO A TERCEROSREFBNTC00471291DEVOLUCION RECIBO 34997       BMRCASH</t>
  </si>
  <si>
    <t>TRASPASO A TERCEROSREFBNTC00471291F 1011   BMRCASH</t>
  </si>
  <si>
    <t>TRASPASO A TERCEROSREFBNTC00471291F A238   BMRCASH</t>
  </si>
  <si>
    <t>ENLACE TPE SA DE CVGUIA:1184986REF:00008000002000561778 CIE:1281615</t>
  </si>
  <si>
    <t>TOYOTA FINANCIAL SERGUIA:1184964REF:00000000000005704058 CIE:0593003</t>
  </si>
  <si>
    <t>SPEI ENVIADO BANAMEX0000118673  0020311168DEVOLUCION RECIBO 35028</t>
  </si>
  <si>
    <t>SPEI ENVIADO SCOTIABANK0000118672  0440311168DEVOLUCION RECIBO 35601</t>
  </si>
  <si>
    <t>SPEI ENVIADO BANORTE/IXE0000118671  0720311168DEVOLUCION RECIBO 35008</t>
  </si>
  <si>
    <t>SPEI ENVIADO BANAMEX0000118670  0020311168F B433</t>
  </si>
  <si>
    <t>SPEI ENVIADO BANORTE/IXE0000118669  0720311168F 911</t>
  </si>
  <si>
    <t>SPEI ENVIADO BANAMEX0000118668  0020311168F 6204824 6404820 6204825</t>
  </si>
  <si>
    <t>SPEI ENVIADO BAJIO0000118667  0300311168F 25095 25098 25096 25097</t>
  </si>
  <si>
    <t>SPEI ENVIADO SCOTIABANK0000118666  0440311168F 968</t>
  </si>
  <si>
    <t>SPEI ENVIADO BANORTE/IXE0000118665  0720311168F E766</t>
  </si>
  <si>
    <t>SPEI ENVIADO BANAMEX0000118664  0020311168F 1048</t>
  </si>
  <si>
    <t>SPEI ENVIADO BANAMEX0000118663  0020311168F B4543</t>
  </si>
  <si>
    <t>SPEI ENVIADO BANAMEX0000118662  0020311168F 3639</t>
  </si>
  <si>
    <t>SPEI ENVIADO BANAMEX0000118661  0020311168F 526 525 509 453</t>
  </si>
  <si>
    <t>SPEI ENVIADO BANAMEX0000118660  0020311168F 14 10 11 13</t>
  </si>
  <si>
    <t>RF-35802              01/NOVIEMBRE</t>
  </si>
  <si>
    <t>AS-46033               02/NOVIEMBRE</t>
  </si>
  <si>
    <t>TRASPASO A PERIFERICA2951884093NOV03 10:14 BANCOMER D805  FOLIO:0490</t>
  </si>
  <si>
    <t>SPEI RECIBIDOBANAMEX0005049035  0020093168AMEXCO SE 9350093168</t>
  </si>
  <si>
    <t>DEPOSITO EN EFECTIVO1360094DEM REF:00000000032061111020 6008332</t>
  </si>
  <si>
    <t>AS45898-RF35808-AS46003-AS46004-AS46007-AS46008-AS46012-AS46013-AS46017-AS46018-RF35813-AS46019-AR12957-AR12959-AS46020-AS46023                01/NOVIEMBRE</t>
  </si>
  <si>
    <t>DEPOSITO EN EFECTIVO1360094DEM REF:00000000013061111020 6008321</t>
  </si>
  <si>
    <t>AS45977-AS45978-AS45979-AS45980-RF35801-RF35805-AS45987                 01/NOVIEMBRE</t>
  </si>
  <si>
    <t>IVA COM SERVICIOS BNTC00494496SICOCO OCT 2016</t>
  </si>
  <si>
    <t>COM SERV BANCOMER NET CAS00494496SICOCO OCT 2016</t>
  </si>
  <si>
    <t>DEP. TARJETAS DEL       01/NOVIEMBRE</t>
  </si>
  <si>
    <t>DEP. TARJETAS DEL       02/NOVIEMBRE</t>
  </si>
  <si>
    <t>CHEQUE PAGADO NO.0018117RFC CUENTA DE DEPOSITO:PACG771123DX1</t>
  </si>
  <si>
    <t xml:space="preserve"> 145829536TERMINALES PUNTO DE VENTA</t>
  </si>
  <si>
    <t>085829536TERMINALES PUNTO DE VENTA</t>
  </si>
  <si>
    <t>TRASPASO A TERCEROSREFBNTC00471291PAGO FACTURA A1224 BMRCASH</t>
  </si>
  <si>
    <t>TRASPASO A TERCEROSREFBNTC00471291PAGO FACTURA A1231 BMRCASH</t>
  </si>
  <si>
    <t>SPEI RECIBIDOBANORTE/IXE0005178207 0720011116Raul Anguiano Ramirez</t>
  </si>
  <si>
    <t>AS-46011              01/NOVIEMBRE</t>
  </si>
  <si>
    <t>DEP.CHEQUES DE OTRO BANCO NOV01 14:24 MEXICO</t>
  </si>
  <si>
    <t>RF-35811               01/NOVIEMBRE</t>
  </si>
  <si>
    <t>SPEI RECIBIDOAXA0005166905  67411475890011147589 217 001 AUTOS</t>
  </si>
  <si>
    <t>RF-35809 h65686 01.11.16</t>
  </si>
  <si>
    <t>SPEI RECIBIDOAFIRME0005164074  0620000001SERVICIO 20000 KM TACOMA</t>
  </si>
  <si>
    <t>AS-46001               01/NOVIEMBRE</t>
  </si>
  <si>
    <t>INGENIERIA EN DISEÑO</t>
  </si>
  <si>
    <t>SPEI RECIBIDOBANAMEX0005126489  0020000001TRANSFERENCIA</t>
  </si>
  <si>
    <t>D-135</t>
  </si>
  <si>
    <t>SPEI ENVIADO BANORTE/IXE0000059939  0720111168PAGO UNIDAD DS142105</t>
  </si>
  <si>
    <t>SPEI RECIBIDOBANREGIO0005099080  0580019805MANTTO HILUX 2016 VICENTE</t>
  </si>
  <si>
    <t>AS-46002                01/NOVIEMBRE</t>
  </si>
  <si>
    <t>TOYOTA FINANCIAL SERGUIA:2068671REF:00000000000005704058 CIE:0593003</t>
  </si>
  <si>
    <t>TRASPASO A PERIFERICA2951884093NOV01 10:20 BANCOMER 7576  FOLIO:6688</t>
  </si>
  <si>
    <t>DEPOSITO EFECTIVO PRACTIC******9039NOV01 10:19 PRAC 7576 FOLIO:6686</t>
  </si>
  <si>
    <t>D-2099</t>
  </si>
  <si>
    <t>DEPOSITO EFECTIVO PRACTIC******9039NOV01 10:17 PRAC 7576 FOLIO:6683</t>
  </si>
  <si>
    <t>JUAN PABLO O JUAN CARLOS ???</t>
  </si>
  <si>
    <t>DEPOSITO EFECTIVO PRACTIC******9039NOV01 10:16 PRAC 7576 FOLIO:6680</t>
  </si>
  <si>
    <t>D-2108</t>
  </si>
  <si>
    <t>DEPOSITO EFECTIVO PRACTIC******9039NOV01 10:15 PRAC  7576 FOLIO:6677</t>
  </si>
  <si>
    <t>D-2104</t>
  </si>
  <si>
    <t>RF-35869               05/NOVIEMBRE</t>
  </si>
  <si>
    <t>DEPOSITO EN EFECTIVO1360094DEM REF:00000000082061018220 5503674</t>
  </si>
  <si>
    <t>AR12909-AS45862-AR12911-AR12912-RF35700                 28/OCTUBRE</t>
  </si>
  <si>
    <t>DEPOSITO EN EFECTIVO1360094DEM REF:00000000042061010320 5503663</t>
  </si>
  <si>
    <t>RF35729-RF35730                30/OCTUBRE</t>
  </si>
  <si>
    <t>DEPOSITO EN EFECTIVO1360094DEM REF:00000000043061019220 5503652</t>
  </si>
  <si>
    <t>AS45895-AS45896-RF35717-RF35718-AR12928-AR12929-AS45899-RF35721-AS45900-AR12930-AR12931-AS45907-AS45908-RF35724-AS45912-AS45914-RF35726-RF35727-RF35727-RF35722                 29/OCTUBRE</t>
  </si>
  <si>
    <t>DEPOSITO EN EFECTIVO1360094DEM REF:00000000063061018220 5503641</t>
  </si>
  <si>
    <t>RF35703-AS45867-RF35705-AS45872-AS45873-RF35706-AR12919-AR12922-RF35709-AS45881-AS45885-RF35716                          28/OCTUBRE</t>
  </si>
  <si>
    <t>SPEI RECIBIDOBANAMEX0005016519  0020093168AMEXCO SE 9350093168</t>
  </si>
  <si>
    <t>DEP. TARJETAS DEL       31/OCTUBRE</t>
  </si>
  <si>
    <t>COM CHQ LIBRADOS PAGADOS DEL 01OCT16 AL 31OCT16</t>
  </si>
  <si>
    <t>CHEQUE PAGADO NO.CH-0018154RFC CUENTA DE DEPOSITO:GAPY771004S9A</t>
  </si>
  <si>
    <t>CONFIRMADO EN 02/12</t>
  </si>
  <si>
    <t>W7</t>
  </si>
  <si>
    <t>W8</t>
  </si>
  <si>
    <t xml:space="preserve">VER QUE ONDA </t>
  </si>
  <si>
    <t>LLL</t>
  </si>
  <si>
    <t>RF-36299               26/NOVIEMBRE</t>
  </si>
  <si>
    <t>RF-36295                25/NOVIEMBRE</t>
  </si>
  <si>
    <t>RF-36286                  28/NOVIEMBRE   RF36307-RF36302</t>
  </si>
  <si>
    <t>DEP. TARJETAS DEL       26/NOVIEMBRE</t>
  </si>
  <si>
    <t>DEP. TARJETAS DEL       25/NOVIEMBRE</t>
  </si>
  <si>
    <t>SPEI RECIBIDOBANAMEX0005136676  0020000001TRASPASO</t>
  </si>
  <si>
    <t>SPEI RECIBIDOHSBC0005128421  0210000001Refacciones Hiace 2017 Alecsa</t>
  </si>
  <si>
    <t>SPEI RECIBIDOBANAMEX0005125035  0020154088DTMAC COMERCIALIZADORA SA DE C</t>
  </si>
  <si>
    <t>TOYOTA FINANCIAL SERGUIA:4217334REF:00000000000005704058 CIE:0593003</t>
  </si>
  <si>
    <t>SPEI ENVIADO BANORTE/IXE0000068242  0722012168PAGO UNIDAD ES570919</t>
  </si>
  <si>
    <t>TRASPASO A TERCEROSREFBNTC00471291PAGO AGUINALDO                BMRCASH</t>
  </si>
  <si>
    <t>PAGO CUENTA DE TERCERO 0002745125BNET    0183872378</t>
  </si>
  <si>
    <t>TRASPASO A PERIFERICA2951884093DIC20 09:34 BANCOMER D805  FOLIO:1612</t>
  </si>
  <si>
    <t>SPEI RECIBIDOAXA0005016640  67413164330011316433 217 001 AUTOS</t>
  </si>
  <si>
    <t>SPEI RECIBIDOAXA0005016455  67413162830011316283 217 001 AUTOS</t>
  </si>
  <si>
    <t>SPEI RECIBIDOBANAMEX0005023468  0020093168AMEXCO SE 9350093168</t>
  </si>
  <si>
    <t>CHEQUE PAGADO NO.0018224RFC CUENTA DE DEPOSITO:RIMR8205168V5</t>
  </si>
  <si>
    <t>E 43</t>
  </si>
  <si>
    <t>PAGO CUENTA DE TERCERO 0089082009BMOV    1158053030 PAGO ROBERTO GUDIÑ</t>
  </si>
  <si>
    <t>CONFIRMADO 20/12</t>
  </si>
  <si>
    <t>ROBERTO GUDIÑO</t>
  </si>
  <si>
    <t>TRASPASO A TERCEROSREFBNTC00471291PAGO IMSS                     BMRCASH</t>
  </si>
  <si>
    <t>PAGO CUENTA DE TERCERO 0027122009BMOV    2906794025 ENGANCHE RAV4</t>
  </si>
  <si>
    <t>PAGO CUENTA DE TERCERO 0033956010BMOV    1164743679 ENGANCHE YARIS KAB</t>
  </si>
  <si>
    <t>SPEI RECIBIDOBANREGIO0005260808  0580076738MANTENIMIENTO CAMIONETA PABLO</t>
  </si>
  <si>
    <t xml:space="preserve">CARLOS SOLIS </t>
  </si>
  <si>
    <t>CHEQUE PAGADO NO.0000182500133195457</t>
  </si>
  <si>
    <t>DEP.CHEQUES DE OTRO BANCO DIC19 15:02 MEXICO</t>
  </si>
  <si>
    <t>DEPOSITO DE TERCEROREFBNTC00317527              QUALITAS 9886992BMRCASH</t>
  </si>
  <si>
    <t>DEPOSITO DE TERCEROREFBNTC00317527              QUALITAS 9886889BMRCASH</t>
  </si>
  <si>
    <t>PAGO CUENTA DE TERCERO 0066837009BNET    0193576655</t>
  </si>
  <si>
    <t>CONFIRMADO 19/12</t>
  </si>
  <si>
    <t>MACHINES FOR RENT</t>
  </si>
  <si>
    <t>SPEI RECIBIDOSCOTIABANK0005196911  0440027496ANTONIO DEANDA SANABRIA</t>
  </si>
  <si>
    <t>SPEI RECIBIDOBAJIO0005196094  0301377542PAGO FACTURA</t>
  </si>
  <si>
    <t>AGRICULTORES EL FUERTE</t>
  </si>
  <si>
    <t>SPEI RECIBIDOBANAMEX0005168019  0020000001TRASPASO</t>
  </si>
  <si>
    <t>DEPOSITO DE TERCEROREFBNTC000021862T3RFREV4HW565745  FBMRCASH</t>
  </si>
  <si>
    <t>0509N/17</t>
  </si>
  <si>
    <t>PD 1753</t>
  </si>
  <si>
    <t>TRASPASO ENTRE CUENTASDE LA CUENTA 1121354132</t>
  </si>
  <si>
    <t>PAGO CUENTA DE TERCERO 0096106048BNET    1206667732 APARTADO SIENA</t>
  </si>
  <si>
    <t>TRASPASO A PERIFERICA2951884093DIC19 09:51 BANCOMER D805  FOLIO:1086</t>
  </si>
  <si>
    <t>DEPOSITO EN EFECTIVO1360094DEM REF:00000000092061215122 7737851</t>
  </si>
  <si>
    <t>SPEI RECIBIDOBANAMEX0005031352  0020093168AMEXCO SE 9350093168</t>
  </si>
  <si>
    <t>PAGO CUENTA DE TERCERO 0094676008BNET    0165028647</t>
  </si>
  <si>
    <t>TEF RECIBIDO BANORTE/IXE1519840464  0728432050TRANSFERENCIA PAGO A PROVEEDOR</t>
  </si>
  <si>
    <t>CHEQUE PAGADO NO.0018247RFC CUENTA DE DEPOSITO:ASE931116231</t>
  </si>
  <si>
    <t>DEPOSITO DE TERCEROREFBNTC00317527 QUALITAS 9883314BMRCASH</t>
  </si>
  <si>
    <t>DEPOSITO DE TERCEROREFBNTC00317527 QUALITAS 9878970BMRCASH</t>
  </si>
  <si>
    <t>DEPOSITO DE TERCEROREFBNTC00317527QUALITAS 9865678 BMRCASH</t>
  </si>
  <si>
    <t>DEPOSITO DE TERCEROREFBNTC00230308MANTTO BMRCASH</t>
  </si>
  <si>
    <t>SPEI RECIBIDOSANTANDER0005412050  0148528694ABONO HILUX</t>
  </si>
  <si>
    <t>DEPOSITO DE TERCEROREFBNTC00317527   QUALITAS 9882617BMRCASH</t>
  </si>
  <si>
    <t xml:space="preserve">DEPOSITO CHEQUE BANCOMER0067880 </t>
  </si>
  <si>
    <t>DEP.CHEQUES DE OTRO BANCO0067879DIC16 15:36 MEXICO</t>
  </si>
  <si>
    <t xml:space="preserve">DEPOSITO CHEQUE BANCOMER0067878 </t>
  </si>
  <si>
    <t>TRASPASO A TERCEROSREFBNTC00471291PAGO FACTURA A1585            BMRCASH</t>
  </si>
  <si>
    <t>TRASPASO A TERCEROSREFBNTC00471291PAGO FACTURA A1584            BMRCASH</t>
  </si>
  <si>
    <t>PAGO CUENTA DE TERCERO 0014348010BNET    0186688950</t>
  </si>
  <si>
    <t>DEPOSITO DE TERCEROREFBNTC000021863TMLU4EN7FM172688 FBMRCASH</t>
  </si>
  <si>
    <t>0217N/17</t>
  </si>
  <si>
    <t xml:space="preserve">DEPOSITO EN EFECTIVO0067873 </t>
  </si>
  <si>
    <t>SPEI RECIBIDOBANAMEX0005237843  0020000001TRASPASO</t>
  </si>
  <si>
    <t>CHEQUE PAGADO NO.00182451112995379</t>
  </si>
  <si>
    <t>TRASPASO ENTRE CUENTASDE LA CUENTA 2934809009</t>
  </si>
  <si>
    <t>CONFIRMADO 16/12</t>
  </si>
  <si>
    <t>TRASPASO ENTRE CUENTASDE LA CUENTA 2993198944</t>
  </si>
  <si>
    <t>TRASPASO A PERIFERICA2951884093DIC16 09:33 BANCOMER D805  FOLIO:8303</t>
  </si>
  <si>
    <t>TRASPASO A TERCEROSREFBNTC00471291PAGO UNIDAD FM236855 BMRCASH</t>
  </si>
  <si>
    <t>TOYOTA FINANCIAL SERGUIA:4291441REF:00000000000005704058 CIE:0593003</t>
  </si>
  <si>
    <t>SPEI ENVIADO BANAMEX0000068394  0021612168FONDOAYUDA95</t>
  </si>
  <si>
    <t>SOBRANTE DE EFECTIVO1360094DEM REF:00000000023061214120 7258669</t>
  </si>
  <si>
    <t>DEPOSITO EN EFECTIVO1360094DEM REF:00000000023061214120 7258669</t>
  </si>
  <si>
    <t>DEPOSITO EN EFECTIVO1360094DEM REF:00000000002061211120 7258658</t>
  </si>
  <si>
    <t>SPEI RECIBIDOBANAMEX0005034333  0020093168AMEXCO SE 9350093168</t>
  </si>
  <si>
    <t>PAGO CUENTA DE TERCERO 0054091012BMOV    2934683137 ENGANCHE</t>
  </si>
  <si>
    <t>RF-36564                  06/DICIEMBRE</t>
  </si>
  <si>
    <t>DEP.CHEQUES DE OTRO BANCO DIC15 15:55 MEXICO</t>
  </si>
  <si>
    <t>CHEQUE PAGADO NO.00182461256980872</t>
  </si>
  <si>
    <t>CHEQUE PAGADO NO.00182440447737114</t>
  </si>
  <si>
    <t>CHEQUE PAGADO NO.00182430446691730</t>
  </si>
  <si>
    <t>CHEQUE PAGADO NO.0000182420446365655</t>
  </si>
  <si>
    <t>CHEQUE PAGADO NO.0000182410446365655</t>
  </si>
  <si>
    <t>CHEQUE PAGADO NO.0000182400446365655</t>
  </si>
  <si>
    <t>CHEQUE PAGADO NO.0000182380446365655</t>
  </si>
  <si>
    <t>CHEQUE PAGADO NO.0000182370197203535</t>
  </si>
  <si>
    <t>CHEQUE PAGADO NO.0000182360197203535</t>
  </si>
  <si>
    <t>DEPOSITO DE TERCEROREFBNTC00317527 QUALITAS 9877559BMRCASH</t>
  </si>
  <si>
    <t>SPEI RECIBIDOBANAMEX0005306919  0020000001TRASPASO</t>
  </si>
  <si>
    <t>PAGO CUENTA DE TERCERO 0013613064BNET    0454275462</t>
  </si>
  <si>
    <t>DEPOSITO DE TERCEROREFBNTC000021864T1BF1FK5HU281847  FBMRCASH</t>
  </si>
  <si>
    <t>0503N/17</t>
  </si>
  <si>
    <t>DEPOSITO DE TERCEROREFBNTC00002186MHKMF53EXHK007760 FBMRCASH</t>
  </si>
  <si>
    <t>0495N/17</t>
  </si>
  <si>
    <t>SPEI ENVIADO SANTANDER0000076908  0141512168DEVOLUCION RECIBO 35527</t>
  </si>
  <si>
    <t>SPEI ENVIADO SANTANDER0000076907  0141512168DEVOLUCION RECIBO 35181</t>
  </si>
  <si>
    <t>SPEI ENVIADO CIBANCO0000076905  1431512168DEVOLUCION RECIBO 31521</t>
  </si>
  <si>
    <t>SPEI ENVIADO BAJIO0000076904  0301512168DEVOLUCION RECIBO 32738</t>
  </si>
  <si>
    <t>SPEI ENVIADO SANTANDER0000076903  0141512168DEVOLUCION RECIBO</t>
  </si>
  <si>
    <t>SPEI ENVIADO BANAMEX0000076902  0021512168DEVOLUCION RECIBO 31021</t>
  </si>
  <si>
    <t>SPEI ENVIADO BANORTE/IXE0000076901  0721512168DEVOLUCION RECIBO 36618</t>
  </si>
  <si>
    <t>SPEI ENVIADO BANAMEX0000076899  0021512168F 6320239 6324337</t>
  </si>
  <si>
    <t>SPEI ENVIADO SANTANDER0000076898  0141512168F 503</t>
  </si>
  <si>
    <t>SPEI ENVIADO SCOTIABANK0000076897  0441512168F 1048 1047 1022 1031 1018</t>
  </si>
  <si>
    <t>SPEI ENVIADO SANTANDER0000076896  0141512168F 41 40</t>
  </si>
  <si>
    <t>SPEI ENVIADO SCOTIABANK0000076895  0441512168F A37319 A37113 A36938</t>
  </si>
  <si>
    <t>SPEI ENVIADO BANAMEX0000076894  0021512168F 2131 2020</t>
  </si>
  <si>
    <t>SPEI ENVIADO BANAMEX0000076893  0021512168F 569 549 572</t>
  </si>
  <si>
    <t>SPEI ENVIADO BANORTE/IXE0000076892  0721512168F 477</t>
  </si>
  <si>
    <t>SPEI ENVIADO BANORTE/IXE0000076891  0721512168F 79098 79097</t>
  </si>
  <si>
    <t>SPEI ENVIADO BANAMEX0000076890  0021512168F B426 B462</t>
  </si>
  <si>
    <t>SPEI ENVIADO BANORTE/IXE0000076889  0721512168F 1073</t>
  </si>
  <si>
    <t>SPEI ENVIADO BAJIO0000076888  0301512168F D289</t>
  </si>
  <si>
    <t>TRASPASO A TERCEROSREFBNTC00471291F P16829 BMRCASH</t>
  </si>
  <si>
    <t>TRASPASO A TERCEROSREFBNTC00471291F 1293 BMRCASH</t>
  </si>
  <si>
    <t>TRASPASO A TERCEROSREFBNTC00471291F A273  BMRCASH</t>
  </si>
  <si>
    <t>TRASPASO A TERCEROSREFBNTC00471291F 17072 17048 BMRCASH</t>
  </si>
  <si>
    <t>TRASPASO A TERCEROSREFBNTC00471291F A831 802 795 803 BMRCASH</t>
  </si>
  <si>
    <t>TRASPASO A TERCEROSREFBNTC00471291F 11  BMRCASH</t>
  </si>
  <si>
    <t>TRASPASO A PERIFERICA2951884093DIC15 09:35 BANCOMER D805  FOLIO:7610</t>
  </si>
  <si>
    <t>DEPOSITO EN EFECTIVO1360094DEM REF:00000000062061213120 6823806</t>
  </si>
  <si>
    <t>DEPOSITO EN EFECTIVO1360094DEM REF:00000000043061213120 6823795</t>
  </si>
  <si>
    <t>AUDATEX LTN S DE RL DE CVALT030210 LV9NOVIEMBRE MX226045 ORACLE V8766</t>
  </si>
  <si>
    <t>PAGO CUENTA DE TERCERO 0010597016BNET 0103378012</t>
  </si>
  <si>
    <t>TRASPASO A TERCEROSREFBNTC00471291DEVOLUCION RECIBO 34919 BMRCASH</t>
  </si>
  <si>
    <t>PAGO CUENTA DE TERCERO 0036064010BNET    0142838214</t>
  </si>
  <si>
    <t>CHEQUE PAGADO NO.0000182310133195457</t>
  </si>
  <si>
    <t>DEPOSITO DE TERCEROREFBNTC00317527 QUALITAS 9873382BMRCASH</t>
  </si>
  <si>
    <t>CHEQUE PAGADO NO.0000182300133195457</t>
  </si>
  <si>
    <t>CHEQUE PAGADO NO.00182390105727626</t>
  </si>
  <si>
    <t>DEP.CHEQUES DE OTRO BANCO DIC14 14:06 MEXICO</t>
  </si>
  <si>
    <t>DEPOSITO EFECTIVO PRACTIC******9039FABIAN ARREGUIN E064 FOLIO:3262</t>
  </si>
  <si>
    <t>RF-36666                 09/DICIEMBRE</t>
  </si>
  <si>
    <t>TRASPASO A TERCEROSREFBNTC00471291PAGO FACTURA A1550            BMRCASH</t>
  </si>
  <si>
    <t>TRASPASO A TERCEROSREFBNTC00471291PAGO FACTURA A1549            BMRCASH</t>
  </si>
  <si>
    <t>TRASPASO A TERCEROSREFBNTC00471291PAGO FACTURA A1540            BMRCASH</t>
  </si>
  <si>
    <t>SPEI RECIBIDOHSBC0005211503  0210000001Refaccion Hiace 2017 Alecsa Ce</t>
  </si>
  <si>
    <t>CONFIRMADO 15/12</t>
  </si>
  <si>
    <t>SPEI RECIBIDOHSBC0005191749  0210000001Refacciones Hiace 2017 Alecsa</t>
  </si>
  <si>
    <t>SPEI RECIBIDOBANAMEX0005175815  0020000001TRASPASO</t>
  </si>
  <si>
    <t>SPEI ENVIADO BANORTE/IXE0000101456  0721412168PAGO UNIDAD FF322055</t>
  </si>
  <si>
    <t>SPEI ENVIADO BANAMEX0000101455  0021412168PAGO UNIDAD GK000379</t>
  </si>
  <si>
    <t>TOYOTA FINANCIAL SERGUIA:2301365REF:00000000000005704058 CIE:0593003</t>
  </si>
  <si>
    <t>TRASPASO A TERCEROSREFBNTC00471291PAGO UNIDAD DW040735          BMRCASH</t>
  </si>
  <si>
    <t>TRASPASO ENTRE CUENTASDE LA CUENTA 2730087491</t>
  </si>
  <si>
    <t>VENTA FONDOS DE INVERSIONBMERGOB E1  00OPERADO EN CANAL   BNTC</t>
  </si>
  <si>
    <t>PD 1291</t>
  </si>
  <si>
    <t>SPEI ENVIADO INBURSA0000077937  0361412168PAGO FACTURA</t>
  </si>
  <si>
    <t>CHEQUE PAGADO NO.00181950445084814</t>
  </si>
  <si>
    <t>TRASPASO A PERIFERICA2951884093DIC14 09:33 BANCOMER B538  FOLIO:2605</t>
  </si>
  <si>
    <t>DEPOSITO EN EFECTIVO1360094DEM REF:00000000082016212126 6348782</t>
  </si>
  <si>
    <t>RF-36670                 10/DICIEMBRE</t>
  </si>
  <si>
    <t>PAGO CUENTA DE TERCERO 0061945012BNET    0142838214</t>
  </si>
  <si>
    <t>CONFIRMADO 13/12</t>
  </si>
  <si>
    <t>DEPOSITO DE TERCEROREFBNTC00437530MANTO CAMIONETA HILUX 2016    BMRCASH</t>
  </si>
  <si>
    <t>DEPOSITO DE TERCEROREFBNTC00317527QUALITAS 9829292  BMRCASH</t>
  </si>
  <si>
    <t>DEPOSITO DE TERCEROREFBNTC00317527QUALITAS 9784487  BMRCASH</t>
  </si>
  <si>
    <t>DEPOSITO DE TERCEROREFBNTC00317527QUALITAS 9757337  BMRCASH</t>
  </si>
  <si>
    <t>DEPOSITO DE TERCEROREFBNTC00211192OS 1574 COMPLEMENTO CARCONTROLBMRCASH</t>
  </si>
  <si>
    <t>CHEQUE PAGADO NO.0000182350133195457</t>
  </si>
  <si>
    <t>CHEQUE PAGADO NO.00182250445084814</t>
  </si>
  <si>
    <t>E 44</t>
  </si>
  <si>
    <t>DEPOSITO DE TERCEROREFBNTC00211192OS 1574 CARCONTROL  BMRCASH</t>
  </si>
  <si>
    <t>SPEI RECIBIDOSANTANDER0005235890  0145823162TRANSFERENCIA DE FONDOS</t>
  </si>
  <si>
    <t>DEPOSITO DE TERCEROREFBNTC000021865TDKK3DC3BS086350 FBMRCASH</t>
  </si>
  <si>
    <t>0204U/16</t>
  </si>
  <si>
    <t>DEPOSITO DE TERCEROREFBNTC00002186JTDKBKFU5H3033149 FBMRCASH</t>
  </si>
  <si>
    <t>0470N/17</t>
  </si>
  <si>
    <t>PAGO CLIENTA FABI</t>
  </si>
  <si>
    <t>SPEI ENVIADO BANAMEX0000194971  0021312168PAGO UNIDAD EM156512</t>
  </si>
  <si>
    <t>TOYOTA FINANCIAL SERGUIA:2830905REF:00000000000005704058 CIE:0593003</t>
  </si>
  <si>
    <t>SPEI RECIBIDOBANAMEX0005161578  0020000001TRASPASO</t>
  </si>
  <si>
    <t>DEPOSITO EN EFECTIVO1360094DEM REF:00000000042061219020 5665715</t>
  </si>
  <si>
    <t>AS47282-RF36632-RF36635-AS47288-AR13207                      09/DICIEMBRE</t>
  </si>
  <si>
    <t>DEPOSITO EN EFECTIVO1360094DEM REF:00000000023061219020 5665704</t>
  </si>
  <si>
    <t>RF36636-RF36637-AS47289-RF36641-AS47297-RF36650-RF36651-AS47302-AR13212AS47307-AR13213-AR13214-RF36654-AR13215-AS47324-AS47325-RF36656-RF36657-AS47334-RF36661                  09/DICIEMBRE</t>
  </si>
  <si>
    <t>DEPOSITO EN EFECTIVO1360094DEM REF:00000000003061210120 5665693</t>
  </si>
  <si>
    <t>AR13217-AS47353-AS47381-AR13219-AS47385-RF36671-RF36674-AS47390-RF36670-AS47398-AR13224-AS47401-AS47402-RF36679-AS47410-AS47412-AS47413                 10/DICIEMBRE</t>
  </si>
  <si>
    <t>SPEI RECIBIDOBANREGIO0005142230  0580064325MANTTO HILUX 2016 VICENTE</t>
  </si>
  <si>
    <t>SPEI RECIBIDOBANREGIO0005117897  0580061657MANTTO HILUX 2016 VICENTE</t>
  </si>
  <si>
    <t>TRASPASO A PERIFERICA2951884093DIC13 09:25 BANCOMER B539  FOLIO:3226</t>
  </si>
  <si>
    <t>SPEI RECIBIDOBANAMEX0005050818  0020093168AMEXCO SE 9350093168</t>
  </si>
  <si>
    <t>RF-36613                          08/DICIEMBRE</t>
  </si>
  <si>
    <t>RF-36542-RF-36543         10/DICIEMBRE</t>
  </si>
  <si>
    <t>RF-36542-RF-36543         09/DICIEMBRE</t>
  </si>
  <si>
    <t>PAGO CUENTA DE TERCERO 0017178010BNET    0158693137</t>
  </si>
  <si>
    <t>TRASPASO A PERIFERICA2951884093DIC12 10:16 BANCOMER D805  FOLIO:6319</t>
  </si>
  <si>
    <t>TRASPASO A PERIFERICA2951884093DIC10 12:52 BANCOMER 7567  FOLIO:1119</t>
  </si>
  <si>
    <t>AS-47284                  09/DICIEMBRE</t>
  </si>
  <si>
    <t>DEP.CHEQUES DE OTRO BANCO DIC10 11:45 MEXICO</t>
  </si>
  <si>
    <t>AS-47290                  09/DICIEMBRE</t>
  </si>
  <si>
    <t>CHEQUE PAGADO NO.00182282774820320</t>
  </si>
  <si>
    <t>CHEQUE PAGADO NO.00182292774820320</t>
  </si>
  <si>
    <t>CONFIRMADO 10/12</t>
  </si>
  <si>
    <t>DEPOSITO EN EFECTIVO1360094DEM REF:00000000043061218020 5084090</t>
  </si>
  <si>
    <t>RF36594-RF36595-AS47257-AS47258-AS47260-RF36598-AR13201-RF36599-AS47261-AS47262-AS47264-RF36603-AS47268-AR13203-AS47269-AS47270-RF36611-AS47273-AS47274-AS47275-AS47276-AS47277-AS47271-AS47279-AS47281-RF36619-RF36620                    08/DICIEMBRE</t>
  </si>
  <si>
    <t>DEPOSITO EN EFECTIVO1360094DEM REF:00000000062061218020 5084080</t>
  </si>
  <si>
    <t>AS-47250-AS47251-AR13199-AR13200-RF36591-RF36593                  08/DICIEMBRE</t>
  </si>
  <si>
    <t>PAGO CUENTA DE TERCERO 0059098050BNET    1277868596 REFACCIONES</t>
  </si>
  <si>
    <t>CONFIRMADO 09/12</t>
  </si>
  <si>
    <t>PAGO CUENTA DE TERCERO 0057798009BNET    0454275462</t>
  </si>
  <si>
    <t>RF-36658                  09/DICIEMBRE</t>
  </si>
  <si>
    <t xml:space="preserve">PISOS Y MAS </t>
  </si>
  <si>
    <t>CHEQUE PAGADO NO.0000182260154248465</t>
  </si>
  <si>
    <t>CHEQUE PAGADO NO.0000182270154248465</t>
  </si>
  <si>
    <t>PAGO CUENTA DE TERCERO 0058329008BNET    0158693137</t>
  </si>
  <si>
    <t>RF-36653                 09/DICIEMBRE</t>
  </si>
  <si>
    <t xml:space="preserve">CASTRO GASCA JOSE ALBERTO </t>
  </si>
  <si>
    <t>TRASPASO CUENTAS PROPIAS 0043447002CUENTA: 0176980015   BNET</t>
  </si>
  <si>
    <t>E-88</t>
  </si>
  <si>
    <t>SPEI RECIBIDOBANAMEX0005215006  0020000001TRASPASO</t>
  </si>
  <si>
    <t>D-919</t>
  </si>
  <si>
    <t>E-84</t>
  </si>
  <si>
    <t>TOYOTA FINANCIAL SERGUIA:2739870REF:5091AP33   CIE:0592996</t>
  </si>
  <si>
    <t>SPEI ENVIADO BANAMEX0000118485  0020912168PAGO UNIDAD G0166059</t>
  </si>
  <si>
    <t>DEPOSITO DE TERCEROREFBNTC00287954P1216 3100002113 INTERMOD MEXIBMRCASH</t>
  </si>
  <si>
    <t>CHEQUE PAGADO NO.0000182010155467373</t>
  </si>
  <si>
    <t>TRASPASO A TERCEROSREFBNTC00471291PAGO FACTURA A1514 BMRCASH</t>
  </si>
  <si>
    <t>TRASPASO A TERCEROSREFBNTC00471291PAGO FACTURA A1515  BMRCASH</t>
  </si>
  <si>
    <t>TOYOTA FINANCIAL SERGUIA:2217072REF:00000000000005704058 CIE:0593003</t>
  </si>
  <si>
    <t>SPEI ENVIADO BANAMEX0000092468  0020912168PAGO F A38</t>
  </si>
  <si>
    <t>TRASPASO A PERIFERICA2951884093DIC09 09:47 BANCOMER D805  FOLIO:4815</t>
  </si>
  <si>
    <t>SPEI RECIBIDOBANAMEX0005055746  0020093168AMEXCO SE 9350093168</t>
  </si>
  <si>
    <t>DEPOSITO EN EFECTIVO1360094DEM REF:00000000063061217020 9678328</t>
  </si>
  <si>
    <t>AS47228-AR13193-AR13192-AS47229-RF36570-AS47230-AR13195-AS47232-RF36573-AS47234-AS47235-AS47240-AS47242-47243-AS47244-AS47246-RF36586                 07/DICIEMBRE</t>
  </si>
  <si>
    <t>DEPOSITO EN EFECTIVO1360094DEM REF:00000000082061217020 9678317</t>
  </si>
  <si>
    <t>AR13188-AS47220-AR13189-AS47222-AS47225-RF36569                    07/DICIEMBRE</t>
  </si>
  <si>
    <t>RF-36542-RF-36543   08/DICIEMBRERF36582  07/12/16    RF36547 06/12/16 RF36663 09/12/16</t>
  </si>
  <si>
    <t>PAGO CUENTA DE TERCERO 0014567018BNET    0182212153</t>
  </si>
  <si>
    <t>AS-47386                       10/DICIEMBRE</t>
  </si>
  <si>
    <t>CRAIL ILUMINATION</t>
  </si>
  <si>
    <t>PAGO CUENTA DE TERCERO 0061597065BNET    0156750214</t>
  </si>
  <si>
    <t>RF-36634                  09/DICIEMBRE</t>
  </si>
  <si>
    <t xml:space="preserve">ARRENDANDORA </t>
  </si>
  <si>
    <t>CONFIRMADO 08/12</t>
  </si>
  <si>
    <t>TRASPASO ENTRE CUENTASDE LA CUENTA 2793801578</t>
  </si>
  <si>
    <t>RF-36633                   09/DICIEMBRE</t>
  </si>
  <si>
    <t>DEP.CHEQUES DE OTRO BANCO DIC08 15:24 MEXICO</t>
  </si>
  <si>
    <t>RF-36597                   08/DICIEMBRE</t>
  </si>
  <si>
    <t>BAUTISTA CASTILLO</t>
  </si>
  <si>
    <t>CHEQUE PAGADO NO.0000182230197203535</t>
  </si>
  <si>
    <t>E 42</t>
  </si>
  <si>
    <t>CHEQUE PAGADO NO.00182220447737114</t>
  </si>
  <si>
    <t>DEP.CHEQUES DE OTRO BANCO DIC08 14:40 MEXICO</t>
  </si>
  <si>
    <t>E 45</t>
  </si>
  <si>
    <t>DEPOSITO DE TERCEROREFBNTC000021864T1BF1FK6HU297183  FBMRCASH</t>
  </si>
  <si>
    <t>0467N/17</t>
  </si>
  <si>
    <t>D 729</t>
  </si>
  <si>
    <t>TOYOTA FINANCIAL SERGUIA:0341066REF:00000000000005704058 CIE:0593003</t>
  </si>
  <si>
    <t>E 77</t>
  </si>
  <si>
    <t>SPEI RECIBIDOMAPFRE0005145193  6190161208 INDEMNIZACION OP 60116383275</t>
  </si>
  <si>
    <t>PAGO ROBO DE UNIDAD</t>
  </si>
  <si>
    <t>SPEI RECIBIDOINTERCAM BAN0005126268  1361196849RAV4 2013 ROJA/JERONIMO GONZAL</t>
  </si>
  <si>
    <t>AS-47254                  08/DICIEMBRE</t>
  </si>
  <si>
    <t>SPEI RECIBIDOBANAMEX0005122557  0020000001TRASPASO</t>
  </si>
  <si>
    <t>D-918</t>
  </si>
  <si>
    <t>TRASPASO ENTRE CUENTASDE LA CUENTA 1112995379</t>
  </si>
  <si>
    <t>RF-36609                   08/DICIEMBRE</t>
  </si>
  <si>
    <t>MUÑOZ TORRES JOSE</t>
  </si>
  <si>
    <t>ORDEN DE PAGO EXTRANJERO8992868.0177.01CASH WINDOWS0057070        1400.00USD</t>
  </si>
  <si>
    <t>E 157</t>
  </si>
  <si>
    <t>PAGO CUENTA DE TERCERO 0048520011BNET    0194099575</t>
  </si>
  <si>
    <t>TRASPASO A PERIFERICA2951884093DIC08 09:55 BANCOMER B539  FOLIO:8089</t>
  </si>
  <si>
    <t>RF-36590                    08/DICIEMBRE</t>
  </si>
  <si>
    <t>MORENO PEREZ SERAFIN</t>
  </si>
  <si>
    <t>DEPOSITO EN EFECTIVO1360094DEM REF:00000000002061216020 9243443</t>
  </si>
  <si>
    <t>AR13178-RF36526-RF36527-RF36528-AR13179-RF36530-RF36537-AS47189-AS47190-AS47191-RF36541-AS47195-RF36546-AS47197                 06/DICIEMBRE</t>
  </si>
  <si>
    <t>DEPOSITO EN EFECTIVO1360094DEM REF:00000000083061216020 9243432</t>
  </si>
  <si>
    <t>AS47200-RF36548-RF36549-RF551-AS47203-AR13185-RF36555-AS47205-AS47214-AS47215-AS47217-RF36562-RF36563                         06/DICIEMBRE</t>
  </si>
  <si>
    <t>SPEI RECIBIDOAZTECA0005023570  1275891341LIQUIDACION HIACE 2017 CUTBERT</t>
  </si>
  <si>
    <t>RF-36588                     08/DICIEMBRE</t>
  </si>
  <si>
    <t>TOVAR LERMA</t>
  </si>
  <si>
    <t>SPEI RECIBIDOBANAMEX0005006222  0020093168AMEXCO SE 9350093168</t>
  </si>
  <si>
    <t>RF-36542-RF-36543         06/DICIEMBRE</t>
  </si>
  <si>
    <t>DEP. TARJETAS DEL       07/DICIEMBRE</t>
  </si>
  <si>
    <t>RECAUDACION DE IMPUEGUIA:3638558REF:021632TZ760014768474 CIE:0844985</t>
  </si>
  <si>
    <t>PD 648</t>
  </si>
  <si>
    <t>PAGO CUENTA DE TERCERO 0050868013BNET    0175447860</t>
  </si>
  <si>
    <t>CONFIRMADO 07/12</t>
  </si>
  <si>
    <t xml:space="preserve">HOSPITALARIA </t>
  </si>
  <si>
    <t>DEPOSITO DE TERCEROREFBNTC00027537030529 BMRCASH</t>
  </si>
  <si>
    <t>AM 1242</t>
  </si>
  <si>
    <t>PD 627</t>
  </si>
  <si>
    <t>PAGO CUENTA DE TERCERO 0084964008BMOV    1156017541 AA09838 PAGO COMP</t>
  </si>
  <si>
    <t>RF-36576                     07/DICIEMBRE</t>
  </si>
  <si>
    <t>SPEI RECIBIDOBANAMEX0005125416  0020000001TRASPASO</t>
  </si>
  <si>
    <t>D-917</t>
  </si>
  <si>
    <t>SPEI RECIBIDOSCOTIABANK0005121909  0440008700PAGO DE ENGANCHE VEHICULO</t>
  </si>
  <si>
    <t>RF-36574                     07/DICIEMBRE</t>
  </si>
  <si>
    <t>RF-36604                    08/DICIEMBRE</t>
  </si>
  <si>
    <t>DAVALOS BRAVO</t>
  </si>
  <si>
    <t>CHEQUE PAGADO NO.0018217PAGO EN EFECTIVO</t>
  </si>
  <si>
    <t>ENLACE TPE SA DE CVGUIA:1647283REF:00008000002000561778 CIE:1281615</t>
  </si>
  <si>
    <t>GALAZ YAMAZAKI RUIZGUIA:1647261REF:1025135   CIE:0166545</t>
  </si>
  <si>
    <t>TOYOTA FINANCIAL SERGUIA:1647250REF:00000000000005704058 CIE:0593003</t>
  </si>
  <si>
    <t>TRASPASO A TERCEROSREFBNTC00471291DEVOLUCION RECIBO 36031       BMRCASH</t>
  </si>
  <si>
    <t>TRASPASO A TERCEROSREFBNTC00471291DEVOLUCION RECIBO 36138 36005 BMRCASH</t>
  </si>
  <si>
    <t>TRASPASO A TERCEROSREFBNTC00471291F 15447   BMRCASH</t>
  </si>
  <si>
    <t>TRASPASO A TERCEROSREFBNTC00471291F 8 2 5    BMRCASH</t>
  </si>
  <si>
    <t>TRASPASO A TERCEROSREFBNTC00471291F 270 269 261 260 250 263 245 BMRCASH</t>
  </si>
  <si>
    <t>TRASPASO A TERCEROSREFBNTC00471291F 6293   BMRCASH</t>
  </si>
  <si>
    <t>TRASPASO A TERCEROSREFBNTC00471291F 16994   BMRCASH</t>
  </si>
  <si>
    <t>TRASPASO A TERCEROSREFBNTC00471291F 976  BMRCASH</t>
  </si>
  <si>
    <t>TRASPASO A TERCEROSREFBNTC00471291F FAC73   BMRCASH</t>
  </si>
  <si>
    <t>TRASPASO A TERCEROSREFBNTC00471291F 762 794   BMRCASH</t>
  </si>
  <si>
    <t>SPEI ENVIADO SANTANDER0000050267  0140712168DEVOLUCION SOBRANTE 35977</t>
  </si>
  <si>
    <t>SPEI ENVIADO BANAMEX0000050245  0020712168DEVOLUCION RECIBO 34113 34246</t>
  </si>
  <si>
    <t>SPEI ENVIADO BANORTE/IXE0000050244  0720712168DEVOLUCION RECIBO 35890</t>
  </si>
  <si>
    <t>SPEI ENVIADO BANORTE/IXE0000050243  0720712168DEVOLUCION RECIBO 36091</t>
  </si>
  <si>
    <t>SPEI ENVIADO BANAMEX0000050242  0020712168DEVOLUCION RECIBO 35816</t>
  </si>
  <si>
    <t>SPEI ENVIADO BANAMEX0000050241  0020712168DEVOLUCION RECIBO 36183</t>
  </si>
  <si>
    <t>SPEI ENVIADO BANAMEX0000050240  0020712168F B458 442 443 448 447 457 444</t>
  </si>
  <si>
    <t>SPEI ENVIADO BANAMEX0000050239  0020712168F 1253887</t>
  </si>
  <si>
    <t>SPEI ENVIADO BANAMEX0000050238  0020712168F B5009</t>
  </si>
  <si>
    <t>SPEI ENVIADO BANAMEX0000050237  0020712168F 567 571 556 547 561 554</t>
  </si>
  <si>
    <t>SPEI ENVIADO BANORTE/IXE0000050236  0720712168F 1047</t>
  </si>
  <si>
    <t>SPEI ENVIADO BANAMEX0000050235  0020712168F 27</t>
  </si>
  <si>
    <t>SPEI ENVIADO BANAMEX0000050234  0020712168F 6293661</t>
  </si>
  <si>
    <t>SPEI ENVIADO SANTANDER0000050233  0140712168F 42 43 44 24</t>
  </si>
  <si>
    <t>SPEI ENVIADO BANREGIO0000050231  0580712168F P16362</t>
  </si>
  <si>
    <t>SPEI ENVIADO BANAMEX0000050230  0020712168F 557</t>
  </si>
  <si>
    <t>SPEI ENVIADO BANORTE/IXE0000050229  0720712168F 2169</t>
  </si>
  <si>
    <t>SPEI RECIBIDOBANREGIO0005052964  0580029719GUILLERMO NIETO</t>
  </si>
  <si>
    <t>AS-47221                  07/DICIEMBRE</t>
  </si>
  <si>
    <t>GUILLERMO NIETO IRABIEN</t>
  </si>
  <si>
    <t>DEP.CHEQUES DE OTRO BANCO DIC07 09:40 MEXICO</t>
  </si>
  <si>
    <t>AS-47196                    06/DICIEMBRE</t>
  </si>
  <si>
    <t>TRASPASO A PERIFERICA2951884093DIC07 09:37 BANCOMER B539  FOLIO:7363</t>
  </si>
  <si>
    <t>DEPOSITO EN EFECTIVO1360094DEM REF:00000000022061215020 8775778</t>
  </si>
  <si>
    <t>RF36504-RF36505-AR13172-AS47168-RF36506-AR13173-AR13174                     05/DICIEMBRE</t>
  </si>
  <si>
    <t>DEPOSITO EN EFECTIVO1360094DEM REF:00000000003061215020 8775767</t>
  </si>
  <si>
    <t>RF36509-AS47170-AR13175-AR13176-RF36510-AS47174-AS47177-RF36512-AS47178-RF36514-RF36515-AS47184-RF36518-AS47181-AS47182-RF36519-RF36520-AS47185-RF36524                        05/DICIEMBRE</t>
  </si>
  <si>
    <t>SPEI RECIBIDOSANTANDER0005027911  0140000001ABONO HILUX</t>
  </si>
  <si>
    <t>RF-36585                      07/DICIEMBRE</t>
  </si>
  <si>
    <t>PORCICOLA</t>
  </si>
  <si>
    <t>DEP. TARJETAS DEL       06/DICIEMBRE</t>
  </si>
  <si>
    <t>CHEQUE PAGADO NO.0018218RFC CUENTA DE DEPOSITO:AAST590824CF7</t>
  </si>
  <si>
    <t>CHEQUE PAGADO NO.0018219RFC CUENTA DE DEPOSITO:RFC NO DISP</t>
  </si>
  <si>
    <t>TRASPASO ENTRE CUENTASDE LA CUENTA 1106064191</t>
  </si>
  <si>
    <t>RF-36572                      07/DICIEMBRE</t>
  </si>
  <si>
    <t>AR-13198                     08/DICIEMBRE</t>
  </si>
  <si>
    <t>TEMSA</t>
  </si>
  <si>
    <t>CHEQUE PAGADO NO.0018216PAGO EN EFECTIVO</t>
  </si>
  <si>
    <t>CHEQUE PAGADO NO.0000182210194426304</t>
  </si>
  <si>
    <t>DEP.CHEQUES DE OTRO BANCO DIC06 14:26 MEXICO</t>
  </si>
  <si>
    <t>SPEI RECIBIDOSCOTIABANK0005179067  0440026179ORDEN 917516087</t>
  </si>
  <si>
    <t>RF-36554                   06/DICIEMBRE</t>
  </si>
  <si>
    <t>CHEQUE PAGADO NO.0018215PAGO EN EFECTIVO</t>
  </si>
  <si>
    <t>CHEQUE PAGADO NO.0018214PAGO EN EFECTIVO</t>
  </si>
  <si>
    <t>DEPOSITO DE TERCEROREFBNTC000021863MYDLAYV1GY138503 FBMRCASH</t>
  </si>
  <si>
    <t>0195U/16</t>
  </si>
  <si>
    <t>PD 532</t>
  </si>
  <si>
    <t>AS-47216                  06/DICIEMBRE</t>
  </si>
  <si>
    <t>AGROQUIMICOS</t>
  </si>
  <si>
    <t>PAGO CUENTA DE TERCERO 0008357009BNET    0182212153</t>
  </si>
  <si>
    <t>SPEI ENVIADO BANAMEX0000079625  0020612168PAGO UNIDAD EA902757</t>
  </si>
  <si>
    <t>PAGO CUENTA DE TERCERO 0039107008BMOV    2875214688 ENGANCHE PRIUS</t>
  </si>
  <si>
    <t>RF-36544                     06/DICIEMBRE</t>
  </si>
  <si>
    <t>RF-36540                     06/DICIEMBRE</t>
  </si>
  <si>
    <t>CHEQUE PAGADO NO.0000182120480213004</t>
  </si>
  <si>
    <t>RF-36518                   05/DICIEMBRE</t>
  </si>
  <si>
    <t>TRASPASO A PERIFERICA2951884093DIC06 10:09 BANCOMER B539  FOLIO:6536</t>
  </si>
  <si>
    <t>PAGO CUENTA DE TERCERO 0033748017BNET    0189300430</t>
  </si>
  <si>
    <t>RF-36550                     06/DICIEMBRE</t>
  </si>
  <si>
    <t>SPEI RECIBIDOBANREGIO0005056033  0580001848MANTENIMIENTO CAMIONETA VICTOR</t>
  </si>
  <si>
    <t>AS-47210                    06/DICIEMBRE</t>
  </si>
  <si>
    <t>DEPOSITO EN EFECTIVO1360094DEM REF:00000000033061214020 8264201</t>
  </si>
  <si>
    <t>RF-36501-RF36502                 04/DICIEMBRE</t>
  </si>
  <si>
    <t>DEPOSITO EN EFECTIVO1360094DEM REF:00000000073061212020 8264190</t>
  </si>
  <si>
    <t>AS47111-AR13163-RF36465-RF36466-RF36467                   02/DICIEMBRE</t>
  </si>
  <si>
    <t>DEPOSITO EN EFECTIVO1360094DEM REF:00000000092061212020 8264180</t>
  </si>
  <si>
    <t>AS47125-RF36470-RF36471-AR13165-RF36473-RF36474-RF36475-RF36475-AR13166-RF36476-AS47135-RF36481-RF36482-RF36479-RF36485-AS47137-RF36484                 02/DICIEMBRE</t>
  </si>
  <si>
    <t>DEPOSITO EN EFECTIVO1360094DEM REF:00000000072061213020 8264179</t>
  </si>
  <si>
    <t>AR13168-RF36492-RF36495-AS47143-AS47145-AR13171-AS47148-AS47149-AS47150-RF36498-AS47151-RF36499-AS47163-AS47166-AS47167                       03/DICIEMBRE</t>
  </si>
  <si>
    <t>SPEI RECIBIDOBANAMEX0005016612  0020093168AMEXCO SE 9350093168</t>
  </si>
  <si>
    <t>DEP. TARJETAS DEL       05/DICIEMBRE</t>
  </si>
  <si>
    <t>E 28</t>
  </si>
  <si>
    <t>DEPOSITO DE TERCEROREFBNTC00002186F-AM-124   FBMRCASH</t>
  </si>
  <si>
    <t>AM 1243</t>
  </si>
  <si>
    <t>PD 538</t>
  </si>
  <si>
    <t>CHEQUE PAGADO NO.00182130446691730</t>
  </si>
  <si>
    <t>DEP.CHEQUES DE OTRO BANCO DIC05 14:41 MEXICO</t>
  </si>
  <si>
    <t>CHEQUE PAGADO NO.00182081262308622</t>
  </si>
  <si>
    <t>DEPOSITO DE TERCEROREFBNTC00317527   QUALITAS 9834691BMRCASH</t>
  </si>
  <si>
    <t>RF-36529            06/DICIEMBRE    DIF  360.69</t>
  </si>
  <si>
    <t>DEPOSITO DE TERCEROREFBNTC00002186EmbPU27357040                 BMRCASH</t>
  </si>
  <si>
    <t>PD 533</t>
  </si>
  <si>
    <t>SPEI RECIBIDOBANAMEX0005179377  0020000001TRASPASO</t>
  </si>
  <si>
    <t>D-916</t>
  </si>
  <si>
    <t>PAGO CUENTA DE TERCERO 0096549009BNET    0182212153</t>
  </si>
  <si>
    <t>CONFIRMADO 06/12</t>
  </si>
  <si>
    <t>PAGO CUENTA DE TERCERO 0047420011BNET    0187002645</t>
  </si>
  <si>
    <t>AS-47187                 05/DICIEMBRE</t>
  </si>
  <si>
    <t>GRUPO CONSTRUCTOR MOARCI</t>
  </si>
  <si>
    <t>PAGO CUENTA DE TERCERO 0017548007BNET    0196403689</t>
  </si>
  <si>
    <t>RF-36517                  05/DICIEMBRE</t>
  </si>
  <si>
    <t>DEPOSITO DE TERCEROREFBNTC00354201COORD AS-45622 AS-46342       BMRCASH</t>
  </si>
  <si>
    <t>RF-36508 AS45622 AS46342 05.12.16</t>
  </si>
  <si>
    <t>DEPOSITO DE TERCEROREFBNTC000021862T3ZFREV8HW327476            FBMRCASH</t>
  </si>
  <si>
    <t>0438N/17</t>
  </si>
  <si>
    <t>PD 531</t>
  </si>
  <si>
    <t>DEPOSITO DE TERCEROREFBNTC000021862T1BU4EE0BC559145            FBMRCASH</t>
  </si>
  <si>
    <t>0178U/16</t>
  </si>
  <si>
    <t>TRASPASO A TERCEROSREFBNTC00471291VALES   BMRCASH</t>
  </si>
  <si>
    <t>TRASPASO A TERCEROSREFBNTC00471291PAGO SUELDO GERENCIAL         BMRCASH</t>
  </si>
  <si>
    <t>TOYOTA FINANCIAL SERGUIA:4773901REF:00000000000005704058 CIE:0593003</t>
  </si>
  <si>
    <t>TRASPASO A PERIFERICA2951884093DIC05 09:26 BANCOMER B539  FOLIO:5835</t>
  </si>
  <si>
    <t>DEPOSITO EN EFECTIVO1360094DEM REF:00000000012061211020 7644186</t>
  </si>
  <si>
    <t>AS47097-AS47098-RF36452-AR13160-AS47102-RF36457-AS47106-AS47107-RF36461-AS4710-               01/DICIEMBRE</t>
  </si>
  <si>
    <t>DEPOSITO EN EFECTIVO1360094DEM REF:00000000093061211020 7644175</t>
  </si>
  <si>
    <t>SPEI RECIBIDOBANAMEX0005026607  0020093168AMEXCO SE 9350093168</t>
  </si>
  <si>
    <t>DEP. TARJETAS DEL       02/DICIEMBRE RF-36443 01-12-16  RF-36497    03/12/16</t>
  </si>
  <si>
    <t>DEP. TARJETAS DEL       03/DICIEMBRE</t>
  </si>
  <si>
    <t>DEP.CHEQUES DE OTRO BANCO56505318390C07</t>
  </si>
  <si>
    <t>AS-47136                 03/DICIEMBRE</t>
  </si>
  <si>
    <t>DEP.CHEQUES DE OTRO BANCO60564593976C07</t>
  </si>
  <si>
    <t>AS-47117                02/DICIEMBRE</t>
  </si>
  <si>
    <t>PAGO CUENTA DE TERCERO 0098852007BNET    0161706772</t>
  </si>
  <si>
    <t>RF36650                    07/DICIEMBRE</t>
  </si>
  <si>
    <t>PAGO CUENTA DE TERCERO 0060485008BMOV    0107026064 LAND CROUSIER 1200</t>
  </si>
  <si>
    <t>AS-47186                  05/DICIEMBRE</t>
  </si>
  <si>
    <t>CHEQUE PAGADO NO.0018211RFC CUENTA DE DEPOSITO:ASE931116231</t>
  </si>
  <si>
    <t>CHEQUE PAGADO NO.0018206RFC CUENTA DE DEPOSITO:GNP9211244P0</t>
  </si>
  <si>
    <t>CHEQUE PAGADO NO.0018184RFC CUENTA DE DEPOSITO:TEO080625ET8</t>
  </si>
  <si>
    <t>PAGO CUENTA DE TERCERO******3679DIC02 18:22 BANCOMER 4274  FOLIO:5210</t>
  </si>
  <si>
    <t>SPEI RECIBIDOBAJIO0005263081  0304862400SERVICIO 170MIL KM</t>
  </si>
  <si>
    <t>AS-47209                    06/DICIEMBRE</t>
  </si>
  <si>
    <t>E-18</t>
  </si>
  <si>
    <t>AR-13187                    06/DICIEMBRE</t>
  </si>
  <si>
    <t>TRASPASO A TERCEROSREFBNTC00471291NOMINA SEMANA 48              BMRCASH</t>
  </si>
  <si>
    <t>DEPOSITO DE TERCEROREFBNTC00317527  QUALITAS 9832709BMRCASH</t>
  </si>
  <si>
    <t>RF-36477       02/12/16 DIF 1529.31</t>
  </si>
  <si>
    <t>DEPOSITO DE TERCEROREFBNTC00002186MR0EX8DD3H0171948  FBMRCASH</t>
  </si>
  <si>
    <t>0371N/17</t>
  </si>
  <si>
    <t>PD 530</t>
  </si>
  <si>
    <t>DEPOSITO DE TERCEROREFBNTC000021865YFBPRHE6HP603268   FBMRCASH</t>
  </si>
  <si>
    <t>0453N/17</t>
  </si>
  <si>
    <t>DEPOSITO DE TERCEROREFBNTC000021863D7R61CTXAG181709  FBMRCASH</t>
  </si>
  <si>
    <t>0213U/16</t>
  </si>
  <si>
    <t>DEPOSITO DE TERCEROREFBNTC000021865TFEY5F16FX176529   FBMRCASH</t>
  </si>
  <si>
    <t>0183U/16</t>
  </si>
  <si>
    <t>I-457</t>
  </si>
  <si>
    <t>I-458</t>
  </si>
  <si>
    <t>SPEI RECIBIDOBANAMEX0005169351  0020000001TRASPASO</t>
  </si>
  <si>
    <t>PD 311</t>
  </si>
  <si>
    <t>SPEI RECIBIDOBANAMEX0005144438  0020021216GRANULADOS DEL BAJIO RAV4 LE</t>
  </si>
  <si>
    <t>RF-36468                  02/DICIEMBRE</t>
  </si>
  <si>
    <t>CONFIRMADO 02/12</t>
  </si>
  <si>
    <t>RF-36496                   03/DICIEMBRE</t>
  </si>
  <si>
    <t>RF-36560                     06/DICIEMBRE</t>
  </si>
  <si>
    <t>TRASPASO A PERIFERICA2951884093DIC02 10:09 BANCOMER B539  FOLIO:2874</t>
  </si>
  <si>
    <t>CHEQUE PAGADO NO.00182050446691730</t>
  </si>
  <si>
    <t>DEP.CHEQUES DE OTRO BANCO DIC02 09:59 MEXICO</t>
  </si>
  <si>
    <t>RF-36440                    01/DICIEMBRE</t>
  </si>
  <si>
    <t>DEPOSITO EN EFECTIVO / 1360094 DEM REF:00000000022061110320 7068039</t>
  </si>
  <si>
    <t>RF36381-RF36382-RF36383-AR13149-AS47045-RF36387-RF36388-AS47046-RF36389-AS47048-AS47049-AS47053-AS47055-AS47058-AR13152-AS47064-AS47072-AS47076-AS47079-AS47083-AS47086-AR13154                  30/NOVIEMBRE</t>
  </si>
  <si>
    <t>DEPOSITO EN EFECTIVO / 1360094 DEM REF:00000000003061110320 7068028</t>
  </si>
  <si>
    <t>AR13147-RF36370-AS47034-RF36375-RF36379-AS47041-AR13148                30/NOVIEMBRE</t>
  </si>
  <si>
    <t>IVA COM SERVICIOS BNTC / 00494496 SICOCO NOV 2016</t>
  </si>
  <si>
    <t>COM SERV BANCOMER NET CAS / 00494496 SICOCO NOV 2016</t>
  </si>
  <si>
    <t>IVA COM. VENTAS DEBITO / 175829536 TERMINALES PUNTO DE VENTA</t>
  </si>
  <si>
    <t>COMISION VENTAS DEBITO / 175829536 TERMINALES PUNTO DE VENTA</t>
  </si>
  <si>
    <t>VENTAS DEBITO / 145829536 TERMINALES PUNTO DE VENTA</t>
  </si>
  <si>
    <t>DEP. TARJETAS DEL       01/DICIEMBRE</t>
  </si>
  <si>
    <t>IVA COM. VENTAS CREDITO / 175829536 TERMINALES PUNTO DE VENTA</t>
  </si>
  <si>
    <t>COMISION VENTAS CREDITO / 175829536 TERMINALES PUNTO DE VENTA</t>
  </si>
  <si>
    <t>VENTAS CREDITO / 145829536 TERMINALES PUNTO DE VENTA</t>
  </si>
  <si>
    <t>PAGO CUENTA DE TERCERO / 0022655010 BNET 0100257222</t>
  </si>
  <si>
    <t>AS-47110                     01/DICIEMBRE</t>
  </si>
  <si>
    <t>DEPOSITO EFECTIVO PRACTIC / ******9039 DIC01 17:59 PRAC E553 FOLIO:1809</t>
  </si>
  <si>
    <t>CHEQUE PAGADO NO.0000182100197203535</t>
  </si>
  <si>
    <t>CHEQUE PAGADO NO.00182090447737114</t>
  </si>
  <si>
    <t>PAGO CUENTA DE TERCERO 0079316007BNET    0196403689</t>
  </si>
  <si>
    <t>AS-47113                 02/DICIENBRE</t>
  </si>
  <si>
    <t>TRASPASO ENTRE CUENTASDE LA CUENTA 2704949838</t>
  </si>
  <si>
    <t>RF-36451                      01/DICIEMBRE</t>
  </si>
  <si>
    <t>SPEI RECIBIDOBANREGIO0005103584  0580011216PRIMER MENSUALIDAD DE RENTA</t>
  </si>
  <si>
    <t>CONFIRMADO 01/12</t>
  </si>
  <si>
    <t>TOYOTA FINANCIAL SERGUIA:2118138REF:00000000000005704058 CIE:0593003</t>
  </si>
  <si>
    <t>DEP.CHEQUES DE OTRO BANCO DIC01 10:24 MEXICO</t>
  </si>
  <si>
    <t>AS-47073                 30/NOVIEMBRE</t>
  </si>
  <si>
    <t>DEP.CHEQUES DE OTRO BANCO DIC01 10:23 MEXICO</t>
  </si>
  <si>
    <t>AS-47036                 30/NOVIEMBRE</t>
  </si>
  <si>
    <t>TRASPASO A PERIFERICA2951884093DIC01 10:18 BANCOMER B538  FOLIO:0449</t>
  </si>
  <si>
    <t>DEPOSITO EN EFECTIVO1360094DEM REF:00000000023061119220 6634848</t>
  </si>
  <si>
    <t>RF36346-RF36347-RF36351-RF36352-RF36354                29/NOVIEMBRE</t>
  </si>
  <si>
    <t>DEPOSITO EN EFECTIVO1360094DEM REF:00000000042061119220 6634837</t>
  </si>
  <si>
    <t>RF36357-AS47007-AR13141-RF36359-AS47012-AS47013-RF36360-RF36362-AR13142-RF36363-AR13143-AS47022-AS47025-RF36367-RF36368                 29/NOVIEMBRE</t>
  </si>
  <si>
    <t>DEP. TARJETAS DEL       30/NOVIEMBRE</t>
  </si>
  <si>
    <t>COM CHQ LIBRADOS PAGADOS DEL 01NOV16 AL 30NOV16</t>
  </si>
  <si>
    <t>REASIGNACION FONDOS INV.BMERGOB E1  00DEPOSITO REASIGNACION SERIE E1</t>
  </si>
  <si>
    <t>REASIGNACION FONDOS INV.BMERGOB E   00RETIRO REASIGNACION SERIE E</t>
  </si>
  <si>
    <t>DEPOSITO DE TERCEROREFBNTC00002186MR0EX8CB4H1394350  FBMRCASH</t>
  </si>
  <si>
    <t xml:space="preserve"> 000001360094SICOCO DIC 2016</t>
  </si>
  <si>
    <t>DEPOSITO DE TERCEROREFBNTC00481459DEV DEPOSITO ERRONEO          BMRCASH</t>
  </si>
  <si>
    <t>TRASPASO ENTRE CUENTASREFBNTC00471291PAGO DIF0143011712  BMRCASH</t>
  </si>
  <si>
    <t>TRASPASO ENTRE CUENTASREFBNTC00471291PAGO FAC C72016  BMRCASH</t>
  </si>
  <si>
    <t>TOYOTA MOTOR SALES DGUIA:3670084 0655139</t>
  </si>
  <si>
    <t>TRASPASO A TERCEROSREFBNTC00471291PAGO FACTURA A1730  BMRCASH</t>
  </si>
  <si>
    <t>TRASPASO A TERCEROSREFBNTC00471291PAGO FACTURA A1729  BMRCASH</t>
  </si>
  <si>
    <t>CONFIRMADO 30/12</t>
  </si>
  <si>
    <t>TRASPASO ENTRE CUENTASREFBNTC00471291INTERESES INTERCIA BMRCASH</t>
  </si>
  <si>
    <t>PAGO CUENTA DE TERCERO 0069559041BNET    0192573695</t>
  </si>
  <si>
    <t>PAGO CUENTA DE TERCERO 0069559026BNET    0192573695</t>
  </si>
  <si>
    <t>PAGO CUENTA DE TERCERO 0069559014BNET    0192573695</t>
  </si>
  <si>
    <t>PAGO CUENTA DE TERCERO 0051427007BNET    0140938041</t>
  </si>
  <si>
    <t>CHEQUE PAGADO NO.0018267PAGO EN EFECTIVO</t>
  </si>
  <si>
    <t>CHEQUE PAGADO NO.0018268PAGO EN EFECTIVO</t>
  </si>
  <si>
    <t>DEPOSITO DE TERCEROREFBNTC001906402148375                       BMRCASH</t>
  </si>
  <si>
    <t>SPEI RECIBIDOBANAMEX0005269567  0020000001TRASPASO</t>
  </si>
  <si>
    <t>PAGO CUENTA DE TERCERO 0074246009BMOV    1403396401 ABONO COROLLA</t>
  </si>
  <si>
    <t>DEP.CHEQUES DE OTRO BANCO DIC30 12:57 MEXICO</t>
  </si>
  <si>
    <t>DEPOSITO DE TERCEROREFBNTC00317527 QUALITAS 9939880BMRCASH</t>
  </si>
  <si>
    <t>RF-37183 H69370 30.12.16</t>
  </si>
  <si>
    <t>PAGO CUENTA DE TERCERO 0053035026BNET    2958880794 ESPEJO YARIS</t>
  </si>
  <si>
    <t>PAGO CUENTA DE TERCERO 0087765010BNET    0119983147</t>
  </si>
  <si>
    <t xml:space="preserve">CENTRO SEMILLERO </t>
  </si>
  <si>
    <t>PAGO CUENTA DE TERCERO 0035705011BNET    0197787227</t>
  </si>
  <si>
    <t>RUBEN BENJAMIN</t>
  </si>
  <si>
    <t>DEPOSITO DE TERCEROREFBNTC00002186JTDKBRFU6H3543316 FBMRCASH</t>
  </si>
  <si>
    <t>0568N/17</t>
  </si>
  <si>
    <t>PD 3472</t>
  </si>
  <si>
    <t>DEPOSITO DE TERCEROREFBNTC00002186MR2B29F35H1040002 FBMRCASH</t>
  </si>
  <si>
    <t>0546N/17</t>
  </si>
  <si>
    <t>DEP.CHEQUES DE OTRO BANCO DIC30 11:22 MEXICO</t>
  </si>
  <si>
    <t>SPEI RECIBIDOSANTANDER0005153751  0147476052DEPOSITO PARA UN AUTOMOVIL</t>
  </si>
  <si>
    <t>SPEI ENVIADO SANTANDER0000099591  0143012168DEVOLUCION RECIBO 36121</t>
  </si>
  <si>
    <t>SPEI ENVIADO SANTANDER0000099590  0143012168PAGO FACTURA A211</t>
  </si>
  <si>
    <t>SPEI ENVIADO SANTANDER0000099589  0143012168PAGO F 45</t>
  </si>
  <si>
    <t>TOYOTA FINANCIAL SERGUIA:1565784REF:00000000000005704058 CIE:0593003</t>
  </si>
  <si>
    <t>TRASPASO A TERCEROSREFBNTC00471291DEVOLUCION RECIBO 37058  BMRCASH</t>
  </si>
  <si>
    <t>PAGO CUENTA DE TERCERO 0052432019BNET 1464128036 COMP 50 PORC H17</t>
  </si>
  <si>
    <t>DEPOSITO EN EFECTIVO1360094DEM REF:00000000042061218220 7608612</t>
  </si>
  <si>
    <t>DEPOSITO EN EFECTIVO1360094DEM REF:00000000023061218220 7608601</t>
  </si>
  <si>
    <t>TRASPASO ENTRE CUENTASREFBNTC00471291PAGO FACTURA AM 01282         BMRCASH</t>
  </si>
  <si>
    <t>AM 1282</t>
  </si>
  <si>
    <t>PI 1547</t>
  </si>
  <si>
    <t>TRASPASO ENTRE CUENTASREFBNTC00471291PAGO FAC 1783  BMRCASH</t>
  </si>
  <si>
    <t>PAGO CUENTA DE TERCERO 0064785045BNET    1464128036 ENG HIACE 2017</t>
  </si>
  <si>
    <t>CONFIRMADO 29/12</t>
  </si>
  <si>
    <t>TRASPASO ENTRE CUENTASDE LA CUENTA 2722128160</t>
  </si>
  <si>
    <t>PAGO CUENTA DE TERCERO 0095643010BNET    0195675650</t>
  </si>
  <si>
    <t>AGRICOLA ABASA</t>
  </si>
  <si>
    <t>SPEI RECIBIDOSANTANDER0005222383  0146009907ENGANCHE YARIS R</t>
  </si>
  <si>
    <t>SPEI RECIBIDOBANAMEX0005204320  0020291216291216 CARDIF</t>
  </si>
  <si>
    <t>DEP.CHEQUES DE OTRO BANCO DIC29 14:03 MEXICO</t>
  </si>
  <si>
    <t>SPEI RECIBIDOBANAMEX0005147431  0020000001TRASPASO</t>
  </si>
  <si>
    <t>DEPOSITO DE TERCEROREFBNTC00002186F-AM1277                     FBMRCASH</t>
  </si>
  <si>
    <t>AM 1277</t>
  </si>
  <si>
    <t>PI 1548</t>
  </si>
  <si>
    <t>TRASPASO ENTRE CUENTASDE LA CUENTA 1103320308</t>
  </si>
  <si>
    <t>DEPOSITO DE TERCEROREFBNTC00002186MR2B29F31H1039865  FBMRCASH</t>
  </si>
  <si>
    <t>0544N/17</t>
  </si>
  <si>
    <t>PD 3292</t>
  </si>
  <si>
    <t>DEPOSITO DE TERCEROREFBNTC000021865YFBURHE0GP370205 FBMRCASH</t>
  </si>
  <si>
    <t>0231U/16</t>
  </si>
  <si>
    <t>DEPOSITO DE TERCEROREFBNTC000021865TDYK3DC1ES424472 FBMRCASH</t>
  </si>
  <si>
    <t>0243U/16</t>
  </si>
  <si>
    <t>PAGO CUENTA DE TERCERO 0099149014BNET    0191355619</t>
  </si>
  <si>
    <t>TOYOTA FINANCIAL SERGUIA:3558533REF:00000000000005704058 CIE:0593003</t>
  </si>
  <si>
    <t>AXA SEGUROS SA DE CVGUIA:3558522REF:70161479011011576257 CIE:0916757</t>
  </si>
  <si>
    <t>AXA SEGUROS SA DE CVGUIA:3558511REF:70171544538711612237 CIE:0916757</t>
  </si>
  <si>
    <t>TRASPASO A TERCEROSREFBNTC00471291NOMINA 2Q DICIEMBRE BMRCASH</t>
  </si>
  <si>
    <t>TRASPASO A TERCEROSREFBNTC00471291NOMINA 2Q DICIEMBRE  BMRCASH</t>
  </si>
  <si>
    <t>TRASPASO A TERCEROSREFBNTC00471291PAGO UNIDAD DM164056  BMRCASH</t>
  </si>
  <si>
    <t>SPEI ENVIADO VECTOR0000054803  6082912168INVERSION</t>
  </si>
  <si>
    <t>SPEI ENVIADO SANTANDER0000054801  0142912168DEVOLUCION RECIBO 63955</t>
  </si>
  <si>
    <t>CHEQUE PAGADO NO.0018265PAGO EN EFECTIVO</t>
  </si>
  <si>
    <t>SPEI ENVIADO VECTOR0000042822  6082912168INVERSION 374959</t>
  </si>
  <si>
    <t>DEPOSITO EN EFECTIVO1360094DEM REF:00000000043061217220 7148240</t>
  </si>
  <si>
    <t>DEPOSITO EN EFECTIVO1360094DEM REF:00000000062061217220 7148230</t>
  </si>
  <si>
    <t>SPEI RECIBIDOBANAMEX0005007690  0020093168AMEXCO SE 9350093168</t>
  </si>
  <si>
    <t>PAGO CUENTA DE TERCERO / 0062295010BNET 0191635433</t>
  </si>
  <si>
    <t>DEPOSITO DE TERCEROREFBNTC00317527 QUALITAS 9926513BMRCASH</t>
  </si>
  <si>
    <t>RF-37119 H67527 28.12.16</t>
  </si>
  <si>
    <t>CONFIRMADO 28/12</t>
  </si>
  <si>
    <t>SPEI RECIBIDOBAJIO0005207415  0303065600PAGO</t>
  </si>
  <si>
    <t>MOISES FELIPE PEDRAZA</t>
  </si>
  <si>
    <t>DEPOSITO DE TERCEROREFBNTC00317527  QUALITAS 9930572BMRCASH</t>
  </si>
  <si>
    <t>RF-37121 H69808 28.12.16</t>
  </si>
  <si>
    <t>TRASPASO A TERCEROSREFBNTC00471291PAGO VALES  BMRCASH</t>
  </si>
  <si>
    <t>TRASPASO A TERCEROSREFBNTC00471291PAGO FINIQUITO PATRICIA VANESSBMRCASH</t>
  </si>
  <si>
    <t>DEPOSITO DE TERCEROREFBNTC00335908L5E FACT CONTADO SVCIO HILUX  BMRCASH</t>
  </si>
  <si>
    <t>SPEI RECIBIDOBAJIO0005141078  0302848000PAGO</t>
  </si>
  <si>
    <t>SPEI RECIBIDOBANAMEX0005134571  0020000001TRASPASO</t>
  </si>
  <si>
    <t>PAGO CUENTA DE TERCERO 0045186009BMOV    2681185705 MIGUEL ARGUELLO</t>
  </si>
  <si>
    <t>TOYOTA FINANCIAL SERGUIA:0984643REF:00000000000005704058 CIE:0593003</t>
  </si>
  <si>
    <t>TRASPASO A TERCEROSREFBNTC00471291PAGO DESPENSAS   BMRCASH</t>
  </si>
  <si>
    <t>TRASPASO A TERCEROSREFBNTC00471291DEVOLUCION RECIBO 37049 BMRCASH</t>
  </si>
  <si>
    <t>SPEI ENVIADO BANAMEX0000082382  0022812168DEVOLUCION RECIBO 36164</t>
  </si>
  <si>
    <t>SPEI ENVIADO BANAMEX0000082381  0022812168DEVOLUCION RECIBO 36741</t>
  </si>
  <si>
    <t>SPEI RECIBIDOHSBC0005084677  0210012149ACE050912G20ANTICIPO UTILIDADE</t>
  </si>
  <si>
    <t>COMPRA FONDOS INVERSIONBMERGOB E1  00OPERADO EN CANAL:  BNTC</t>
  </si>
  <si>
    <t>PD 3295</t>
  </si>
  <si>
    <t>DEP.CHEQUES DE OTRO BANCO DIC28 10:10 MEXICO</t>
  </si>
  <si>
    <t>SPEI RECIBIDOBANAMEX0005049782  0020093168AMEXCO SE 9350093168</t>
  </si>
  <si>
    <t>SPEI RECIBIDOINBURSA0005046099  0360161228SERVICIO CAMBRI</t>
  </si>
  <si>
    <t>DEPOSITO EN EFECTIVO1360094DEM REF:00000000082061216220 6673854</t>
  </si>
  <si>
    <t>DEPOSITO EN EFECTIVO1360094DEM REF:00000000063061216220 6673843</t>
  </si>
  <si>
    <t>CHEQUE PAGADO NO.0018263RFC CUENTA DE DEPOSITO:ASE931116231</t>
  </si>
  <si>
    <t>DEPOSITO DE TERCEROREFBNTC00481459DEVOL    MRCASH</t>
  </si>
  <si>
    <t>PAGO CUENTA DE TERCERO 0067832012BNET    0195600243</t>
  </si>
  <si>
    <t>CONFIRMADO 27/12</t>
  </si>
  <si>
    <t>TRASPASO A TERCEROSREFBNTC00471291PAGO UNIDAD SEM DG513384      BMRCASH</t>
  </si>
  <si>
    <t>PAGO CUENTA DE TERCERO 0047080014BNET    1206667732 ENGANCHE SIENA</t>
  </si>
  <si>
    <t>JAVIER RIOS CHAVEZ</t>
  </si>
  <si>
    <t>SPEI RECIBIDOBANORTE/IXE0005210869  0720271216APOYO SINDICAL</t>
  </si>
  <si>
    <t>D-2870</t>
  </si>
  <si>
    <t>SPEI RECIBIDOSANTANDER0005182989  0146425772TRANSFERENCIA DE FONDOS</t>
  </si>
  <si>
    <t>PAGO CUENTA DE TERCERO 0006694011BNET    0179386785</t>
  </si>
  <si>
    <t>FERNANDO PASTRANA</t>
  </si>
  <si>
    <t>SPEI RECIBIDOINBURSA0005159873  0360000001ENGANCHE AVANSA</t>
  </si>
  <si>
    <t>JOSEFINA</t>
  </si>
  <si>
    <t>DEP.CHEQUES DE OTRO BANCO DIC27 13:43 MEXICO</t>
  </si>
  <si>
    <t>CHEQUE PAGADO NO.0018264PAGO EN EFECTIVO</t>
  </si>
  <si>
    <t>PAGO CUENTA DE TERCERO 0001299015BNET    0192573695</t>
  </si>
  <si>
    <t>DEPOSITO DE TERCEROREFBNTC00002186EmbPU28557040                 BMRCASH</t>
  </si>
  <si>
    <t>EMBARQUE</t>
  </si>
  <si>
    <t>DEPOSITO DE TERCEROREFBNTC000021863GNAL7EK2ES646792  FBMRCASH</t>
  </si>
  <si>
    <t>0126U/16</t>
  </si>
  <si>
    <t>PD 3297</t>
  </si>
  <si>
    <t>TRASPASO A TERCEROSREFBNTC00471291PAGO FACTURA A1143            BMRCASH</t>
  </si>
  <si>
    <t>JUNTA MUNICIPAL DE AGUIA:4163600REF:00021215755111464232 CIE:0659347</t>
  </si>
  <si>
    <t>SPEI RECIBIDOBANORTE/IXE0005098242  0720271216APOYO SINDICAL</t>
  </si>
  <si>
    <t>D-2871</t>
  </si>
  <si>
    <t>CHEQUE PAGADO NO.00182580141603345</t>
  </si>
  <si>
    <t>CHEQUE PAGADO NO.00182330444218655</t>
  </si>
  <si>
    <t>CHEQUE PAGADO NO.00182340444218655</t>
  </si>
  <si>
    <t>TRASPASO ENTRE CUENTASDE LA CUENTA 2727102143</t>
  </si>
  <si>
    <t xml:space="preserve">MIGUEL ANGEL CISNEROS </t>
  </si>
  <si>
    <t>SPEI RECIBIDOBANAMEX0005090179  0020000001TRASPASO</t>
  </si>
  <si>
    <t>PRIMA SEGURO DE CONTADO9818794955LIQUIDACION SEGURO VIDA</t>
  </si>
  <si>
    <t>PRIMA SEGURO DE CONTADO9818794955PRIMA SEGURO DE CONTADO</t>
  </si>
  <si>
    <t>IVA COMISION APERTURA9818794955IVA COMISION APERTURA</t>
  </si>
  <si>
    <t>COM. APERTURA CONTRATO9818794955COM. APERTURA CONTRATO</t>
  </si>
  <si>
    <t>LIQUIDACION DEL CONTRATO9818794955LIQUIDACION DEL CONTRATO</t>
  </si>
  <si>
    <t>TRASPASO A TERCEROSREFBNTC0047129120 16 13 14                   BMRCASH</t>
  </si>
  <si>
    <t>TRASPASO A TERCEROSREFBNTC00471291284 280 283 271               BMRCASH</t>
  </si>
  <si>
    <t>TRASPASO A TERCEROSREFBNTC00471291DEVOLUCION RECIBO 36806       BMRCASH</t>
  </si>
  <si>
    <t>SPEI ENVIADO BANAMEX0000043356  0022712168F 594 593 570 574</t>
  </si>
  <si>
    <t>SPEI ENVIADO BANAMEX0000043355  0022712168F 478 467 475 472</t>
  </si>
  <si>
    <t>TOYOTA FINANCIAL SERGUIA:3701192REF:00000000000005704058 CIE:0593003</t>
  </si>
  <si>
    <t>TOYOTA FINANCIAL SERGUIA:3701170REF:5091AP33             CIE:0592996</t>
  </si>
  <si>
    <t>TOYOTA FINANCIAL SERGUIA:3701160REF:181608CD24           CIE:0592996</t>
  </si>
  <si>
    <t>AXA SEGUROS SA DE CVGUIA:3701159REF:70161478880211314212 CIE:0916757</t>
  </si>
  <si>
    <t>AXA SEGUROS SA DE CVGUIA:3701148REF:70161479007711527262 CIE:0916757</t>
  </si>
  <si>
    <t>AXA SEGUROS SA DE CVGUIA:3701137REF:70161534206811516281 CIE:0916757</t>
  </si>
  <si>
    <t>QUALITAS COMPANIA DEGUIA:3701115REF:04011407748511325217 CIE:1267639</t>
  </si>
  <si>
    <t>QUALITAS COMPANIA DEGUIA:3701104REF:04011573561811282237 CIE:1267639</t>
  </si>
  <si>
    <t>QUALITAS COMPANIA DEGUIA:3701093REF:04011604536311348263 CIE:1267639</t>
  </si>
  <si>
    <t>QUALITAS COMPANIA DEGUIA:3701082REF:04011588018011346210 CIE:1267639</t>
  </si>
  <si>
    <t>DEPOSITO DE TERCEROREFBNTC00211192OS 1645 CARCONTROL            BMRCASH</t>
  </si>
  <si>
    <t>DEP.CHEQUES DE OTRO BANCO DIC27 09:34 MEXICO</t>
  </si>
  <si>
    <t>FALTANTE DE EFECTIVO1360094DEM REF:00000000052061213220 6148780</t>
  </si>
  <si>
    <t>DEPOSITO EN EFECTIVO1360094DEM REF:00000000052061213220 6148780</t>
  </si>
  <si>
    <t>DEPOSITO EN EFECTIVO1360094DEM REF:00000000033061213220 6148770</t>
  </si>
  <si>
    <t>DEPOSITO EN EFECTIVO1360094DEM REF:00000000013061214220 6148769</t>
  </si>
  <si>
    <t>PAGO CUENTA DE TERCERO 0018046006BMOV    2756863841 REFACCIONES AVANZA</t>
  </si>
  <si>
    <t>PAGO CUENTA DE TERCERO 0051388012BNET    0132744236</t>
  </si>
  <si>
    <t>CONFIRMADO 26/12</t>
  </si>
  <si>
    <t>CH CONSTRUCTORA</t>
  </si>
  <si>
    <t>SPEI RECIBIDOSANTANDER0005198008  0140260116ENGANCHE SIENA</t>
  </si>
  <si>
    <t>CHEQUE PAGADO NO.CH-0018260RFC CUENTA DE DEPOSITO:CCE050728 -RI3</t>
  </si>
  <si>
    <t>PAGO CUENTA DE TERCERO 0039315031BNET    0156750214</t>
  </si>
  <si>
    <t>ARRENDADORA COMERCIAL DE CYA</t>
  </si>
  <si>
    <t xml:space="preserve">DEPOSITO EN EFECTIVO0068180 </t>
  </si>
  <si>
    <t>PAGO CUENTA DE TERCERO 0025994015BNET    1206667732 ENGANCHE</t>
  </si>
  <si>
    <t>DEPOSITO DE TERCEROREFBNTC000021865TDYZ3DC1HS783224 FBMRCASH</t>
  </si>
  <si>
    <t>0462N/17</t>
  </si>
  <si>
    <t>PD 3302</t>
  </si>
  <si>
    <t>DEPOSITO DE TERCEROREFBNTC00002186MHKMF53F3GK000379 FBMRCASH</t>
  </si>
  <si>
    <t>0224U/16</t>
  </si>
  <si>
    <t>DEPOSITO DE TERCEROREFBNTC000021862T3ZFREV5HW335471  FBMRCASH</t>
  </si>
  <si>
    <t>0537N/17</t>
  </si>
  <si>
    <t>DEPOSITO DE TERCEROREFBNTC000021865TDYZ3DCXHS809979 FBMRCASH</t>
  </si>
  <si>
    <t>0548N/17</t>
  </si>
  <si>
    <t>DEPOSITO DE TERCEROREFBNTC00002186MR2B29F39H1037829 FBMRCASH</t>
  </si>
  <si>
    <t>0532N/17</t>
  </si>
  <si>
    <t>PAGO CUENTA DE TERCERO 0023034022BNET    2835669693 SR RIOS</t>
  </si>
  <si>
    <t xml:space="preserve">DEPOSITO EN EFECTIVO0068172 </t>
  </si>
  <si>
    <t xml:space="preserve">DEPOSITO EN EFECTIVO0068171 </t>
  </si>
  <si>
    <t xml:space="preserve">DEPOSITO EN EFECTIVO0068170 </t>
  </si>
  <si>
    <t>DEPOSITO DE TERCEROREFBNTC00354201COORD AS-47299  BMRCASH</t>
  </si>
  <si>
    <t>SPEI ENVIADO SANTANDER0000090397  0142612168PAGO FACTURA A93</t>
  </si>
  <si>
    <t>SPEI ENVIADO BANORTE/IXE0000090395  0722612168PAGO UNIDAD SEM GM267638</t>
  </si>
  <si>
    <t>SPEI ENVIADO BANAMEX0000090393  0022612168PAGO UNIDAD SEM 9TS24432</t>
  </si>
  <si>
    <t>TOYOTA FINANCIAL SERGUIA:1469644REF:00000000000005704058 CIE:0593003</t>
  </si>
  <si>
    <t>TRASPASO A TERCEROSREFBNTC00471291PAGO LIENCIA BMRCASH</t>
  </si>
  <si>
    <t>TRASPASO ENTRE CUENTASDE LA CUENTA 2959726756</t>
  </si>
  <si>
    <t>SPEI RECIBIDOBANAMEX0005094807  0020000001TRASPASO</t>
  </si>
  <si>
    <t>D-2710</t>
  </si>
  <si>
    <t>SPEI RECIBIDOBANAMEX0005079840  0020261216PAGO FACTURA</t>
  </si>
  <si>
    <t>CONFIRMADO 24/12</t>
  </si>
  <si>
    <t>BUS DE VELAZQUEZ</t>
  </si>
  <si>
    <t xml:space="preserve">DEPOSITO CHEQUE BANCOMER0068160 </t>
  </si>
  <si>
    <t>DEP.CHEQUES DE OTRO BANCO0068159DIC26 09:34 MEXICO</t>
  </si>
  <si>
    <t>SPEI RECIBIDOAXA0005024387  67413421120011342112 217 001 AUTOS</t>
  </si>
  <si>
    <t>DEPOSITO EN EFECTIVO1360094DEM REF:00000000053061212220 5446056</t>
  </si>
  <si>
    <t>DEPOSITO EN EFECTIVO1360094DEM REF:00000000072061212220 5446045</t>
  </si>
  <si>
    <t>SPEI RECIBIDOBANAMEX0005022052  0020093168AMEXCO SE 9350093168</t>
  </si>
  <si>
    <t>PAGO CUENTA DE TERCERO 0060793009BNET    0444772296</t>
  </si>
  <si>
    <t>CHEQUE PAGADO NO.CH-0018200RFC CUENTA DE DEPOSITO:LUVG8503273M8</t>
  </si>
  <si>
    <t>CHEQUE PAGADO NO.CH-0018257RFC CUENTA DE DEPOSITO:VMT060106JC7</t>
  </si>
  <si>
    <t>CHEQUE PAGADO NO.CH-0018256RFC CUENTA DE DEPOSITO:VMT060106JC7</t>
  </si>
  <si>
    <t>SPEI RECIBIDOBANAMEX0005362370  0020231216PAGO FACTURA</t>
  </si>
  <si>
    <t>SPEI RECIBIDOHSBC0005359622  0210000001Pago de Automovil</t>
  </si>
  <si>
    <t>CONFIRMADO 23/12</t>
  </si>
  <si>
    <t>E-201</t>
  </si>
  <si>
    <t>PAGO CUENTA DE TERCERO 0080905010BNET    0154417410</t>
  </si>
  <si>
    <t>PAGO CUENTA DE TERCERO 0018504016BNET    0187002645</t>
  </si>
  <si>
    <t xml:space="preserve">CELIA FALCONY </t>
  </si>
  <si>
    <t>SPEI RECIBIDOBANREGIO0005286011  0580031119MANTTO HILUX 2016 GUILLERMO</t>
  </si>
  <si>
    <t>CHEQUE PAGADO NO.0000182610133195457</t>
  </si>
  <si>
    <t>DEP.CHEQUES DE OTRO BANCO DIC23 15:09 MEXICO</t>
  </si>
  <si>
    <t>TRASPASO ENTRE CUENTASDE LA CUENTA 1206307388</t>
  </si>
  <si>
    <t>DEPOSITO EN EFECTIVO1360094DEM REF:00000000072061217120 5284554</t>
  </si>
  <si>
    <t>DEPOSITO EN EFECTIVO1360094DEM REF:00000000073061216120 5284543</t>
  </si>
  <si>
    <t>AS47611-RF36813                    16/DICIEMBRE</t>
  </si>
  <si>
    <t>DEPOSITO EN EFECTIVO1360094DEM REF:00000000033061218120 5284532</t>
  </si>
  <si>
    <t>FALTANTE DE EFECTIVO1360094DEM REF:00000000092061216120 5284521</t>
  </si>
  <si>
    <t>DEPOSITO EN EFECTIVO1360094DEM REF:00000000092061216120 5284521</t>
  </si>
  <si>
    <t>AS47571-AR13283-AS47574-AR13284-AS47575-AS47579-AS47580-RF36789-RF36791-AS47586-AS47588-RF36792-AS47589-AS47590-AS47591-AS47592-AS47592-AS47593-AS47594-AS47597-RF36804-RF36807-AS47605-RF36808-RF36810-AS-47606                16/DICIEMBRE</t>
  </si>
  <si>
    <t>DEP.CHEQUES DE OTRO BANCO DIC23 14:12 MEXICO</t>
  </si>
  <si>
    <t>SPEI RECIBIDOGNP0005227477  6730231216PAGO A BENEFICIARIO</t>
  </si>
  <si>
    <t>AM 1268</t>
  </si>
  <si>
    <t>PD 1268</t>
  </si>
  <si>
    <t>DEP.CHEQUES DE OTRO BANCO DIC23 13:58 MEXICO</t>
  </si>
  <si>
    <t>TRASPASO A TERCEROSREFBNTC00471291PAGO NOMINA SEMANA 51         BMRCASH</t>
  </si>
  <si>
    <t>TRASPASO A TERCEROSREFBNTC00471291PAGO REFACCION                BMRCASH</t>
  </si>
  <si>
    <t>TRASPASO A TERCEROSREFBNTC00471291PAGO UNIDAD SEM GS288089      BMRCASH</t>
  </si>
  <si>
    <t>SPEI ENVIADO BANAMEX0000119861  0022312168PAGO VARIOS</t>
  </si>
  <si>
    <t>JUNTA MUNICIPAL DE AGUIA:3940002REF:00021219893111184221 CIE:0659347</t>
  </si>
  <si>
    <t>PAGO CUENTA DE TERCERO 0038307020BNET    0191451995</t>
  </si>
  <si>
    <t>PAGO CUENTA DE TERCERO 0038307010BNET    0191451995</t>
  </si>
  <si>
    <t>DEPOSITO EFECTIVO PRACTIC******9039PAGO SERVICIO AVANZA  D261 FOLIO:0329</t>
  </si>
  <si>
    <t>SPEI RECIBIDOBANAMEX0005149025  0020000001TRASPASO</t>
  </si>
  <si>
    <t>D-2708</t>
  </si>
  <si>
    <t>PAGO CUENTA DE TERCERO 0062000031BNET    0161630954</t>
  </si>
  <si>
    <t>SPEI ENVIADO VECTOR0000075314  6082312168INVERSION ALECSA CELAYA</t>
  </si>
  <si>
    <t>VENTA FONDOS DE INVERSIONBMERGOB E1  00OPERADO EN CANAL BNTC</t>
  </si>
  <si>
    <t>DEPOSITO DE TERCEROREFBNTC000021862T3RFREV5HW579153 FBMRCASH</t>
  </si>
  <si>
    <t>0528N/17</t>
  </si>
  <si>
    <t>PD 2421</t>
  </si>
  <si>
    <t>DEPOSITO DE TERCEROREFBNTC000021865YFBPRHEXHP580092 FBMRCASH</t>
  </si>
  <si>
    <t>0235N/17</t>
  </si>
  <si>
    <t>PAGO CUENTA DE TERCERO 0036746011BNET    0161630954</t>
  </si>
  <si>
    <t>RODRIGUEZ JIMENEZ JOSE MANUEL</t>
  </si>
  <si>
    <t>CHEQUE PAGADO NO.00182320445084814</t>
  </si>
  <si>
    <t>SPEI RECIBIDOINBURSA0005078116  0360161223Transferencia electronica</t>
  </si>
  <si>
    <t>DEP.CHEQUES DE OTRO BANCO DIC23 09:57 MEXICO</t>
  </si>
  <si>
    <t>RF36953</t>
  </si>
  <si>
    <t>TRASPASO A PERIFERICA2951884093DIC23 09:48 BANCOMER B539  FOLIO:3412</t>
  </si>
  <si>
    <t>DEPOSITO EN EFECTIVO1360094DEM REF:00000000073061211220 9984370</t>
  </si>
  <si>
    <t>DEPOSITO EN EFECTIVO1360094DEM REF:00000000092061211220 9984360</t>
  </si>
  <si>
    <t>TEF RECIBIDO BAJIO1521927061  0306100078enganche avanza 2016</t>
  </si>
  <si>
    <t>CONFIRMADO 22/12</t>
  </si>
  <si>
    <t>CHEQUE PAGADO NO.0018255RFC CUENTA DE DEPOSITO:VMT060106JC7</t>
  </si>
  <si>
    <t>TRASPASO ENTRE CUENTASREFBNTC00471291INFORSERVEIS ( INTERFAZ DE CORBMRCASH</t>
  </si>
  <si>
    <t>E-198</t>
  </si>
  <si>
    <t>TRASPASO ENTRE CUENTASREFBNTC00471291CORREO SERVER   BMRCASH</t>
  </si>
  <si>
    <t>E-200</t>
  </si>
  <si>
    <t>E-197</t>
  </si>
  <si>
    <t>TRASPASO ENTRE CUENTASREFBNTC00471291INTERNET0445084814    BMRCASH</t>
  </si>
  <si>
    <t>E-196</t>
  </si>
  <si>
    <t>TRASPASO ENTRE CUENTASREFBNTC00471291NEXTEL  0445084814    BMRCASH</t>
  </si>
  <si>
    <t>E-199</t>
  </si>
  <si>
    <t>CHEQUE PAGADO NO.00182590447737114</t>
  </si>
  <si>
    <t>DEPOSITO DE TERCEROREFBNTC00317527 QUALITAS 9911536BMRCASH</t>
  </si>
  <si>
    <t>RF-36948 H66363 22.12.16</t>
  </si>
  <si>
    <t>SPEI RECIBIDOBANORTE/IXE0005186009  0720221216Servicio de Sedan</t>
  </si>
  <si>
    <t>TRASPASO A TERCEROSREFBNTC00471291PAGO A PROVEEDOR    BMRCASH</t>
  </si>
  <si>
    <t>TRASPASO A TERCEROSREFBNTC00471291PAGO UNIDAD SEM DG275978      BMRCASH</t>
  </si>
  <si>
    <t>TOYOTA FINANCIAL SERGUIA:0790075REF:00000000000005704058 CIE:0593003</t>
  </si>
  <si>
    <t>SPEI RECIBIDOBANAMEX0005134951  0020000001TRASPASO</t>
  </si>
  <si>
    <t>D-2709</t>
  </si>
  <si>
    <t>TRASPASO ENTRE CUENTASDE LA CUENTA 1168486999</t>
  </si>
  <si>
    <t>DEPOSITO DE TERCEROREFBNTC000021862T3RFREV6HW554892  FBMRCASH</t>
  </si>
  <si>
    <t>0289N/17</t>
  </si>
  <si>
    <t>PD 2322</t>
  </si>
  <si>
    <t>DEPOSITO DE TERCEROREFBNTC00002186JTFSX23P6H6175281 FBMRCASH</t>
  </si>
  <si>
    <t>0522N/17</t>
  </si>
  <si>
    <t>DEPOSITO DE TERCEROREFBNTC000021862T3RFREV8HW560032 FBMRCASH</t>
  </si>
  <si>
    <t>0434N/17</t>
  </si>
  <si>
    <t>DEP.CHEQUES DE OTRO BANCO DIC22 09:45 MEXICO</t>
  </si>
  <si>
    <t>TRASPASO A PERIFERICA2951884093DIC22 09:39 BANCOMER D805  FOLIO:2843</t>
  </si>
  <si>
    <t>DEPOSITO DE TERCEROREFBNTC00474614PAGO FACT AS 47725 BMRCASH</t>
  </si>
  <si>
    <t>INST NAC DE INV</t>
  </si>
  <si>
    <t>DEPOSITO EN EFECTIVO1360094DEM REF:00000000093061210220 9525736</t>
  </si>
  <si>
    <t>DEPOSITO EN EFECTIVO1360094DEM REF:00000000012061210220 9525725</t>
  </si>
  <si>
    <t>SPEI RECIBIDOSANTANDER0005020097  0145106319ULTIMO PAGO HILUX</t>
  </si>
  <si>
    <t>SPEI RECIBIDOAXA0005015510  67413291580011329158 217 001 AUTOS</t>
  </si>
  <si>
    <t>PAGO CUENTA DE TERCERO 0065545010BNET 0154417410</t>
  </si>
  <si>
    <t>GALVAN JARAMILLO MA TERESA</t>
  </si>
  <si>
    <t>DEPOSITO DE TERCEROREFBNTC00456888LETICIA RODRIGUEZ OROZCO BMRCASH</t>
  </si>
  <si>
    <t>RF-36795                  16/DICIEMBRE</t>
  </si>
  <si>
    <t>PAGO CUENTA DE TERCERO 0003482143BNET    0164043685</t>
  </si>
  <si>
    <t>DEPOSITO DE TERCEROREFBNTC00332445AGROSERVICIOS F 10034 BMRCASH</t>
  </si>
  <si>
    <t>CONFIRMADO 21/12</t>
  </si>
  <si>
    <t>DEPOSITO DE TERCEROREFBNTC00332445AGROSERVICIOS F 1012 BMRCASH</t>
  </si>
  <si>
    <t>DEPOSITO DE TERCEROREFBNTC00317527 QUALITAS 9896666BMRCASH</t>
  </si>
  <si>
    <t>RF-36916 H68868 H69476 21.12.16</t>
  </si>
  <si>
    <t>PAGO CUENTA DE TERCERO 0038049020BNET    0156750214</t>
  </si>
  <si>
    <t>TRASPASO ENTRE CUENTASDE LA CUENTA 2674236831</t>
  </si>
  <si>
    <t>SPEI RECIBIDOSCOTIABANK0005194274  0440004215Anticipo de auto</t>
  </si>
  <si>
    <t>TOYOTA FINANCIAL SERGUIA:3077965REF:00000000000005704058 CIE:0593003</t>
  </si>
  <si>
    <t>SPEI RECIBIDOSANTANDER0005169854  0149688851TRASPASO</t>
  </si>
  <si>
    <t>SPEI RECIBIDOBANAMEX0005165993  0020000001TRASPASO</t>
  </si>
  <si>
    <t>D-2705</t>
  </si>
  <si>
    <t>TRASPASO ENTRE CUENTASDE LA CUENTA 0155763606</t>
  </si>
  <si>
    <t>DEPOSITO DE TERCEROREFBNTC000021862T3RFREVXHW549744  FBMRCASH</t>
  </si>
  <si>
    <t>0267N/17</t>
  </si>
  <si>
    <t>PD 2189</t>
  </si>
  <si>
    <t>DEPOSITO DE TERCEROREFBNTC000021865TDYZ3DC6HS805363  FBMRCASH</t>
  </si>
  <si>
    <t>0515N/17</t>
  </si>
  <si>
    <t>DEPOSITO DE TERCEROREFBNTC000021862T3WF4EV6DW040735   FBMRCASH</t>
  </si>
  <si>
    <t>0088U/16</t>
  </si>
  <si>
    <t>PAGO CUENTA DE TERCERO 0018352026BNET    0152297531</t>
  </si>
  <si>
    <t>DEP.CHEQUES DE OTRO BANCO DIC21 09:47 MEXICO</t>
  </si>
  <si>
    <t>TRASPASO A TERCEROSREFBNTC00471291DEVOLUCION RECIBO  36479      BMRCASH</t>
  </si>
  <si>
    <t>TRASPASO A TERCEROSREFBNTC00471291F P16856  BMRCASH</t>
  </si>
  <si>
    <t>TRASPASO A TERCEROSREFBNTC00471291F 17143 17115 17135   BMRCASH</t>
  </si>
  <si>
    <t>TRASPASO A TERCEROSREFBNTC00471291F 278 272   BMRCASH</t>
  </si>
  <si>
    <t>TRASPASO A TERCEROSREFBNTC00471291F 15774 15793   BMRCASH</t>
  </si>
  <si>
    <t>TRASPASO A TERCEROSREFBNTC00471291F FAC93   BMRCASH</t>
  </si>
  <si>
    <t>TRASPASO A TERCEROSREFBNTC00471291F 26338 26473 26786   BMRCASH</t>
  </si>
  <si>
    <t>TRASPASO A TERCEROSREFBNTC00471291F 821 839 BMRCASH</t>
  </si>
  <si>
    <t>TRASPASO A TERCEROSREFBNTC00471291F A1427    BMRCASH</t>
  </si>
  <si>
    <t>TRASPASO A TERCEROSREFBNTC00471291F 12   BMRCASH</t>
  </si>
  <si>
    <t>TRASPASO A TERCEROSREFBNTC00471291F 1   BMRCASH</t>
  </si>
  <si>
    <t>TRASPASO A TERCEROSREFBNTC00471291F 388    BMRCASH</t>
  </si>
  <si>
    <t>TRASPASO A TERCEROSREFBNTC00471291F 3488  BMRCASH</t>
  </si>
  <si>
    <t>SPEI ENVIADO BANAMEX0000034226  0022112168DEVOLUCION RECIBO  36693</t>
  </si>
  <si>
    <t>SPEI ENVIADO HSBC0000034225  0212112168DEVOLUCION RECIBO  36683</t>
  </si>
  <si>
    <t>SPEI ENVIADO BANORTE/IXE0000034224  0722112168F 1439 1404</t>
  </si>
  <si>
    <t>SPEI ENVIADO BANORTE/IXE0000034223  0722112168F 330</t>
  </si>
  <si>
    <t>SPEI ENVIADO BANAMEX0000034222  0022112168F 1227</t>
  </si>
  <si>
    <t>SPEI ENVIADO BANAMEX0000034221  0022112168F A5269</t>
  </si>
  <si>
    <t>SPEI ENVIADO BANAMEX0000034220  0022112168F 511</t>
  </si>
  <si>
    <t>SPEI ENVIADO BANORTE/IXE0000034219  0722112168F E821</t>
  </si>
  <si>
    <t>SPEI ENVIADO BANORTE/IXE0000034218  0722112168F 1140</t>
  </si>
  <si>
    <t>SPEI ENVIADO BANAMEX0000034217  0022112168F 3800</t>
  </si>
  <si>
    <t>SPEI ENVIADO BANAMEX0000034216  0022112168F 4091 4090 4092 4172 4255</t>
  </si>
  <si>
    <t>SPEI ENVIADO SCOTIABANK0000034215  0442112168F 1007</t>
  </si>
  <si>
    <t>SPEI ENVIADO BANAMEX0000034214  0022112168F 152461 1508492 1508839</t>
  </si>
  <si>
    <t>SPEI ENVIADO SANTANDER0000034213  0142112168F 517</t>
  </si>
  <si>
    <t>SPEI ENVIADO BANORTE/IXE0000034212  0722112168F 04673</t>
  </si>
  <si>
    <t>SPEI ENVIADO BANAMEX0000034211  0022112168F M376</t>
  </si>
  <si>
    <t>SPEI ENVIADO BANAMEX0000034210  0022112168F 6336874 6345715 6368671</t>
  </si>
  <si>
    <t>SPEI ENVIADO BAJIO0000034209  0302112168F 26248 26171</t>
  </si>
  <si>
    <t>SPEI ENVIADO SCOTIABANK0000034208  0442112168F 253 1055 1033 1034</t>
  </si>
  <si>
    <t>SPEI ENVIADO SCOTIABANK0000034207  0442112168F A37233</t>
  </si>
  <si>
    <t>SPEI ENVIADO BANAMEX0000034206  0022112168F 33 34 29 32</t>
  </si>
  <si>
    <t>SPEI ENVIADO BANORTE/IXE0000034205  0722112168F 1118</t>
  </si>
  <si>
    <t>SPEI ENVIADO SANTANDER0000034204  0142112168F A2966</t>
  </si>
  <si>
    <t>SPEI ENVIADO BANAMEX0000034203  0022112168F S0046571</t>
  </si>
  <si>
    <t>E-195</t>
  </si>
  <si>
    <t>SPEI ENVIADO INBURSA0000033310  0362112168PAGO FACTURA</t>
  </si>
  <si>
    <t>DEPOSITO DE TERCEROREFBNTC00230308MANTTO   BMRCASH</t>
  </si>
  <si>
    <t xml:space="preserve">GRUPO PAGO MISMO </t>
  </si>
  <si>
    <t>SPEI RECIBIDOBANAMEX0005034057  0020093168AMEXCO SE 9350093168</t>
  </si>
  <si>
    <t>DEPOSITO EN EFECTIVO1360094DEM REF:00000000013061219120 9014533</t>
  </si>
  <si>
    <t>DEPOSITO EN EFECTIVO1360094DEM REF:00000000013061219120 9014522</t>
  </si>
  <si>
    <t>SPEI RECIBIDOAXA0005015674  67413230390011323039 217 001 AUTOS</t>
  </si>
  <si>
    <t>RF-36890 H68535 21.12.16</t>
  </si>
  <si>
    <t>SPEI RECIBIDOAXA0005015474  67413228390011322839 217 001 AUTOS</t>
  </si>
  <si>
    <t>RF-36889 H68002 21.12.16</t>
  </si>
  <si>
    <t xml:space="preserve">CHEQUE PAGADO NO.CH-0018249 </t>
  </si>
  <si>
    <t xml:space="preserve">CHEQUE PAGADO NO.CH-0018248 </t>
  </si>
  <si>
    <t>TRASPASO ENTRE CUENTAS DE LA CUENTA 1135669197</t>
  </si>
  <si>
    <t>TRASPASO ENTRE CUENTAS DE LA CUENTA 1206436919</t>
  </si>
  <si>
    <t>CHEQUE PAGADO NO.00182510151679147</t>
  </si>
  <si>
    <t>CHEQUE PAGADO NO.00182520148576831</t>
  </si>
  <si>
    <t>DEP.CHEQUES DE OTRO BANCO DIC20 14:49 MEXICO</t>
  </si>
  <si>
    <t>PAGO CUENTA DE TERCERO 0026355013BNET    0197996985</t>
  </si>
  <si>
    <t>TRASPASO A TERCEROSREFBNTC00471291PAGO F A1608 BMRCASH</t>
  </si>
  <si>
    <t>TRASPASO A TERCEROSREFBNTC00471291PAGO F A1610  BMRCASH</t>
  </si>
  <si>
    <t>TRASPASO A TERCEROSREFBNTC00471291PAGO DONATIVO BMRCASH</t>
  </si>
  <si>
    <t>DEPOSITO DE TERCEROREFBNTC00481459DEV DEPOSITOM ERRONEO BMRCASH</t>
  </si>
  <si>
    <t>DEPOSITO DE TERCEROREFBNTC00034266SIENA POSCO MPPC  BMRCASH</t>
  </si>
  <si>
    <t>D-2706</t>
  </si>
  <si>
    <t>AM 1272 1274</t>
  </si>
  <si>
    <t>PD 2012</t>
  </si>
  <si>
    <t>0498N/17</t>
  </si>
  <si>
    <t>PD 2022</t>
  </si>
  <si>
    <t>TRASPASO A TERCEROSREFBNTC00471291PAGO AGUINALDO BMRCASH</t>
  </si>
  <si>
    <t>RF-36881 H67565 20.12.16</t>
  </si>
  <si>
    <t>DEPOSITO DE TERCEROREFBNTC00317527  QUALITAS 9886992BMRCASH</t>
  </si>
  <si>
    <t>DEPOSITO DE TERCEROREFBNTC00317527   QUALITAS 9886889BMRCASH</t>
  </si>
  <si>
    <t>D-2707</t>
  </si>
  <si>
    <t>RF36758-AR13257-RF36760-RF36463-AR13259-RF36764-AS47544-AS47546-AR13261-RF36768-AS47548-AS47552-AS47553-RF367774-RF36772-AS47556-AR13273-RF36779-AS47561-AS47565-AS47566-AS47558-RF36783-RF36784-AR13282              15/DICIEMBRE</t>
  </si>
  <si>
    <t>RF-36794                  16/DICIEMBRE</t>
  </si>
  <si>
    <t>RF-36799                  16/DICIEMBRE</t>
  </si>
  <si>
    <t>RF36802                   16/DICIEMBRE</t>
  </si>
  <si>
    <t>AS-47584                 16/DICIEMBRE</t>
  </si>
  <si>
    <t>AS-47583                  16/DICIEMBRE</t>
  </si>
  <si>
    <t>RF-36805                   16/DICIEMBRE</t>
  </si>
  <si>
    <t>RF-36801                   16/DICIEMBRE</t>
  </si>
  <si>
    <t>AR13242-RF36720-RF36722-RF36723-AS47457-RF36726-RF36727-AS47460-RF36728-RF36731-RF36735-AS47461-AS47464-RF36738-RF36740-AS47507-RF36743-RF36744-AS47515-RF36746-RF36747-RF36748-RF36749-AS47518-RF-36750-AS47521-AR13252-AS47522-AR13253-AR13254                      14/DICIEMBRE</t>
  </si>
  <si>
    <t>AS47530-AS47531                14/DICIEMBRE</t>
  </si>
  <si>
    <t>DEP. TARJETAS DEL        15/DICIEMBRE    AS-47613    16/12/16</t>
  </si>
  <si>
    <t>RF-36790                    16/DICIEMBRE</t>
  </si>
  <si>
    <t>RF-36798   16/12/16       DIF 795.08</t>
  </si>
  <si>
    <t>D-2025</t>
  </si>
  <si>
    <t>AS-47454                   13/DICIEMBRE</t>
  </si>
  <si>
    <t>RF36690-RF36691-RF36695-AR13231-RF36696-RF36699-RF36700-AS47426-AR13233-AS47427-AR13235-RF36704-RF36705-RF36706-RF36707-RF36708-RF36710-AS47434-RF36711-AS47436-RF36712-AR13237-AS36714-AS47439-AS47440-AS47443-RF36717-RF36718                 13/DICIEMBRE</t>
  </si>
  <si>
    <t>DEP. TARJETAS DEL        14/DICIEMBRE</t>
  </si>
  <si>
    <t>RF-36757                   14/DICIEMBRE</t>
  </si>
  <si>
    <t>AS-47529                   14/DICIEMBRE</t>
  </si>
  <si>
    <t>RF-36809                    16/DICIEMBRE</t>
  </si>
  <si>
    <t>RF-36753                14/DICIEMBRE</t>
  </si>
  <si>
    <t>RF-36752                 14/DICIEMBRE</t>
  </si>
  <si>
    <t>RF-36806                    16/DICIEMBRE</t>
  </si>
  <si>
    <t>AS-47431                13/DICIEMBRE</t>
  </si>
  <si>
    <t>AS-47438               13/DICIEMBRE</t>
  </si>
  <si>
    <t>RF36685-RF36687            12/DICIEMBRE</t>
  </si>
  <si>
    <t>DEP. TARJETAS DEL        13/DICIEMBRE</t>
  </si>
  <si>
    <t>AS-47456                    13/DICIEMBRE</t>
  </si>
  <si>
    <t>AS-47573                   16/DICIEMBRE</t>
  </si>
  <si>
    <t>RF-47573                 16/DICIEMBRE</t>
  </si>
  <si>
    <t>RF-36715                13/DICIEMBRE</t>
  </si>
  <si>
    <t>RF-36698                 13/DICIEMBRE</t>
  </si>
  <si>
    <t>D-2026</t>
  </si>
  <si>
    <t>RF-36697                 13/DICIEMBRE</t>
  </si>
  <si>
    <t>DEP. TARJETAS DEL</t>
  </si>
  <si>
    <t>DEP. TARJETAS DEL        10/DICIEMBRE</t>
  </si>
  <si>
    <t>DEP. TARJETAS DEL         10/DICIEMBRE</t>
  </si>
  <si>
    <t>DEP. TARJETAS DEL       10/DICIEMBRE</t>
  </si>
  <si>
    <t>DEP. TARJETAS DEL       09/DICIEMBRE</t>
  </si>
  <si>
    <t>DEP. TARJETAS DEL        09/DICIEMBRE</t>
  </si>
  <si>
    <t>RF-36692                 13/DICIEMBRE</t>
  </si>
  <si>
    <t>AR-13243                14/DICIEMBRE</t>
  </si>
  <si>
    <t>AS-47572                  16/DICIEMBRE</t>
  </si>
  <si>
    <t>DEP. TARJETAS DEL   08/DICIEMBRERF36582  07/12/16    RF36547 06/12/16 RF36663 09/12/16</t>
  </si>
  <si>
    <t>DEP. TARJETAS DEL    08/DICIEMBRERF36582  07/12/16    RF36547 06/12/16 RF36663 09/12/16</t>
  </si>
  <si>
    <t>RF-36806                     16/DICIEMBRE</t>
  </si>
  <si>
    <t>REASIGNACION FONDOS INV.BMERGOB E1 00DEPOSITO REASIGNACION SERIE E1</t>
  </si>
  <si>
    <t>REASIGNACION FONDOS INV.BMERGOB E 00RETIRO REASIGNACION SERIE E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</si>
</sst>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43" formatCode="_-* #,##0.00_-;\-* #,##0.00_-;_-* &quot;-&quot;??_-;_-@_-"/>
    <numFmt numFmtId="164" formatCode="_-* #,##0.00_-;\-* #,##0.00_-;_-* \-??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8"/>
      <color indexed="12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color indexed="56"/>
      <name val="Arial"/>
      <family val="2"/>
    </font>
    <font>
      <sz val="8"/>
      <name val="Arial"/>
      <family val="2"/>
    </font>
    <font>
      <b/>
      <sz val="8"/>
      <color rgb="FF0000CC"/>
      <name val="Arial"/>
      <family val="2"/>
    </font>
    <font>
      <b/>
      <sz val="11"/>
      <color rgb="FF0000FF"/>
      <name val="Calibri"/>
      <family val="2"/>
      <scheme val="minor"/>
    </font>
    <font>
      <sz val="8"/>
      <color rgb="FF00206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rgb="FF002060"/>
      <name val="Arial"/>
      <family val="2"/>
    </font>
    <font>
      <b/>
      <sz val="8"/>
      <color indexed="56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18"/>
      <name val="Arial"/>
      <family val="2"/>
    </font>
    <font>
      <b/>
      <sz val="8"/>
      <color rgb="FF002060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b/>
      <sz val="8"/>
      <color rgb="FF7030A0"/>
      <name val="Arial"/>
      <family val="2"/>
    </font>
    <font>
      <b/>
      <sz val="9"/>
      <color rgb="FF0000FF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FF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5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6" fillId="0" borderId="0"/>
    <xf numFmtId="0" fontId="16" fillId="0" borderId="0"/>
    <xf numFmtId="43" fontId="1" fillId="0" borderId="0" applyFont="0" applyFill="0" applyBorder="0" applyAlignment="0" applyProtection="0"/>
    <xf numFmtId="0" fontId="16" fillId="0" borderId="0"/>
    <xf numFmtId="0" fontId="16" fillId="0" borderId="0"/>
  </cellStyleXfs>
  <cellXfs count="514">
    <xf numFmtId="0" fontId="0" fillId="0" borderId="0" xfId="0"/>
    <xf numFmtId="164" fontId="3" fillId="0" borderId="0" xfId="0" applyNumberFormat="1" applyFont="1" applyFill="1" applyAlignment="1">
      <alignment horizontal="left"/>
    </xf>
    <xf numFmtId="0" fontId="4" fillId="0" borderId="0" xfId="0" applyFont="1"/>
    <xf numFmtId="14" fontId="4" fillId="0" borderId="0" xfId="0" applyNumberFormat="1" applyFont="1" applyFill="1" applyAlignment="1">
      <alignment horizontal="left"/>
    </xf>
    <xf numFmtId="0" fontId="5" fillId="0" borderId="0" xfId="1" applyNumberFormat="1" applyFont="1" applyFill="1" applyBorder="1" applyAlignment="1" applyProtection="1">
      <alignment horizontal="left"/>
    </xf>
    <xf numFmtId="43" fontId="4" fillId="0" borderId="0" xfId="1" applyFont="1" applyFill="1" applyBorder="1" applyAlignment="1" applyProtection="1"/>
    <xf numFmtId="43" fontId="4" fillId="0" borderId="0" xfId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left"/>
    </xf>
    <xf numFmtId="0" fontId="4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43" fontId="3" fillId="0" borderId="0" xfId="1" applyFont="1" applyFill="1" applyBorder="1" applyAlignment="1" applyProtection="1">
      <alignment horizontal="center"/>
    </xf>
    <xf numFmtId="14" fontId="4" fillId="0" borderId="0" xfId="1" applyNumberFormat="1" applyFont="1" applyFill="1"/>
    <xf numFmtId="0" fontId="4" fillId="0" borderId="0" xfId="1" applyNumberFormat="1" applyFont="1" applyFill="1"/>
    <xf numFmtId="8" fontId="4" fillId="0" borderId="0" xfId="1" applyNumberFormat="1" applyFont="1" applyFill="1"/>
    <xf numFmtId="43" fontId="4" fillId="0" borderId="0" xfId="1" applyFont="1" applyFill="1"/>
    <xf numFmtId="8" fontId="4" fillId="0" borderId="0" xfId="0" applyNumberFormat="1" applyFont="1" applyFill="1"/>
    <xf numFmtId="0" fontId="4" fillId="0" borderId="0" xfId="0" applyFont="1" applyFill="1"/>
    <xf numFmtId="43" fontId="8" fillId="0" borderId="0" xfId="1" applyFont="1" applyFill="1"/>
    <xf numFmtId="0" fontId="4" fillId="2" borderId="0" xfId="1" applyNumberFormat="1" applyFont="1" applyFill="1"/>
    <xf numFmtId="14" fontId="4" fillId="3" borderId="0" xfId="1" applyNumberFormat="1" applyFont="1" applyFill="1"/>
    <xf numFmtId="0" fontId="4" fillId="3" borderId="0" xfId="1" applyNumberFormat="1" applyFont="1" applyFill="1"/>
    <xf numFmtId="0" fontId="4" fillId="4" borderId="0" xfId="1" applyNumberFormat="1" applyFont="1" applyFill="1"/>
    <xf numFmtId="0" fontId="4" fillId="6" borderId="0" xfId="1" applyNumberFormat="1" applyFont="1" applyFill="1"/>
    <xf numFmtId="0" fontId="7" fillId="0" borderId="0" xfId="1" applyNumberFormat="1" applyFont="1" applyFill="1"/>
    <xf numFmtId="43" fontId="7" fillId="0" borderId="0" xfId="1" applyFont="1" applyFill="1"/>
    <xf numFmtId="14" fontId="7" fillId="0" borderId="0" xfId="1" applyNumberFormat="1" applyFont="1" applyFill="1"/>
    <xf numFmtId="14" fontId="4" fillId="7" borderId="0" xfId="1" applyNumberFormat="1" applyFont="1" applyFill="1"/>
    <xf numFmtId="0" fontId="4" fillId="7" borderId="0" xfId="1" applyNumberFormat="1" applyFont="1" applyFill="1"/>
    <xf numFmtId="0" fontId="4" fillId="7" borderId="0" xfId="0" applyFont="1" applyFill="1"/>
    <xf numFmtId="0" fontId="4" fillId="4" borderId="0" xfId="1" applyNumberFormat="1" applyFont="1" applyFill="1" applyAlignment="1">
      <alignment horizontal="left"/>
    </xf>
    <xf numFmtId="0" fontId="4" fillId="4" borderId="0" xfId="1" applyNumberFormat="1" applyFont="1" applyFill="1" applyAlignment="1"/>
    <xf numFmtId="0" fontId="4" fillId="0" borderId="0" xfId="1" applyNumberFormat="1" applyFont="1" applyFill="1" applyAlignment="1"/>
    <xf numFmtId="0" fontId="4" fillId="6" borderId="0" xfId="1" applyNumberFormat="1" applyFont="1" applyFill="1" applyAlignment="1"/>
    <xf numFmtId="0" fontId="4" fillId="2" borderId="0" xfId="1" applyNumberFormat="1" applyFont="1" applyFill="1" applyAlignment="1"/>
    <xf numFmtId="0" fontId="4" fillId="0" borderId="0" xfId="1" applyNumberFormat="1" applyFont="1" applyFill="1" applyAlignment="1">
      <alignment horizontal="left"/>
    </xf>
    <xf numFmtId="0" fontId="4" fillId="8" borderId="0" xfId="1" applyNumberFormat="1" applyFont="1" applyFill="1"/>
    <xf numFmtId="0" fontId="7" fillId="2" borderId="0" xfId="1" applyNumberFormat="1" applyFont="1" applyFill="1"/>
    <xf numFmtId="0" fontId="7" fillId="6" borderId="0" xfId="1" applyNumberFormat="1" applyFont="1" applyFill="1"/>
    <xf numFmtId="43" fontId="4" fillId="0" borderId="0" xfId="1" applyFont="1"/>
    <xf numFmtId="14" fontId="4" fillId="0" borderId="0" xfId="1" applyNumberFormat="1" applyFont="1"/>
    <xf numFmtId="0" fontId="7" fillId="4" borderId="0" xfId="1" applyNumberFormat="1" applyFont="1" applyFill="1"/>
    <xf numFmtId="0" fontId="7" fillId="0" borderId="0" xfId="1" applyNumberFormat="1" applyFont="1"/>
    <xf numFmtId="0" fontId="7" fillId="2" borderId="0" xfId="1" applyNumberFormat="1" applyFont="1" applyFill="1" applyAlignment="1">
      <alignment horizontal="left"/>
    </xf>
    <xf numFmtId="0" fontId="7" fillId="0" borderId="0" xfId="1" applyNumberFormat="1" applyFont="1" applyFill="1" applyAlignment="1">
      <alignment horizontal="left"/>
    </xf>
    <xf numFmtId="0" fontId="7" fillId="0" borderId="0" xfId="1" applyNumberFormat="1" applyFont="1" applyAlignment="1">
      <alignment horizontal="left"/>
    </xf>
    <xf numFmtId="43" fontId="7" fillId="0" borderId="0" xfId="1" applyFont="1"/>
    <xf numFmtId="14" fontId="4" fillId="4" borderId="0" xfId="1" applyNumberFormat="1" applyFont="1" applyFill="1"/>
    <xf numFmtId="14" fontId="4" fillId="0" borderId="0" xfId="0" applyNumberFormat="1" applyFont="1"/>
    <xf numFmtId="0" fontId="7" fillId="0" borderId="0" xfId="0" applyNumberFormat="1" applyFont="1"/>
    <xf numFmtId="0" fontId="7" fillId="6" borderId="0" xfId="0" applyNumberFormat="1" applyFont="1" applyFill="1"/>
    <xf numFmtId="14" fontId="4" fillId="9" borderId="0" xfId="0" applyNumberFormat="1" applyFont="1" applyFill="1"/>
    <xf numFmtId="0" fontId="7" fillId="9" borderId="0" xfId="0" applyNumberFormat="1" applyFont="1" applyFill="1"/>
    <xf numFmtId="0" fontId="7" fillId="2" borderId="0" xfId="0" applyNumberFormat="1" applyFont="1" applyFill="1"/>
    <xf numFmtId="14" fontId="4" fillId="0" borderId="0" xfId="1" applyNumberFormat="1" applyFont="1" applyAlignment="1"/>
    <xf numFmtId="0" fontId="7" fillId="0" borderId="0" xfId="1" applyNumberFormat="1" applyFont="1" applyAlignment="1"/>
    <xf numFmtId="14" fontId="4" fillId="0" borderId="0" xfId="1" applyNumberFormat="1" applyFont="1" applyFill="1" applyAlignment="1"/>
    <xf numFmtId="0" fontId="7" fillId="0" borderId="0" xfId="1" applyNumberFormat="1" applyFont="1" applyFill="1" applyAlignment="1"/>
    <xf numFmtId="43" fontId="4" fillId="0" borderId="0" xfId="1" applyFont="1" applyFill="1" applyAlignment="1"/>
    <xf numFmtId="43" fontId="10" fillId="0" borderId="0" xfId="1" applyFont="1" applyFill="1" applyAlignment="1"/>
    <xf numFmtId="16" fontId="3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/>
    <xf numFmtId="14" fontId="11" fillId="0" borderId="0" xfId="1" applyNumberFormat="1" applyFont="1" applyFill="1" applyAlignment="1"/>
    <xf numFmtId="0" fontId="5" fillId="0" borderId="0" xfId="1" applyNumberFormat="1" applyFont="1" applyFill="1" applyAlignment="1"/>
    <xf numFmtId="43" fontId="11" fillId="0" borderId="0" xfId="1" applyFont="1" applyFill="1" applyAlignment="1"/>
    <xf numFmtId="14" fontId="4" fillId="0" borderId="0" xfId="0" applyNumberFormat="1" applyFont="1" applyFill="1"/>
    <xf numFmtId="0" fontId="7" fillId="0" borderId="0" xfId="0" applyNumberFormat="1" applyFont="1" applyFill="1"/>
    <xf numFmtId="43" fontId="11" fillId="0" borderId="0" xfId="1" applyFont="1" applyFill="1"/>
    <xf numFmtId="14" fontId="4" fillId="0" borderId="0" xfId="0" applyNumberFormat="1" applyFont="1" applyFill="1" applyAlignment="1"/>
    <xf numFmtId="43" fontId="7" fillId="0" borderId="0" xfId="1" applyFont="1" applyFill="1" applyAlignment="1"/>
    <xf numFmtId="0" fontId="4" fillId="0" borderId="0" xfId="0" applyFont="1" applyFill="1" applyAlignment="1"/>
    <xf numFmtId="8" fontId="4" fillId="0" borderId="0" xfId="0" applyNumberFormat="1" applyFont="1" applyFill="1" applyAlignment="1"/>
    <xf numFmtId="14" fontId="7" fillId="0" borderId="0" xfId="0" applyNumberFormat="1" applyFont="1" applyFill="1" applyAlignment="1">
      <alignment horizontal="center"/>
    </xf>
    <xf numFmtId="43" fontId="4" fillId="0" borderId="0" xfId="1" applyFont="1" applyFill="1" applyAlignment="1">
      <alignment wrapText="1"/>
    </xf>
    <xf numFmtId="0" fontId="7" fillId="0" borderId="0" xfId="0" applyNumberFormat="1" applyFont="1" applyFill="1" applyAlignment="1">
      <alignment vertical="center"/>
    </xf>
    <xf numFmtId="43" fontId="4" fillId="0" borderId="0" xfId="1" applyFont="1" applyFill="1" applyAlignment="1">
      <alignment vertical="center"/>
    </xf>
    <xf numFmtId="43" fontId="4" fillId="0" borderId="0" xfId="0" applyNumberFormat="1" applyFont="1" applyFill="1"/>
    <xf numFmtId="0" fontId="12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Alignment="1">
      <alignment horizontal="center"/>
    </xf>
    <xf numFmtId="0" fontId="12" fillId="0" borderId="0" xfId="1" applyNumberFormat="1" applyFont="1" applyAlignment="1">
      <alignment horizontal="center"/>
    </xf>
    <xf numFmtId="0" fontId="12" fillId="0" borderId="0" xfId="1" applyNumberFormat="1" applyFont="1" applyFill="1" applyAlignment="1">
      <alignment horizontal="center" wrapText="1"/>
    </xf>
    <xf numFmtId="0" fontId="12" fillId="0" borderId="0" xfId="1" applyNumberFormat="1" applyFont="1" applyFill="1" applyAlignment="1">
      <alignment horizontal="center" vertical="center"/>
    </xf>
    <xf numFmtId="0" fontId="13" fillId="0" borderId="0" xfId="1" applyNumberFormat="1" applyFont="1" applyFill="1" applyBorder="1" applyAlignment="1" applyProtection="1">
      <alignment horizontal="center"/>
    </xf>
    <xf numFmtId="0" fontId="13" fillId="0" borderId="0" xfId="1" applyNumberFormat="1" applyFont="1" applyFill="1" applyAlignment="1">
      <alignment horizontal="center"/>
    </xf>
    <xf numFmtId="0" fontId="13" fillId="0" borderId="0" xfId="1" applyNumberFormat="1" applyFont="1" applyFill="1" applyAlignment="1">
      <alignment horizontal="center" wrapText="1"/>
    </xf>
    <xf numFmtId="0" fontId="13" fillId="0" borderId="0" xfId="1" applyNumberFormat="1" applyFont="1" applyFill="1" applyAlignment="1">
      <alignment horizontal="center" vertical="center"/>
    </xf>
    <xf numFmtId="43" fontId="7" fillId="0" borderId="0" xfId="1" applyFont="1" applyAlignment="1">
      <alignment horizontal="center"/>
    </xf>
    <xf numFmtId="0" fontId="9" fillId="0" borderId="0" xfId="0" applyFont="1" applyFill="1"/>
    <xf numFmtId="43" fontId="10" fillId="0" borderId="0" xfId="1" applyFont="1" applyFill="1"/>
    <xf numFmtId="43" fontId="4" fillId="10" borderId="0" xfId="1" applyFont="1" applyFill="1"/>
    <xf numFmtId="0" fontId="7" fillId="5" borderId="0" xfId="1" applyNumberFormat="1" applyFont="1" applyFill="1"/>
    <xf numFmtId="0" fontId="4" fillId="11" borderId="0" xfId="1" applyNumberFormat="1" applyFont="1" applyFill="1"/>
    <xf numFmtId="0" fontId="4" fillId="11" borderId="0" xfId="1" applyNumberFormat="1" applyFont="1" applyFill="1" applyAlignment="1"/>
    <xf numFmtId="0" fontId="7" fillId="11" borderId="0" xfId="0" applyNumberFormat="1" applyFont="1" applyFill="1"/>
    <xf numFmtId="43" fontId="3" fillId="0" borderId="0" xfId="1" applyFont="1" applyFill="1" applyAlignment="1">
      <alignment horizontal="left"/>
    </xf>
    <xf numFmtId="43" fontId="3" fillId="0" borderId="0" xfId="0" applyNumberFormat="1" applyFont="1" applyFill="1" applyAlignment="1">
      <alignment horizontal="left"/>
    </xf>
    <xf numFmtId="164" fontId="14" fillId="0" borderId="0" xfId="0" applyNumberFormat="1" applyFont="1" applyFill="1" applyAlignment="1">
      <alignment horizontal="left"/>
    </xf>
    <xf numFmtId="0" fontId="15" fillId="0" borderId="0" xfId="0" applyFont="1"/>
    <xf numFmtId="14" fontId="15" fillId="0" borderId="0" xfId="0" applyNumberFormat="1" applyFont="1" applyFill="1" applyAlignment="1">
      <alignment horizontal="left"/>
    </xf>
    <xf numFmtId="43" fontId="15" fillId="0" borderId="0" xfId="1" applyFont="1" applyFill="1" applyBorder="1" applyAlignment="1" applyProtection="1"/>
    <xf numFmtId="43" fontId="15" fillId="0" borderId="0" xfId="1" applyFont="1" applyFill="1" applyBorder="1" applyAlignment="1" applyProtection="1">
      <alignment horizontal="center"/>
    </xf>
    <xf numFmtId="164" fontId="14" fillId="0" borderId="0" xfId="1" applyNumberFormat="1" applyFont="1" applyFill="1" applyBorder="1" applyAlignment="1" applyProtection="1">
      <alignment horizontal="left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/>
    </xf>
    <xf numFmtId="0" fontId="3" fillId="0" borderId="0" xfId="0" applyNumberFormat="1" applyFont="1" applyFill="1" applyAlignment="1">
      <alignment horizontal="center"/>
    </xf>
    <xf numFmtId="0" fontId="14" fillId="0" borderId="0" xfId="0" applyNumberFormat="1" applyFont="1" applyFill="1" applyAlignment="1">
      <alignment horizontal="center"/>
    </xf>
    <xf numFmtId="14" fontId="15" fillId="0" borderId="0" xfId="1" applyNumberFormat="1" applyFont="1" applyFill="1"/>
    <xf numFmtId="43" fontId="15" fillId="0" borderId="0" xfId="1" applyFont="1" applyFill="1"/>
    <xf numFmtId="0" fontId="15" fillId="9" borderId="0" xfId="1" applyNumberFormat="1" applyFont="1" applyFill="1"/>
    <xf numFmtId="0" fontId="15" fillId="0" borderId="0" xfId="1" applyNumberFormat="1" applyFont="1" applyFill="1"/>
    <xf numFmtId="0" fontId="15" fillId="12" borderId="0" xfId="1" applyNumberFormat="1" applyFont="1" applyFill="1"/>
    <xf numFmtId="0" fontId="14" fillId="0" borderId="0" xfId="0" applyFont="1"/>
    <xf numFmtId="14" fontId="15" fillId="0" borderId="0" xfId="1" applyNumberFormat="1" applyFont="1" applyAlignment="1"/>
    <xf numFmtId="8" fontId="15" fillId="0" borderId="0" xfId="0" applyNumberFormat="1" applyFont="1" applyFill="1"/>
    <xf numFmtId="0" fontId="15" fillId="13" borderId="0" xfId="1" applyNumberFormat="1" applyFont="1" applyFill="1"/>
    <xf numFmtId="43" fontId="15" fillId="0" borderId="0" xfId="1" applyFont="1" applyAlignment="1"/>
    <xf numFmtId="0" fontId="15" fillId="12" borderId="0" xfId="1" applyNumberFormat="1" applyFont="1" applyFill="1" applyAlignment="1"/>
    <xf numFmtId="0" fontId="15" fillId="0" borderId="0" xfId="1" applyNumberFormat="1" applyFont="1" applyAlignment="1"/>
    <xf numFmtId="43" fontId="15" fillId="0" borderId="0" xfId="1" applyFont="1" applyFill="1" applyAlignment="1"/>
    <xf numFmtId="0" fontId="14" fillId="0" borderId="0" xfId="0" applyNumberFormat="1" applyFont="1" applyFill="1" applyAlignment="1">
      <alignment horizontal="left"/>
    </xf>
    <xf numFmtId="43" fontId="15" fillId="14" borderId="0" xfId="1" applyFont="1" applyFill="1"/>
    <xf numFmtId="0" fontId="15" fillId="0" borderId="0" xfId="0" applyNumberFormat="1" applyFont="1" applyAlignment="1"/>
    <xf numFmtId="14" fontId="15" fillId="15" borderId="0" xfId="1" applyNumberFormat="1" applyFont="1" applyFill="1"/>
    <xf numFmtId="0" fontId="15" fillId="15" borderId="0" xfId="0" applyNumberFormat="1" applyFont="1" applyFill="1" applyAlignment="1"/>
    <xf numFmtId="43" fontId="15" fillId="15" borderId="0" xfId="1" applyFont="1" applyFill="1" applyAlignment="1"/>
    <xf numFmtId="0" fontId="15" fillId="9" borderId="0" xfId="0" applyNumberFormat="1" applyFont="1" applyFill="1" applyAlignment="1"/>
    <xf numFmtId="0" fontId="15" fillId="0" borderId="0" xfId="0" applyNumberFormat="1" applyFont="1"/>
    <xf numFmtId="43" fontId="15" fillId="0" borderId="0" xfId="1" applyFont="1"/>
    <xf numFmtId="0" fontId="15" fillId="15" borderId="0" xfId="1" applyNumberFormat="1" applyFont="1" applyFill="1"/>
    <xf numFmtId="43" fontId="15" fillId="15" borderId="0" xfId="1" applyFont="1" applyFill="1"/>
    <xf numFmtId="0" fontId="15" fillId="17" borderId="0" xfId="1" applyNumberFormat="1" applyFont="1" applyFill="1"/>
    <xf numFmtId="14" fontId="15" fillId="0" borderId="0" xfId="1" applyNumberFormat="1" applyFont="1" applyFill="1" applyAlignment="1"/>
    <xf numFmtId="0" fontId="15" fillId="0" borderId="0" xfId="1" applyNumberFormat="1" applyFont="1" applyFill="1" applyAlignment="1"/>
    <xf numFmtId="14" fontId="15" fillId="18" borderId="0" xfId="1" applyNumberFormat="1" applyFont="1" applyFill="1"/>
    <xf numFmtId="0" fontId="15" fillId="18" borderId="0" xfId="1" applyNumberFormat="1" applyFont="1" applyFill="1"/>
    <xf numFmtId="43" fontId="15" fillId="18" borderId="0" xfId="1" applyFont="1" applyFill="1"/>
    <xf numFmtId="43" fontId="15" fillId="19" borderId="0" xfId="1" applyFont="1" applyFill="1" applyAlignment="1"/>
    <xf numFmtId="14" fontId="15" fillId="0" borderId="0" xfId="1" applyNumberFormat="1" applyFont="1" applyFill="1" applyBorder="1"/>
    <xf numFmtId="0" fontId="15" fillId="17" borderId="0" xfId="1" applyNumberFormat="1" applyFont="1" applyFill="1" applyBorder="1"/>
    <xf numFmtId="43" fontId="15" fillId="0" borderId="0" xfId="1" applyFont="1" applyBorder="1" applyAlignment="1"/>
    <xf numFmtId="0" fontId="14" fillId="0" borderId="0" xfId="0" applyNumberFormat="1" applyFont="1" applyFill="1" applyBorder="1" applyAlignment="1">
      <alignment horizontal="center"/>
    </xf>
    <xf numFmtId="0" fontId="15" fillId="0" borderId="0" xfId="0" applyFont="1" applyBorder="1"/>
    <xf numFmtId="14" fontId="15" fillId="0" borderId="0" xfId="0" applyNumberFormat="1" applyFont="1" applyAlignment="1"/>
    <xf numFmtId="0" fontId="15" fillId="17" borderId="0" xfId="0" applyNumberFormat="1" applyFont="1" applyFill="1" applyAlignment="1"/>
    <xf numFmtId="0" fontId="15" fillId="12" borderId="0" xfId="0" applyNumberFormat="1" applyFont="1" applyFill="1" applyAlignment="1"/>
    <xf numFmtId="14" fontId="7" fillId="0" borderId="0" xfId="3" applyNumberFormat="1" applyFont="1"/>
    <xf numFmtId="0" fontId="7" fillId="17" borderId="0" xfId="3" applyNumberFormat="1" applyFont="1" applyFill="1"/>
    <xf numFmtId="0" fontId="7" fillId="0" borderId="0" xfId="3" applyNumberFormat="1" applyFont="1"/>
    <xf numFmtId="14" fontId="15" fillId="20" borderId="0" xfId="1" applyNumberFormat="1" applyFont="1" applyFill="1"/>
    <xf numFmtId="0" fontId="15" fillId="20" borderId="0" xfId="1" applyNumberFormat="1" applyFont="1" applyFill="1"/>
    <xf numFmtId="43" fontId="15" fillId="20" borderId="0" xfId="1" applyFont="1" applyFill="1"/>
    <xf numFmtId="14" fontId="15" fillId="19" borderId="0" xfId="1" applyNumberFormat="1" applyFont="1" applyFill="1"/>
    <xf numFmtId="0" fontId="15" fillId="19" borderId="0" xfId="1" applyNumberFormat="1" applyFont="1" applyFill="1"/>
    <xf numFmtId="43" fontId="15" fillId="19" borderId="0" xfId="1" applyFont="1" applyFill="1"/>
    <xf numFmtId="0" fontId="14" fillId="19" borderId="0" xfId="0" applyNumberFormat="1" applyFont="1" applyFill="1" applyAlignment="1">
      <alignment horizontal="center"/>
    </xf>
    <xf numFmtId="0" fontId="15" fillId="19" borderId="0" xfId="0" applyFont="1" applyFill="1"/>
    <xf numFmtId="14" fontId="15" fillId="13" borderId="0" xfId="1" applyNumberFormat="1" applyFont="1" applyFill="1"/>
    <xf numFmtId="43" fontId="15" fillId="13" borderId="0" xfId="1" applyFont="1" applyFill="1"/>
    <xf numFmtId="14" fontId="15" fillId="0" borderId="0" xfId="1" applyNumberFormat="1" applyFont="1"/>
    <xf numFmtId="0" fontId="15" fillId="0" borderId="0" xfId="1" applyNumberFormat="1" applyFont="1"/>
    <xf numFmtId="14" fontId="15" fillId="0" borderId="0" xfId="0" applyNumberFormat="1" applyFont="1"/>
    <xf numFmtId="14" fontId="15" fillId="0" borderId="0" xfId="0" applyNumberFormat="1" applyFont="1" applyFill="1"/>
    <xf numFmtId="0" fontId="15" fillId="0" borderId="0" xfId="0" applyNumberFormat="1" applyFont="1" applyFill="1"/>
    <xf numFmtId="0" fontId="15" fillId="17" borderId="0" xfId="0" applyNumberFormat="1" applyFont="1" applyFill="1"/>
    <xf numFmtId="14" fontId="15" fillId="15" borderId="0" xfId="0" applyNumberFormat="1" applyFont="1" applyFill="1"/>
    <xf numFmtId="0" fontId="15" fillId="15" borderId="0" xfId="0" applyNumberFormat="1" applyFont="1" applyFill="1"/>
    <xf numFmtId="0" fontId="15" fillId="12" borderId="0" xfId="0" applyNumberFormat="1" applyFont="1" applyFill="1"/>
    <xf numFmtId="0" fontId="12" fillId="14" borderId="0" xfId="1" applyNumberFormat="1" applyFont="1" applyFill="1" applyAlignment="1">
      <alignment horizontal="center"/>
    </xf>
    <xf numFmtId="0" fontId="12" fillId="15" borderId="0" xfId="1" applyNumberFormat="1" applyFont="1" applyFill="1" applyAlignment="1">
      <alignment horizontal="center"/>
    </xf>
    <xf numFmtId="0" fontId="12" fillId="18" borderId="0" xfId="1" applyNumberFormat="1" applyFont="1" applyFill="1" applyAlignment="1">
      <alignment horizontal="center"/>
    </xf>
    <xf numFmtId="0" fontId="12" fillId="19" borderId="0" xfId="1" applyNumberFormat="1" applyFont="1" applyFill="1" applyAlignment="1">
      <alignment horizontal="center"/>
    </xf>
    <xf numFmtId="0" fontId="12" fillId="0" borderId="0" xfId="1" applyNumberFormat="1" applyFont="1" applyBorder="1" applyAlignment="1">
      <alignment horizontal="center"/>
    </xf>
    <xf numFmtId="0" fontId="12" fillId="13" borderId="0" xfId="1" applyNumberFormat="1" applyFont="1" applyFill="1" applyAlignment="1">
      <alignment horizontal="center"/>
    </xf>
    <xf numFmtId="0" fontId="5" fillId="20" borderId="0" xfId="1" applyNumberFormat="1" applyFont="1" applyFill="1" applyAlignment="1">
      <alignment horizontal="center"/>
    </xf>
    <xf numFmtId="0" fontId="13" fillId="0" borderId="0" xfId="1" applyNumberFormat="1" applyFont="1" applyAlignment="1">
      <alignment horizontal="center"/>
    </xf>
    <xf numFmtId="0" fontId="13" fillId="15" borderId="0" xfId="1" applyNumberFormat="1" applyFont="1" applyFill="1" applyAlignment="1">
      <alignment horizontal="center"/>
    </xf>
    <xf numFmtId="0" fontId="13" fillId="18" borderId="0" xfId="1" applyNumberFormat="1" applyFont="1" applyFill="1" applyAlignment="1">
      <alignment horizontal="center"/>
    </xf>
    <xf numFmtId="0" fontId="13" fillId="0" borderId="0" xfId="1" applyNumberFormat="1" applyFont="1" applyBorder="1" applyAlignment="1">
      <alignment horizontal="center"/>
    </xf>
    <xf numFmtId="0" fontId="13" fillId="20" borderId="0" xfId="1" applyNumberFormat="1" applyFont="1" applyFill="1" applyAlignment="1">
      <alignment horizontal="center"/>
    </xf>
    <xf numFmtId="0" fontId="13" fillId="19" borderId="0" xfId="1" applyNumberFormat="1" applyFont="1" applyFill="1" applyAlignment="1">
      <alignment horizontal="center"/>
    </xf>
    <xf numFmtId="0" fontId="13" fillId="13" borderId="0" xfId="1" applyNumberFormat="1" applyFont="1" applyFill="1" applyAlignment="1">
      <alignment horizontal="center"/>
    </xf>
    <xf numFmtId="0" fontId="15" fillId="21" borderId="0" xfId="1" applyNumberFormat="1" applyFont="1" applyFill="1"/>
    <xf numFmtId="0" fontId="15" fillId="21" borderId="0" xfId="0" applyNumberFormat="1" applyFont="1" applyFill="1" applyAlignment="1"/>
    <xf numFmtId="0" fontId="7" fillId="21" borderId="0" xfId="3" applyNumberFormat="1" applyFont="1" applyFill="1"/>
    <xf numFmtId="0" fontId="15" fillId="21" borderId="0" xfId="0" applyNumberFormat="1" applyFont="1" applyFill="1"/>
    <xf numFmtId="0" fontId="15" fillId="22" borderId="0" xfId="1" applyNumberFormat="1" applyFont="1" applyFill="1"/>
    <xf numFmtId="0" fontId="15" fillId="11" borderId="0" xfId="1" applyNumberFormat="1" applyFont="1" applyFill="1"/>
    <xf numFmtId="0" fontId="15" fillId="0" borderId="0" xfId="0" applyFont="1" applyFill="1"/>
    <xf numFmtId="0" fontId="14" fillId="0" borderId="0" xfId="0" applyFont="1" applyFill="1"/>
    <xf numFmtId="0" fontId="15" fillId="11" borderId="0" xfId="0" applyNumberFormat="1" applyFont="1" applyFill="1"/>
    <xf numFmtId="0" fontId="15" fillId="11" borderId="0" xfId="0" applyNumberFormat="1" applyFont="1" applyFill="1" applyAlignment="1"/>
    <xf numFmtId="0" fontId="15" fillId="11" borderId="0" xfId="1" applyNumberFormat="1" applyFont="1" applyFill="1" applyAlignment="1"/>
    <xf numFmtId="0" fontId="15" fillId="23" borderId="0" xfId="1" applyNumberFormat="1" applyFont="1" applyFill="1"/>
    <xf numFmtId="43" fontId="15" fillId="0" borderId="0" xfId="0" applyNumberFormat="1" applyFont="1"/>
    <xf numFmtId="0" fontId="5" fillId="0" borderId="0" xfId="4" applyNumberFormat="1" applyFont="1" applyFill="1" applyBorder="1" applyAlignment="1" applyProtection="1">
      <alignment horizontal="left"/>
    </xf>
    <xf numFmtId="43" fontId="15" fillId="0" borderId="0" xfId="4" applyFont="1" applyFill="1" applyBorder="1" applyAlignment="1" applyProtection="1"/>
    <xf numFmtId="43" fontId="15" fillId="0" borderId="0" xfId="4" applyFont="1" applyFill="1" applyBorder="1" applyAlignment="1" applyProtection="1">
      <alignment horizontal="center"/>
    </xf>
    <xf numFmtId="164" fontId="14" fillId="0" borderId="0" xfId="4" applyNumberFormat="1" applyFont="1" applyFill="1" applyBorder="1" applyAlignment="1" applyProtection="1">
      <alignment horizontal="left"/>
    </xf>
    <xf numFmtId="43" fontId="3" fillId="0" borderId="0" xfId="4" applyFont="1" applyFill="1" applyBorder="1" applyAlignment="1" applyProtection="1">
      <alignment horizontal="center"/>
    </xf>
    <xf numFmtId="4" fontId="15" fillId="0" borderId="0" xfId="0" applyNumberFormat="1" applyFont="1"/>
    <xf numFmtId="14" fontId="15" fillId="0" borderId="0" xfId="4" applyNumberFormat="1" applyFont="1" applyFill="1"/>
    <xf numFmtId="0" fontId="15" fillId="0" borderId="0" xfId="4" applyNumberFormat="1" applyFont="1" applyFill="1"/>
    <xf numFmtId="43" fontId="15" fillId="0" borderId="0" xfId="4" applyFont="1" applyFill="1"/>
    <xf numFmtId="0" fontId="7" fillId="0" borderId="0" xfId="4" applyNumberFormat="1" applyFont="1" applyFill="1"/>
    <xf numFmtId="0" fontId="15" fillId="24" borderId="0" xfId="4" applyNumberFormat="1" applyFont="1" applyFill="1"/>
    <xf numFmtId="14" fontId="15" fillId="24" borderId="0" xfId="4" applyNumberFormat="1" applyFont="1" applyFill="1"/>
    <xf numFmtId="8" fontId="15" fillId="0" borderId="0" xfId="4" applyNumberFormat="1" applyFont="1" applyFill="1"/>
    <xf numFmtId="0" fontId="2" fillId="0" borderId="0" xfId="4" applyNumberFormat="1" applyFont="1" applyFill="1"/>
    <xf numFmtId="43" fontId="15" fillId="0" borderId="0" xfId="4" applyFont="1"/>
    <xf numFmtId="0" fontId="18" fillId="0" borderId="0" xfId="0" applyFont="1" applyAlignment="1">
      <alignment horizontal="left"/>
    </xf>
    <xf numFmtId="14" fontId="15" fillId="0" borderId="0" xfId="4" applyNumberFormat="1" applyFont="1"/>
    <xf numFmtId="0" fontId="15" fillId="0" borderId="0" xfId="4" applyNumberFormat="1" applyFont="1"/>
    <xf numFmtId="0" fontId="18" fillId="0" borderId="0" xfId="0" applyNumberFormat="1" applyFont="1" applyFill="1" applyAlignment="1">
      <alignment horizontal="left"/>
    </xf>
    <xf numFmtId="0" fontId="15" fillId="0" borderId="0" xfId="0" applyFont="1" applyAlignment="1">
      <alignment horizontal="left"/>
    </xf>
    <xf numFmtId="43" fontId="7" fillId="0" borderId="0" xfId="4" applyFont="1" applyFill="1"/>
    <xf numFmtId="0" fontId="12" fillId="0" borderId="0" xfId="4" applyNumberFormat="1" applyFont="1" applyFill="1" applyBorder="1" applyAlignment="1" applyProtection="1">
      <alignment horizontal="center"/>
    </xf>
    <xf numFmtId="0" fontId="13" fillId="0" borderId="0" xfId="4" applyNumberFormat="1" applyFont="1" applyFill="1" applyBorder="1" applyAlignment="1" applyProtection="1">
      <alignment horizontal="center"/>
    </xf>
    <xf numFmtId="0" fontId="13" fillId="0" borderId="0" xfId="4" applyNumberFormat="1" applyFont="1" applyFill="1" applyAlignment="1">
      <alignment horizontal="center"/>
    </xf>
    <xf numFmtId="4" fontId="15" fillId="0" borderId="0" xfId="0" applyNumberFormat="1" applyFont="1" applyFill="1"/>
    <xf numFmtId="0" fontId="13" fillId="0" borderId="0" xfId="0" applyNumberFormat="1" applyFont="1" applyFill="1" applyAlignment="1">
      <alignment horizontal="center"/>
    </xf>
    <xf numFmtId="43" fontId="15" fillId="0" borderId="0" xfId="0" applyNumberFormat="1" applyFont="1" applyFill="1"/>
    <xf numFmtId="0" fontId="15" fillId="11" borderId="0" xfId="0" applyFont="1" applyFill="1"/>
    <xf numFmtId="0" fontId="15" fillId="22" borderId="0" xfId="4" applyNumberFormat="1" applyFont="1" applyFill="1"/>
    <xf numFmtId="0" fontId="15" fillId="22" borderId="0" xfId="0" applyNumberFormat="1" applyFont="1" applyFill="1"/>
    <xf numFmtId="0" fontId="15" fillId="25" borderId="0" xfId="4" applyNumberFormat="1" applyFont="1" applyFill="1"/>
    <xf numFmtId="0" fontId="15" fillId="9" borderId="0" xfId="4" applyNumberFormat="1" applyFont="1" applyFill="1"/>
    <xf numFmtId="14" fontId="15" fillId="21" borderId="0" xfId="4" applyNumberFormat="1" applyFont="1" applyFill="1"/>
    <xf numFmtId="0" fontId="15" fillId="21" borderId="0" xfId="4" applyNumberFormat="1" applyFont="1" applyFill="1"/>
    <xf numFmtId="43" fontId="12" fillId="0" borderId="0" xfId="1" applyFont="1" applyFill="1"/>
    <xf numFmtId="43" fontId="12" fillId="0" borderId="0" xfId="4" applyFont="1" applyFill="1"/>
    <xf numFmtId="0" fontId="12" fillId="0" borderId="0" xfId="4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15" fillId="22" borderId="0" xfId="0" applyFont="1" applyFill="1"/>
    <xf numFmtId="0" fontId="19" fillId="0" borderId="0" xfId="1" applyNumberFormat="1" applyFont="1" applyAlignment="1">
      <alignment horizontal="center"/>
    </xf>
    <xf numFmtId="0" fontId="15" fillId="11" borderId="0" xfId="4" applyNumberFormat="1" applyFont="1" applyFill="1"/>
    <xf numFmtId="43" fontId="2" fillId="0" borderId="0" xfId="4" applyFont="1" applyFill="1"/>
    <xf numFmtId="43" fontId="2" fillId="0" borderId="0" xfId="4" applyFont="1"/>
    <xf numFmtId="0" fontId="5" fillId="0" borderId="0" xfId="5" applyNumberFormat="1" applyFont="1" applyFill="1" applyBorder="1" applyAlignment="1" applyProtection="1">
      <alignment horizontal="left"/>
    </xf>
    <xf numFmtId="0" fontId="14" fillId="0" borderId="0" xfId="0" applyNumberFormat="1" applyFont="1"/>
    <xf numFmtId="0" fontId="14" fillId="0" borderId="0" xfId="4" applyNumberFormat="1" applyFont="1"/>
    <xf numFmtId="4" fontId="15" fillId="0" borderId="0" xfId="4" applyNumberFormat="1" applyFont="1"/>
    <xf numFmtId="14" fontId="7" fillId="0" borderId="0" xfId="4" applyNumberFormat="1" applyFont="1"/>
    <xf numFmtId="0" fontId="7" fillId="0" borderId="0" xfId="4" applyNumberFormat="1" applyFont="1"/>
    <xf numFmtId="43" fontId="7" fillId="0" borderId="0" xfId="4" applyFont="1"/>
    <xf numFmtId="0" fontId="14" fillId="0" borderId="0" xfId="0" applyNumberFormat="1" applyFont="1" applyFill="1"/>
    <xf numFmtId="4" fontId="15" fillId="0" borderId="0" xfId="4" applyNumberFormat="1" applyFont="1" applyFill="1"/>
    <xf numFmtId="0" fontId="14" fillId="0" borderId="0" xfId="4" applyNumberFormat="1" applyFont="1" applyFill="1"/>
    <xf numFmtId="4" fontId="4" fillId="0" borderId="0" xfId="0" applyNumberFormat="1" applyFont="1"/>
    <xf numFmtId="0" fontId="3" fillId="0" borderId="0" xfId="0" applyFont="1"/>
    <xf numFmtId="43" fontId="15" fillId="26" borderId="0" xfId="4" applyFont="1" applyFill="1"/>
    <xf numFmtId="43" fontId="7" fillId="26" borderId="0" xfId="4" applyFont="1" applyFill="1"/>
    <xf numFmtId="0" fontId="20" fillId="0" borderId="0" xfId="4" applyNumberFormat="1" applyFont="1" applyFill="1" applyBorder="1" applyAlignment="1" applyProtection="1">
      <alignment horizontal="center"/>
    </xf>
    <xf numFmtId="0" fontId="20" fillId="0" borderId="0" xfId="4" applyNumberFormat="1" applyFont="1" applyFill="1" applyAlignment="1">
      <alignment horizontal="center"/>
    </xf>
    <xf numFmtId="0" fontId="4" fillId="0" borderId="0" xfId="0" applyNumberFormat="1" applyFont="1"/>
    <xf numFmtId="0" fontId="15" fillId="25" borderId="0" xfId="0" applyNumberFormat="1" applyFont="1" applyFill="1"/>
    <xf numFmtId="0" fontId="20" fillId="0" borderId="0" xfId="0" applyNumberFormat="1" applyFont="1" applyFill="1" applyAlignment="1">
      <alignment horizontal="center"/>
    </xf>
    <xf numFmtId="0" fontId="12" fillId="0" borderId="0" xfId="4" applyNumberFormat="1" applyFont="1" applyFill="1" applyAlignment="1">
      <alignment horizontal="center" wrapText="1"/>
    </xf>
    <xf numFmtId="0" fontId="15" fillId="0" borderId="0" xfId="0" applyNumberFormat="1" applyFont="1" applyFill="1" applyBorder="1" applyAlignment="1">
      <alignment horizontal="left"/>
    </xf>
    <xf numFmtId="14" fontId="15" fillId="0" borderId="0" xfId="0" applyNumberFormat="1" applyFont="1" applyFill="1" applyAlignment="1">
      <alignment horizontal="center"/>
    </xf>
    <xf numFmtId="0" fontId="7" fillId="0" borderId="0" xfId="5" applyNumberFormat="1" applyFont="1" applyFill="1" applyBorder="1" applyAlignment="1" applyProtection="1">
      <alignment horizontal="left"/>
    </xf>
    <xf numFmtId="0" fontId="15" fillId="0" borderId="0" xfId="0" applyFont="1" applyFill="1" applyBorder="1" applyAlignment="1">
      <alignment horizontal="center"/>
    </xf>
    <xf numFmtId="43" fontId="3" fillId="0" borderId="0" xfId="6" applyFont="1" applyFill="1" applyBorder="1" applyAlignment="1" applyProtection="1">
      <alignment horizontal="center"/>
    </xf>
    <xf numFmtId="14" fontId="15" fillId="0" borderId="0" xfId="4" applyNumberFormat="1" applyFont="1" applyAlignment="1"/>
    <xf numFmtId="0" fontId="15" fillId="9" borderId="0" xfId="4" applyNumberFormat="1" applyFont="1" applyFill="1" applyAlignment="1"/>
    <xf numFmtId="0" fontId="15" fillId="0" borderId="0" xfId="4" applyNumberFormat="1" applyFont="1" applyAlignment="1"/>
    <xf numFmtId="14" fontId="15" fillId="0" borderId="0" xfId="4" applyNumberFormat="1" applyFont="1" applyAlignment="1">
      <alignment horizontal="right"/>
    </xf>
    <xf numFmtId="0" fontId="15" fillId="21" borderId="0" xfId="4" applyNumberFormat="1" applyFont="1" applyFill="1" applyAlignment="1"/>
    <xf numFmtId="0" fontId="15" fillId="0" borderId="0" xfId="4" applyNumberFormat="1" applyFont="1" applyFill="1" applyAlignment="1"/>
    <xf numFmtId="0" fontId="3" fillId="0" borderId="0" xfId="0" applyNumberFormat="1" applyFont="1"/>
    <xf numFmtId="14" fontId="15" fillId="0" borderId="0" xfId="4" applyNumberFormat="1" applyFont="1" applyFill="1" applyAlignment="1"/>
    <xf numFmtId="14" fontId="15" fillId="0" borderId="0" xfId="4" applyNumberFormat="1" applyFont="1" applyFill="1" applyAlignment="1">
      <alignment horizontal="right"/>
    </xf>
    <xf numFmtId="0" fontId="15" fillId="0" borderId="0" xfId="4" applyNumberFormat="1" applyFont="1" applyAlignment="1">
      <alignment horizontal="left"/>
    </xf>
    <xf numFmtId="0" fontId="15" fillId="21" borderId="0" xfId="4" applyNumberFormat="1" applyFont="1" applyFill="1" applyAlignment="1">
      <alignment horizontal="left"/>
    </xf>
    <xf numFmtId="14" fontId="15" fillId="0" borderId="0" xfId="4" applyNumberFormat="1" applyFont="1" applyFill="1" applyAlignment="1">
      <alignment horizontal="center"/>
    </xf>
    <xf numFmtId="0" fontId="15" fillId="0" borderId="0" xfId="4" applyNumberFormat="1" applyFont="1" applyFill="1" applyAlignment="1">
      <alignment horizontal="left"/>
    </xf>
    <xf numFmtId="0" fontId="15" fillId="0" borderId="0" xfId="0" applyNumberFormat="1" applyFont="1" applyAlignment="1">
      <alignment horizontal="left"/>
    </xf>
    <xf numFmtId="0" fontId="15" fillId="0" borderId="0" xfId="0" applyNumberFormat="1" applyFont="1" applyFill="1" applyAlignment="1">
      <alignment horizontal="left"/>
    </xf>
    <xf numFmtId="14" fontId="15" fillId="0" borderId="0" xfId="0" applyNumberFormat="1" applyFont="1" applyFill="1" applyAlignment="1">
      <alignment horizontal="right"/>
    </xf>
    <xf numFmtId="0" fontId="15" fillId="21" borderId="0" xfId="0" applyNumberFormat="1" applyFont="1" applyFill="1" applyAlignment="1">
      <alignment horizontal="left"/>
    </xf>
    <xf numFmtId="0" fontId="3" fillId="0" borderId="0" xfId="0" applyFont="1" applyAlignment="1"/>
    <xf numFmtId="14" fontId="7" fillId="0" borderId="0" xfId="0" applyNumberFormat="1" applyFont="1" applyFill="1" applyAlignment="1">
      <alignment horizontal="right"/>
    </xf>
    <xf numFmtId="0" fontId="7" fillId="0" borderId="0" xfId="0" applyNumberFormat="1" applyFont="1" applyAlignment="1">
      <alignment horizontal="left"/>
    </xf>
    <xf numFmtId="0" fontId="7" fillId="21" borderId="0" xfId="0" applyNumberFormat="1" applyFont="1" applyFill="1" applyAlignment="1">
      <alignment horizontal="left"/>
    </xf>
    <xf numFmtId="0" fontId="15" fillId="25" borderId="0" xfId="0" applyNumberFormat="1" applyFont="1" applyFill="1" applyAlignment="1">
      <alignment horizontal="left"/>
    </xf>
    <xf numFmtId="0" fontId="15" fillId="25" borderId="0" xfId="4" applyNumberFormat="1" applyFont="1" applyFill="1" applyAlignment="1">
      <alignment horizontal="left"/>
    </xf>
    <xf numFmtId="0" fontId="7" fillId="25" borderId="0" xfId="0" applyNumberFormat="1" applyFont="1" applyFill="1" applyAlignment="1">
      <alignment horizontal="left"/>
    </xf>
    <xf numFmtId="0" fontId="15" fillId="25" borderId="0" xfId="4" applyNumberFormat="1" applyFont="1" applyFill="1" applyAlignment="1"/>
    <xf numFmtId="0" fontId="15" fillId="9" borderId="0" xfId="0" applyNumberFormat="1" applyFont="1" applyFill="1" applyAlignment="1">
      <alignment horizontal="left"/>
    </xf>
    <xf numFmtId="0" fontId="15" fillId="9" borderId="0" xfId="4" applyNumberFormat="1" applyFont="1" applyFill="1" applyAlignment="1">
      <alignment horizontal="left"/>
    </xf>
    <xf numFmtId="0" fontId="7" fillId="9" borderId="0" xfId="0" applyNumberFormat="1" applyFont="1" applyFill="1" applyAlignment="1">
      <alignment horizontal="left"/>
    </xf>
    <xf numFmtId="0" fontId="15" fillId="11" borderId="0" xfId="4" applyNumberFormat="1" applyFont="1" applyFill="1" applyAlignment="1"/>
    <xf numFmtId="0" fontId="15" fillId="11" borderId="0" xfId="4" applyNumberFormat="1" applyFont="1" applyFill="1" applyAlignment="1">
      <alignment horizontal="left"/>
    </xf>
    <xf numFmtId="0" fontId="7" fillId="11" borderId="0" xfId="0" applyNumberFormat="1" applyFont="1" applyFill="1" applyAlignment="1">
      <alignment horizontal="left"/>
    </xf>
    <xf numFmtId="0" fontId="15" fillId="11" borderId="0" xfId="0" applyNumberFormat="1" applyFont="1" applyFill="1" applyAlignment="1">
      <alignment horizontal="left"/>
    </xf>
    <xf numFmtId="0" fontId="15" fillId="22" borderId="0" xfId="4" applyNumberFormat="1" applyFont="1" applyFill="1" applyAlignment="1"/>
    <xf numFmtId="0" fontId="15" fillId="22" borderId="0" xfId="4" applyNumberFormat="1" applyFont="1" applyFill="1" applyAlignment="1">
      <alignment horizontal="left"/>
    </xf>
    <xf numFmtId="0" fontId="15" fillId="22" borderId="0" xfId="0" applyNumberFormat="1" applyFont="1" applyFill="1" applyAlignment="1">
      <alignment horizontal="left"/>
    </xf>
    <xf numFmtId="0" fontId="7" fillId="22" borderId="0" xfId="0" applyNumberFormat="1" applyFont="1" applyFill="1" applyAlignment="1">
      <alignment horizontal="left"/>
    </xf>
    <xf numFmtId="43" fontId="12" fillId="0" borderId="0" xfId="1" applyFont="1" applyFill="1" applyAlignment="1"/>
    <xf numFmtId="43" fontId="7" fillId="0" borderId="0" xfId="1" applyFont="1" applyFill="1" applyBorder="1" applyAlignment="1" applyProtection="1">
      <alignment horizontal="center"/>
    </xf>
    <xf numFmtId="43" fontId="15" fillId="0" borderId="0" xfId="1" applyFont="1" applyFill="1" applyAlignment="1">
      <alignment horizontal="left"/>
    </xf>
    <xf numFmtId="43" fontId="5" fillId="0" borderId="0" xfId="1" applyFont="1" applyFill="1"/>
    <xf numFmtId="0" fontId="12" fillId="0" borderId="0" xfId="6" applyNumberFormat="1" applyFont="1" applyFill="1" applyBorder="1" applyAlignment="1" applyProtection="1">
      <alignment horizontal="center"/>
    </xf>
    <xf numFmtId="14" fontId="15" fillId="27" borderId="0" xfId="4" applyNumberFormat="1" applyFont="1" applyFill="1"/>
    <xf numFmtId="0" fontId="15" fillId="27" borderId="0" xfId="4" applyNumberFormat="1" applyFont="1" applyFill="1"/>
    <xf numFmtId="43" fontId="15" fillId="27" borderId="0" xfId="4" applyFont="1" applyFill="1"/>
    <xf numFmtId="0" fontId="12" fillId="27" borderId="0" xfId="4" applyNumberFormat="1" applyFont="1" applyFill="1" applyAlignment="1">
      <alignment horizontal="center"/>
    </xf>
    <xf numFmtId="0" fontId="4" fillId="27" borderId="0" xfId="0" applyNumberFormat="1" applyFont="1" applyFill="1"/>
    <xf numFmtId="0" fontId="15" fillId="27" borderId="0" xfId="0" applyFont="1" applyFill="1"/>
    <xf numFmtId="0" fontId="14" fillId="27" borderId="0" xfId="0" applyNumberFormat="1" applyFont="1" applyFill="1"/>
    <xf numFmtId="0" fontId="14" fillId="27" borderId="0" xfId="4" applyNumberFormat="1" applyFont="1" applyFill="1"/>
    <xf numFmtId="43" fontId="15" fillId="27" borderId="0" xfId="1" applyFont="1" applyFill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Alignment="1">
      <alignment horizontal="center"/>
    </xf>
    <xf numFmtId="0" fontId="20" fillId="27" borderId="0" xfId="1" applyNumberFormat="1" applyFont="1" applyFill="1" applyAlignment="1">
      <alignment horizontal="center"/>
    </xf>
    <xf numFmtId="0" fontId="21" fillId="0" borderId="0" xfId="1" applyNumberFormat="1" applyFont="1" applyFill="1" applyAlignment="1">
      <alignment horizontal="center"/>
    </xf>
    <xf numFmtId="14" fontId="22" fillId="0" borderId="0" xfId="0" applyNumberFormat="1" applyFont="1" applyFill="1" applyAlignment="1">
      <alignment horizontal="center"/>
    </xf>
    <xf numFmtId="0" fontId="15" fillId="0" borderId="0" xfId="0" applyNumberFormat="1" applyFont="1" applyFill="1" applyBorder="1" applyAlignment="1">
      <alignment horizontal="left"/>
    </xf>
    <xf numFmtId="43" fontId="15" fillId="0" borderId="0" xfId="5" applyFont="1" applyFill="1" applyBorder="1" applyAlignment="1" applyProtection="1">
      <alignment horizontal="center"/>
    </xf>
    <xf numFmtId="43" fontId="15" fillId="0" borderId="0" xfId="5" applyFont="1" applyFill="1" applyBorder="1" applyAlignment="1" applyProtection="1"/>
    <xf numFmtId="14" fontId="7" fillId="0" borderId="0" xfId="0" applyNumberFormat="1" applyFont="1"/>
    <xf numFmtId="0" fontId="7" fillId="28" borderId="0" xfId="0" applyNumberFormat="1" applyFont="1" applyFill="1" applyAlignment="1">
      <alignment horizontal="left"/>
    </xf>
    <xf numFmtId="0" fontId="7" fillId="29" borderId="0" xfId="0" applyNumberFormat="1" applyFont="1" applyFill="1" applyAlignment="1">
      <alignment horizontal="left"/>
    </xf>
    <xf numFmtId="14" fontId="7" fillId="0" borderId="0" xfId="0" applyNumberFormat="1" applyFont="1" applyFill="1"/>
    <xf numFmtId="0" fontId="7" fillId="29" borderId="0" xfId="0" applyNumberFormat="1" applyFont="1" applyFill="1"/>
    <xf numFmtId="0" fontId="7" fillId="22" borderId="0" xfId="0" applyNumberFormat="1" applyFont="1" applyFill="1"/>
    <xf numFmtId="0" fontId="7" fillId="28" borderId="0" xfId="0" applyNumberFormat="1" applyFont="1" applyFill="1"/>
    <xf numFmtId="43" fontId="15" fillId="0" borderId="0" xfId="4" applyFont="1" applyFill="1" applyAlignment="1"/>
    <xf numFmtId="4" fontId="15" fillId="0" borderId="0" xfId="4" applyNumberFormat="1" applyFont="1" applyAlignment="1"/>
    <xf numFmtId="43" fontId="15" fillId="0" borderId="0" xfId="4" applyFont="1" applyAlignment="1"/>
    <xf numFmtId="14" fontId="15" fillId="29" borderId="0" xfId="4" applyNumberFormat="1" applyFont="1" applyFill="1" applyAlignment="1"/>
    <xf numFmtId="0" fontId="20" fillId="0" borderId="0" xfId="0" applyFont="1"/>
    <xf numFmtId="0" fontId="15" fillId="29" borderId="0" xfId="4" applyNumberFormat="1" applyFont="1" applyFill="1" applyAlignment="1"/>
    <xf numFmtId="43" fontId="23" fillId="0" borderId="0" xfId="4" applyFont="1" applyAlignment="1"/>
    <xf numFmtId="0" fontId="22" fillId="0" borderId="0" xfId="0" applyFont="1"/>
    <xf numFmtId="0" fontId="15" fillId="29" borderId="0" xfId="0" applyNumberFormat="1" applyFont="1" applyFill="1" applyAlignment="1"/>
    <xf numFmtId="0" fontId="15" fillId="29" borderId="0" xfId="0" applyNumberFormat="1" applyFont="1" applyFill="1"/>
    <xf numFmtId="43" fontId="22" fillId="0" borderId="0" xfId="1" applyFont="1"/>
    <xf numFmtId="0" fontId="20" fillId="0" borderId="0" xfId="4" applyNumberFormat="1" applyFont="1" applyAlignment="1">
      <alignment horizontal="center"/>
    </xf>
    <xf numFmtId="0" fontId="20" fillId="0" borderId="0" xfId="1" applyNumberFormat="1" applyFont="1" applyAlignment="1">
      <alignment horizontal="center"/>
    </xf>
    <xf numFmtId="0" fontId="12" fillId="0" borderId="0" xfId="5" applyNumberFormat="1" applyFont="1" applyFill="1" applyBorder="1" applyAlignment="1" applyProtection="1">
      <alignment horizontal="center"/>
    </xf>
    <xf numFmtId="0" fontId="12" fillId="0" borderId="0" xfId="4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0" fontId="22" fillId="0" borderId="0" xfId="4" applyNumberFormat="1" applyFont="1" applyAlignment="1">
      <alignment horizontal="center"/>
    </xf>
    <xf numFmtId="0" fontId="15" fillId="0" borderId="0" xfId="0" applyNumberFormat="1" applyFont="1" applyFill="1" applyBorder="1" applyAlignment="1">
      <alignment horizontal="left"/>
    </xf>
    <xf numFmtId="0" fontId="20" fillId="0" borderId="0" xfId="0" applyNumberFormat="1" applyFont="1"/>
    <xf numFmtId="0" fontId="7" fillId="30" borderId="0" xfId="0" applyNumberFormat="1" applyFont="1" applyFill="1" applyAlignment="1">
      <alignment horizontal="left"/>
    </xf>
    <xf numFmtId="16" fontId="20" fillId="0" borderId="0" xfId="0" applyNumberFormat="1" applyFont="1"/>
    <xf numFmtId="14" fontId="7" fillId="22" borderId="0" xfId="0" applyNumberFormat="1" applyFont="1" applyFill="1"/>
    <xf numFmtId="43" fontId="4" fillId="0" borderId="0" xfId="0" applyNumberFormat="1" applyFont="1"/>
    <xf numFmtId="0" fontId="24" fillId="0" borderId="0" xfId="0" applyFont="1" applyFill="1"/>
    <xf numFmtId="14" fontId="24" fillId="0" borderId="0" xfId="0" applyNumberFormat="1" applyFont="1" applyFill="1"/>
    <xf numFmtId="0" fontId="7" fillId="0" borderId="0" xfId="0" applyFont="1" applyFill="1" applyAlignment="1">
      <alignment horizontal="left"/>
    </xf>
    <xf numFmtId="0" fontId="7" fillId="21" borderId="0" xfId="0" applyFont="1" applyFill="1" applyAlignment="1">
      <alignment horizontal="left"/>
    </xf>
    <xf numFmtId="43" fontId="5" fillId="0" borderId="0" xfId="1" applyFont="1"/>
    <xf numFmtId="14" fontId="7" fillId="0" borderId="0" xfId="7" applyNumberFormat="1" applyFont="1"/>
    <xf numFmtId="0" fontId="4" fillId="21" borderId="0" xfId="0" applyNumberFormat="1" applyFont="1" applyFill="1"/>
    <xf numFmtId="0" fontId="7" fillId="0" borderId="0" xfId="8" applyFont="1"/>
    <xf numFmtId="0" fontId="7" fillId="22" borderId="0" xfId="8" applyFont="1" applyFill="1"/>
    <xf numFmtId="0" fontId="22" fillId="0" borderId="0" xfId="1" applyNumberFormat="1" applyFont="1" applyAlignment="1">
      <alignment horizontal="center"/>
    </xf>
    <xf numFmtId="43" fontId="25" fillId="0" borderId="0" xfId="1" applyFont="1"/>
    <xf numFmtId="0" fontId="26" fillId="0" borderId="0" xfId="1" applyNumberFormat="1" applyFont="1" applyAlignment="1">
      <alignment horizontal="center"/>
    </xf>
    <xf numFmtId="0" fontId="25" fillId="0" borderId="0" xfId="0" applyFont="1"/>
    <xf numFmtId="0" fontId="29" fillId="0" borderId="0" xfId="0" applyFont="1" applyAlignment="1">
      <alignment horizontal="center"/>
    </xf>
    <xf numFmtId="0" fontId="25" fillId="0" borderId="0" xfId="0" applyFont="1" applyBorder="1"/>
    <xf numFmtId="43" fontId="25" fillId="0" borderId="0" xfId="0" applyNumberFormat="1" applyFont="1"/>
    <xf numFmtId="43" fontId="27" fillId="0" borderId="8" xfId="1" applyFont="1" applyBorder="1"/>
    <xf numFmtId="0" fontId="28" fillId="0" borderId="9" xfId="1" applyNumberFormat="1" applyFont="1" applyBorder="1" applyAlignment="1">
      <alignment horizontal="center"/>
    </xf>
    <xf numFmtId="43" fontId="27" fillId="0" borderId="10" xfId="1" applyFont="1" applyBorder="1"/>
    <xf numFmtId="0" fontId="28" fillId="0" borderId="0" xfId="1" applyNumberFormat="1" applyFont="1" applyBorder="1" applyAlignment="1">
      <alignment horizontal="center"/>
    </xf>
    <xf numFmtId="0" fontId="25" fillId="0" borderId="10" xfId="0" applyFont="1" applyBorder="1"/>
    <xf numFmtId="43" fontId="25" fillId="0" borderId="10" xfId="1" applyFont="1" applyBorder="1"/>
    <xf numFmtId="43" fontId="25" fillId="0" borderId="11" xfId="1" applyFont="1" applyBorder="1"/>
    <xf numFmtId="0" fontId="25" fillId="0" borderId="11" xfId="0" applyFont="1" applyBorder="1"/>
    <xf numFmtId="0" fontId="25" fillId="0" borderId="12" xfId="0" applyFont="1" applyBorder="1"/>
    <xf numFmtId="16" fontId="25" fillId="0" borderId="0" xfId="0" applyNumberFormat="1" applyFont="1"/>
    <xf numFmtId="0" fontId="15" fillId="0" borderId="0" xfId="0" applyNumberFormat="1" applyFont="1" applyFill="1" applyBorder="1" applyAlignment="1">
      <alignment horizontal="left"/>
    </xf>
    <xf numFmtId="14" fontId="7" fillId="0" borderId="11" xfId="0" applyNumberFormat="1" applyFont="1" applyBorder="1"/>
    <xf numFmtId="43" fontId="7" fillId="0" borderId="11" xfId="1" applyFont="1" applyFill="1" applyBorder="1"/>
    <xf numFmtId="0" fontId="20" fillId="0" borderId="11" xfId="1" applyNumberFormat="1" applyFont="1" applyFill="1" applyBorder="1" applyAlignment="1">
      <alignment horizontal="center"/>
    </xf>
    <xf numFmtId="43" fontId="7" fillId="0" borderId="11" xfId="1" applyFont="1" applyBorder="1"/>
    <xf numFmtId="0" fontId="12" fillId="0" borderId="11" xfId="1" applyNumberFormat="1" applyFont="1" applyBorder="1" applyAlignment="1">
      <alignment horizontal="center"/>
    </xf>
    <xf numFmtId="0" fontId="20" fillId="0" borderId="11" xfId="0" applyFont="1" applyBorder="1"/>
    <xf numFmtId="0" fontId="7" fillId="31" borderId="0" xfId="0" applyNumberFormat="1" applyFont="1" applyFill="1" applyAlignment="1">
      <alignment horizontal="left"/>
    </xf>
    <xf numFmtId="0" fontId="7" fillId="31" borderId="11" xfId="0" applyNumberFormat="1" applyFont="1" applyFill="1" applyBorder="1" applyAlignment="1">
      <alignment horizontal="left"/>
    </xf>
    <xf numFmtId="43" fontId="3" fillId="0" borderId="0" xfId="5" applyFont="1" applyFill="1" applyBorder="1" applyAlignment="1" applyProtection="1">
      <alignment horizontal="center"/>
    </xf>
    <xf numFmtId="43" fontId="7" fillId="0" borderId="0" xfId="1" applyFont="1" applyBorder="1"/>
    <xf numFmtId="0" fontId="7" fillId="32" borderId="0" xfId="0" applyNumberFormat="1" applyFont="1" applyFill="1" applyAlignment="1">
      <alignment horizontal="left"/>
    </xf>
    <xf numFmtId="43" fontId="20" fillId="0" borderId="0" xfId="0" applyNumberFormat="1" applyFont="1"/>
    <xf numFmtId="0" fontId="7" fillId="32" borderId="0" xfId="0" applyNumberFormat="1" applyFont="1" applyFill="1"/>
    <xf numFmtId="0" fontId="7" fillId="21" borderId="0" xfId="0" applyNumberFormat="1" applyFont="1" applyFill="1"/>
    <xf numFmtId="16" fontId="4" fillId="0" borderId="0" xfId="0" applyNumberFormat="1" applyFont="1"/>
    <xf numFmtId="0" fontId="4" fillId="22" borderId="0" xfId="0" applyNumberFormat="1" applyFont="1" applyFill="1"/>
    <xf numFmtId="0" fontId="20" fillId="0" borderId="0" xfId="5" applyNumberFormat="1" applyFont="1" applyFill="1" applyBorder="1" applyAlignment="1" applyProtection="1">
      <alignment horizontal="center"/>
    </xf>
    <xf numFmtId="0" fontId="20" fillId="0" borderId="0" xfId="1" applyNumberFormat="1" applyFont="1" applyBorder="1" applyAlignment="1">
      <alignment horizontal="center"/>
    </xf>
    <xf numFmtId="0" fontId="20" fillId="0" borderId="0" xfId="0" applyNumberFormat="1" applyFont="1" applyAlignment="1">
      <alignment horizontal="center"/>
    </xf>
    <xf numFmtId="14" fontId="7" fillId="10" borderId="0" xfId="0" applyNumberFormat="1" applyFont="1" applyFill="1" applyBorder="1"/>
    <xf numFmtId="0" fontId="7" fillId="10" borderId="0" xfId="0" applyNumberFormat="1" applyFont="1" applyFill="1" applyBorder="1" applyAlignment="1">
      <alignment horizontal="left"/>
    </xf>
    <xf numFmtId="43" fontId="7" fillId="10" borderId="0" xfId="1" applyFont="1" applyFill="1" applyBorder="1"/>
    <xf numFmtId="0" fontId="20" fillId="10" borderId="0" xfId="1" applyNumberFormat="1" applyFont="1" applyFill="1" applyBorder="1" applyAlignment="1">
      <alignment horizontal="center"/>
    </xf>
    <xf numFmtId="0" fontId="12" fillId="10" borderId="0" xfId="1" applyNumberFormat="1" applyFont="1" applyFill="1" applyBorder="1" applyAlignment="1">
      <alignment horizontal="center"/>
    </xf>
    <xf numFmtId="0" fontId="20" fillId="10" borderId="0" xfId="0" applyFont="1" applyFill="1" applyBorder="1"/>
    <xf numFmtId="0" fontId="4" fillId="0" borderId="0" xfId="0" applyFont="1" applyAlignment="1">
      <alignment horizontal="center"/>
    </xf>
    <xf numFmtId="0" fontId="21" fillId="0" borderId="0" xfId="1" applyNumberFormat="1" applyFont="1" applyAlignment="1">
      <alignment horizontal="center"/>
    </xf>
    <xf numFmtId="43" fontId="7" fillId="7" borderId="0" xfId="1" applyFont="1" applyFill="1"/>
    <xf numFmtId="0" fontId="20" fillId="7" borderId="0" xfId="1" applyNumberFormat="1" applyFont="1" applyFill="1" applyAlignment="1">
      <alignment horizontal="center"/>
    </xf>
    <xf numFmtId="14" fontId="7" fillId="23" borderId="0" xfId="0" applyNumberFormat="1" applyFont="1" applyFill="1"/>
    <xf numFmtId="0" fontId="7" fillId="23" borderId="0" xfId="0" applyNumberFormat="1" applyFont="1" applyFill="1"/>
    <xf numFmtId="0" fontId="15" fillId="0" borderId="0" xfId="0" applyNumberFormat="1" applyFont="1" applyFill="1" applyBorder="1" applyAlignment="1">
      <alignment horizontal="left"/>
    </xf>
    <xf numFmtId="14" fontId="21" fillId="0" borderId="0" xfId="0" applyNumberFormat="1" applyFont="1"/>
    <xf numFmtId="0" fontId="21" fillId="22" borderId="0" xfId="0" applyNumberFormat="1" applyFont="1" applyFill="1" applyAlignment="1">
      <alignment horizontal="left"/>
    </xf>
    <xf numFmtId="43" fontId="21" fillId="0" borderId="0" xfId="1" applyFont="1"/>
    <xf numFmtId="0" fontId="7" fillId="33" borderId="0" xfId="0" applyNumberFormat="1" applyFont="1" applyFill="1" applyAlignment="1">
      <alignment horizontal="left"/>
    </xf>
    <xf numFmtId="14" fontId="7" fillId="0" borderId="0" xfId="1" applyNumberFormat="1" applyFont="1"/>
    <xf numFmtId="43" fontId="20" fillId="0" borderId="0" xfId="1" applyFont="1"/>
    <xf numFmtId="0" fontId="7" fillId="21" borderId="0" xfId="1" applyNumberFormat="1" applyFont="1" applyFill="1" applyAlignment="1">
      <alignment horizontal="left"/>
    </xf>
    <xf numFmtId="0" fontId="30" fillId="11" borderId="0" xfId="0" applyNumberFormat="1" applyFont="1" applyFill="1" applyAlignment="1">
      <alignment horizontal="left"/>
    </xf>
    <xf numFmtId="14" fontId="21" fillId="0" borderId="0" xfId="0" applyNumberFormat="1" applyFont="1" applyFill="1"/>
    <xf numFmtId="43" fontId="21" fillId="0" borderId="0" xfId="1" applyFont="1" applyFill="1"/>
    <xf numFmtId="0" fontId="4" fillId="0" borderId="0" xfId="0" applyNumberFormat="1" applyFont="1" applyAlignment="1"/>
    <xf numFmtId="43" fontId="4" fillId="0" borderId="0" xfId="1" applyFont="1" applyAlignment="1"/>
    <xf numFmtId="43" fontId="4" fillId="33" borderId="0" xfId="1" applyFont="1" applyFill="1"/>
    <xf numFmtId="0" fontId="21" fillId="22" borderId="0" xfId="0" applyNumberFormat="1" applyFont="1" applyFill="1"/>
    <xf numFmtId="14" fontId="7" fillId="0" borderId="12" xfId="0" applyNumberFormat="1" applyFont="1" applyBorder="1"/>
    <xf numFmtId="0" fontId="7" fillId="0" borderId="11" xfId="0" applyNumberFormat="1" applyFont="1" applyFill="1" applyBorder="1" applyAlignment="1">
      <alignment horizontal="left"/>
    </xf>
    <xf numFmtId="0" fontId="20" fillId="0" borderId="11" xfId="1" applyNumberFormat="1" applyFont="1" applyBorder="1" applyAlignment="1">
      <alignment horizontal="center"/>
    </xf>
    <xf numFmtId="43" fontId="7" fillId="0" borderId="15" xfId="1" applyFont="1" applyBorder="1"/>
    <xf numFmtId="0" fontId="15" fillId="0" borderId="0" xfId="0" applyNumberFormat="1" applyFont="1" applyFill="1" applyBorder="1" applyAlignment="1">
      <alignment horizontal="left"/>
    </xf>
    <xf numFmtId="14" fontId="7" fillId="4" borderId="0" xfId="0" applyNumberFormat="1" applyFont="1" applyFill="1"/>
    <xf numFmtId="14" fontId="21" fillId="0" borderId="8" xfId="0" applyNumberFormat="1" applyFont="1" applyFill="1" applyBorder="1"/>
    <xf numFmtId="0" fontId="21" fillId="0" borderId="9" xfId="0" applyNumberFormat="1" applyFont="1" applyFill="1" applyBorder="1" applyAlignment="1">
      <alignment horizontal="left"/>
    </xf>
    <xf numFmtId="43" fontId="21" fillId="0" borderId="9" xfId="1" applyFont="1" applyFill="1" applyBorder="1"/>
    <xf numFmtId="0" fontId="20" fillId="0" borderId="9" xfId="1" applyNumberFormat="1" applyFont="1" applyFill="1" applyBorder="1" applyAlignment="1">
      <alignment horizontal="center"/>
    </xf>
    <xf numFmtId="0" fontId="12" fillId="0" borderId="9" xfId="1" applyNumberFormat="1" applyFont="1" applyFill="1" applyBorder="1" applyAlignment="1">
      <alignment horizontal="center"/>
    </xf>
    <xf numFmtId="43" fontId="21" fillId="0" borderId="13" xfId="1" applyFont="1" applyFill="1" applyBorder="1"/>
    <xf numFmtId="14" fontId="21" fillId="0" borderId="10" xfId="0" applyNumberFormat="1" applyFont="1" applyFill="1" applyBorder="1"/>
    <xf numFmtId="0" fontId="21" fillId="0" borderId="0" xfId="0" applyNumberFormat="1" applyFont="1" applyFill="1" applyBorder="1" applyAlignment="1">
      <alignment horizontal="left"/>
    </xf>
    <xf numFmtId="43" fontId="21" fillId="0" borderId="0" xfId="1" applyFont="1" applyFill="1" applyBorder="1"/>
    <xf numFmtId="0" fontId="20" fillId="0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43" fontId="21" fillId="0" borderId="14" xfId="1" applyFont="1" applyFill="1" applyBorder="1"/>
    <xf numFmtId="14" fontId="21" fillId="0" borderId="12" xfId="0" applyNumberFormat="1" applyFont="1" applyFill="1" applyBorder="1"/>
    <xf numFmtId="0" fontId="21" fillId="0" borderId="11" xfId="0" applyNumberFormat="1" applyFont="1" applyFill="1" applyBorder="1" applyAlignment="1">
      <alignment horizontal="left"/>
    </xf>
    <xf numFmtId="43" fontId="21" fillId="0" borderId="11" xfId="1" applyFont="1" applyFill="1" applyBorder="1"/>
    <xf numFmtId="0" fontId="12" fillId="0" borderId="11" xfId="1" applyNumberFormat="1" applyFont="1" applyFill="1" applyBorder="1" applyAlignment="1">
      <alignment horizontal="center"/>
    </xf>
    <xf numFmtId="43" fontId="21" fillId="0" borderId="15" xfId="1" applyFont="1" applyFill="1" applyBorder="1"/>
    <xf numFmtId="0" fontId="20" fillId="0" borderId="0" xfId="1" applyNumberFormat="1" applyFont="1"/>
    <xf numFmtId="0" fontId="7" fillId="8" borderId="0" xfId="0" applyNumberFormat="1" applyFont="1" applyFill="1" applyAlignment="1">
      <alignment horizontal="left"/>
    </xf>
    <xf numFmtId="0" fontId="31" fillId="0" borderId="0" xfId="0" applyFont="1"/>
    <xf numFmtId="0" fontId="21" fillId="28" borderId="0" xfId="0" applyNumberFormat="1" applyFont="1" applyFill="1" applyAlignment="1">
      <alignment horizontal="left"/>
    </xf>
    <xf numFmtId="14" fontId="12" fillId="0" borderId="0" xfId="0" applyNumberFormat="1" applyFont="1"/>
    <xf numFmtId="0" fontId="12" fillId="0" borderId="0" xfId="0" applyNumberFormat="1" applyFont="1" applyFill="1" applyAlignment="1">
      <alignment horizontal="left"/>
    </xf>
    <xf numFmtId="43" fontId="12" fillId="0" borderId="0" xfId="1" applyFont="1"/>
    <xf numFmtId="14" fontId="7" fillId="0" borderId="8" xfId="0" applyNumberFormat="1" applyFont="1" applyBorder="1"/>
    <xf numFmtId="0" fontId="7" fillId="0" borderId="9" xfId="0" applyNumberFormat="1" applyFont="1" applyFill="1" applyBorder="1" applyAlignment="1">
      <alignment horizontal="left"/>
    </xf>
    <xf numFmtId="43" fontId="7" fillId="0" borderId="9" xfId="1" applyFont="1" applyBorder="1"/>
    <xf numFmtId="14" fontId="7" fillId="0" borderId="10" xfId="0" applyNumberFormat="1" applyFont="1" applyBorder="1"/>
    <xf numFmtId="0" fontId="7" fillId="0" borderId="0" xfId="0" applyNumberFormat="1" applyFont="1" applyFill="1" applyBorder="1" applyAlignment="1">
      <alignment horizontal="left"/>
    </xf>
    <xf numFmtId="0" fontId="21" fillId="28" borderId="0" xfId="0" applyFont="1" applyFill="1"/>
    <xf numFmtId="0" fontId="21" fillId="22" borderId="0" xfId="0" applyFont="1" applyFill="1"/>
    <xf numFmtId="0" fontId="4" fillId="11" borderId="0" xfId="0" applyFont="1" applyFill="1"/>
    <xf numFmtId="0" fontId="4" fillId="21" borderId="0" xfId="0" applyFont="1" applyFill="1"/>
    <xf numFmtId="0" fontId="12" fillId="0" borderId="9" xfId="1" applyNumberFormat="1" applyFont="1" applyBorder="1" applyAlignment="1">
      <alignment horizontal="center"/>
    </xf>
    <xf numFmtId="0" fontId="33" fillId="0" borderId="0" xfId="0" applyNumberFormat="1" applyFont="1" applyAlignment="1">
      <alignment horizontal="center"/>
    </xf>
    <xf numFmtId="0" fontId="20" fillId="0" borderId="9" xfId="1" applyNumberFormat="1" applyFont="1" applyBorder="1" applyAlignment="1">
      <alignment horizontal="center"/>
    </xf>
    <xf numFmtId="0" fontId="32" fillId="0" borderId="0" xfId="0" applyNumberFormat="1" applyFont="1" applyAlignment="1">
      <alignment horizontal="center"/>
    </xf>
    <xf numFmtId="43" fontId="31" fillId="0" borderId="0" xfId="1" applyFont="1"/>
    <xf numFmtId="0" fontId="5" fillId="0" borderId="0" xfId="1" applyNumberFormat="1" applyFont="1" applyFill="1" applyAlignment="1">
      <alignment horizontal="center"/>
    </xf>
    <xf numFmtId="43" fontId="5" fillId="34" borderId="0" xfId="1" applyFont="1" applyFill="1"/>
    <xf numFmtId="0" fontId="20" fillId="0" borderId="0" xfId="0" applyFont="1" applyFill="1"/>
    <xf numFmtId="0" fontId="31" fillId="0" borderId="0" xfId="0" applyFont="1" applyFill="1"/>
    <xf numFmtId="0" fontId="15" fillId="0" borderId="0" xfId="0" applyNumberFormat="1" applyFont="1" applyFill="1" applyBorder="1" applyAlignment="1">
      <alignment horizontal="left"/>
    </xf>
    <xf numFmtId="0" fontId="4" fillId="0" borderId="0" xfId="0" applyFont="1" applyAlignment="1"/>
    <xf numFmtId="43" fontId="4" fillId="0" borderId="0" xfId="1" applyFont="1" applyAlignment="1">
      <alignment horizontal="right"/>
    </xf>
    <xf numFmtId="43" fontId="7" fillId="0" borderId="0" xfId="6" applyFont="1" applyFill="1" applyBorder="1" applyAlignment="1" applyProtection="1">
      <alignment horizontal="center"/>
    </xf>
    <xf numFmtId="14" fontId="7" fillId="0" borderId="12" xfId="0" applyNumberFormat="1" applyFont="1" applyFill="1" applyBorder="1"/>
    <xf numFmtId="43" fontId="7" fillId="33" borderId="0" xfId="1" applyFont="1" applyFill="1"/>
    <xf numFmtId="43" fontId="7" fillId="0" borderId="13" xfId="1" applyFont="1" applyBorder="1"/>
    <xf numFmtId="43" fontId="7" fillId="0" borderId="14" xfId="1" applyFont="1" applyBorder="1"/>
    <xf numFmtId="0" fontId="7" fillId="0" borderId="0" xfId="1" applyNumberFormat="1" applyFont="1" applyFill="1" applyAlignment="1">
      <alignment horizontal="center"/>
    </xf>
    <xf numFmtId="0" fontId="7" fillId="27" borderId="0" xfId="0" applyNumberFormat="1" applyFont="1" applyFill="1" applyAlignment="1">
      <alignment horizontal="left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0" fontId="21" fillId="28" borderId="0" xfId="0" applyFont="1" applyFill="1" applyAlignment="1">
      <alignment vertical="center"/>
    </xf>
    <xf numFmtId="43" fontId="21" fillId="0" borderId="0" xfId="1" applyFont="1" applyAlignment="1">
      <alignment vertical="center"/>
    </xf>
    <xf numFmtId="0" fontId="21" fillId="22" borderId="0" xfId="0" applyFont="1" applyFill="1" applyAlignment="1">
      <alignment vertical="center"/>
    </xf>
    <xf numFmtId="14" fontId="7" fillId="0" borderId="0" xfId="10" applyNumberFormat="1" applyFont="1"/>
    <xf numFmtId="0" fontId="7" fillId="0" borderId="0" xfId="11" applyFont="1"/>
    <xf numFmtId="14" fontId="21" fillId="0" borderId="0" xfId="10" applyNumberFormat="1" applyFont="1"/>
    <xf numFmtId="0" fontId="21" fillId="28" borderId="0" xfId="11" applyFont="1" applyFill="1"/>
    <xf numFmtId="0" fontId="21" fillId="22" borderId="0" xfId="11" applyFont="1" applyFill="1"/>
    <xf numFmtId="0" fontId="4" fillId="0" borderId="0" xfId="0" quotePrefix="1" applyFont="1"/>
    <xf numFmtId="0" fontId="12" fillId="0" borderId="0" xfId="1" applyNumberFormat="1" applyFont="1" applyAlignment="1">
      <alignment horizontal="center" vertical="center"/>
    </xf>
    <xf numFmtId="0" fontId="20" fillId="0" borderId="0" xfId="1" applyNumberFormat="1" applyFont="1" applyAlignment="1">
      <alignment horizontal="center" vertical="center"/>
    </xf>
    <xf numFmtId="4" fontId="4" fillId="0" borderId="0" xfId="0" applyNumberFormat="1" applyFont="1" applyAlignment="1"/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2" fillId="16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top"/>
    </xf>
    <xf numFmtId="0" fontId="15" fillId="0" borderId="0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2" fillId="0" borderId="3" xfId="0" applyNumberFormat="1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6" xfId="0" applyFont="1" applyBorder="1" applyAlignment="1">
      <alignment horizontal="center"/>
    </xf>
  </cellXfs>
  <cellStyles count="12">
    <cellStyle name="Millares" xfId="1" builtinId="3"/>
    <cellStyle name="Millares 2" xfId="4"/>
    <cellStyle name="Millares 2 2" xfId="5"/>
    <cellStyle name="Millares 3" xfId="6"/>
    <cellStyle name="Millares 69" xfId="2"/>
    <cellStyle name="Millares 69 2" xfId="9"/>
    <cellStyle name="Normal" xfId="0" builtinId="0"/>
    <cellStyle name="Normal 2" xfId="8"/>
    <cellStyle name="Normal 3" xfId="7"/>
    <cellStyle name="Normal 5" xfId="10"/>
    <cellStyle name="Normal 8" xfId="11"/>
    <cellStyle name="Normal_FEB" xfId="3"/>
  </cellStyles>
  <dxfs count="0"/>
  <tableStyles count="0" defaultTableStyle="TableStyleMedium9" defaultPivotStyle="PivotStyleLight16"/>
  <colors>
    <mruColors>
      <color rgb="FF0000FF"/>
      <color rgb="FF66FF66"/>
      <color rgb="FFCCE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QQUSU~1\AppData\Local\Temp\RSM_20160920094446725_00471291_USUARIO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>
        <row r="3">
          <cell r="B3" t="str">
            <v>COMPRA FONDOS INVERSION</v>
          </cell>
          <cell r="C3" t="str">
            <v>BMERGOB E   00</v>
          </cell>
          <cell r="D3" t="str">
            <v>OPERADO EN CANAL:  BNTC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602"/>
  <sheetViews>
    <sheetView topLeftCell="A659" workbookViewId="0">
      <selection activeCell="B730" sqref="B730"/>
    </sheetView>
  </sheetViews>
  <sheetFormatPr baseColWidth="10" defaultRowHeight="11.25"/>
  <cols>
    <col min="1" max="1" width="8.85546875" style="19" bestFit="1" customWidth="1"/>
    <col min="2" max="2" width="65.42578125" style="68" bestFit="1" customWidth="1"/>
    <col min="3" max="3" width="11.140625" style="17" bestFit="1" customWidth="1"/>
    <col min="4" max="4" width="4.42578125" style="85" bestFit="1" customWidth="1"/>
    <col min="5" max="5" width="15.28515625" style="17" bestFit="1" customWidth="1"/>
    <col min="6" max="6" width="5.42578125" style="80" bestFit="1" customWidth="1"/>
    <col min="7" max="7" width="11.140625" style="17" bestFit="1" customWidth="1"/>
    <col min="8" max="8" width="22.140625" style="19" customWidth="1"/>
    <col min="9" max="37" width="11.42578125" style="19"/>
    <col min="38" max="16384" width="11.42578125" style="2"/>
  </cols>
  <sheetData>
    <row r="1" spans="1:9" ht="12" thickBot="1">
      <c r="A1" s="497" t="s">
        <v>0</v>
      </c>
      <c r="B1" s="497"/>
      <c r="C1" s="497"/>
      <c r="D1" s="497"/>
      <c r="E1" s="497"/>
      <c r="F1" s="497"/>
      <c r="G1" s="497"/>
      <c r="H1" s="1"/>
    </row>
    <row r="2" spans="1:9">
      <c r="A2" s="3">
        <v>42373</v>
      </c>
      <c r="B2" s="4" t="s">
        <v>1</v>
      </c>
      <c r="C2" s="5"/>
      <c r="D2" s="84"/>
      <c r="E2" s="6"/>
      <c r="F2" s="79"/>
      <c r="G2" s="5"/>
      <c r="H2" s="7"/>
    </row>
    <row r="3" spans="1:9">
      <c r="A3" s="498" t="s">
        <v>2</v>
      </c>
      <c r="B3" s="498"/>
      <c r="C3" s="5"/>
      <c r="D3" s="84"/>
      <c r="E3" s="6"/>
      <c r="F3" s="79"/>
      <c r="G3" s="5"/>
      <c r="H3" s="1"/>
    </row>
    <row r="4" spans="1:9">
      <c r="A4" s="499" t="s">
        <v>3</v>
      </c>
      <c r="B4" s="499"/>
      <c r="C4" s="5"/>
      <c r="D4" s="84"/>
      <c r="E4" s="6"/>
      <c r="F4" s="79"/>
      <c r="G4" s="5"/>
      <c r="H4" s="1"/>
    </row>
    <row r="5" spans="1:9">
      <c r="A5" s="8"/>
      <c r="B5" s="9"/>
      <c r="C5" s="5"/>
      <c r="D5" s="84"/>
      <c r="E5" s="5"/>
      <c r="F5" s="79"/>
      <c r="G5" s="5"/>
      <c r="H5" s="10"/>
    </row>
    <row r="6" spans="1:9">
      <c r="A6" s="11" t="s">
        <v>4</v>
      </c>
      <c r="B6" s="12" t="s">
        <v>5</v>
      </c>
      <c r="C6" s="13" t="s">
        <v>6</v>
      </c>
      <c r="D6" s="84"/>
      <c r="E6" s="13" t="s">
        <v>7</v>
      </c>
      <c r="F6" s="79"/>
      <c r="G6" s="13" t="s">
        <v>8</v>
      </c>
      <c r="H6" s="10" t="s">
        <v>9</v>
      </c>
      <c r="I6" s="19" t="s">
        <v>10</v>
      </c>
    </row>
    <row r="7" spans="1:9">
      <c r="A7" s="14">
        <v>42399</v>
      </c>
      <c r="B7" s="15" t="s">
        <v>11</v>
      </c>
      <c r="C7" s="16">
        <v>39899.89</v>
      </c>
      <c r="D7" s="85">
        <v>185</v>
      </c>
      <c r="G7" s="18">
        <v>4054648.81</v>
      </c>
      <c r="H7" s="10"/>
    </row>
    <row r="8" spans="1:9">
      <c r="A8" s="14">
        <v>42399</v>
      </c>
      <c r="B8" s="15" t="s">
        <v>12</v>
      </c>
      <c r="C8" s="16">
        <v>424.47</v>
      </c>
      <c r="D8" s="85">
        <v>186</v>
      </c>
      <c r="G8" s="18">
        <v>4094548.7</v>
      </c>
      <c r="H8" s="10"/>
    </row>
    <row r="9" spans="1:9">
      <c r="A9" s="14">
        <v>42399</v>
      </c>
      <c r="B9" s="15" t="s">
        <v>13</v>
      </c>
      <c r="E9" s="17">
        <v>40000</v>
      </c>
      <c r="F9" s="80">
        <v>286</v>
      </c>
      <c r="G9" s="18">
        <v>4094973.17</v>
      </c>
      <c r="H9" s="10" t="s">
        <v>14</v>
      </c>
    </row>
    <row r="10" spans="1:9">
      <c r="A10" s="14">
        <v>42399</v>
      </c>
      <c r="B10" s="15" t="s">
        <v>13</v>
      </c>
      <c r="E10" s="17">
        <v>100000</v>
      </c>
      <c r="F10" s="80">
        <v>297</v>
      </c>
      <c r="G10" s="18">
        <v>4054973.17</v>
      </c>
      <c r="H10" s="10" t="s">
        <v>15</v>
      </c>
    </row>
    <row r="11" spans="1:9">
      <c r="A11" s="14">
        <v>42399</v>
      </c>
      <c r="B11" s="15" t="s">
        <v>16</v>
      </c>
      <c r="E11" s="17">
        <v>15749.87</v>
      </c>
      <c r="F11" s="80">
        <v>291</v>
      </c>
      <c r="G11" s="18">
        <v>3954973.17</v>
      </c>
      <c r="H11" s="10" t="s">
        <v>17</v>
      </c>
    </row>
    <row r="12" spans="1:9">
      <c r="A12" s="14">
        <v>42399</v>
      </c>
      <c r="B12" s="15" t="s">
        <v>16</v>
      </c>
      <c r="E12" s="17">
        <v>40000</v>
      </c>
      <c r="F12" s="80">
        <v>287</v>
      </c>
      <c r="G12" s="18">
        <v>3939223.3</v>
      </c>
      <c r="H12" s="10" t="s">
        <v>18</v>
      </c>
    </row>
    <row r="13" spans="1:9">
      <c r="A13" s="14">
        <v>42399</v>
      </c>
      <c r="B13" s="15" t="s">
        <v>16</v>
      </c>
      <c r="E13" s="17">
        <v>100000</v>
      </c>
      <c r="F13" s="80">
        <v>288</v>
      </c>
      <c r="G13" s="18">
        <v>3899223.3</v>
      </c>
      <c r="H13" s="10"/>
    </row>
    <row r="14" spans="1:9">
      <c r="A14" s="14">
        <v>42398</v>
      </c>
      <c r="B14" s="15" t="s">
        <v>19</v>
      </c>
      <c r="E14" s="17">
        <v>21800</v>
      </c>
      <c r="F14" s="80">
        <v>295</v>
      </c>
      <c r="G14" s="18">
        <v>3802200.93</v>
      </c>
      <c r="H14" s="10"/>
    </row>
    <row r="15" spans="1:9">
      <c r="A15" s="14">
        <v>42398</v>
      </c>
      <c r="B15" s="15" t="s">
        <v>20</v>
      </c>
      <c r="C15" s="16">
        <v>8275.61</v>
      </c>
      <c r="D15" s="85">
        <v>184</v>
      </c>
      <c r="G15" s="18">
        <v>3780400.93</v>
      </c>
      <c r="H15" s="10"/>
    </row>
    <row r="16" spans="1:9">
      <c r="A16" s="14">
        <v>42398</v>
      </c>
      <c r="B16" s="15" t="s">
        <v>21</v>
      </c>
      <c r="E16" s="17">
        <v>1222.2</v>
      </c>
      <c r="G16" s="18">
        <v>3788676.54</v>
      </c>
      <c r="H16" s="10"/>
    </row>
    <row r="17" spans="1:8">
      <c r="A17" s="14">
        <v>42398</v>
      </c>
      <c r="B17" s="15" t="s">
        <v>22</v>
      </c>
      <c r="C17" s="16">
        <v>2109.8000000000002</v>
      </c>
      <c r="D17" s="85">
        <v>177</v>
      </c>
      <c r="G17" s="18">
        <v>3787454.34</v>
      </c>
      <c r="H17" s="10"/>
    </row>
    <row r="18" spans="1:8">
      <c r="A18" s="14">
        <v>42398</v>
      </c>
      <c r="B18" s="15" t="s">
        <v>23</v>
      </c>
      <c r="C18" s="16">
        <v>317454.45</v>
      </c>
      <c r="D18" s="85">
        <v>178</v>
      </c>
      <c r="G18" s="18">
        <v>3789564.14</v>
      </c>
      <c r="H18" s="10"/>
    </row>
    <row r="19" spans="1:8">
      <c r="A19" s="14">
        <v>42398</v>
      </c>
      <c r="B19" s="15" t="s">
        <v>24</v>
      </c>
      <c r="E19" s="17">
        <v>144</v>
      </c>
      <c r="F19" s="80">
        <v>292</v>
      </c>
      <c r="G19" s="18">
        <v>4107018.59</v>
      </c>
      <c r="H19" s="10" t="s">
        <v>25</v>
      </c>
    </row>
    <row r="20" spans="1:8">
      <c r="A20" s="14">
        <v>42398</v>
      </c>
      <c r="B20" s="15" t="s">
        <v>26</v>
      </c>
      <c r="C20" s="17">
        <v>270180.40000000002</v>
      </c>
      <c r="D20" s="85">
        <v>176</v>
      </c>
      <c r="G20" s="17">
        <v>4106874.59</v>
      </c>
      <c r="H20" s="10"/>
    </row>
    <row r="21" spans="1:8">
      <c r="A21" s="14">
        <v>42398</v>
      </c>
      <c r="B21" s="15" t="s">
        <v>27</v>
      </c>
      <c r="C21" s="17">
        <v>9282.61</v>
      </c>
      <c r="D21" s="85">
        <v>181</v>
      </c>
      <c r="G21" s="17">
        <v>4377054.99</v>
      </c>
      <c r="H21" s="10"/>
    </row>
    <row r="22" spans="1:8">
      <c r="A22" s="14">
        <v>42398</v>
      </c>
      <c r="B22" s="15" t="s">
        <v>28</v>
      </c>
      <c r="C22" s="17">
        <v>9664.2999999999993</v>
      </c>
      <c r="D22" s="85">
        <v>180</v>
      </c>
      <c r="G22" s="17">
        <v>4386337.5999999996</v>
      </c>
      <c r="H22" s="10"/>
    </row>
    <row r="23" spans="1:8">
      <c r="A23" s="14">
        <v>42398</v>
      </c>
      <c r="B23" s="15" t="s">
        <v>29</v>
      </c>
      <c r="C23" s="17">
        <v>6473.33</v>
      </c>
      <c r="D23" s="85">
        <v>179</v>
      </c>
      <c r="G23" s="17">
        <v>4396001.9000000004</v>
      </c>
      <c r="H23" s="10"/>
    </row>
    <row r="24" spans="1:8">
      <c r="A24" s="14">
        <v>42398</v>
      </c>
      <c r="B24" s="15" t="s">
        <v>30</v>
      </c>
      <c r="C24" s="17">
        <v>5848</v>
      </c>
      <c r="D24" s="85">
        <v>183</v>
      </c>
      <c r="G24" s="17">
        <v>4402475.2300000004</v>
      </c>
      <c r="H24" s="10"/>
    </row>
    <row r="25" spans="1:8">
      <c r="A25" s="14">
        <v>42398</v>
      </c>
      <c r="B25" s="15" t="s">
        <v>31</v>
      </c>
      <c r="C25" s="17">
        <v>9560.6299999999992</v>
      </c>
      <c r="D25" s="85">
        <v>175</v>
      </c>
      <c r="G25" s="17">
        <v>4408323.2300000004</v>
      </c>
      <c r="H25" s="10"/>
    </row>
    <row r="26" spans="1:8">
      <c r="A26" s="14">
        <v>42398</v>
      </c>
      <c r="B26" s="15" t="s">
        <v>32</v>
      </c>
      <c r="C26" s="17">
        <v>8227.2099999999991</v>
      </c>
      <c r="D26" s="85">
        <v>173</v>
      </c>
      <c r="G26" s="17">
        <v>4417883.8600000003</v>
      </c>
      <c r="H26" s="10"/>
    </row>
    <row r="27" spans="1:8">
      <c r="A27" s="14">
        <v>42398</v>
      </c>
      <c r="B27" s="15" t="s">
        <v>33</v>
      </c>
      <c r="C27" s="17">
        <v>9473.6200000000008</v>
      </c>
      <c r="D27" s="85">
        <v>174</v>
      </c>
      <c r="G27" s="17">
        <v>4426111.07</v>
      </c>
      <c r="H27" s="10"/>
    </row>
    <row r="28" spans="1:8">
      <c r="A28" s="14">
        <v>42398</v>
      </c>
      <c r="B28" s="15" t="s">
        <v>34</v>
      </c>
      <c r="C28" s="17">
        <v>163653.03</v>
      </c>
      <c r="D28" s="85">
        <v>172</v>
      </c>
      <c r="G28" s="17">
        <v>4435584.6900000004</v>
      </c>
      <c r="H28" s="10"/>
    </row>
    <row r="29" spans="1:8">
      <c r="A29" s="14">
        <v>42398</v>
      </c>
      <c r="B29" s="15" t="s">
        <v>35</v>
      </c>
      <c r="C29" s="17">
        <v>50000</v>
      </c>
      <c r="D29" s="85">
        <v>169</v>
      </c>
      <c r="G29" s="17">
        <v>4599237.72</v>
      </c>
      <c r="H29" s="10"/>
    </row>
    <row r="30" spans="1:8">
      <c r="A30" s="14">
        <v>42398</v>
      </c>
      <c r="B30" s="15" t="s">
        <v>36</v>
      </c>
      <c r="C30" s="17">
        <v>4500</v>
      </c>
      <c r="D30" s="85">
        <v>182</v>
      </c>
      <c r="G30" s="17">
        <v>4649237.72</v>
      </c>
      <c r="H30" s="10"/>
    </row>
    <row r="31" spans="1:8">
      <c r="A31" s="14">
        <v>42398</v>
      </c>
      <c r="B31" s="15" t="s">
        <v>16</v>
      </c>
      <c r="E31" s="17">
        <v>4879.17</v>
      </c>
      <c r="F31" s="80">
        <v>285</v>
      </c>
      <c r="G31" s="17">
        <v>4653737.72</v>
      </c>
      <c r="H31" s="10" t="s">
        <v>37</v>
      </c>
    </row>
    <row r="32" spans="1:8">
      <c r="A32" s="14">
        <v>42398</v>
      </c>
      <c r="B32" s="15" t="s">
        <v>16</v>
      </c>
      <c r="E32" s="17">
        <v>100000</v>
      </c>
      <c r="F32" s="80">
        <v>284</v>
      </c>
      <c r="G32" s="17">
        <v>4648858.55</v>
      </c>
      <c r="H32" s="10" t="s">
        <v>38</v>
      </c>
    </row>
    <row r="33" spans="1:8">
      <c r="A33" s="14">
        <v>42398</v>
      </c>
      <c r="B33" s="15" t="s">
        <v>39</v>
      </c>
      <c r="C33" s="17">
        <v>4899</v>
      </c>
      <c r="D33" s="85">
        <v>171</v>
      </c>
      <c r="G33" s="17">
        <v>4548858.55</v>
      </c>
      <c r="H33" s="17"/>
    </row>
    <row r="34" spans="1:8">
      <c r="A34" s="14">
        <v>42398</v>
      </c>
      <c r="B34" s="15" t="s">
        <v>40</v>
      </c>
      <c r="E34" s="17">
        <v>205204</v>
      </c>
      <c r="G34" s="17">
        <v>4553757.55</v>
      </c>
      <c r="H34" s="17" t="s">
        <v>41</v>
      </c>
    </row>
    <row r="35" spans="1:8">
      <c r="A35" s="14">
        <v>42398</v>
      </c>
      <c r="B35" s="15" t="s">
        <v>42</v>
      </c>
      <c r="C35" s="17">
        <v>6593.68</v>
      </c>
      <c r="D35" s="85" t="s">
        <v>772</v>
      </c>
      <c r="G35" s="17">
        <v>4348553.55</v>
      </c>
      <c r="H35" s="17" t="s">
        <v>43</v>
      </c>
    </row>
    <row r="36" spans="1:8">
      <c r="A36" s="14">
        <v>42398</v>
      </c>
      <c r="B36" s="15" t="s">
        <v>16</v>
      </c>
      <c r="E36" s="17">
        <v>189500</v>
      </c>
      <c r="F36" s="80">
        <v>273</v>
      </c>
      <c r="G36" s="17">
        <v>4355147.2300000004</v>
      </c>
      <c r="H36" s="20" t="s">
        <v>44</v>
      </c>
    </row>
    <row r="37" spans="1:8">
      <c r="A37" s="14">
        <v>42398</v>
      </c>
      <c r="B37" s="15" t="s">
        <v>16</v>
      </c>
      <c r="E37" s="17">
        <v>500</v>
      </c>
      <c r="F37" s="80">
        <v>264</v>
      </c>
      <c r="G37" s="17">
        <v>4165647.23</v>
      </c>
      <c r="H37" s="20" t="s">
        <v>45</v>
      </c>
    </row>
    <row r="38" spans="1:8">
      <c r="A38" s="14">
        <v>42398</v>
      </c>
      <c r="B38" s="15" t="s">
        <v>16</v>
      </c>
      <c r="E38" s="17">
        <v>15683.23</v>
      </c>
      <c r="F38" s="80">
        <v>271</v>
      </c>
      <c r="G38" s="17">
        <v>4165147.23</v>
      </c>
      <c r="H38" s="20" t="s">
        <v>46</v>
      </c>
    </row>
    <row r="39" spans="1:8">
      <c r="A39" s="14">
        <v>42398</v>
      </c>
      <c r="B39" s="15" t="s">
        <v>16</v>
      </c>
      <c r="E39" s="17">
        <v>27358.02</v>
      </c>
      <c r="F39" s="80">
        <v>274</v>
      </c>
      <c r="G39" s="17">
        <v>4149464</v>
      </c>
      <c r="H39" s="20" t="s">
        <v>47</v>
      </c>
    </row>
    <row r="40" spans="1:8">
      <c r="A40" s="14">
        <v>42398</v>
      </c>
      <c r="B40" s="15" t="s">
        <v>16</v>
      </c>
      <c r="E40" s="17">
        <v>143000</v>
      </c>
      <c r="F40" s="80">
        <v>272</v>
      </c>
      <c r="G40" s="17">
        <v>4122105.98</v>
      </c>
      <c r="H40" s="20" t="s">
        <v>48</v>
      </c>
    </row>
    <row r="41" spans="1:8">
      <c r="A41" s="14">
        <v>42398</v>
      </c>
      <c r="B41" s="15" t="s">
        <v>49</v>
      </c>
      <c r="C41" s="17">
        <v>9600</v>
      </c>
      <c r="D41" s="85">
        <v>167</v>
      </c>
      <c r="G41" s="17">
        <v>3979105.98</v>
      </c>
      <c r="H41" s="17"/>
    </row>
    <row r="42" spans="1:8">
      <c r="A42" s="14">
        <v>42398</v>
      </c>
      <c r="B42" s="21" t="s">
        <v>50</v>
      </c>
      <c r="C42" s="17">
        <v>21.85</v>
      </c>
      <c r="D42" s="85">
        <v>187</v>
      </c>
      <c r="G42" s="17">
        <v>3988705.98</v>
      </c>
      <c r="H42" s="10" t="s">
        <v>51</v>
      </c>
    </row>
    <row r="43" spans="1:8">
      <c r="A43" s="14">
        <v>42398</v>
      </c>
      <c r="B43" s="21" t="s">
        <v>52</v>
      </c>
      <c r="C43" s="17">
        <v>136.54</v>
      </c>
      <c r="D43" s="85">
        <v>187</v>
      </c>
      <c r="G43" s="17">
        <v>3988727.83</v>
      </c>
      <c r="H43" s="10" t="s">
        <v>51</v>
      </c>
    </row>
    <row r="44" spans="1:8">
      <c r="A44" s="14">
        <v>42398</v>
      </c>
      <c r="B44" s="15" t="s">
        <v>53</v>
      </c>
      <c r="E44" s="17">
        <v>32319.31</v>
      </c>
      <c r="F44" s="80">
        <v>270</v>
      </c>
      <c r="G44" s="17">
        <v>3988864.37</v>
      </c>
      <c r="H44" s="10" t="s">
        <v>54</v>
      </c>
    </row>
    <row r="45" spans="1:8">
      <c r="A45" s="14">
        <v>42398</v>
      </c>
      <c r="B45" s="21" t="s">
        <v>55</v>
      </c>
      <c r="C45" s="17">
        <v>36.020000000000003</v>
      </c>
      <c r="D45" s="85">
        <v>187</v>
      </c>
      <c r="G45" s="17">
        <v>3956545.06</v>
      </c>
      <c r="H45" s="10" t="s">
        <v>51</v>
      </c>
    </row>
    <row r="46" spans="1:8">
      <c r="A46" s="14">
        <v>42398</v>
      </c>
      <c r="B46" s="21" t="s">
        <v>56</v>
      </c>
      <c r="C46" s="17">
        <v>225.14</v>
      </c>
      <c r="D46" s="85">
        <v>187</v>
      </c>
      <c r="G46" s="17">
        <v>3956581.08</v>
      </c>
      <c r="H46" s="10" t="s">
        <v>51</v>
      </c>
    </row>
    <row r="47" spans="1:8">
      <c r="A47" s="14">
        <v>42398</v>
      </c>
      <c r="B47" s="15" t="s">
        <v>57</v>
      </c>
      <c r="E47" s="17">
        <v>9190</v>
      </c>
      <c r="F47" s="80">
        <v>270</v>
      </c>
      <c r="G47" s="17">
        <v>3956806.22</v>
      </c>
      <c r="H47" s="10" t="s">
        <v>54</v>
      </c>
    </row>
    <row r="48" spans="1:8">
      <c r="A48" s="14">
        <v>42398</v>
      </c>
      <c r="B48" s="15" t="s">
        <v>58</v>
      </c>
      <c r="E48" s="17">
        <v>285713</v>
      </c>
      <c r="F48" s="80">
        <v>289</v>
      </c>
      <c r="G48" s="17">
        <v>3947616.22</v>
      </c>
      <c r="H48" s="10" t="s">
        <v>59</v>
      </c>
    </row>
    <row r="49" spans="1:8">
      <c r="A49" s="14">
        <v>42398</v>
      </c>
      <c r="B49" s="15" t="s">
        <v>60</v>
      </c>
      <c r="C49" s="17">
        <v>11400</v>
      </c>
      <c r="D49" s="85" t="s">
        <v>767</v>
      </c>
      <c r="G49" s="17">
        <v>3661903.22</v>
      </c>
      <c r="H49" s="10" t="s">
        <v>43</v>
      </c>
    </row>
    <row r="50" spans="1:8">
      <c r="A50" s="22">
        <v>42397</v>
      </c>
      <c r="B50" s="23" t="s">
        <v>61</v>
      </c>
      <c r="E50" s="17">
        <v>22631.03</v>
      </c>
      <c r="F50" s="80">
        <v>296</v>
      </c>
      <c r="G50" s="17">
        <v>3673303.22</v>
      </c>
      <c r="H50" s="10"/>
    </row>
    <row r="51" spans="1:8">
      <c r="A51" s="14">
        <v>42397</v>
      </c>
      <c r="B51" s="15" t="s">
        <v>62</v>
      </c>
      <c r="E51" s="17">
        <v>278000</v>
      </c>
      <c r="F51" s="80">
        <v>275</v>
      </c>
      <c r="G51" s="17">
        <v>3650672.19</v>
      </c>
      <c r="H51" s="10"/>
    </row>
    <row r="52" spans="1:8">
      <c r="A52" s="14">
        <v>42397</v>
      </c>
      <c r="B52" s="15" t="s">
        <v>63</v>
      </c>
      <c r="C52" s="17">
        <v>2500</v>
      </c>
      <c r="D52" s="85">
        <v>170</v>
      </c>
      <c r="G52" s="17">
        <v>3372672.19</v>
      </c>
      <c r="H52" s="10"/>
    </row>
    <row r="53" spans="1:8">
      <c r="A53" s="14">
        <v>42397</v>
      </c>
      <c r="B53" s="15" t="s">
        <v>64</v>
      </c>
      <c r="C53" s="17">
        <v>44609.06</v>
      </c>
      <c r="D53" s="85">
        <v>168</v>
      </c>
      <c r="G53" s="17">
        <v>3375172.19</v>
      </c>
      <c r="H53" s="10"/>
    </row>
    <row r="54" spans="1:8">
      <c r="A54" s="14">
        <v>42397</v>
      </c>
      <c r="B54" s="15" t="s">
        <v>65</v>
      </c>
      <c r="E54" s="17">
        <v>550000</v>
      </c>
      <c r="F54" s="80">
        <v>279</v>
      </c>
      <c r="G54" s="17">
        <v>3419781.25</v>
      </c>
      <c r="H54" s="10"/>
    </row>
    <row r="55" spans="1:8">
      <c r="A55" s="14">
        <v>42397</v>
      </c>
      <c r="B55" s="15" t="s">
        <v>66</v>
      </c>
      <c r="C55" s="17">
        <v>200000</v>
      </c>
      <c r="D55" s="85">
        <v>18</v>
      </c>
      <c r="G55" s="17">
        <v>2869781.25</v>
      </c>
      <c r="H55" s="10"/>
    </row>
    <row r="56" spans="1:8">
      <c r="A56" s="14">
        <v>42397</v>
      </c>
      <c r="B56" s="24" t="s">
        <v>67</v>
      </c>
      <c r="E56" s="17">
        <v>178100.01</v>
      </c>
      <c r="F56" s="80">
        <v>276</v>
      </c>
      <c r="G56" s="17">
        <v>3069781.25</v>
      </c>
      <c r="H56" s="10" t="s">
        <v>68</v>
      </c>
    </row>
    <row r="57" spans="1:8">
      <c r="A57" s="14">
        <v>42397</v>
      </c>
      <c r="B57" s="24" t="s">
        <v>69</v>
      </c>
      <c r="E57" s="17">
        <v>119493.59</v>
      </c>
      <c r="F57" s="80">
        <v>277</v>
      </c>
      <c r="G57" s="17">
        <v>2891681.24</v>
      </c>
      <c r="H57" s="10" t="s">
        <v>70</v>
      </c>
    </row>
    <row r="58" spans="1:8">
      <c r="A58" s="14">
        <v>42397</v>
      </c>
      <c r="B58" s="24" t="s">
        <v>71</v>
      </c>
      <c r="E58" s="17">
        <v>302099.96000000002</v>
      </c>
      <c r="F58" s="80">
        <v>278</v>
      </c>
      <c r="G58" s="17">
        <v>2772187.65</v>
      </c>
      <c r="H58" s="10" t="s">
        <v>72</v>
      </c>
    </row>
    <row r="59" spans="1:8">
      <c r="A59" s="14">
        <v>42397</v>
      </c>
      <c r="B59" s="15" t="s">
        <v>73</v>
      </c>
      <c r="E59" s="17">
        <v>23173.57</v>
      </c>
      <c r="F59" s="80">
        <v>261</v>
      </c>
      <c r="G59" s="17">
        <v>2470087.69</v>
      </c>
      <c r="H59" s="10" t="s">
        <v>74</v>
      </c>
    </row>
    <row r="60" spans="1:8">
      <c r="A60" s="14">
        <v>42397</v>
      </c>
      <c r="B60" s="15" t="s">
        <v>75</v>
      </c>
      <c r="E60" s="17">
        <v>10000</v>
      </c>
      <c r="F60" s="80">
        <v>263</v>
      </c>
      <c r="G60" s="17">
        <v>2446914.12</v>
      </c>
      <c r="H60" s="10" t="s">
        <v>76</v>
      </c>
    </row>
    <row r="61" spans="1:8">
      <c r="A61" s="14">
        <v>42397</v>
      </c>
      <c r="B61" s="15" t="s">
        <v>77</v>
      </c>
      <c r="E61" s="17">
        <v>15000</v>
      </c>
      <c r="F61" s="80">
        <v>262</v>
      </c>
      <c r="G61" s="17">
        <v>2436914.12</v>
      </c>
      <c r="H61" s="10" t="s">
        <v>78</v>
      </c>
    </row>
    <row r="62" spans="1:8">
      <c r="A62" s="14">
        <v>42397</v>
      </c>
      <c r="B62" s="15" t="s">
        <v>79</v>
      </c>
      <c r="E62" s="17">
        <v>10000</v>
      </c>
      <c r="F62" s="80">
        <v>256</v>
      </c>
      <c r="G62" s="17">
        <v>2421914.12</v>
      </c>
      <c r="H62" s="10" t="s">
        <v>80</v>
      </c>
    </row>
    <row r="63" spans="1:8">
      <c r="A63" s="14">
        <v>42397</v>
      </c>
      <c r="B63" s="15" t="s">
        <v>81</v>
      </c>
      <c r="E63" s="17">
        <v>15400</v>
      </c>
      <c r="F63" s="80">
        <v>259</v>
      </c>
      <c r="G63" s="17">
        <v>2411914.12</v>
      </c>
      <c r="H63" s="10" t="s">
        <v>82</v>
      </c>
    </row>
    <row r="64" spans="1:8">
      <c r="A64" s="14">
        <v>42397</v>
      </c>
      <c r="B64" s="15" t="s">
        <v>83</v>
      </c>
      <c r="E64" s="17">
        <v>100000</v>
      </c>
      <c r="F64" s="80">
        <v>280</v>
      </c>
      <c r="G64" s="17">
        <v>2396514.12</v>
      </c>
      <c r="H64" s="10"/>
    </row>
    <row r="65" spans="1:8">
      <c r="A65" s="14">
        <v>42397</v>
      </c>
      <c r="B65" s="93" t="s">
        <v>84</v>
      </c>
      <c r="E65" s="17">
        <v>1715.73</v>
      </c>
      <c r="F65" s="80" t="s">
        <v>779</v>
      </c>
      <c r="G65" s="17">
        <v>2296514.12</v>
      </c>
      <c r="H65" s="10" t="s">
        <v>85</v>
      </c>
    </row>
    <row r="66" spans="1:8">
      <c r="A66" s="14">
        <v>42397</v>
      </c>
      <c r="B66" s="21" t="s">
        <v>50</v>
      </c>
      <c r="C66" s="17">
        <v>17.02</v>
      </c>
      <c r="D66" s="85">
        <v>187</v>
      </c>
      <c r="G66" s="17">
        <v>2294798.39</v>
      </c>
      <c r="H66" s="10" t="s">
        <v>51</v>
      </c>
    </row>
    <row r="67" spans="1:8">
      <c r="A67" s="14">
        <v>42397</v>
      </c>
      <c r="B67" s="21" t="s">
        <v>52</v>
      </c>
      <c r="C67" s="17">
        <v>106.37</v>
      </c>
      <c r="D67" s="85">
        <v>187</v>
      </c>
      <c r="G67" s="17">
        <v>2294815.41</v>
      </c>
      <c r="H67" s="10" t="s">
        <v>51</v>
      </c>
    </row>
    <row r="68" spans="1:8">
      <c r="A68" s="14">
        <v>42397</v>
      </c>
      <c r="B68" s="15" t="s">
        <v>53</v>
      </c>
      <c r="E68" s="17">
        <v>23147.95</v>
      </c>
      <c r="F68" s="80">
        <v>250</v>
      </c>
      <c r="G68" s="17">
        <v>2294921.7799999998</v>
      </c>
      <c r="H68" s="10" t="s">
        <v>86</v>
      </c>
    </row>
    <row r="69" spans="1:8">
      <c r="A69" s="14">
        <v>42397</v>
      </c>
      <c r="B69" s="21" t="s">
        <v>55</v>
      </c>
      <c r="C69" s="17">
        <v>41.9</v>
      </c>
      <c r="D69" s="85">
        <v>187</v>
      </c>
      <c r="G69" s="17">
        <v>2271773.83</v>
      </c>
      <c r="H69" s="10" t="s">
        <v>51</v>
      </c>
    </row>
    <row r="70" spans="1:8">
      <c r="A70" s="14">
        <v>42397</v>
      </c>
      <c r="B70" s="21" t="s">
        <v>56</v>
      </c>
      <c r="C70" s="17">
        <v>261.86</v>
      </c>
      <c r="D70" s="85">
        <v>187</v>
      </c>
      <c r="G70" s="17">
        <v>2271815.73</v>
      </c>
      <c r="H70" s="10" t="s">
        <v>51</v>
      </c>
    </row>
    <row r="71" spans="1:8">
      <c r="A71" s="14">
        <v>42397</v>
      </c>
      <c r="B71" s="15" t="s">
        <v>57</v>
      </c>
      <c r="E71" s="17">
        <v>10688.29</v>
      </c>
      <c r="F71" s="80">
        <v>250</v>
      </c>
      <c r="G71" s="17">
        <v>2272077.59</v>
      </c>
      <c r="H71" s="10" t="s">
        <v>86</v>
      </c>
    </row>
    <row r="72" spans="1:8">
      <c r="A72" s="14">
        <v>42396</v>
      </c>
      <c r="B72" s="15" t="s">
        <v>87</v>
      </c>
      <c r="E72" s="17">
        <v>115000</v>
      </c>
      <c r="F72" s="80">
        <v>281</v>
      </c>
      <c r="G72" s="17">
        <v>2261389.2999999998</v>
      </c>
      <c r="H72" s="10" t="s">
        <v>88</v>
      </c>
    </row>
    <row r="73" spans="1:8">
      <c r="A73" s="14">
        <v>42396</v>
      </c>
      <c r="B73" s="15" t="s">
        <v>89</v>
      </c>
      <c r="E73" s="17">
        <v>1115</v>
      </c>
      <c r="G73" s="17">
        <v>2146389.2999999998</v>
      </c>
      <c r="H73" s="10"/>
    </row>
    <row r="74" spans="1:8">
      <c r="A74" s="14">
        <v>42396</v>
      </c>
      <c r="B74" s="15" t="s">
        <v>16</v>
      </c>
      <c r="E74" s="17">
        <v>1270</v>
      </c>
      <c r="G74" s="17">
        <v>2145274.2999999998</v>
      </c>
      <c r="H74" s="62">
        <v>42410</v>
      </c>
    </row>
    <row r="75" spans="1:8">
      <c r="A75" s="22">
        <v>42396</v>
      </c>
      <c r="B75" s="23" t="s">
        <v>90</v>
      </c>
      <c r="E75" s="17">
        <v>65885.820000000007</v>
      </c>
      <c r="F75" s="80">
        <v>265</v>
      </c>
      <c r="G75" s="17">
        <v>2144004.2999999998</v>
      </c>
      <c r="H75" s="10"/>
    </row>
    <row r="76" spans="1:8">
      <c r="A76" s="14">
        <v>42396</v>
      </c>
      <c r="B76" s="15" t="s">
        <v>16</v>
      </c>
      <c r="E76" s="17">
        <v>8716.69</v>
      </c>
      <c r="F76" s="80">
        <v>240</v>
      </c>
      <c r="G76" s="17">
        <v>2078118.48</v>
      </c>
      <c r="H76" s="10" t="s">
        <v>91</v>
      </c>
    </row>
    <row r="77" spans="1:8">
      <c r="A77" s="14">
        <v>42396</v>
      </c>
      <c r="B77" s="15" t="s">
        <v>16</v>
      </c>
      <c r="E77" s="17">
        <v>10724.94</v>
      </c>
      <c r="F77" s="80">
        <v>255</v>
      </c>
      <c r="G77" s="17">
        <v>2069401.79</v>
      </c>
      <c r="H77" s="10" t="s">
        <v>92</v>
      </c>
    </row>
    <row r="78" spans="1:8">
      <c r="A78" s="14">
        <v>42396</v>
      </c>
      <c r="B78" s="15" t="s">
        <v>16</v>
      </c>
      <c r="E78" s="17">
        <v>100000</v>
      </c>
      <c r="F78" s="80">
        <v>258</v>
      </c>
      <c r="G78" s="17">
        <v>2058676.85</v>
      </c>
      <c r="H78" s="10" t="s">
        <v>93</v>
      </c>
    </row>
    <row r="79" spans="1:8">
      <c r="A79" s="14">
        <v>42396</v>
      </c>
      <c r="B79" s="15" t="s">
        <v>94</v>
      </c>
      <c r="C79" s="17">
        <v>7013</v>
      </c>
      <c r="D79" s="85">
        <v>165</v>
      </c>
      <c r="G79" s="17">
        <v>1958676.85</v>
      </c>
      <c r="H79" s="10"/>
    </row>
    <row r="80" spans="1:8">
      <c r="A80" s="14">
        <v>42396</v>
      </c>
      <c r="B80" s="15" t="s">
        <v>95</v>
      </c>
      <c r="C80" s="17">
        <v>6594</v>
      </c>
      <c r="D80" s="85">
        <v>166</v>
      </c>
      <c r="G80" s="17">
        <v>1965689.85</v>
      </c>
      <c r="H80" s="10"/>
    </row>
    <row r="81" spans="1:8">
      <c r="A81" s="14">
        <v>42396</v>
      </c>
      <c r="B81" s="15" t="s">
        <v>96</v>
      </c>
      <c r="C81" s="17">
        <v>125000</v>
      </c>
      <c r="D81" s="85">
        <v>50</v>
      </c>
      <c r="G81" s="17">
        <v>1972283.85</v>
      </c>
      <c r="H81" s="10"/>
    </row>
    <row r="82" spans="1:8">
      <c r="A82" s="14">
        <v>42396</v>
      </c>
      <c r="B82" s="15" t="s">
        <v>97</v>
      </c>
      <c r="C82" s="17">
        <v>125000</v>
      </c>
      <c r="D82" s="85">
        <v>49</v>
      </c>
      <c r="G82" s="17">
        <v>2097283.85</v>
      </c>
      <c r="H82" s="10"/>
    </row>
    <row r="83" spans="1:8">
      <c r="A83" s="14">
        <v>42396</v>
      </c>
      <c r="B83" s="15" t="s">
        <v>98</v>
      </c>
      <c r="E83" s="17">
        <v>327000</v>
      </c>
      <c r="F83" s="80">
        <v>209</v>
      </c>
      <c r="G83" s="17">
        <v>2222283.85</v>
      </c>
      <c r="H83" s="10"/>
    </row>
    <row r="84" spans="1:8">
      <c r="A84" s="14">
        <v>42396</v>
      </c>
      <c r="B84" s="15" t="s">
        <v>98</v>
      </c>
      <c r="E84" s="17">
        <v>12000</v>
      </c>
      <c r="F84" s="80">
        <v>267</v>
      </c>
      <c r="G84" s="17">
        <v>1895283.85</v>
      </c>
      <c r="H84" s="10" t="s">
        <v>99</v>
      </c>
    </row>
    <row r="85" spans="1:8">
      <c r="A85" s="14">
        <v>42396</v>
      </c>
      <c r="B85" s="15" t="s">
        <v>98</v>
      </c>
      <c r="E85" s="17">
        <v>55000</v>
      </c>
      <c r="F85" s="80">
        <v>266</v>
      </c>
      <c r="G85" s="17">
        <v>1883283.85</v>
      </c>
      <c r="H85" s="10"/>
    </row>
    <row r="86" spans="1:8">
      <c r="A86" s="14">
        <v>42396</v>
      </c>
      <c r="B86" s="15" t="s">
        <v>100</v>
      </c>
      <c r="C86" s="17">
        <v>9680</v>
      </c>
      <c r="D86" s="85">
        <v>164</v>
      </c>
      <c r="G86" s="17">
        <v>1828283.85</v>
      </c>
      <c r="H86" s="10"/>
    </row>
    <row r="87" spans="1:8">
      <c r="A87" s="14">
        <v>42396</v>
      </c>
      <c r="B87" s="15" t="s">
        <v>101</v>
      </c>
      <c r="C87" s="17">
        <v>4040872.74</v>
      </c>
      <c r="D87" s="85">
        <v>163</v>
      </c>
      <c r="G87" s="17">
        <v>1837963.85</v>
      </c>
      <c r="H87" s="10"/>
    </row>
    <row r="88" spans="1:8">
      <c r="A88" s="14">
        <v>42396</v>
      </c>
      <c r="B88" s="15" t="s">
        <v>102</v>
      </c>
      <c r="C88" s="17">
        <v>158000</v>
      </c>
      <c r="D88" s="85">
        <v>106</v>
      </c>
      <c r="G88" s="17">
        <v>5878836.5899999999</v>
      </c>
      <c r="H88" s="10"/>
    </row>
    <row r="89" spans="1:8">
      <c r="A89" s="14">
        <v>42396</v>
      </c>
      <c r="B89" s="24" t="s">
        <v>103</v>
      </c>
      <c r="E89" s="17">
        <v>117899.93</v>
      </c>
      <c r="F89" s="80">
        <v>298</v>
      </c>
      <c r="G89" s="17">
        <v>6036836.5899999999</v>
      </c>
      <c r="H89" s="10" t="s">
        <v>104</v>
      </c>
    </row>
    <row r="90" spans="1:8">
      <c r="A90" s="14">
        <v>42396</v>
      </c>
      <c r="B90" s="24" t="s">
        <v>105</v>
      </c>
      <c r="E90" s="17">
        <v>163865.51</v>
      </c>
      <c r="F90" s="80">
        <v>299</v>
      </c>
      <c r="G90" s="17">
        <v>5918936.6600000001</v>
      </c>
      <c r="H90" s="10" t="s">
        <v>106</v>
      </c>
    </row>
    <row r="91" spans="1:8">
      <c r="A91" s="14">
        <v>42396</v>
      </c>
      <c r="B91" s="24" t="s">
        <v>107</v>
      </c>
      <c r="E91" s="17">
        <v>163865.51</v>
      </c>
      <c r="F91" s="80">
        <v>300</v>
      </c>
      <c r="G91" s="17">
        <v>5755071.1500000004</v>
      </c>
      <c r="H91" s="10" t="s">
        <v>108</v>
      </c>
    </row>
    <row r="92" spans="1:8">
      <c r="A92" s="14">
        <v>42396</v>
      </c>
      <c r="B92" s="24" t="s">
        <v>109</v>
      </c>
      <c r="E92" s="17">
        <v>132796.26</v>
      </c>
      <c r="F92" s="80">
        <v>301</v>
      </c>
      <c r="G92" s="17">
        <v>5591205.6399999997</v>
      </c>
      <c r="H92" s="10" t="s">
        <v>110</v>
      </c>
    </row>
    <row r="93" spans="1:8">
      <c r="A93" s="14">
        <v>42396</v>
      </c>
      <c r="B93" s="24" t="s">
        <v>111</v>
      </c>
      <c r="E93" s="17">
        <v>55991.97</v>
      </c>
      <c r="F93" s="80">
        <v>302</v>
      </c>
      <c r="G93" s="17">
        <v>5458409.3799999999</v>
      </c>
      <c r="H93" s="10" t="s">
        <v>112</v>
      </c>
    </row>
    <row r="94" spans="1:8">
      <c r="A94" s="14">
        <v>42396</v>
      </c>
      <c r="B94" s="25" t="s">
        <v>113</v>
      </c>
      <c r="C94" s="17">
        <v>5000</v>
      </c>
      <c r="D94" s="85">
        <v>188</v>
      </c>
      <c r="G94" s="17">
        <v>5402417.4100000001</v>
      </c>
      <c r="H94" s="10" t="s">
        <v>114</v>
      </c>
    </row>
    <row r="95" spans="1:8">
      <c r="A95" s="14">
        <v>42396</v>
      </c>
      <c r="B95" s="15" t="s">
        <v>16</v>
      </c>
      <c r="E95" s="17">
        <v>26100</v>
      </c>
      <c r="F95" s="80">
        <v>253</v>
      </c>
      <c r="G95" s="17">
        <v>5407417.4100000001</v>
      </c>
      <c r="H95" s="10" t="s">
        <v>115</v>
      </c>
    </row>
    <row r="96" spans="1:8">
      <c r="A96" s="14">
        <v>42396</v>
      </c>
      <c r="B96" s="15" t="s">
        <v>16</v>
      </c>
      <c r="E96" s="17">
        <v>100000</v>
      </c>
      <c r="F96" s="80">
        <v>245</v>
      </c>
      <c r="G96" s="17">
        <v>5381317.4100000001</v>
      </c>
      <c r="H96" s="10" t="s">
        <v>116</v>
      </c>
    </row>
    <row r="97" spans="1:8">
      <c r="A97" s="14">
        <v>42396</v>
      </c>
      <c r="B97" s="15" t="s">
        <v>117</v>
      </c>
      <c r="E97" s="17">
        <v>57.6</v>
      </c>
      <c r="G97" s="17">
        <v>5281317.41</v>
      </c>
      <c r="H97" s="10"/>
    </row>
    <row r="98" spans="1:8">
      <c r="A98" s="14">
        <v>42396</v>
      </c>
      <c r="B98" s="21" t="s">
        <v>50</v>
      </c>
      <c r="C98" s="17">
        <v>20.92</v>
      </c>
      <c r="D98" s="85">
        <v>187</v>
      </c>
      <c r="G98" s="17">
        <v>5281259.8099999996</v>
      </c>
      <c r="H98" s="10" t="s">
        <v>51</v>
      </c>
    </row>
    <row r="99" spans="1:8">
      <c r="A99" s="14">
        <v>42396</v>
      </c>
      <c r="B99" s="21" t="s">
        <v>52</v>
      </c>
      <c r="C99" s="17">
        <v>130.77000000000001</v>
      </c>
      <c r="D99" s="85">
        <v>187</v>
      </c>
      <c r="G99" s="17">
        <v>5281280.7300000004</v>
      </c>
      <c r="H99" s="10" t="s">
        <v>51</v>
      </c>
    </row>
    <row r="100" spans="1:8">
      <c r="A100" s="14">
        <v>42396</v>
      </c>
      <c r="B100" s="15" t="s">
        <v>53</v>
      </c>
      <c r="E100" s="17">
        <v>17944.830000000002</v>
      </c>
      <c r="F100" s="80">
        <v>239</v>
      </c>
      <c r="G100" s="17">
        <v>5281411.5</v>
      </c>
      <c r="H100" s="10" t="s">
        <v>118</v>
      </c>
    </row>
    <row r="101" spans="1:8">
      <c r="A101" s="14">
        <v>42396</v>
      </c>
      <c r="B101" s="21" t="s">
        <v>55</v>
      </c>
      <c r="C101" s="17">
        <v>41.96</v>
      </c>
      <c r="D101" s="85">
        <v>187</v>
      </c>
      <c r="G101" s="17">
        <v>5263466.67</v>
      </c>
      <c r="H101" s="10" t="s">
        <v>51</v>
      </c>
    </row>
    <row r="102" spans="1:8">
      <c r="A102" s="14">
        <v>42396</v>
      </c>
      <c r="B102" s="21" t="s">
        <v>56</v>
      </c>
      <c r="C102" s="17">
        <v>262.23</v>
      </c>
      <c r="D102" s="85">
        <v>187</v>
      </c>
      <c r="G102" s="17">
        <v>5263508.63</v>
      </c>
      <c r="H102" s="10" t="s">
        <v>51</v>
      </c>
    </row>
    <row r="103" spans="1:8">
      <c r="A103" s="14">
        <v>42396</v>
      </c>
      <c r="B103" s="15" t="s">
        <v>57</v>
      </c>
      <c r="E103" s="17">
        <v>10703.95</v>
      </c>
      <c r="F103" s="80">
        <v>239</v>
      </c>
      <c r="G103" s="17">
        <v>5263770.8600000003</v>
      </c>
      <c r="H103" s="10" t="s">
        <v>118</v>
      </c>
    </row>
    <row r="104" spans="1:8">
      <c r="A104" s="14">
        <v>42396</v>
      </c>
      <c r="B104" s="15" t="s">
        <v>119</v>
      </c>
      <c r="C104" s="17">
        <v>2299.4</v>
      </c>
      <c r="D104" s="85">
        <v>134</v>
      </c>
      <c r="G104" s="17">
        <v>5253066.91</v>
      </c>
      <c r="H104" s="10"/>
    </row>
    <row r="105" spans="1:8">
      <c r="A105" s="14">
        <v>42396</v>
      </c>
      <c r="B105" s="15" t="s">
        <v>120</v>
      </c>
      <c r="C105" s="17">
        <v>80000</v>
      </c>
      <c r="D105" s="85">
        <v>150</v>
      </c>
      <c r="G105" s="17">
        <v>5255366.3099999996</v>
      </c>
      <c r="H105" s="10"/>
    </row>
    <row r="106" spans="1:8">
      <c r="A106" s="14">
        <v>42396</v>
      </c>
      <c r="B106" s="15" t="s">
        <v>121</v>
      </c>
      <c r="C106" s="17">
        <v>127500</v>
      </c>
      <c r="D106" s="85">
        <v>148</v>
      </c>
      <c r="G106" s="17">
        <v>5335366.3099999996</v>
      </c>
      <c r="H106" s="10"/>
    </row>
    <row r="107" spans="1:8">
      <c r="A107" s="14">
        <v>42396</v>
      </c>
      <c r="B107" s="15" t="s">
        <v>122</v>
      </c>
      <c r="C107" s="17">
        <v>127500</v>
      </c>
      <c r="D107" s="85">
        <v>149</v>
      </c>
      <c r="G107" s="17">
        <v>5462866.3099999996</v>
      </c>
      <c r="H107" s="10"/>
    </row>
    <row r="108" spans="1:8">
      <c r="A108" s="14">
        <v>42395</v>
      </c>
      <c r="B108" s="15" t="s">
        <v>123</v>
      </c>
      <c r="C108" s="17">
        <v>8468</v>
      </c>
      <c r="D108" s="85">
        <v>162</v>
      </c>
      <c r="G108" s="17">
        <v>5590366.3099999996</v>
      </c>
      <c r="H108" s="10"/>
    </row>
    <row r="109" spans="1:8">
      <c r="A109" s="14">
        <v>42395</v>
      </c>
      <c r="B109" s="15" t="s">
        <v>124</v>
      </c>
      <c r="C109" s="17">
        <v>2213.09</v>
      </c>
      <c r="D109" s="85">
        <v>161</v>
      </c>
      <c r="G109" s="17">
        <v>5598834.3099999996</v>
      </c>
      <c r="H109" s="10"/>
    </row>
    <row r="110" spans="1:8">
      <c r="A110" s="14">
        <v>42395</v>
      </c>
      <c r="B110" s="15" t="s">
        <v>125</v>
      </c>
      <c r="C110" s="17">
        <v>900</v>
      </c>
      <c r="D110" s="85">
        <v>160</v>
      </c>
      <c r="G110" s="17">
        <v>5601047.4000000004</v>
      </c>
      <c r="H110" s="10"/>
    </row>
    <row r="111" spans="1:8">
      <c r="A111" s="14">
        <v>42395</v>
      </c>
      <c r="B111" s="15" t="s">
        <v>126</v>
      </c>
      <c r="C111" s="17">
        <v>2619.7199999999998</v>
      </c>
      <c r="D111" s="85">
        <v>159</v>
      </c>
      <c r="G111" s="17">
        <v>5601947.4000000004</v>
      </c>
      <c r="H111" s="10"/>
    </row>
    <row r="112" spans="1:8">
      <c r="A112" s="14">
        <v>42395</v>
      </c>
      <c r="B112" s="15" t="s">
        <v>127</v>
      </c>
      <c r="C112" s="17">
        <v>20000</v>
      </c>
      <c r="D112" s="85">
        <v>158</v>
      </c>
      <c r="G112" s="17">
        <v>5604567.1200000001</v>
      </c>
      <c r="H112" s="10"/>
    </row>
    <row r="113" spans="1:8">
      <c r="A113" s="14">
        <v>42395</v>
      </c>
      <c r="B113" s="15" t="s">
        <v>128</v>
      </c>
      <c r="C113" s="17">
        <v>31204</v>
      </c>
      <c r="D113" s="85">
        <v>157</v>
      </c>
      <c r="G113" s="17">
        <v>5624567.1200000001</v>
      </c>
      <c r="H113" s="10"/>
    </row>
    <row r="114" spans="1:8">
      <c r="A114" s="14">
        <v>42395</v>
      </c>
      <c r="B114" s="15" t="s">
        <v>129</v>
      </c>
      <c r="C114" s="17">
        <v>5861.34</v>
      </c>
      <c r="D114" s="85">
        <v>156</v>
      </c>
      <c r="G114" s="17">
        <v>5655771.1200000001</v>
      </c>
      <c r="H114" s="10"/>
    </row>
    <row r="115" spans="1:8">
      <c r="A115" s="14">
        <v>42395</v>
      </c>
      <c r="B115" s="15" t="s">
        <v>130</v>
      </c>
      <c r="C115" s="17">
        <v>4872</v>
      </c>
      <c r="D115" s="85">
        <v>155</v>
      </c>
      <c r="G115" s="17">
        <v>5661632.46</v>
      </c>
      <c r="H115" s="10"/>
    </row>
    <row r="116" spans="1:8">
      <c r="A116" s="14">
        <v>42395</v>
      </c>
      <c r="B116" s="15" t="s">
        <v>131</v>
      </c>
      <c r="C116" s="17">
        <v>3480</v>
      </c>
      <c r="D116" s="85">
        <v>154</v>
      </c>
      <c r="G116" s="17">
        <v>5666504.46</v>
      </c>
      <c r="H116" s="10"/>
    </row>
    <row r="117" spans="1:8">
      <c r="A117" s="14">
        <v>42395</v>
      </c>
      <c r="B117" s="15" t="s">
        <v>132</v>
      </c>
      <c r="C117" s="17">
        <v>95000</v>
      </c>
      <c r="G117" s="17">
        <v>5669984.46</v>
      </c>
      <c r="H117" s="10"/>
    </row>
    <row r="118" spans="1:8">
      <c r="A118" s="14">
        <v>42395</v>
      </c>
      <c r="B118" s="15" t="s">
        <v>13</v>
      </c>
      <c r="E118" s="17">
        <v>95000</v>
      </c>
      <c r="F118" s="80">
        <v>242</v>
      </c>
      <c r="G118" s="17">
        <v>5764984.46</v>
      </c>
      <c r="H118" s="10" t="s">
        <v>133</v>
      </c>
    </row>
    <row r="119" spans="1:8">
      <c r="A119" s="14">
        <v>42395</v>
      </c>
      <c r="B119" s="15" t="s">
        <v>134</v>
      </c>
      <c r="E119" s="17">
        <v>3000</v>
      </c>
      <c r="F119" s="80">
        <v>247</v>
      </c>
      <c r="G119" s="17">
        <v>5669984.46</v>
      </c>
      <c r="H119" s="10" t="s">
        <v>135</v>
      </c>
    </row>
    <row r="120" spans="1:8">
      <c r="A120" s="14">
        <v>42395</v>
      </c>
      <c r="B120" s="15" t="s">
        <v>136</v>
      </c>
      <c r="E120" s="17">
        <v>299424</v>
      </c>
      <c r="F120" s="80">
        <v>244</v>
      </c>
      <c r="G120" s="17">
        <v>5666984.46</v>
      </c>
      <c r="H120" s="10" t="s">
        <v>137</v>
      </c>
    </row>
    <row r="121" spans="1:8">
      <c r="A121" s="14">
        <v>42395</v>
      </c>
      <c r="B121" s="15" t="s">
        <v>138</v>
      </c>
      <c r="E121" s="17">
        <v>3000</v>
      </c>
      <c r="F121" s="80">
        <v>248</v>
      </c>
      <c r="G121" s="17">
        <v>5367560.46</v>
      </c>
      <c r="H121" s="10" t="s">
        <v>139</v>
      </c>
    </row>
    <row r="122" spans="1:8">
      <c r="A122" s="14">
        <v>42395</v>
      </c>
      <c r="B122" s="15" t="s">
        <v>140</v>
      </c>
      <c r="E122" s="17">
        <v>299424</v>
      </c>
      <c r="F122" s="80">
        <v>241</v>
      </c>
      <c r="G122" s="17">
        <v>5364560.46</v>
      </c>
      <c r="H122" s="10" t="s">
        <v>141</v>
      </c>
    </row>
    <row r="123" spans="1:8">
      <c r="A123" s="14">
        <v>42395</v>
      </c>
      <c r="B123" s="15" t="s">
        <v>142</v>
      </c>
      <c r="E123" s="17">
        <v>162747.9</v>
      </c>
      <c r="F123" s="80">
        <v>243</v>
      </c>
      <c r="G123" s="17">
        <v>5065136.46</v>
      </c>
      <c r="H123" s="10" t="s">
        <v>143</v>
      </c>
    </row>
    <row r="124" spans="1:8">
      <c r="A124" s="14">
        <v>42395</v>
      </c>
      <c r="B124" s="15" t="s">
        <v>144</v>
      </c>
      <c r="E124" s="17">
        <v>983</v>
      </c>
      <c r="F124" s="80">
        <v>282</v>
      </c>
      <c r="G124" s="17">
        <v>4902388.5599999996</v>
      </c>
      <c r="H124" s="10" t="s">
        <v>145</v>
      </c>
    </row>
    <row r="125" spans="1:8">
      <c r="A125" s="14">
        <v>42395</v>
      </c>
      <c r="B125" s="15" t="s">
        <v>146</v>
      </c>
      <c r="E125" s="17">
        <v>80000</v>
      </c>
      <c r="F125" s="80">
        <v>246</v>
      </c>
      <c r="G125" s="17">
        <v>4901405.5599999996</v>
      </c>
      <c r="H125" s="10" t="s">
        <v>147</v>
      </c>
    </row>
    <row r="126" spans="1:8">
      <c r="A126" s="14">
        <v>42395</v>
      </c>
      <c r="B126" s="15" t="s">
        <v>148</v>
      </c>
      <c r="E126" s="17">
        <v>3030</v>
      </c>
      <c r="F126" s="80">
        <v>204</v>
      </c>
      <c r="G126" s="17">
        <v>4821405.5599999996</v>
      </c>
      <c r="H126" s="10"/>
    </row>
    <row r="127" spans="1:8">
      <c r="A127" s="14">
        <v>42395</v>
      </c>
      <c r="B127" s="15" t="s">
        <v>13</v>
      </c>
      <c r="E127" s="17">
        <v>3138.39</v>
      </c>
      <c r="F127" s="80">
        <v>235</v>
      </c>
      <c r="G127" s="17">
        <v>4818375.5599999996</v>
      </c>
      <c r="H127" s="10" t="s">
        <v>149</v>
      </c>
    </row>
    <row r="128" spans="1:8">
      <c r="A128" s="14">
        <v>42395</v>
      </c>
      <c r="B128" s="15" t="s">
        <v>16</v>
      </c>
      <c r="E128" s="17">
        <v>21181.05</v>
      </c>
      <c r="F128" s="80">
        <v>227</v>
      </c>
      <c r="G128" s="17">
        <v>4815237.17</v>
      </c>
      <c r="H128" s="10" t="s">
        <v>150</v>
      </c>
    </row>
    <row r="129" spans="1:8">
      <c r="A129" s="14">
        <v>42395</v>
      </c>
      <c r="B129" s="15" t="s">
        <v>16</v>
      </c>
      <c r="E129" s="17">
        <v>5592.93</v>
      </c>
      <c r="F129" s="80">
        <v>240</v>
      </c>
      <c r="G129" s="17">
        <v>4794056.12</v>
      </c>
      <c r="H129" s="10" t="s">
        <v>151</v>
      </c>
    </row>
    <row r="130" spans="1:8">
      <c r="A130" s="14">
        <v>42395</v>
      </c>
      <c r="B130" s="15" t="s">
        <v>16</v>
      </c>
      <c r="E130" s="17">
        <v>11329.32</v>
      </c>
      <c r="F130" s="80">
        <v>236</v>
      </c>
      <c r="G130" s="17">
        <v>4788463.1900000004</v>
      </c>
      <c r="H130" s="10" t="s">
        <v>152</v>
      </c>
    </row>
    <row r="131" spans="1:8">
      <c r="A131" s="14">
        <v>42395</v>
      </c>
      <c r="B131" s="15" t="s">
        <v>153</v>
      </c>
      <c r="E131" s="17">
        <v>133000</v>
      </c>
      <c r="F131" s="80">
        <v>251</v>
      </c>
      <c r="G131" s="17">
        <v>4777133.87</v>
      </c>
      <c r="H131" s="10" t="s">
        <v>154</v>
      </c>
    </row>
    <row r="132" spans="1:8">
      <c r="A132" s="14">
        <v>42395</v>
      </c>
      <c r="B132" s="25" t="s">
        <v>155</v>
      </c>
      <c r="C132" s="17">
        <v>5000</v>
      </c>
      <c r="D132" s="85">
        <v>188</v>
      </c>
      <c r="G132" s="17">
        <v>4644133.87</v>
      </c>
      <c r="H132" s="10" t="s">
        <v>114</v>
      </c>
    </row>
    <row r="133" spans="1:8">
      <c r="A133" s="14">
        <v>42395</v>
      </c>
      <c r="B133" s="15" t="s">
        <v>156</v>
      </c>
      <c r="C133" s="17">
        <v>10816.34</v>
      </c>
      <c r="D133" s="85">
        <v>151</v>
      </c>
      <c r="G133" s="17">
        <v>4649133.87</v>
      </c>
      <c r="H133" s="10"/>
    </row>
    <row r="134" spans="1:8">
      <c r="A134" s="14">
        <v>42395</v>
      </c>
      <c r="B134" s="15" t="s">
        <v>157</v>
      </c>
      <c r="C134" s="17">
        <v>13615</v>
      </c>
      <c r="D134" s="85">
        <v>152</v>
      </c>
      <c r="G134" s="17">
        <v>4659950.21</v>
      </c>
      <c r="H134" s="10"/>
    </row>
    <row r="135" spans="1:8">
      <c r="A135" s="14">
        <v>42395</v>
      </c>
      <c r="B135" s="15" t="s">
        <v>158</v>
      </c>
      <c r="E135" s="17">
        <v>23189.22</v>
      </c>
      <c r="F135" s="80">
        <v>260</v>
      </c>
      <c r="G135" s="17">
        <v>4673565.21</v>
      </c>
      <c r="H135" s="10" t="s">
        <v>159</v>
      </c>
    </row>
    <row r="136" spans="1:8">
      <c r="A136" s="14">
        <v>42395</v>
      </c>
      <c r="B136" s="15" t="s">
        <v>160</v>
      </c>
      <c r="C136" s="17">
        <v>2800</v>
      </c>
      <c r="D136" s="85">
        <v>141</v>
      </c>
      <c r="G136" s="17">
        <v>4650375.99</v>
      </c>
      <c r="H136" s="10"/>
    </row>
    <row r="137" spans="1:8">
      <c r="A137" s="14">
        <v>42395</v>
      </c>
      <c r="B137" s="21" t="s">
        <v>50</v>
      </c>
      <c r="C137" s="17">
        <v>22.9</v>
      </c>
      <c r="D137" s="85">
        <v>187</v>
      </c>
      <c r="G137" s="17">
        <v>4653175.99</v>
      </c>
      <c r="H137" s="10" t="s">
        <v>51</v>
      </c>
    </row>
    <row r="138" spans="1:8">
      <c r="A138" s="14">
        <v>42395</v>
      </c>
      <c r="B138" s="21" t="s">
        <v>52</v>
      </c>
      <c r="C138" s="17">
        <v>143.13</v>
      </c>
      <c r="D138" s="85">
        <v>187</v>
      </c>
      <c r="G138" s="17">
        <v>4653198.8899999997</v>
      </c>
      <c r="H138" s="10" t="s">
        <v>51</v>
      </c>
    </row>
    <row r="139" spans="1:8">
      <c r="A139" s="14">
        <v>42395</v>
      </c>
      <c r="B139" s="15" t="s">
        <v>53</v>
      </c>
      <c r="E139" s="17">
        <v>50395.66</v>
      </c>
      <c r="F139" s="80">
        <v>223</v>
      </c>
      <c r="G139" s="17">
        <v>4653342.0199999996</v>
      </c>
      <c r="H139" s="10" t="s">
        <v>161</v>
      </c>
    </row>
    <row r="140" spans="1:8">
      <c r="A140" s="14">
        <v>42395</v>
      </c>
      <c r="B140" s="21" t="s">
        <v>55</v>
      </c>
      <c r="C140" s="17">
        <v>61.68</v>
      </c>
      <c r="D140" s="85">
        <v>187</v>
      </c>
      <c r="G140" s="17">
        <v>4602946.3600000003</v>
      </c>
      <c r="H140" s="10" t="s">
        <v>51</v>
      </c>
    </row>
    <row r="141" spans="1:8">
      <c r="A141" s="14">
        <v>42395</v>
      </c>
      <c r="B141" s="21" t="s">
        <v>56</v>
      </c>
      <c r="C141" s="17">
        <v>385.52</v>
      </c>
      <c r="D141" s="85">
        <v>187</v>
      </c>
      <c r="G141" s="17">
        <v>4603008.04</v>
      </c>
      <c r="H141" s="10" t="s">
        <v>51</v>
      </c>
    </row>
    <row r="142" spans="1:8">
      <c r="A142" s="14">
        <v>42395</v>
      </c>
      <c r="B142" s="15" t="s">
        <v>57</v>
      </c>
      <c r="E142" s="17">
        <v>15736.19</v>
      </c>
      <c r="F142" s="80">
        <v>223</v>
      </c>
      <c r="G142" s="17">
        <v>4603393.5599999996</v>
      </c>
      <c r="H142" s="10" t="s">
        <v>161</v>
      </c>
    </row>
    <row r="143" spans="1:8">
      <c r="A143" s="14">
        <v>42395</v>
      </c>
      <c r="B143" s="21" t="s">
        <v>162</v>
      </c>
      <c r="C143" s="17">
        <v>141.18</v>
      </c>
      <c r="D143" s="85">
        <v>187</v>
      </c>
      <c r="G143" s="17">
        <v>4587657.37</v>
      </c>
      <c r="H143" s="10" t="s">
        <v>51</v>
      </c>
    </row>
    <row r="144" spans="1:8">
      <c r="A144" s="14">
        <v>42395</v>
      </c>
      <c r="B144" s="21" t="s">
        <v>163</v>
      </c>
      <c r="C144" s="17">
        <v>882.44</v>
      </c>
      <c r="D144" s="85">
        <v>187</v>
      </c>
      <c r="G144" s="17">
        <v>4587798.55</v>
      </c>
      <c r="H144" s="10" t="s">
        <v>51</v>
      </c>
    </row>
    <row r="145" spans="1:9">
      <c r="A145" s="14">
        <v>42395</v>
      </c>
      <c r="B145" s="15" t="s">
        <v>164</v>
      </c>
      <c r="E145" s="17">
        <v>9560.6299999999992</v>
      </c>
      <c r="F145" s="80">
        <v>223</v>
      </c>
      <c r="G145" s="17">
        <v>4588680.99</v>
      </c>
      <c r="H145" s="10" t="s">
        <v>161</v>
      </c>
    </row>
    <row r="146" spans="1:9">
      <c r="A146" s="14">
        <v>42395</v>
      </c>
      <c r="B146" s="15" t="s">
        <v>165</v>
      </c>
      <c r="C146" s="17">
        <v>18202.29</v>
      </c>
      <c r="D146" s="85">
        <v>153</v>
      </c>
      <c r="G146" s="17">
        <v>4579120.3600000003</v>
      </c>
      <c r="H146" s="10"/>
    </row>
    <row r="147" spans="1:9">
      <c r="A147" s="14">
        <v>42395</v>
      </c>
      <c r="B147" s="15" t="s">
        <v>166</v>
      </c>
      <c r="C147" s="17">
        <v>4600</v>
      </c>
      <c r="D147" s="85">
        <v>144</v>
      </c>
      <c r="G147" s="17">
        <v>4597322.6500000004</v>
      </c>
      <c r="H147" s="10"/>
    </row>
    <row r="148" spans="1:9">
      <c r="A148" s="14">
        <v>42394</v>
      </c>
      <c r="B148" s="15" t="s">
        <v>167</v>
      </c>
      <c r="E148" s="17">
        <v>3000</v>
      </c>
      <c r="F148" s="80">
        <v>238</v>
      </c>
      <c r="G148" s="17">
        <v>4601922.6500000004</v>
      </c>
      <c r="H148" s="10" t="s">
        <v>168</v>
      </c>
    </row>
    <row r="149" spans="1:9">
      <c r="A149" s="14">
        <v>42394</v>
      </c>
      <c r="B149" s="15" t="s">
        <v>169</v>
      </c>
      <c r="E149" s="17">
        <v>299424</v>
      </c>
      <c r="F149" s="80">
        <v>237</v>
      </c>
      <c r="G149" s="17">
        <v>4598922.6500000004</v>
      </c>
      <c r="H149" s="10" t="s">
        <v>170</v>
      </c>
    </row>
    <row r="150" spans="1:9">
      <c r="A150" s="14">
        <v>42394</v>
      </c>
      <c r="B150" s="15" t="s">
        <v>171</v>
      </c>
      <c r="E150" s="17">
        <v>20000</v>
      </c>
      <c r="F150" s="80">
        <v>254</v>
      </c>
      <c r="G150" s="17">
        <v>4299498.6500000004</v>
      </c>
      <c r="H150" s="10" t="s">
        <v>172</v>
      </c>
    </row>
    <row r="151" spans="1:9">
      <c r="A151" s="14">
        <v>42394</v>
      </c>
      <c r="B151" s="15" t="s">
        <v>173</v>
      </c>
      <c r="E151" s="17">
        <v>1025</v>
      </c>
      <c r="F151" s="80">
        <v>226</v>
      </c>
      <c r="G151" s="17">
        <v>4279498.6500000004</v>
      </c>
      <c r="H151" s="10" t="s">
        <v>174</v>
      </c>
      <c r="I151" s="19" t="s">
        <v>175</v>
      </c>
    </row>
    <row r="152" spans="1:9">
      <c r="A152" s="14">
        <v>42394</v>
      </c>
      <c r="B152" s="15" t="s">
        <v>176</v>
      </c>
      <c r="E152" s="17">
        <v>32145.07</v>
      </c>
      <c r="F152" s="80">
        <v>269</v>
      </c>
      <c r="G152" s="17">
        <v>4278473.6500000004</v>
      </c>
      <c r="H152" s="10"/>
    </row>
    <row r="153" spans="1:9">
      <c r="A153" s="14">
        <v>42394</v>
      </c>
      <c r="B153" s="15" t="s">
        <v>177</v>
      </c>
      <c r="E153" s="17">
        <v>22065.11</v>
      </c>
      <c r="F153" s="80">
        <v>268</v>
      </c>
      <c r="G153" s="17">
        <v>4246328.58</v>
      </c>
      <c r="H153" s="10"/>
    </row>
    <row r="154" spans="1:9">
      <c r="A154" s="14">
        <v>42394</v>
      </c>
      <c r="B154" s="15" t="s">
        <v>178</v>
      </c>
      <c r="E154" s="17">
        <v>17811.439999999999</v>
      </c>
      <c r="G154" s="17">
        <v>4224263.47</v>
      </c>
      <c r="H154" s="10" t="s">
        <v>179</v>
      </c>
    </row>
    <row r="155" spans="1:9">
      <c r="A155" s="14">
        <v>42394</v>
      </c>
      <c r="B155" s="15" t="s">
        <v>180</v>
      </c>
      <c r="E155" s="17">
        <v>2477.1</v>
      </c>
      <c r="F155" s="80">
        <v>222</v>
      </c>
      <c r="G155" s="17">
        <v>4206452.03</v>
      </c>
      <c r="H155" s="10" t="s">
        <v>181</v>
      </c>
    </row>
    <row r="156" spans="1:9">
      <c r="A156" s="14">
        <v>42394</v>
      </c>
      <c r="B156" s="15" t="s">
        <v>182</v>
      </c>
      <c r="E156" s="17">
        <v>7753</v>
      </c>
      <c r="F156" s="80">
        <v>224</v>
      </c>
      <c r="G156" s="17">
        <v>4203974.93</v>
      </c>
      <c r="H156" s="10" t="s">
        <v>183</v>
      </c>
    </row>
    <row r="157" spans="1:9">
      <c r="A157" s="14">
        <v>42394</v>
      </c>
      <c r="B157" s="15" t="s">
        <v>184</v>
      </c>
      <c r="E157" s="17">
        <v>419000</v>
      </c>
      <c r="F157" s="80">
        <v>229</v>
      </c>
      <c r="G157" s="17">
        <v>4196221.93</v>
      </c>
      <c r="H157" s="10"/>
    </row>
    <row r="158" spans="1:9">
      <c r="A158" s="14">
        <v>42394</v>
      </c>
      <c r="B158" s="15" t="s">
        <v>185</v>
      </c>
      <c r="C158" s="17">
        <v>6650.73</v>
      </c>
      <c r="D158" s="85">
        <v>143</v>
      </c>
      <c r="G158" s="17">
        <v>3777221.93</v>
      </c>
      <c r="H158" s="10"/>
    </row>
    <row r="159" spans="1:9">
      <c r="A159" s="14">
        <v>42394</v>
      </c>
      <c r="B159" s="15" t="s">
        <v>186</v>
      </c>
      <c r="C159" s="17">
        <v>8345.61</v>
      </c>
      <c r="D159" s="85">
        <v>142</v>
      </c>
      <c r="G159" s="17">
        <v>3783872.66</v>
      </c>
      <c r="H159" s="10"/>
    </row>
    <row r="160" spans="1:9">
      <c r="A160" s="14">
        <v>42394</v>
      </c>
      <c r="B160" s="15" t="s">
        <v>187</v>
      </c>
      <c r="E160" s="17">
        <v>30497</v>
      </c>
      <c r="F160" s="80">
        <v>290</v>
      </c>
      <c r="G160" s="17">
        <v>3792218.27</v>
      </c>
      <c r="H160" s="10" t="s">
        <v>188</v>
      </c>
    </row>
    <row r="161" spans="1:8">
      <c r="A161" s="14">
        <v>42394</v>
      </c>
      <c r="B161" s="15" t="s">
        <v>189</v>
      </c>
      <c r="C161" s="17">
        <v>1574607.43</v>
      </c>
      <c r="D161" s="85">
        <v>145</v>
      </c>
      <c r="G161" s="17">
        <v>3761721.27</v>
      </c>
      <c r="H161" s="10"/>
    </row>
    <row r="162" spans="1:8">
      <c r="A162" s="14">
        <v>42394</v>
      </c>
      <c r="B162" s="15" t="s">
        <v>190</v>
      </c>
      <c r="C162" s="17">
        <v>25109.85</v>
      </c>
      <c r="D162" s="85">
        <v>146</v>
      </c>
      <c r="G162" s="17">
        <v>5336328.7</v>
      </c>
      <c r="H162" s="10"/>
    </row>
    <row r="163" spans="1:8">
      <c r="A163" s="14">
        <v>42394</v>
      </c>
      <c r="B163" s="15" t="s">
        <v>191</v>
      </c>
      <c r="E163" s="17">
        <v>952000</v>
      </c>
      <c r="F163" s="80">
        <v>228</v>
      </c>
      <c r="G163" s="17">
        <v>5361438.55</v>
      </c>
      <c r="H163" s="10"/>
    </row>
    <row r="164" spans="1:8">
      <c r="A164" s="14">
        <v>42394</v>
      </c>
      <c r="B164" s="26" t="s">
        <v>192</v>
      </c>
      <c r="E164" s="17">
        <v>3670</v>
      </c>
      <c r="G164" s="17">
        <v>4409438.55</v>
      </c>
      <c r="H164" s="10" t="s">
        <v>786</v>
      </c>
    </row>
    <row r="165" spans="1:8">
      <c r="A165" s="14">
        <v>42394</v>
      </c>
      <c r="B165" s="15" t="s">
        <v>16</v>
      </c>
      <c r="E165" s="17">
        <v>19637.21</v>
      </c>
      <c r="F165" s="80">
        <v>215</v>
      </c>
      <c r="G165" s="17">
        <v>4405768.55</v>
      </c>
      <c r="H165" s="10"/>
    </row>
    <row r="166" spans="1:8">
      <c r="A166" s="14">
        <v>42394</v>
      </c>
      <c r="B166" s="15" t="s">
        <v>16</v>
      </c>
      <c r="E166" s="17">
        <v>107000</v>
      </c>
      <c r="F166" s="80">
        <v>216</v>
      </c>
      <c r="G166" s="17">
        <v>4386131.34</v>
      </c>
      <c r="H166" s="10"/>
    </row>
    <row r="167" spans="1:8">
      <c r="A167" s="14">
        <v>42394</v>
      </c>
      <c r="B167" s="25" t="s">
        <v>193</v>
      </c>
      <c r="C167" s="17">
        <v>5000</v>
      </c>
      <c r="D167" s="85">
        <v>188</v>
      </c>
      <c r="G167" s="17">
        <v>4279131.34</v>
      </c>
      <c r="H167" s="10" t="s">
        <v>114</v>
      </c>
    </row>
    <row r="168" spans="1:8">
      <c r="A168" s="14">
        <v>42394</v>
      </c>
      <c r="B168" s="24" t="s">
        <v>194</v>
      </c>
      <c r="E168" s="17">
        <v>239193.78</v>
      </c>
      <c r="F168" s="80">
        <v>230</v>
      </c>
      <c r="G168" s="17">
        <v>4284131.34</v>
      </c>
      <c r="H168" s="10" t="s">
        <v>195</v>
      </c>
    </row>
    <row r="169" spans="1:8">
      <c r="A169" s="14">
        <v>42394</v>
      </c>
      <c r="B169" s="24" t="s">
        <v>196</v>
      </c>
      <c r="E169" s="17">
        <v>191771.6</v>
      </c>
      <c r="F169" s="80">
        <v>231</v>
      </c>
      <c r="G169" s="17">
        <v>4044937.56</v>
      </c>
      <c r="H169" s="10" t="s">
        <v>197</v>
      </c>
    </row>
    <row r="170" spans="1:8">
      <c r="A170" s="14">
        <v>42394</v>
      </c>
      <c r="B170" s="24" t="s">
        <v>198</v>
      </c>
      <c r="E170" s="17">
        <v>97315.96</v>
      </c>
      <c r="F170" s="80">
        <v>232</v>
      </c>
      <c r="G170" s="17">
        <v>3853165.96</v>
      </c>
      <c r="H170" s="10" t="s">
        <v>199</v>
      </c>
    </row>
    <row r="171" spans="1:8">
      <c r="A171" s="14">
        <v>42394</v>
      </c>
      <c r="B171" s="15" t="s">
        <v>200</v>
      </c>
      <c r="E171" s="17">
        <v>214800</v>
      </c>
      <c r="F171" s="80">
        <v>225</v>
      </c>
      <c r="G171" s="17">
        <v>3755850</v>
      </c>
      <c r="H171" s="10" t="s">
        <v>201</v>
      </c>
    </row>
    <row r="172" spans="1:8">
      <c r="A172" s="14">
        <v>42394</v>
      </c>
      <c r="B172" s="21" t="s">
        <v>50</v>
      </c>
      <c r="C172" s="17">
        <v>14.47</v>
      </c>
      <c r="D172" s="85">
        <v>187</v>
      </c>
      <c r="G172" s="17">
        <v>3541050</v>
      </c>
      <c r="H172" s="10" t="s">
        <v>51</v>
      </c>
    </row>
    <row r="173" spans="1:8">
      <c r="A173" s="14">
        <v>42394</v>
      </c>
      <c r="B173" s="21" t="s">
        <v>52</v>
      </c>
      <c r="C173" s="17">
        <v>90.44</v>
      </c>
      <c r="D173" s="85">
        <v>187</v>
      </c>
      <c r="G173" s="17">
        <v>3541064.47</v>
      </c>
      <c r="H173" s="10" t="s">
        <v>51</v>
      </c>
    </row>
    <row r="174" spans="1:8">
      <c r="A174" s="14">
        <v>42394</v>
      </c>
      <c r="B174" s="15" t="s">
        <v>53</v>
      </c>
      <c r="E174" s="17">
        <v>15220.36</v>
      </c>
      <c r="F174" s="80">
        <v>217</v>
      </c>
      <c r="G174" s="17">
        <v>3541154.91</v>
      </c>
      <c r="H174" s="10" t="s">
        <v>202</v>
      </c>
    </row>
    <row r="175" spans="1:8">
      <c r="A175" s="14">
        <v>42394</v>
      </c>
      <c r="B175" s="21" t="s">
        <v>55</v>
      </c>
      <c r="C175" s="17">
        <v>32.92</v>
      </c>
      <c r="D175" s="85">
        <v>187</v>
      </c>
      <c r="G175" s="17">
        <v>3525934.55</v>
      </c>
      <c r="H175" s="10" t="s">
        <v>51</v>
      </c>
    </row>
    <row r="176" spans="1:8">
      <c r="A176" s="14">
        <v>42394</v>
      </c>
      <c r="B176" s="21" t="s">
        <v>56</v>
      </c>
      <c r="C176" s="17">
        <v>205.76</v>
      </c>
      <c r="D176" s="85">
        <v>187</v>
      </c>
      <c r="G176" s="17">
        <v>3525967.47</v>
      </c>
      <c r="H176" s="10" t="s">
        <v>51</v>
      </c>
    </row>
    <row r="177" spans="1:8">
      <c r="A177" s="14">
        <v>42394</v>
      </c>
      <c r="B177" s="15" t="s">
        <v>57</v>
      </c>
      <c r="E177" s="17">
        <v>8399.01</v>
      </c>
      <c r="F177" s="80">
        <v>217</v>
      </c>
      <c r="G177" s="17">
        <v>3526173.23</v>
      </c>
      <c r="H177" s="10" t="s">
        <v>202</v>
      </c>
    </row>
    <row r="178" spans="1:8">
      <c r="A178" s="14">
        <v>42394</v>
      </c>
      <c r="B178" s="21" t="s">
        <v>50</v>
      </c>
      <c r="C178" s="17">
        <v>2.88</v>
      </c>
      <c r="D178" s="85">
        <v>187</v>
      </c>
      <c r="G178" s="17">
        <v>3517774.22</v>
      </c>
      <c r="H178" s="10" t="s">
        <v>51</v>
      </c>
    </row>
    <row r="179" spans="1:8">
      <c r="A179" s="14">
        <v>42394</v>
      </c>
      <c r="B179" s="21" t="s">
        <v>52</v>
      </c>
      <c r="C179" s="17">
        <v>18</v>
      </c>
      <c r="D179" s="85">
        <v>187</v>
      </c>
      <c r="G179" s="17">
        <v>3517777.1</v>
      </c>
      <c r="H179" s="10" t="s">
        <v>51</v>
      </c>
    </row>
    <row r="180" spans="1:8">
      <c r="A180" s="14">
        <v>42394</v>
      </c>
      <c r="B180" s="15" t="s">
        <v>53</v>
      </c>
      <c r="E180" s="17">
        <v>20000</v>
      </c>
      <c r="F180" s="80">
        <v>207</v>
      </c>
      <c r="G180" s="17">
        <v>3517795.1</v>
      </c>
      <c r="H180" s="10" t="s">
        <v>203</v>
      </c>
    </row>
    <row r="181" spans="1:8">
      <c r="A181" s="14">
        <v>42394</v>
      </c>
      <c r="B181" s="21" t="s">
        <v>55</v>
      </c>
      <c r="C181" s="17">
        <v>26.51</v>
      </c>
      <c r="D181" s="85">
        <v>187</v>
      </c>
      <c r="G181" s="17">
        <v>3497795.1</v>
      </c>
      <c r="H181" s="10" t="s">
        <v>51</v>
      </c>
    </row>
    <row r="182" spans="1:8">
      <c r="A182" s="14">
        <v>42394</v>
      </c>
      <c r="B182" s="21" t="s">
        <v>56</v>
      </c>
      <c r="C182" s="17">
        <v>165.67</v>
      </c>
      <c r="D182" s="85">
        <v>187</v>
      </c>
      <c r="G182" s="17">
        <v>3497821.61</v>
      </c>
      <c r="H182" s="10" t="s">
        <v>51</v>
      </c>
    </row>
    <row r="183" spans="1:8">
      <c r="A183" s="14">
        <v>42394</v>
      </c>
      <c r="B183" s="15" t="s">
        <v>57</v>
      </c>
      <c r="E183" s="17">
        <v>6762.79</v>
      </c>
      <c r="F183" s="80">
        <v>207</v>
      </c>
      <c r="G183" s="17">
        <v>3497987.28</v>
      </c>
      <c r="H183" s="10" t="s">
        <v>203</v>
      </c>
    </row>
    <row r="184" spans="1:8">
      <c r="A184" s="14">
        <v>42392</v>
      </c>
      <c r="B184" s="15" t="s">
        <v>204</v>
      </c>
      <c r="C184" s="27"/>
      <c r="E184" s="17">
        <v>47000</v>
      </c>
      <c r="F184" s="80">
        <v>220</v>
      </c>
      <c r="G184" s="17">
        <v>3491224.49</v>
      </c>
      <c r="H184" s="10" t="s">
        <v>205</v>
      </c>
    </row>
    <row r="185" spans="1:8" ht="15">
      <c r="A185" s="14">
        <v>42392</v>
      </c>
      <c r="B185" s="26" t="s">
        <v>206</v>
      </c>
      <c r="C185" s="17">
        <v>4568.6499999999996</v>
      </c>
      <c r="D185" s="85">
        <v>147</v>
      </c>
      <c r="G185" s="17">
        <v>3444224.49</v>
      </c>
      <c r="H185" s="89" t="s">
        <v>207</v>
      </c>
    </row>
    <row r="186" spans="1:8">
      <c r="A186" s="14">
        <v>42392</v>
      </c>
      <c r="B186" s="15" t="s">
        <v>208</v>
      </c>
      <c r="E186" s="17">
        <v>79500</v>
      </c>
      <c r="F186" s="80">
        <v>218</v>
      </c>
      <c r="G186" s="17">
        <v>3448793.14</v>
      </c>
      <c r="H186" s="10" t="s">
        <v>205</v>
      </c>
    </row>
    <row r="187" spans="1:8">
      <c r="A187" s="14">
        <v>42392</v>
      </c>
      <c r="B187" s="15" t="s">
        <v>209</v>
      </c>
      <c r="C187" s="17">
        <v>4499</v>
      </c>
      <c r="D187" s="85">
        <v>135</v>
      </c>
      <c r="G187" s="17">
        <v>3369293.14</v>
      </c>
      <c r="H187" s="10"/>
    </row>
    <row r="188" spans="1:8">
      <c r="A188" s="14">
        <v>42392</v>
      </c>
      <c r="B188" s="15" t="s">
        <v>16</v>
      </c>
      <c r="E188" s="17">
        <v>284</v>
      </c>
      <c r="F188" s="80">
        <v>294</v>
      </c>
      <c r="G188" s="17">
        <v>3373792.14</v>
      </c>
      <c r="H188" s="10"/>
    </row>
    <row r="189" spans="1:8">
      <c r="A189" s="14">
        <v>42392</v>
      </c>
      <c r="B189" s="15" t="s">
        <v>16</v>
      </c>
      <c r="E189" s="17">
        <v>200000</v>
      </c>
      <c r="F189" s="80">
        <v>203</v>
      </c>
      <c r="G189" s="17">
        <v>3373508.14</v>
      </c>
      <c r="H189" s="10" t="s">
        <v>210</v>
      </c>
    </row>
    <row r="190" spans="1:8">
      <c r="A190" s="14">
        <v>42392</v>
      </c>
      <c r="B190" s="15" t="s">
        <v>16</v>
      </c>
      <c r="E190" s="17">
        <v>11394.87</v>
      </c>
      <c r="F190" s="80">
        <v>211</v>
      </c>
      <c r="G190" s="17">
        <v>3173508.14</v>
      </c>
      <c r="H190" s="10" t="s">
        <v>211</v>
      </c>
    </row>
    <row r="191" spans="1:8">
      <c r="A191" s="14">
        <v>42392</v>
      </c>
      <c r="B191" s="15" t="s">
        <v>16</v>
      </c>
      <c r="E191" s="17">
        <v>12573.74</v>
      </c>
      <c r="F191" s="80">
        <v>206</v>
      </c>
      <c r="G191" s="17">
        <v>3162113.27</v>
      </c>
      <c r="H191" s="10" t="s">
        <v>212</v>
      </c>
    </row>
    <row r="192" spans="1:8">
      <c r="A192" s="14">
        <v>42392</v>
      </c>
      <c r="B192" s="15" t="s">
        <v>16</v>
      </c>
      <c r="E192" s="17">
        <v>10000</v>
      </c>
      <c r="F192" s="80">
        <v>202</v>
      </c>
      <c r="G192" s="17">
        <v>3149539.53</v>
      </c>
      <c r="H192" s="10" t="s">
        <v>213</v>
      </c>
    </row>
    <row r="193" spans="1:8">
      <c r="A193" s="14">
        <v>42392</v>
      </c>
      <c r="B193" s="25" t="s">
        <v>214</v>
      </c>
      <c r="C193" s="17">
        <v>5000</v>
      </c>
      <c r="D193" s="85">
        <v>188</v>
      </c>
      <c r="G193" s="17">
        <v>3139539.53</v>
      </c>
      <c r="H193" s="10" t="s">
        <v>114</v>
      </c>
    </row>
    <row r="194" spans="1:8">
      <c r="A194" s="14">
        <v>42392</v>
      </c>
      <c r="B194" s="15" t="s">
        <v>215</v>
      </c>
      <c r="E194" s="17">
        <v>251900</v>
      </c>
      <c r="F194" s="80">
        <v>214</v>
      </c>
      <c r="G194" s="17">
        <v>3144539.53</v>
      </c>
      <c r="H194" s="10" t="s">
        <v>205</v>
      </c>
    </row>
    <row r="195" spans="1:8">
      <c r="A195" s="28">
        <v>42391</v>
      </c>
      <c r="B195" s="26" t="s">
        <v>216</v>
      </c>
      <c r="C195" s="27"/>
      <c r="E195" s="17">
        <v>14840</v>
      </c>
      <c r="F195" s="80">
        <v>234</v>
      </c>
      <c r="G195" s="17">
        <v>2892639.53</v>
      </c>
      <c r="H195" s="10" t="s">
        <v>217</v>
      </c>
    </row>
    <row r="196" spans="1:8">
      <c r="A196" s="28">
        <v>42391</v>
      </c>
      <c r="B196" s="26" t="s">
        <v>218</v>
      </c>
      <c r="E196" s="17">
        <v>180100</v>
      </c>
      <c r="F196" s="80">
        <v>219</v>
      </c>
      <c r="G196" s="17">
        <v>2877799.53</v>
      </c>
      <c r="H196" s="10" t="s">
        <v>219</v>
      </c>
    </row>
    <row r="197" spans="1:8">
      <c r="A197" s="28">
        <v>42391</v>
      </c>
      <c r="B197" s="26" t="s">
        <v>220</v>
      </c>
      <c r="C197" s="17">
        <v>250995.68</v>
      </c>
      <c r="D197" s="85">
        <v>136</v>
      </c>
      <c r="G197" s="17">
        <v>2697699.53</v>
      </c>
      <c r="H197" s="10"/>
    </row>
    <row r="198" spans="1:8">
      <c r="A198" s="28">
        <v>42391</v>
      </c>
      <c r="B198" s="26" t="s">
        <v>221</v>
      </c>
      <c r="E198" s="17">
        <v>428.16</v>
      </c>
      <c r="F198" s="80">
        <v>293</v>
      </c>
      <c r="G198" s="17">
        <v>2948695.21</v>
      </c>
      <c r="H198" s="10" t="s">
        <v>222</v>
      </c>
    </row>
    <row r="199" spans="1:8">
      <c r="A199" s="28">
        <v>42391</v>
      </c>
      <c r="B199" s="26" t="s">
        <v>223</v>
      </c>
      <c r="E199" s="17">
        <v>359000</v>
      </c>
      <c r="F199" s="80">
        <v>212</v>
      </c>
      <c r="G199" s="17">
        <v>2948267.05</v>
      </c>
      <c r="H199" s="10"/>
    </row>
    <row r="200" spans="1:8">
      <c r="A200" s="28">
        <v>42391</v>
      </c>
      <c r="B200" s="26" t="s">
        <v>224</v>
      </c>
      <c r="C200" s="17">
        <v>20000</v>
      </c>
      <c r="D200" s="85">
        <v>140</v>
      </c>
      <c r="G200" s="17">
        <v>2589267.0499999998</v>
      </c>
      <c r="H200" s="10"/>
    </row>
    <row r="201" spans="1:8">
      <c r="A201" s="28">
        <v>42391</v>
      </c>
      <c r="B201" s="26" t="s">
        <v>16</v>
      </c>
      <c r="E201" s="17">
        <v>5000</v>
      </c>
      <c r="F201" s="80">
        <v>221</v>
      </c>
      <c r="G201" s="17">
        <v>2609267.0499999998</v>
      </c>
      <c r="H201" s="10"/>
    </row>
    <row r="202" spans="1:8">
      <c r="A202" s="28">
        <v>42391</v>
      </c>
      <c r="B202" s="26" t="s">
        <v>225</v>
      </c>
      <c r="E202" s="17">
        <v>300000</v>
      </c>
      <c r="F202" s="80">
        <v>208</v>
      </c>
      <c r="G202" s="17">
        <v>2604267.0499999998</v>
      </c>
      <c r="H202" s="10" t="s">
        <v>226</v>
      </c>
    </row>
    <row r="203" spans="1:8">
      <c r="A203" s="28">
        <v>42391</v>
      </c>
      <c r="B203" s="26" t="s">
        <v>16</v>
      </c>
      <c r="E203" s="17">
        <v>3249.56</v>
      </c>
      <c r="F203" s="80">
        <v>200</v>
      </c>
      <c r="G203" s="17">
        <v>2304267.0499999998</v>
      </c>
      <c r="H203" s="10" t="s">
        <v>227</v>
      </c>
    </row>
    <row r="204" spans="1:8">
      <c r="A204" s="28">
        <v>42391</v>
      </c>
      <c r="B204" s="15" t="s">
        <v>16</v>
      </c>
      <c r="E204" s="17">
        <v>8451.98</v>
      </c>
      <c r="F204" s="80">
        <v>189</v>
      </c>
      <c r="G204" s="17">
        <v>2301017.4900000002</v>
      </c>
      <c r="H204" s="10" t="s">
        <v>228</v>
      </c>
    </row>
    <row r="205" spans="1:8">
      <c r="A205" s="28">
        <v>42391</v>
      </c>
      <c r="B205" s="15" t="s">
        <v>229</v>
      </c>
      <c r="E205" s="17">
        <v>408080</v>
      </c>
      <c r="F205" s="80">
        <v>194</v>
      </c>
      <c r="G205" s="17">
        <v>2292565.5099999998</v>
      </c>
      <c r="H205" s="10" t="s">
        <v>230</v>
      </c>
    </row>
    <row r="206" spans="1:8">
      <c r="A206" s="28">
        <v>42391</v>
      </c>
      <c r="B206" s="15" t="s">
        <v>229</v>
      </c>
      <c r="E206" s="17">
        <v>408080</v>
      </c>
      <c r="F206" s="80">
        <v>195</v>
      </c>
      <c r="G206" s="17">
        <v>1884485.51</v>
      </c>
      <c r="H206" s="10" t="s">
        <v>231</v>
      </c>
    </row>
    <row r="207" spans="1:8">
      <c r="A207" s="28">
        <v>42391</v>
      </c>
      <c r="B207" s="25" t="s">
        <v>232</v>
      </c>
      <c r="C207" s="17">
        <v>5000</v>
      </c>
      <c r="D207" s="85">
        <v>188</v>
      </c>
      <c r="G207" s="17">
        <v>1476405.51</v>
      </c>
      <c r="H207" s="10" t="s">
        <v>114</v>
      </c>
    </row>
    <row r="208" spans="1:8" ht="15">
      <c r="A208" s="28">
        <v>42391</v>
      </c>
      <c r="B208" s="15" t="s">
        <v>233</v>
      </c>
      <c r="E208" s="17">
        <v>100000</v>
      </c>
      <c r="F208" s="80">
        <v>213</v>
      </c>
      <c r="G208" s="17">
        <v>1481405.51</v>
      </c>
      <c r="H208" s="89" t="s">
        <v>234</v>
      </c>
    </row>
    <row r="209" spans="1:8" ht="15">
      <c r="A209" s="28">
        <v>42391</v>
      </c>
      <c r="B209" s="15" t="s">
        <v>235</v>
      </c>
      <c r="C209" s="17">
        <v>1841.64</v>
      </c>
      <c r="D209" s="85">
        <v>139</v>
      </c>
      <c r="G209" s="17">
        <v>1381405.51</v>
      </c>
      <c r="H209" s="89" t="s">
        <v>236</v>
      </c>
    </row>
    <row r="210" spans="1:8" ht="15">
      <c r="A210" s="28">
        <v>42391</v>
      </c>
      <c r="B210" s="15" t="s">
        <v>237</v>
      </c>
      <c r="C210" s="17">
        <v>4142.49</v>
      </c>
      <c r="D210" s="85">
        <v>138</v>
      </c>
      <c r="G210" s="17">
        <v>1383247.15</v>
      </c>
      <c r="H210" s="89" t="s">
        <v>238</v>
      </c>
    </row>
    <row r="211" spans="1:8" ht="15">
      <c r="A211" s="28">
        <v>42391</v>
      </c>
      <c r="B211" s="15" t="s">
        <v>239</v>
      </c>
      <c r="C211" s="17">
        <v>16820.02</v>
      </c>
      <c r="D211" s="85">
        <v>137</v>
      </c>
      <c r="G211" s="17">
        <v>1387389.64</v>
      </c>
      <c r="H211" s="89" t="s">
        <v>240</v>
      </c>
    </row>
    <row r="212" spans="1:8">
      <c r="A212" s="28">
        <v>42391</v>
      </c>
      <c r="B212" s="93" t="s">
        <v>241</v>
      </c>
      <c r="E212" s="17">
        <v>18019.27</v>
      </c>
      <c r="F212" s="80" t="s">
        <v>779</v>
      </c>
      <c r="G212" s="17">
        <v>1404209.66</v>
      </c>
      <c r="H212" s="10" t="s">
        <v>85</v>
      </c>
    </row>
    <row r="213" spans="1:8">
      <c r="A213" s="28">
        <v>42391</v>
      </c>
      <c r="B213" s="21" t="s">
        <v>50</v>
      </c>
      <c r="C213" s="17">
        <v>20.07</v>
      </c>
      <c r="D213" s="85">
        <v>187</v>
      </c>
      <c r="G213" s="17">
        <v>1386190.39</v>
      </c>
      <c r="H213" s="10" t="s">
        <v>51</v>
      </c>
    </row>
    <row r="214" spans="1:8">
      <c r="A214" s="28">
        <v>42391</v>
      </c>
      <c r="B214" s="21" t="s">
        <v>52</v>
      </c>
      <c r="C214" s="17">
        <v>125.42</v>
      </c>
      <c r="D214" s="85">
        <v>187</v>
      </c>
      <c r="G214" s="17">
        <v>1386210.46</v>
      </c>
      <c r="H214" s="10" t="s">
        <v>51</v>
      </c>
    </row>
    <row r="215" spans="1:8">
      <c r="A215" s="28">
        <v>42391</v>
      </c>
      <c r="B215" s="15" t="s">
        <v>53</v>
      </c>
      <c r="E215" s="17">
        <v>29873.97</v>
      </c>
      <c r="F215" s="80">
        <v>188</v>
      </c>
      <c r="G215" s="17">
        <v>1386335.88</v>
      </c>
      <c r="H215" s="10" t="s">
        <v>242</v>
      </c>
    </row>
    <row r="216" spans="1:8">
      <c r="A216" s="28">
        <v>42391</v>
      </c>
      <c r="B216" s="21" t="s">
        <v>55</v>
      </c>
      <c r="C216" s="17">
        <v>131.68</v>
      </c>
      <c r="D216" s="85">
        <v>187</v>
      </c>
      <c r="G216" s="17">
        <v>1356461.91</v>
      </c>
      <c r="H216" s="10" t="s">
        <v>51</v>
      </c>
    </row>
    <row r="217" spans="1:8">
      <c r="A217" s="28">
        <v>42391</v>
      </c>
      <c r="B217" s="21" t="s">
        <v>56</v>
      </c>
      <c r="C217" s="17">
        <v>823.03</v>
      </c>
      <c r="D217" s="85">
        <v>187</v>
      </c>
      <c r="G217" s="17">
        <v>1356593.59</v>
      </c>
      <c r="H217" s="10" t="s">
        <v>51</v>
      </c>
    </row>
    <row r="218" spans="1:8">
      <c r="A218" s="28">
        <v>42391</v>
      </c>
      <c r="B218" s="15" t="s">
        <v>57</v>
      </c>
      <c r="E218" s="17">
        <v>33593.89</v>
      </c>
      <c r="F218" s="80">
        <v>188</v>
      </c>
      <c r="G218" s="17">
        <v>1357416.62</v>
      </c>
      <c r="H218" s="10" t="s">
        <v>242</v>
      </c>
    </row>
    <row r="219" spans="1:8">
      <c r="A219" s="28">
        <v>42391</v>
      </c>
      <c r="B219" s="15" t="s">
        <v>243</v>
      </c>
      <c r="C219" s="17">
        <v>8555.91</v>
      </c>
      <c r="D219" s="85">
        <v>104</v>
      </c>
      <c r="G219" s="17">
        <v>1323822.73</v>
      </c>
      <c r="H219" s="10"/>
    </row>
    <row r="220" spans="1:8">
      <c r="A220" s="28">
        <v>42390</v>
      </c>
      <c r="B220" s="15" t="s">
        <v>244</v>
      </c>
      <c r="C220" s="17">
        <v>13451.85</v>
      </c>
      <c r="D220" s="85">
        <v>200</v>
      </c>
      <c r="G220" s="17">
        <v>1332378.6399999999</v>
      </c>
      <c r="H220" s="10"/>
    </row>
    <row r="221" spans="1:8">
      <c r="A221" s="28">
        <v>42390</v>
      </c>
      <c r="B221" s="15" t="s">
        <v>245</v>
      </c>
      <c r="E221" s="17">
        <v>2165.88</v>
      </c>
      <c r="F221" s="80">
        <v>205</v>
      </c>
      <c r="G221" s="17">
        <v>1345830.49</v>
      </c>
      <c r="H221" s="10" t="s">
        <v>246</v>
      </c>
    </row>
    <row r="222" spans="1:8">
      <c r="A222" s="28">
        <v>42390</v>
      </c>
      <c r="B222" s="15" t="s">
        <v>247</v>
      </c>
      <c r="E222" s="17">
        <v>1025</v>
      </c>
      <c r="F222" s="80">
        <v>196</v>
      </c>
      <c r="G222" s="17">
        <v>1343664.61</v>
      </c>
      <c r="H222" s="10" t="s">
        <v>248</v>
      </c>
    </row>
    <row r="223" spans="1:8">
      <c r="A223" s="28">
        <v>42390</v>
      </c>
      <c r="B223" s="15" t="s">
        <v>249</v>
      </c>
      <c r="E223" s="17">
        <v>248000</v>
      </c>
      <c r="F223" s="80">
        <v>197</v>
      </c>
      <c r="G223" s="17">
        <v>1342639.61</v>
      </c>
      <c r="H223" s="10" t="s">
        <v>250</v>
      </c>
    </row>
    <row r="224" spans="1:8">
      <c r="A224" s="28">
        <v>42390</v>
      </c>
      <c r="B224" s="15" t="s">
        <v>251</v>
      </c>
      <c r="E224" s="17">
        <v>37000</v>
      </c>
      <c r="F224" s="80">
        <v>184</v>
      </c>
      <c r="G224" s="17">
        <v>1094639.6100000001</v>
      </c>
      <c r="H224" s="10" t="s">
        <v>252</v>
      </c>
    </row>
    <row r="225" spans="1:8">
      <c r="A225" s="28">
        <v>42390</v>
      </c>
      <c r="B225" s="15" t="s">
        <v>253</v>
      </c>
      <c r="E225" s="17">
        <v>20900</v>
      </c>
      <c r="F225" s="80">
        <v>186</v>
      </c>
      <c r="G225" s="17">
        <v>1057639.6100000001</v>
      </c>
      <c r="H225" s="10" t="s">
        <v>254</v>
      </c>
    </row>
    <row r="226" spans="1:8">
      <c r="A226" s="28">
        <v>42390</v>
      </c>
      <c r="B226" s="15" t="s">
        <v>255</v>
      </c>
      <c r="E226" s="17">
        <v>1025</v>
      </c>
      <c r="F226" s="80">
        <v>190</v>
      </c>
      <c r="G226" s="17">
        <v>1036739.61</v>
      </c>
      <c r="H226" s="10" t="s">
        <v>256</v>
      </c>
    </row>
    <row r="227" spans="1:8">
      <c r="A227" s="14">
        <v>42390</v>
      </c>
      <c r="B227" s="15" t="s">
        <v>257</v>
      </c>
      <c r="C227" s="27">
        <v>996365.11</v>
      </c>
      <c r="D227" s="85">
        <v>133</v>
      </c>
      <c r="G227" s="17">
        <v>1035714.61</v>
      </c>
      <c r="H227" s="10"/>
    </row>
    <row r="228" spans="1:8">
      <c r="A228" s="14">
        <v>42390</v>
      </c>
      <c r="B228" s="15" t="s">
        <v>258</v>
      </c>
      <c r="C228" s="27"/>
      <c r="E228" s="17">
        <v>1025</v>
      </c>
      <c r="F228" s="80">
        <v>192</v>
      </c>
      <c r="G228" s="17">
        <v>2032079.72</v>
      </c>
      <c r="H228" s="10" t="s">
        <v>259</v>
      </c>
    </row>
    <row r="229" spans="1:8">
      <c r="A229" s="14">
        <v>42390</v>
      </c>
      <c r="B229" s="15" t="s">
        <v>260</v>
      </c>
      <c r="C229" s="27"/>
      <c r="E229" s="17">
        <v>1025</v>
      </c>
      <c r="F229" s="80">
        <v>191</v>
      </c>
      <c r="G229" s="17">
        <v>2031054.72</v>
      </c>
      <c r="H229" s="10" t="s">
        <v>261</v>
      </c>
    </row>
    <row r="230" spans="1:8">
      <c r="A230" s="14">
        <v>42390</v>
      </c>
      <c r="B230" s="15" t="s">
        <v>262</v>
      </c>
      <c r="C230" s="27">
        <v>2154.58</v>
      </c>
      <c r="D230" s="85">
        <v>107</v>
      </c>
      <c r="G230" s="17">
        <v>2030029.72</v>
      </c>
      <c r="H230" s="10"/>
    </row>
    <row r="231" spans="1:8">
      <c r="A231" s="14">
        <v>42390</v>
      </c>
      <c r="B231" s="15" t="s">
        <v>16</v>
      </c>
      <c r="C231" s="27"/>
      <c r="E231" s="17">
        <v>17093.87</v>
      </c>
      <c r="F231" s="80">
        <v>176</v>
      </c>
      <c r="G231" s="17">
        <v>2032184.3</v>
      </c>
      <c r="H231" s="10" t="s">
        <v>263</v>
      </c>
    </row>
    <row r="232" spans="1:8">
      <c r="A232" s="14">
        <v>42390</v>
      </c>
      <c r="B232" s="25" t="s">
        <v>264</v>
      </c>
      <c r="C232" s="27">
        <v>5000</v>
      </c>
      <c r="D232" s="85">
        <v>188</v>
      </c>
      <c r="G232" s="17">
        <v>2015090.43</v>
      </c>
      <c r="H232" s="10" t="s">
        <v>114</v>
      </c>
    </row>
    <row r="233" spans="1:8">
      <c r="A233" s="14">
        <v>42390</v>
      </c>
      <c r="B233" s="15" t="s">
        <v>16</v>
      </c>
      <c r="C233" s="27"/>
      <c r="E233" s="17">
        <v>7377.24</v>
      </c>
      <c r="F233" s="80">
        <v>167</v>
      </c>
      <c r="G233" s="17">
        <v>2020090.43</v>
      </c>
      <c r="H233" s="10" t="s">
        <v>265</v>
      </c>
    </row>
    <row r="234" spans="1:8">
      <c r="A234" s="14">
        <v>42390</v>
      </c>
      <c r="B234" s="15" t="s">
        <v>16</v>
      </c>
      <c r="C234" s="27"/>
      <c r="E234" s="17">
        <v>10000</v>
      </c>
      <c r="F234" s="80">
        <v>156</v>
      </c>
      <c r="G234" s="17">
        <v>2012713.19</v>
      </c>
      <c r="H234" s="10" t="s">
        <v>266</v>
      </c>
    </row>
    <row r="235" spans="1:8">
      <c r="A235" s="14">
        <v>42390</v>
      </c>
      <c r="B235" s="15" t="s">
        <v>16</v>
      </c>
      <c r="C235" s="27"/>
      <c r="E235" s="17">
        <v>50000</v>
      </c>
      <c r="F235" s="80">
        <v>157</v>
      </c>
      <c r="G235" s="17">
        <v>2002713.19</v>
      </c>
      <c r="H235" s="10" t="s">
        <v>267</v>
      </c>
    </row>
    <row r="236" spans="1:8">
      <c r="A236" s="14">
        <v>42390</v>
      </c>
      <c r="B236" s="15" t="s">
        <v>16</v>
      </c>
      <c r="C236" s="27"/>
      <c r="E236" s="17">
        <v>10429.02</v>
      </c>
      <c r="F236" s="80">
        <v>160</v>
      </c>
      <c r="G236" s="17">
        <v>1952713.19</v>
      </c>
      <c r="H236" s="10" t="s">
        <v>268</v>
      </c>
    </row>
    <row r="237" spans="1:8" ht="15">
      <c r="A237" s="14">
        <v>42390</v>
      </c>
      <c r="B237" s="15" t="s">
        <v>269</v>
      </c>
      <c r="C237" s="27"/>
      <c r="E237" s="17">
        <v>100000</v>
      </c>
      <c r="F237" s="80">
        <v>179</v>
      </c>
      <c r="G237" s="17">
        <v>1942284.17</v>
      </c>
      <c r="H237" s="89" t="s">
        <v>270</v>
      </c>
    </row>
    <row r="238" spans="1:8">
      <c r="A238" s="14">
        <v>42390</v>
      </c>
      <c r="B238" s="21" t="s">
        <v>50</v>
      </c>
      <c r="C238" s="17">
        <v>12.02</v>
      </c>
      <c r="D238" s="85">
        <v>187</v>
      </c>
      <c r="G238" s="17">
        <v>1842284.17</v>
      </c>
      <c r="H238" s="10" t="s">
        <v>51</v>
      </c>
    </row>
    <row r="239" spans="1:8">
      <c r="A239" s="14">
        <v>42390</v>
      </c>
      <c r="B239" s="21" t="s">
        <v>52</v>
      </c>
      <c r="C239" s="17">
        <v>75.12</v>
      </c>
      <c r="D239" s="85">
        <v>187</v>
      </c>
      <c r="G239" s="17">
        <v>1842296.19</v>
      </c>
      <c r="H239" s="10" t="s">
        <v>51</v>
      </c>
    </row>
    <row r="240" spans="1:8">
      <c r="A240" s="14">
        <v>42390</v>
      </c>
      <c r="B240" s="15" t="s">
        <v>53</v>
      </c>
      <c r="E240" s="17">
        <v>6941.95</v>
      </c>
      <c r="F240" s="80">
        <v>166</v>
      </c>
      <c r="G240" s="17">
        <v>1842371.31</v>
      </c>
      <c r="H240" s="10" t="s">
        <v>271</v>
      </c>
    </row>
    <row r="241" spans="1:8">
      <c r="A241" s="14">
        <v>42390</v>
      </c>
      <c r="B241" s="21" t="s">
        <v>55</v>
      </c>
      <c r="C241" s="17">
        <v>117.6</v>
      </c>
      <c r="D241" s="85">
        <v>187</v>
      </c>
      <c r="G241" s="17">
        <v>1835429.36</v>
      </c>
      <c r="H241" s="10" t="s">
        <v>51</v>
      </c>
    </row>
    <row r="242" spans="1:8">
      <c r="A242" s="14">
        <v>42390</v>
      </c>
      <c r="B242" s="21" t="s">
        <v>56</v>
      </c>
      <c r="C242" s="17">
        <v>735</v>
      </c>
      <c r="D242" s="85">
        <v>187</v>
      </c>
      <c r="G242" s="17">
        <v>1835546.96</v>
      </c>
      <c r="H242" s="10" t="s">
        <v>51</v>
      </c>
    </row>
    <row r="243" spans="1:8">
      <c r="A243" s="14">
        <v>42390</v>
      </c>
      <c r="B243" s="15" t="s">
        <v>57</v>
      </c>
      <c r="E243" s="17">
        <v>30000</v>
      </c>
      <c r="F243" s="80">
        <v>166</v>
      </c>
      <c r="G243" s="17">
        <v>1836281.96</v>
      </c>
      <c r="H243" s="10" t="s">
        <v>271</v>
      </c>
    </row>
    <row r="244" spans="1:8">
      <c r="A244" s="14">
        <v>42389</v>
      </c>
      <c r="B244" s="15" t="s">
        <v>272</v>
      </c>
      <c r="E244" s="17">
        <v>5000</v>
      </c>
      <c r="F244" s="80">
        <v>174</v>
      </c>
      <c r="G244" s="17">
        <v>1806281.96</v>
      </c>
      <c r="H244" s="10" t="s">
        <v>273</v>
      </c>
    </row>
    <row r="245" spans="1:8">
      <c r="A245" s="14">
        <v>42389</v>
      </c>
      <c r="B245" s="15" t="s">
        <v>274</v>
      </c>
      <c r="E245" s="17">
        <v>5190</v>
      </c>
      <c r="F245" s="80">
        <v>193</v>
      </c>
      <c r="G245" s="17">
        <v>1801281.96</v>
      </c>
      <c r="H245" s="10" t="s">
        <v>275</v>
      </c>
    </row>
    <row r="246" spans="1:8">
      <c r="A246" s="14">
        <v>42389</v>
      </c>
      <c r="B246" s="15" t="s">
        <v>276</v>
      </c>
      <c r="E246" s="17">
        <v>3084.64</v>
      </c>
      <c r="G246" s="17">
        <v>1796091.96</v>
      </c>
      <c r="H246" s="10"/>
    </row>
    <row r="247" spans="1:8">
      <c r="A247" s="14">
        <v>42389</v>
      </c>
      <c r="B247" s="15" t="s">
        <v>277</v>
      </c>
      <c r="E247" s="17">
        <v>50000</v>
      </c>
      <c r="F247" s="80">
        <v>233</v>
      </c>
      <c r="G247" s="17">
        <v>1793007.32</v>
      </c>
      <c r="H247" s="10" t="s">
        <v>278</v>
      </c>
    </row>
    <row r="248" spans="1:8" ht="15">
      <c r="A248" s="14">
        <v>42389</v>
      </c>
      <c r="B248" s="15" t="s">
        <v>279</v>
      </c>
      <c r="C248" s="17">
        <v>110000</v>
      </c>
      <c r="D248" s="85">
        <v>132</v>
      </c>
      <c r="G248" s="17">
        <v>1743007.32</v>
      </c>
      <c r="H248" s="89" t="s">
        <v>280</v>
      </c>
    </row>
    <row r="249" spans="1:8">
      <c r="A249" s="14">
        <v>42389</v>
      </c>
      <c r="B249" s="15" t="s">
        <v>281</v>
      </c>
      <c r="E249" s="17">
        <v>195000</v>
      </c>
      <c r="F249" s="80">
        <v>177</v>
      </c>
      <c r="G249" s="17">
        <v>1853007.32</v>
      </c>
      <c r="H249" s="10"/>
    </row>
    <row r="250" spans="1:8">
      <c r="A250" s="14">
        <v>42389</v>
      </c>
      <c r="B250" s="15" t="s">
        <v>281</v>
      </c>
      <c r="E250" s="17">
        <v>78000</v>
      </c>
      <c r="F250" s="80">
        <v>178</v>
      </c>
      <c r="G250" s="17">
        <v>1658007.32</v>
      </c>
      <c r="H250" s="10"/>
    </row>
    <row r="251" spans="1:8">
      <c r="A251" s="14">
        <v>42389</v>
      </c>
      <c r="B251" s="15" t="s">
        <v>16</v>
      </c>
      <c r="E251" s="17">
        <v>1239</v>
      </c>
      <c r="G251" s="17">
        <v>1580007.32</v>
      </c>
      <c r="H251" s="10"/>
    </row>
    <row r="252" spans="1:8">
      <c r="A252" s="14">
        <v>42389</v>
      </c>
      <c r="B252" s="15" t="s">
        <v>282</v>
      </c>
      <c r="C252" s="17">
        <v>1239</v>
      </c>
      <c r="D252" s="85" t="s">
        <v>774</v>
      </c>
      <c r="G252" s="17">
        <v>1578768.32</v>
      </c>
      <c r="H252" s="10" t="s">
        <v>43</v>
      </c>
    </row>
    <row r="253" spans="1:8">
      <c r="A253" s="14">
        <v>42389</v>
      </c>
      <c r="B253" s="15" t="s">
        <v>283</v>
      </c>
      <c r="C253" s="17">
        <v>1216730.3799999999</v>
      </c>
      <c r="D253" s="85">
        <v>131</v>
      </c>
      <c r="G253" s="17">
        <v>1580007.32</v>
      </c>
      <c r="H253" s="10"/>
    </row>
    <row r="254" spans="1:8">
      <c r="A254" s="14">
        <v>42389</v>
      </c>
      <c r="B254" s="15" t="s">
        <v>284</v>
      </c>
      <c r="E254" s="17">
        <v>90000</v>
      </c>
      <c r="F254" s="80">
        <v>171</v>
      </c>
      <c r="G254" s="17">
        <v>2796737.7</v>
      </c>
      <c r="H254" s="10" t="s">
        <v>285</v>
      </c>
    </row>
    <row r="255" spans="1:8">
      <c r="A255" s="14">
        <v>42389</v>
      </c>
      <c r="B255" s="15" t="s">
        <v>286</v>
      </c>
      <c r="E255" s="17">
        <v>311900</v>
      </c>
      <c r="F255" s="80">
        <v>172</v>
      </c>
      <c r="G255" s="17">
        <v>2706737.7</v>
      </c>
      <c r="H255" s="10" t="s">
        <v>287</v>
      </c>
    </row>
    <row r="256" spans="1:8">
      <c r="A256" s="14">
        <v>42389</v>
      </c>
      <c r="B256" s="24" t="s">
        <v>288</v>
      </c>
      <c r="E256" s="17">
        <v>161895.4</v>
      </c>
      <c r="F256" s="80">
        <v>180</v>
      </c>
      <c r="G256" s="17">
        <v>2394837.7000000002</v>
      </c>
      <c r="H256" s="10" t="s">
        <v>289</v>
      </c>
    </row>
    <row r="257" spans="1:8">
      <c r="A257" s="14">
        <v>42389</v>
      </c>
      <c r="B257" s="24" t="s">
        <v>290</v>
      </c>
      <c r="E257" s="17">
        <v>226094.03</v>
      </c>
      <c r="F257" s="80">
        <v>181</v>
      </c>
      <c r="G257" s="17">
        <v>2232942.2999999998</v>
      </c>
      <c r="H257" s="10" t="s">
        <v>291</v>
      </c>
    </row>
    <row r="258" spans="1:8">
      <c r="A258" s="14">
        <v>42389</v>
      </c>
      <c r="B258" s="24" t="s">
        <v>292</v>
      </c>
      <c r="E258" s="17">
        <v>102099.66</v>
      </c>
      <c r="F258" s="80">
        <v>182</v>
      </c>
      <c r="G258" s="17">
        <v>2006848.27</v>
      </c>
      <c r="H258" s="10" t="s">
        <v>293</v>
      </c>
    </row>
    <row r="259" spans="1:8">
      <c r="A259" s="14">
        <v>42389</v>
      </c>
      <c r="B259" s="24" t="s">
        <v>294</v>
      </c>
      <c r="E259" s="17">
        <v>66499.320000000007</v>
      </c>
      <c r="F259" s="80">
        <v>183</v>
      </c>
      <c r="G259" s="17">
        <v>1904748.61</v>
      </c>
      <c r="H259" s="10" t="s">
        <v>295</v>
      </c>
    </row>
    <row r="260" spans="1:8">
      <c r="A260" s="14">
        <v>42389</v>
      </c>
      <c r="B260" s="15" t="s">
        <v>296</v>
      </c>
      <c r="E260" s="17">
        <v>423.01</v>
      </c>
      <c r="F260" s="80">
        <v>185</v>
      </c>
      <c r="G260" s="17">
        <v>1838249.29</v>
      </c>
      <c r="H260" s="10" t="s">
        <v>297</v>
      </c>
    </row>
    <row r="261" spans="1:8">
      <c r="A261" s="14">
        <v>42389</v>
      </c>
      <c r="B261" s="15" t="s">
        <v>298</v>
      </c>
      <c r="E261" s="17">
        <v>220900</v>
      </c>
      <c r="F261" s="80">
        <v>170</v>
      </c>
      <c r="G261" s="17">
        <v>1837826.28</v>
      </c>
      <c r="H261" s="10" t="s">
        <v>299</v>
      </c>
    </row>
    <row r="262" spans="1:8" ht="15">
      <c r="A262" s="14">
        <v>42389</v>
      </c>
      <c r="B262" s="15" t="s">
        <v>300</v>
      </c>
      <c r="E262" s="17">
        <v>100000</v>
      </c>
      <c r="F262" s="80">
        <v>201</v>
      </c>
      <c r="G262" s="17">
        <v>1616926.28</v>
      </c>
      <c r="H262" s="89" t="s">
        <v>301</v>
      </c>
    </row>
    <row r="263" spans="1:8">
      <c r="A263" s="14">
        <v>42389</v>
      </c>
      <c r="B263" s="21" t="s">
        <v>302</v>
      </c>
      <c r="C263" s="17">
        <v>15.94</v>
      </c>
      <c r="D263" s="85">
        <v>187</v>
      </c>
      <c r="G263" s="17">
        <v>1516926.28</v>
      </c>
      <c r="H263" s="10" t="s">
        <v>51</v>
      </c>
    </row>
    <row r="264" spans="1:8">
      <c r="A264" s="14">
        <v>42389</v>
      </c>
      <c r="B264" s="21" t="s">
        <v>52</v>
      </c>
      <c r="C264" s="17">
        <v>99.62</v>
      </c>
      <c r="D264" s="85">
        <v>187</v>
      </c>
      <c r="G264" s="17">
        <v>1516942.22</v>
      </c>
      <c r="H264" s="10" t="s">
        <v>51</v>
      </c>
    </row>
    <row r="265" spans="1:8">
      <c r="A265" s="14">
        <v>42389</v>
      </c>
      <c r="B265" s="15" t="s">
        <v>53</v>
      </c>
      <c r="E265" s="17">
        <v>33496.79</v>
      </c>
      <c r="F265" s="80">
        <v>155</v>
      </c>
      <c r="G265" s="17">
        <v>1517041.84</v>
      </c>
      <c r="H265" s="10" t="s">
        <v>303</v>
      </c>
    </row>
    <row r="266" spans="1:8">
      <c r="A266" s="14">
        <v>42389</v>
      </c>
      <c r="B266" s="21" t="s">
        <v>55</v>
      </c>
      <c r="C266" s="17">
        <v>114.38</v>
      </c>
      <c r="D266" s="85">
        <v>187</v>
      </c>
      <c r="G266" s="17">
        <v>1483545.05</v>
      </c>
      <c r="H266" s="10" t="s">
        <v>51</v>
      </c>
    </row>
    <row r="267" spans="1:8">
      <c r="A267" s="14">
        <v>42389</v>
      </c>
      <c r="B267" s="21" t="s">
        <v>56</v>
      </c>
      <c r="C267" s="17">
        <v>714.9</v>
      </c>
      <c r="D267" s="85">
        <v>187</v>
      </c>
      <c r="G267" s="17">
        <v>1483659.43</v>
      </c>
      <c r="H267" s="10" t="s">
        <v>51</v>
      </c>
    </row>
    <row r="268" spans="1:8">
      <c r="A268" s="14">
        <v>42389</v>
      </c>
      <c r="B268" s="15" t="s">
        <v>57</v>
      </c>
      <c r="E268" s="17">
        <v>29180</v>
      </c>
      <c r="F268" s="80">
        <v>155</v>
      </c>
      <c r="G268" s="17">
        <v>1484374.33</v>
      </c>
      <c r="H268" s="10" t="s">
        <v>303</v>
      </c>
    </row>
    <row r="269" spans="1:8">
      <c r="A269" s="14">
        <v>42388</v>
      </c>
      <c r="B269" s="15" t="s">
        <v>304</v>
      </c>
      <c r="C269" s="17">
        <v>4673.74</v>
      </c>
      <c r="D269" s="85">
        <v>126</v>
      </c>
      <c r="G269" s="17">
        <v>1455194.33</v>
      </c>
      <c r="H269" s="10"/>
    </row>
    <row r="270" spans="1:8">
      <c r="A270" s="14">
        <v>42388</v>
      </c>
      <c r="B270" s="15" t="s">
        <v>305</v>
      </c>
      <c r="C270" s="17">
        <v>2320</v>
      </c>
      <c r="D270" s="85">
        <v>125</v>
      </c>
      <c r="G270" s="17">
        <v>1459868.07</v>
      </c>
      <c r="H270" s="10"/>
    </row>
    <row r="271" spans="1:8">
      <c r="A271" s="14">
        <v>42388</v>
      </c>
      <c r="B271" s="15" t="s">
        <v>306</v>
      </c>
      <c r="C271" s="17">
        <v>3532.2</v>
      </c>
      <c r="D271" s="85">
        <v>124</v>
      </c>
      <c r="G271" s="17">
        <v>1462188.07</v>
      </c>
      <c r="H271" s="10"/>
    </row>
    <row r="272" spans="1:8">
      <c r="A272" s="14">
        <v>42388</v>
      </c>
      <c r="B272" s="15" t="s">
        <v>307</v>
      </c>
      <c r="C272" s="17">
        <v>4362.1400000000003</v>
      </c>
      <c r="D272" s="85">
        <v>123</v>
      </c>
      <c r="G272" s="17">
        <v>1465720.27</v>
      </c>
      <c r="H272" s="10"/>
    </row>
    <row r="273" spans="1:37">
      <c r="A273" s="14">
        <v>42388</v>
      </c>
      <c r="B273" s="15" t="s">
        <v>308</v>
      </c>
      <c r="C273" s="17">
        <v>49000</v>
      </c>
      <c r="D273" s="85">
        <v>123</v>
      </c>
      <c r="G273" s="17">
        <v>1470082.41</v>
      </c>
      <c r="H273" s="10"/>
    </row>
    <row r="274" spans="1:37">
      <c r="A274" s="14">
        <v>42388</v>
      </c>
      <c r="B274" s="15" t="s">
        <v>309</v>
      </c>
      <c r="C274" s="17">
        <v>6868.6</v>
      </c>
      <c r="D274" s="85">
        <v>122</v>
      </c>
      <c r="G274" s="17">
        <v>1519082.41</v>
      </c>
      <c r="H274" s="10"/>
    </row>
    <row r="275" spans="1:37">
      <c r="A275" s="14">
        <v>42388</v>
      </c>
      <c r="B275" s="15" t="s">
        <v>310</v>
      </c>
      <c r="C275" s="17">
        <v>6617.6</v>
      </c>
      <c r="D275" s="85">
        <v>121</v>
      </c>
      <c r="G275" s="17">
        <v>1525951.01</v>
      </c>
      <c r="H275" s="10"/>
    </row>
    <row r="276" spans="1:37">
      <c r="A276" s="14">
        <v>42388</v>
      </c>
      <c r="B276" s="15" t="s">
        <v>311</v>
      </c>
      <c r="C276" s="17">
        <v>5000</v>
      </c>
      <c r="D276" s="85">
        <v>120</v>
      </c>
      <c r="G276" s="17">
        <v>1532568.61</v>
      </c>
      <c r="H276" s="10"/>
    </row>
    <row r="277" spans="1:37">
      <c r="A277" s="14">
        <v>42388</v>
      </c>
      <c r="B277" s="15" t="s">
        <v>312</v>
      </c>
      <c r="C277" s="17">
        <v>12349.2</v>
      </c>
      <c r="D277" s="85">
        <v>119</v>
      </c>
      <c r="G277" s="17">
        <v>1537568.61</v>
      </c>
      <c r="H277" s="10"/>
    </row>
    <row r="278" spans="1:37">
      <c r="A278" s="14">
        <v>42388</v>
      </c>
      <c r="B278" s="15" t="s">
        <v>313</v>
      </c>
      <c r="C278" s="17">
        <v>49000</v>
      </c>
      <c r="D278" s="85">
        <v>119</v>
      </c>
      <c r="G278" s="17">
        <v>1549917.81</v>
      </c>
      <c r="H278" s="10"/>
    </row>
    <row r="279" spans="1:37">
      <c r="A279" s="14">
        <v>42388</v>
      </c>
      <c r="B279" s="15" t="s">
        <v>314</v>
      </c>
      <c r="C279" s="17">
        <v>49000</v>
      </c>
      <c r="D279" s="85">
        <v>119</v>
      </c>
      <c r="G279" s="17">
        <v>1598917.81</v>
      </c>
      <c r="H279" s="10"/>
    </row>
    <row r="280" spans="1:37">
      <c r="A280" s="14">
        <v>42388</v>
      </c>
      <c r="B280" s="15" t="s">
        <v>315</v>
      </c>
      <c r="C280" s="17">
        <v>49000</v>
      </c>
      <c r="D280" s="85">
        <v>119</v>
      </c>
      <c r="G280" s="17">
        <v>1647917.81</v>
      </c>
      <c r="H280" s="10"/>
    </row>
    <row r="281" spans="1:37">
      <c r="A281" s="14">
        <v>42388</v>
      </c>
      <c r="B281" s="15" t="s">
        <v>316</v>
      </c>
      <c r="C281" s="17">
        <v>802.91</v>
      </c>
      <c r="D281" s="85">
        <v>118</v>
      </c>
      <c r="G281" s="17">
        <v>1696917.81</v>
      </c>
      <c r="H281" s="10"/>
    </row>
    <row r="282" spans="1:37">
      <c r="A282" s="14">
        <v>42388</v>
      </c>
      <c r="B282" s="15" t="s">
        <v>317</v>
      </c>
      <c r="C282" s="17">
        <v>34800</v>
      </c>
      <c r="D282" s="85">
        <v>117</v>
      </c>
      <c r="G282" s="17">
        <v>1697720.72</v>
      </c>
      <c r="H282" s="10"/>
    </row>
    <row r="283" spans="1:37">
      <c r="A283" s="14">
        <v>42388</v>
      </c>
      <c r="B283" s="15" t="s">
        <v>318</v>
      </c>
      <c r="C283" s="17">
        <v>1750</v>
      </c>
      <c r="D283" s="85">
        <v>116</v>
      </c>
      <c r="G283" s="17">
        <v>1732520.72</v>
      </c>
      <c r="H283" s="10"/>
    </row>
    <row r="284" spans="1:37">
      <c r="A284" s="14">
        <v>42388</v>
      </c>
      <c r="B284" s="15" t="s">
        <v>319</v>
      </c>
      <c r="C284" s="17">
        <v>3074</v>
      </c>
      <c r="D284" s="85">
        <v>115</v>
      </c>
      <c r="G284" s="17">
        <v>1734270.72</v>
      </c>
      <c r="H284" s="10"/>
    </row>
    <row r="285" spans="1:37">
      <c r="A285" s="14">
        <v>42388</v>
      </c>
      <c r="B285" s="15" t="s">
        <v>320</v>
      </c>
      <c r="C285" s="17">
        <v>4872</v>
      </c>
      <c r="D285" s="85">
        <v>114</v>
      </c>
      <c r="G285" s="17">
        <v>1737344.72</v>
      </c>
      <c r="H285" s="10"/>
    </row>
    <row r="286" spans="1:37">
      <c r="A286" s="14">
        <v>42388</v>
      </c>
      <c r="B286" s="15" t="s">
        <v>321</v>
      </c>
      <c r="C286" s="17">
        <v>2610</v>
      </c>
      <c r="D286" s="85">
        <v>113</v>
      </c>
      <c r="G286" s="17">
        <v>1742216.72</v>
      </c>
      <c r="H286" s="10"/>
    </row>
    <row r="287" spans="1:37" s="31" customFormat="1">
      <c r="A287" s="29">
        <v>42388</v>
      </c>
      <c r="B287" s="30" t="s">
        <v>322</v>
      </c>
      <c r="C287" s="17"/>
      <c r="D287" s="85"/>
      <c r="E287" s="17">
        <v>182758</v>
      </c>
      <c r="F287" s="80">
        <v>252</v>
      </c>
      <c r="G287" s="17">
        <v>1744826.72</v>
      </c>
      <c r="H287" s="10" t="s">
        <v>323</v>
      </c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</row>
    <row r="288" spans="1:37">
      <c r="A288" s="14">
        <v>42388</v>
      </c>
      <c r="B288" s="15" t="s">
        <v>16</v>
      </c>
      <c r="E288" s="17">
        <v>31090.66</v>
      </c>
      <c r="F288" s="80">
        <v>257</v>
      </c>
      <c r="G288" s="17">
        <v>1562068.72</v>
      </c>
      <c r="H288" s="10" t="s">
        <v>324</v>
      </c>
    </row>
    <row r="289" spans="1:8">
      <c r="A289" s="14">
        <v>42388</v>
      </c>
      <c r="B289" s="15" t="s">
        <v>16</v>
      </c>
      <c r="E289" s="17">
        <v>11857</v>
      </c>
      <c r="F289" s="80">
        <v>154</v>
      </c>
      <c r="G289" s="17">
        <v>1530978.06</v>
      </c>
      <c r="H289" s="10" t="s">
        <v>325</v>
      </c>
    </row>
    <row r="290" spans="1:8">
      <c r="A290" s="14">
        <v>42388</v>
      </c>
      <c r="B290" s="15" t="s">
        <v>89</v>
      </c>
      <c r="E290" s="17">
        <v>1025</v>
      </c>
      <c r="F290" s="80">
        <v>159</v>
      </c>
      <c r="G290" s="17">
        <v>1519121.06</v>
      </c>
      <c r="H290" s="10" t="s">
        <v>326</v>
      </c>
    </row>
    <row r="291" spans="1:8">
      <c r="A291" s="14">
        <v>42388</v>
      </c>
      <c r="B291" s="24" t="s">
        <v>327</v>
      </c>
      <c r="E291" s="17">
        <v>57198.31</v>
      </c>
      <c r="F291" s="80">
        <v>161</v>
      </c>
      <c r="G291" s="17">
        <v>1518096.06</v>
      </c>
      <c r="H291" s="10" t="s">
        <v>328</v>
      </c>
    </row>
    <row r="292" spans="1:8">
      <c r="A292" s="14">
        <v>42388</v>
      </c>
      <c r="B292" s="32" t="s">
        <v>329</v>
      </c>
      <c r="E292" s="17">
        <v>260880</v>
      </c>
      <c r="F292" s="80">
        <v>162</v>
      </c>
      <c r="G292" s="17">
        <v>1460897.75</v>
      </c>
      <c r="H292" s="10" t="s">
        <v>330</v>
      </c>
    </row>
    <row r="293" spans="1:8">
      <c r="A293" s="14">
        <v>42388</v>
      </c>
      <c r="B293" s="32" t="s">
        <v>331</v>
      </c>
      <c r="E293" s="17">
        <v>163050</v>
      </c>
      <c r="F293" s="80">
        <v>163</v>
      </c>
      <c r="G293" s="17">
        <v>1200017.75</v>
      </c>
      <c r="H293" s="10" t="s">
        <v>332</v>
      </c>
    </row>
    <row r="294" spans="1:8">
      <c r="A294" s="14">
        <v>42388</v>
      </c>
      <c r="B294" s="32" t="s">
        <v>333</v>
      </c>
      <c r="E294" s="17">
        <v>291900</v>
      </c>
      <c r="F294" s="80">
        <v>164</v>
      </c>
      <c r="G294" s="17">
        <v>1036967.75</v>
      </c>
      <c r="H294" s="10" t="s">
        <v>334</v>
      </c>
    </row>
    <row r="295" spans="1:8">
      <c r="A295" s="14">
        <v>42388</v>
      </c>
      <c r="B295" s="33" t="s">
        <v>335</v>
      </c>
      <c r="E295" s="17">
        <v>295500</v>
      </c>
      <c r="F295" s="80">
        <v>165</v>
      </c>
      <c r="G295" s="17">
        <v>745067.75</v>
      </c>
      <c r="H295" s="10" t="s">
        <v>336</v>
      </c>
    </row>
    <row r="296" spans="1:8">
      <c r="A296" s="14">
        <v>42388</v>
      </c>
      <c r="B296" s="34" t="s">
        <v>337</v>
      </c>
      <c r="C296" s="17">
        <v>35725</v>
      </c>
      <c r="D296" s="85">
        <v>111</v>
      </c>
      <c r="G296" s="17">
        <v>449567.75</v>
      </c>
      <c r="H296" s="10"/>
    </row>
    <row r="297" spans="1:8">
      <c r="A297" s="14">
        <v>42388</v>
      </c>
      <c r="B297" s="34" t="s">
        <v>338</v>
      </c>
      <c r="C297" s="17">
        <v>1800</v>
      </c>
      <c r="D297" s="85">
        <v>128</v>
      </c>
      <c r="G297" s="17">
        <v>485292.75</v>
      </c>
      <c r="H297" s="10"/>
    </row>
    <row r="298" spans="1:8">
      <c r="A298" s="14">
        <v>42388</v>
      </c>
      <c r="B298" s="34" t="s">
        <v>339</v>
      </c>
      <c r="C298" s="17">
        <v>742216.19</v>
      </c>
      <c r="D298" s="85">
        <v>127</v>
      </c>
      <c r="G298" s="17">
        <v>487092.75</v>
      </c>
      <c r="H298" s="10"/>
    </row>
    <row r="299" spans="1:8">
      <c r="A299" s="14">
        <v>42388</v>
      </c>
      <c r="B299" s="34" t="s">
        <v>340</v>
      </c>
      <c r="E299" s="17">
        <v>217000</v>
      </c>
      <c r="F299" s="80">
        <v>158</v>
      </c>
      <c r="G299" s="17">
        <v>1229308.94</v>
      </c>
      <c r="H299" s="10" t="s">
        <v>341</v>
      </c>
    </row>
    <row r="300" spans="1:8">
      <c r="A300" s="14">
        <v>42388</v>
      </c>
      <c r="B300" s="34" t="s">
        <v>342</v>
      </c>
      <c r="E300" s="17">
        <v>869.01</v>
      </c>
      <c r="F300" s="80">
        <v>153</v>
      </c>
      <c r="G300" s="17">
        <v>1012308.94</v>
      </c>
      <c r="H300" s="10" t="s">
        <v>343</v>
      </c>
    </row>
    <row r="301" spans="1:8">
      <c r="A301" s="14">
        <v>42388</v>
      </c>
      <c r="B301" s="35" t="s">
        <v>344</v>
      </c>
      <c r="C301" s="17">
        <v>5000</v>
      </c>
      <c r="D301" s="85">
        <v>188</v>
      </c>
      <c r="G301" s="17">
        <v>1011439.93</v>
      </c>
      <c r="H301" s="10" t="s">
        <v>114</v>
      </c>
    </row>
    <row r="302" spans="1:8">
      <c r="A302" s="14">
        <v>42388</v>
      </c>
      <c r="B302" s="34" t="s">
        <v>16</v>
      </c>
      <c r="E302" s="17">
        <v>8844.1200000000008</v>
      </c>
      <c r="F302" s="80">
        <v>148</v>
      </c>
      <c r="G302" s="17">
        <v>1016439.93</v>
      </c>
      <c r="H302" s="10" t="s">
        <v>345</v>
      </c>
    </row>
    <row r="303" spans="1:8" ht="15">
      <c r="A303" s="14">
        <v>42388</v>
      </c>
      <c r="B303" s="34" t="s">
        <v>346</v>
      </c>
      <c r="C303" s="17">
        <v>25728.560000000001</v>
      </c>
      <c r="D303" s="85">
        <v>129</v>
      </c>
      <c r="G303" s="17">
        <v>1007595.81</v>
      </c>
      <c r="H303" s="89" t="s">
        <v>347</v>
      </c>
    </row>
    <row r="304" spans="1:8" ht="15">
      <c r="A304" s="14">
        <v>42388</v>
      </c>
      <c r="B304" s="34" t="s">
        <v>348</v>
      </c>
      <c r="C304" s="17">
        <v>25728.560000000001</v>
      </c>
      <c r="D304" s="85">
        <v>130</v>
      </c>
      <c r="G304" s="17">
        <v>1033324.37</v>
      </c>
      <c r="H304" s="89" t="s">
        <v>349</v>
      </c>
    </row>
    <row r="305" spans="1:9">
      <c r="A305" s="14">
        <v>42388</v>
      </c>
      <c r="B305" s="94" t="s">
        <v>350</v>
      </c>
      <c r="E305" s="17">
        <v>3266.26</v>
      </c>
      <c r="F305" s="80" t="s">
        <v>779</v>
      </c>
      <c r="G305" s="17">
        <v>1059052.93</v>
      </c>
      <c r="H305" s="10" t="s">
        <v>85</v>
      </c>
    </row>
    <row r="306" spans="1:9">
      <c r="A306" s="14">
        <v>42388</v>
      </c>
      <c r="B306" s="36" t="s">
        <v>50</v>
      </c>
      <c r="C306" s="17">
        <v>5.67</v>
      </c>
      <c r="D306" s="85">
        <v>187</v>
      </c>
      <c r="G306" s="17">
        <v>1055786.67</v>
      </c>
      <c r="H306" s="10" t="s">
        <v>51</v>
      </c>
    </row>
    <row r="307" spans="1:9">
      <c r="A307" s="14">
        <v>42388</v>
      </c>
      <c r="B307" s="36" t="s">
        <v>52</v>
      </c>
      <c r="C307" s="17">
        <v>35.42</v>
      </c>
      <c r="D307" s="85">
        <v>187</v>
      </c>
      <c r="G307" s="17">
        <v>1055792.3400000001</v>
      </c>
      <c r="H307" s="10" t="s">
        <v>51</v>
      </c>
    </row>
    <row r="308" spans="1:9">
      <c r="A308" s="14">
        <v>42388</v>
      </c>
      <c r="B308" s="34" t="s">
        <v>53</v>
      </c>
      <c r="E308" s="17">
        <v>3267.27</v>
      </c>
      <c r="F308" s="80">
        <v>147</v>
      </c>
      <c r="G308" s="17">
        <v>1055827.76</v>
      </c>
      <c r="H308" s="10" t="s">
        <v>351</v>
      </c>
    </row>
    <row r="309" spans="1:9">
      <c r="A309" s="14">
        <v>42388</v>
      </c>
      <c r="B309" s="36" t="s">
        <v>55</v>
      </c>
      <c r="C309" s="17">
        <v>3.43</v>
      </c>
      <c r="D309" s="85">
        <v>187</v>
      </c>
      <c r="G309" s="17">
        <v>1052560.49</v>
      </c>
      <c r="H309" s="10" t="s">
        <v>51</v>
      </c>
    </row>
    <row r="310" spans="1:9">
      <c r="A310" s="14">
        <v>42388</v>
      </c>
      <c r="B310" s="36" t="s">
        <v>56</v>
      </c>
      <c r="C310" s="17">
        <v>21.41</v>
      </c>
      <c r="D310" s="85">
        <v>187</v>
      </c>
      <c r="G310" s="17">
        <v>1052563.92</v>
      </c>
      <c r="H310" s="10" t="s">
        <v>51</v>
      </c>
    </row>
    <row r="311" spans="1:9">
      <c r="A311" s="14">
        <v>42388</v>
      </c>
      <c r="B311" s="34" t="s">
        <v>57</v>
      </c>
      <c r="E311" s="17">
        <v>874.01</v>
      </c>
      <c r="F311" s="80">
        <v>147</v>
      </c>
      <c r="G311" s="17">
        <v>1052585.33</v>
      </c>
      <c r="H311" s="10" t="s">
        <v>351</v>
      </c>
    </row>
    <row r="312" spans="1:9">
      <c r="A312" s="14">
        <v>42388</v>
      </c>
      <c r="B312" s="34" t="s">
        <v>165</v>
      </c>
      <c r="C312" s="17">
        <v>8730.0300000000007</v>
      </c>
      <c r="D312" s="85">
        <v>112</v>
      </c>
      <c r="G312" s="17">
        <v>1051711.32</v>
      </c>
      <c r="H312" s="10"/>
    </row>
    <row r="313" spans="1:9">
      <c r="A313" s="14">
        <v>42388</v>
      </c>
      <c r="B313" s="34" t="s">
        <v>352</v>
      </c>
      <c r="E313" s="17">
        <v>440</v>
      </c>
      <c r="F313" s="80">
        <v>187</v>
      </c>
      <c r="G313" s="17">
        <v>1060441.3500000001</v>
      </c>
      <c r="H313" s="10" t="s">
        <v>353</v>
      </c>
    </row>
    <row r="314" spans="1:9">
      <c r="A314" s="14">
        <v>42388</v>
      </c>
      <c r="B314" s="34" t="s">
        <v>354</v>
      </c>
      <c r="C314" s="17">
        <v>9948.31</v>
      </c>
      <c r="D314" s="85">
        <v>93</v>
      </c>
      <c r="G314" s="17">
        <v>1060001.3500000001</v>
      </c>
      <c r="H314" s="10"/>
    </row>
    <row r="315" spans="1:9">
      <c r="A315" s="14">
        <v>42388</v>
      </c>
      <c r="B315" s="34" t="s">
        <v>355</v>
      </c>
      <c r="C315" s="17">
        <v>8550.3799999999992</v>
      </c>
      <c r="D315" s="85">
        <v>98</v>
      </c>
      <c r="G315" s="17">
        <v>1069949.6599999999</v>
      </c>
      <c r="H315" s="10"/>
    </row>
    <row r="316" spans="1:9">
      <c r="A316" s="14">
        <v>42387</v>
      </c>
      <c r="B316" s="34" t="s">
        <v>356</v>
      </c>
      <c r="E316" s="17">
        <v>129130.99</v>
      </c>
      <c r="F316" s="80">
        <v>152</v>
      </c>
      <c r="G316" s="17">
        <v>1078500.04</v>
      </c>
      <c r="H316" s="10" t="s">
        <v>357</v>
      </c>
    </row>
    <row r="317" spans="1:9">
      <c r="A317" s="14">
        <v>42387</v>
      </c>
      <c r="B317" s="34" t="s">
        <v>358</v>
      </c>
      <c r="E317" s="17">
        <v>1025</v>
      </c>
      <c r="F317" s="80">
        <v>169</v>
      </c>
      <c r="G317" s="17">
        <v>949369.05</v>
      </c>
      <c r="H317" s="10" t="s">
        <v>359</v>
      </c>
      <c r="I317" s="10"/>
    </row>
    <row r="318" spans="1:9">
      <c r="A318" s="14">
        <v>42387</v>
      </c>
      <c r="B318" s="37" t="s">
        <v>360</v>
      </c>
      <c r="E318" s="17">
        <v>7328</v>
      </c>
      <c r="F318" s="80">
        <v>134</v>
      </c>
      <c r="G318" s="17">
        <v>948344.05</v>
      </c>
      <c r="H318" s="10" t="s">
        <v>361</v>
      </c>
    </row>
    <row r="319" spans="1:9">
      <c r="A319" s="14">
        <v>42387</v>
      </c>
      <c r="B319" s="15" t="s">
        <v>362</v>
      </c>
      <c r="C319" s="17">
        <v>895333</v>
      </c>
      <c r="D319" s="85">
        <v>78</v>
      </c>
      <c r="G319" s="17">
        <v>941016.05</v>
      </c>
      <c r="H319" s="10"/>
    </row>
    <row r="320" spans="1:9">
      <c r="A320" s="14">
        <v>42387</v>
      </c>
      <c r="B320" s="15" t="s">
        <v>363</v>
      </c>
      <c r="C320" s="17">
        <v>107542.1</v>
      </c>
      <c r="D320" s="85">
        <v>109</v>
      </c>
      <c r="G320" s="17">
        <v>1836349.05</v>
      </c>
      <c r="H320" s="10"/>
    </row>
    <row r="321" spans="1:8">
      <c r="A321" s="14">
        <v>42387</v>
      </c>
      <c r="B321" s="15" t="s">
        <v>364</v>
      </c>
      <c r="C321" s="17">
        <v>5290</v>
      </c>
      <c r="D321" s="85">
        <v>110</v>
      </c>
      <c r="G321" s="17">
        <v>1943891.15</v>
      </c>
      <c r="H321" s="10"/>
    </row>
    <row r="322" spans="1:8">
      <c r="A322" s="14">
        <v>42387</v>
      </c>
      <c r="B322" s="15" t="s">
        <v>365</v>
      </c>
      <c r="C322" s="17">
        <v>3700</v>
      </c>
      <c r="D322" s="85">
        <v>102</v>
      </c>
      <c r="G322" s="17">
        <v>1949181.15</v>
      </c>
      <c r="H322" s="10"/>
    </row>
    <row r="323" spans="1:8">
      <c r="A323" s="14">
        <v>42387</v>
      </c>
      <c r="B323" s="15" t="s">
        <v>366</v>
      </c>
      <c r="C323" s="17">
        <v>3700</v>
      </c>
      <c r="D323" s="85">
        <v>101</v>
      </c>
      <c r="G323" s="17">
        <v>1952881.15</v>
      </c>
      <c r="H323" s="10"/>
    </row>
    <row r="324" spans="1:8">
      <c r="A324" s="14">
        <v>42387</v>
      </c>
      <c r="B324" s="15" t="s">
        <v>367</v>
      </c>
      <c r="C324" s="17">
        <v>8154.49</v>
      </c>
      <c r="D324" s="85">
        <v>94</v>
      </c>
      <c r="G324" s="17">
        <v>1956581.15</v>
      </c>
      <c r="H324" s="10"/>
    </row>
    <row r="325" spans="1:8">
      <c r="A325" s="14">
        <v>42387</v>
      </c>
      <c r="B325" s="15" t="s">
        <v>368</v>
      </c>
      <c r="C325" s="17">
        <v>8096.86</v>
      </c>
      <c r="D325" s="85">
        <v>95</v>
      </c>
      <c r="G325" s="17">
        <v>1964735.64</v>
      </c>
      <c r="H325" s="10"/>
    </row>
    <row r="326" spans="1:8">
      <c r="A326" s="14">
        <v>42387</v>
      </c>
      <c r="B326" s="15" t="s">
        <v>369</v>
      </c>
      <c r="C326" s="17">
        <v>9183.99</v>
      </c>
      <c r="D326" s="85">
        <v>96</v>
      </c>
      <c r="G326" s="17">
        <v>1972832.5</v>
      </c>
      <c r="H326" s="10"/>
    </row>
    <row r="327" spans="1:8">
      <c r="A327" s="14">
        <v>42387</v>
      </c>
      <c r="B327" s="15" t="s">
        <v>370</v>
      </c>
      <c r="C327" s="17">
        <v>3810.33</v>
      </c>
      <c r="D327" s="85">
        <v>97</v>
      </c>
      <c r="G327" s="17">
        <v>1982016.49</v>
      </c>
      <c r="H327" s="10"/>
    </row>
    <row r="328" spans="1:8">
      <c r="A328" s="14">
        <v>42387</v>
      </c>
      <c r="B328" s="15" t="s">
        <v>371</v>
      </c>
      <c r="C328" s="17">
        <v>9541.07</v>
      </c>
      <c r="D328" s="85">
        <v>92</v>
      </c>
      <c r="G328" s="17">
        <v>1985826.82</v>
      </c>
      <c r="H328" s="10"/>
    </row>
    <row r="329" spans="1:8">
      <c r="A329" s="14">
        <v>42387</v>
      </c>
      <c r="B329" s="15" t="s">
        <v>372</v>
      </c>
      <c r="C329" s="17">
        <v>15031.74</v>
      </c>
      <c r="D329" s="85">
        <v>105</v>
      </c>
      <c r="G329" s="17">
        <v>1995367.89</v>
      </c>
      <c r="H329" s="10"/>
    </row>
    <row r="330" spans="1:8">
      <c r="A330" s="14">
        <v>42387</v>
      </c>
      <c r="B330" s="15" t="s">
        <v>373</v>
      </c>
      <c r="E330" s="17">
        <v>52000</v>
      </c>
      <c r="F330" s="80">
        <v>149</v>
      </c>
      <c r="G330" s="17">
        <v>2010399.63</v>
      </c>
      <c r="H330" s="10"/>
    </row>
    <row r="331" spans="1:8">
      <c r="A331" s="14">
        <v>42387</v>
      </c>
      <c r="B331" s="15" t="s">
        <v>373</v>
      </c>
      <c r="E331" s="17">
        <v>318000</v>
      </c>
      <c r="F331" s="80">
        <v>150</v>
      </c>
      <c r="G331" s="17">
        <v>1958399.63</v>
      </c>
      <c r="H331" s="10"/>
    </row>
    <row r="332" spans="1:8">
      <c r="A332" s="14">
        <v>42387</v>
      </c>
      <c r="B332" s="15" t="s">
        <v>374</v>
      </c>
      <c r="E332" s="17">
        <v>20015</v>
      </c>
      <c r="F332" s="80">
        <v>141</v>
      </c>
      <c r="G332" s="17">
        <v>1640399.63</v>
      </c>
      <c r="H332" s="10" t="s">
        <v>375</v>
      </c>
    </row>
    <row r="333" spans="1:8">
      <c r="A333" s="14">
        <v>42387</v>
      </c>
      <c r="B333" s="15" t="s">
        <v>376</v>
      </c>
      <c r="E333" s="17">
        <v>5086.93</v>
      </c>
      <c r="G333" s="17">
        <v>1620384.63</v>
      </c>
      <c r="H333" s="10" t="s">
        <v>787</v>
      </c>
    </row>
    <row r="334" spans="1:8">
      <c r="A334" s="14">
        <v>42387</v>
      </c>
      <c r="B334" s="15" t="s">
        <v>377</v>
      </c>
      <c r="E334" s="17">
        <v>5030</v>
      </c>
      <c r="F334" s="80">
        <v>283</v>
      </c>
      <c r="G334" s="17">
        <v>1615297.7</v>
      </c>
      <c r="H334" s="10" t="s">
        <v>378</v>
      </c>
    </row>
    <row r="335" spans="1:8">
      <c r="A335" s="14">
        <v>42387</v>
      </c>
      <c r="B335" s="15" t="s">
        <v>379</v>
      </c>
      <c r="E335" s="17">
        <v>2800</v>
      </c>
      <c r="F335" s="80">
        <v>140</v>
      </c>
      <c r="G335" s="17">
        <v>1610267.7</v>
      </c>
      <c r="H335" s="10" t="s">
        <v>380</v>
      </c>
    </row>
    <row r="336" spans="1:8">
      <c r="A336" s="14">
        <v>42387</v>
      </c>
      <c r="B336" s="15" t="s">
        <v>381</v>
      </c>
      <c r="E336" s="17">
        <v>1025</v>
      </c>
      <c r="F336" s="80">
        <v>173</v>
      </c>
      <c r="G336" s="17">
        <v>1607467.7</v>
      </c>
      <c r="H336" s="10" t="s">
        <v>382</v>
      </c>
    </row>
    <row r="337" spans="1:8">
      <c r="A337" s="14">
        <v>42387</v>
      </c>
      <c r="B337" s="24" t="s">
        <v>383</v>
      </c>
      <c r="E337" s="17">
        <v>261800</v>
      </c>
      <c r="F337" s="80">
        <v>151</v>
      </c>
      <c r="G337" s="17">
        <v>1606442.7</v>
      </c>
      <c r="H337" s="10" t="s">
        <v>384</v>
      </c>
    </row>
    <row r="338" spans="1:8">
      <c r="A338" s="14">
        <v>42387</v>
      </c>
      <c r="B338" s="15" t="s">
        <v>16</v>
      </c>
      <c r="E338" s="17">
        <v>14476.28</v>
      </c>
      <c r="F338" s="80">
        <v>130</v>
      </c>
      <c r="G338" s="17">
        <v>1344642.7</v>
      </c>
      <c r="H338" s="10" t="s">
        <v>385</v>
      </c>
    </row>
    <row r="339" spans="1:8">
      <c r="A339" s="14">
        <v>42387</v>
      </c>
      <c r="B339" s="15" t="s">
        <v>16</v>
      </c>
      <c r="E339" s="17">
        <v>10000</v>
      </c>
      <c r="F339" s="80">
        <v>133</v>
      </c>
      <c r="G339" s="17">
        <v>1330166.42</v>
      </c>
      <c r="H339" s="10" t="s">
        <v>386</v>
      </c>
    </row>
    <row r="340" spans="1:8">
      <c r="A340" s="14">
        <v>42387</v>
      </c>
      <c r="B340" s="15" t="s">
        <v>16</v>
      </c>
      <c r="E340" s="17">
        <v>20000</v>
      </c>
      <c r="F340" s="80">
        <v>132</v>
      </c>
      <c r="G340" s="17">
        <v>1320166.42</v>
      </c>
      <c r="H340" s="10" t="s">
        <v>387</v>
      </c>
    </row>
    <row r="341" spans="1:8">
      <c r="A341" s="14">
        <v>42387</v>
      </c>
      <c r="B341" s="15" t="s">
        <v>388</v>
      </c>
      <c r="E341" s="17">
        <v>20000</v>
      </c>
      <c r="F341" s="80">
        <v>198</v>
      </c>
      <c r="G341" s="17">
        <v>1300166.42</v>
      </c>
      <c r="H341" s="10" t="s">
        <v>389</v>
      </c>
    </row>
    <row r="342" spans="1:8">
      <c r="A342" s="14">
        <v>42387</v>
      </c>
      <c r="B342" s="15" t="s">
        <v>390</v>
      </c>
      <c r="E342" s="17">
        <v>90000</v>
      </c>
      <c r="F342" s="80">
        <v>139</v>
      </c>
      <c r="G342" s="17">
        <v>1280166.42</v>
      </c>
      <c r="H342" s="10" t="s">
        <v>391</v>
      </c>
    </row>
    <row r="343" spans="1:8">
      <c r="A343" s="14">
        <v>42387</v>
      </c>
      <c r="B343" s="15" t="s">
        <v>392</v>
      </c>
      <c r="C343" s="17">
        <v>1601207.62</v>
      </c>
      <c r="D343" s="85">
        <v>108</v>
      </c>
      <c r="G343" s="17">
        <v>1190166.42</v>
      </c>
      <c r="H343" s="10"/>
    </row>
    <row r="344" spans="1:8">
      <c r="A344" s="14">
        <v>42387</v>
      </c>
      <c r="B344" s="38" t="s">
        <v>393</v>
      </c>
      <c r="C344" s="17">
        <v>135067</v>
      </c>
      <c r="D344" s="85">
        <v>103</v>
      </c>
      <c r="G344" s="17">
        <v>2791374.04</v>
      </c>
      <c r="H344" s="10" t="s">
        <v>394</v>
      </c>
    </row>
    <row r="345" spans="1:8">
      <c r="A345" s="14">
        <v>42387</v>
      </c>
      <c r="B345" s="15" t="s">
        <v>395</v>
      </c>
      <c r="E345" s="17">
        <v>4100</v>
      </c>
      <c r="F345" s="80">
        <v>175</v>
      </c>
      <c r="G345" s="17">
        <v>2926441.04</v>
      </c>
      <c r="H345" s="10" t="s">
        <v>396</v>
      </c>
    </row>
    <row r="346" spans="1:8">
      <c r="A346" s="14">
        <v>42387</v>
      </c>
      <c r="B346" s="15" t="s">
        <v>397</v>
      </c>
      <c r="E346" s="17">
        <v>30000</v>
      </c>
      <c r="F346" s="80">
        <v>146</v>
      </c>
      <c r="G346" s="17">
        <v>2922341.04</v>
      </c>
      <c r="H346" s="10" t="s">
        <v>398</v>
      </c>
    </row>
    <row r="347" spans="1:8">
      <c r="A347" s="14">
        <v>42387</v>
      </c>
      <c r="B347" s="15" t="s">
        <v>399</v>
      </c>
      <c r="E347" s="17">
        <v>80000</v>
      </c>
      <c r="F347" s="80">
        <v>145</v>
      </c>
      <c r="G347" s="17">
        <v>2892341.04</v>
      </c>
      <c r="H347" s="10" t="s">
        <v>400</v>
      </c>
    </row>
    <row r="348" spans="1:8">
      <c r="A348" s="14">
        <v>42387</v>
      </c>
      <c r="B348" s="15" t="s">
        <v>401</v>
      </c>
      <c r="E348" s="17">
        <v>70000</v>
      </c>
      <c r="F348" s="80">
        <v>142</v>
      </c>
      <c r="G348" s="17">
        <v>2812341.04</v>
      </c>
      <c r="H348" s="10" t="s">
        <v>402</v>
      </c>
    </row>
    <row r="349" spans="1:8">
      <c r="A349" s="14">
        <v>42387</v>
      </c>
      <c r="B349" s="15" t="s">
        <v>13</v>
      </c>
      <c r="E349" s="17">
        <v>65220</v>
      </c>
      <c r="F349" s="80">
        <v>127</v>
      </c>
      <c r="G349" s="17">
        <v>2742341.04</v>
      </c>
      <c r="H349" s="10" t="s">
        <v>403</v>
      </c>
    </row>
    <row r="350" spans="1:8">
      <c r="A350" s="14">
        <v>42387</v>
      </c>
      <c r="B350" s="15" t="s">
        <v>16</v>
      </c>
      <c r="E350" s="17">
        <v>80006</v>
      </c>
      <c r="F350" s="80">
        <v>128</v>
      </c>
      <c r="G350" s="17">
        <v>2677121.04</v>
      </c>
      <c r="H350" s="10" t="s">
        <v>404</v>
      </c>
    </row>
    <row r="351" spans="1:8">
      <c r="A351" s="14">
        <v>42387</v>
      </c>
      <c r="B351" s="15" t="s">
        <v>16</v>
      </c>
      <c r="E351" s="17">
        <v>158050</v>
      </c>
      <c r="F351" s="80">
        <v>129</v>
      </c>
      <c r="G351" s="17">
        <v>2597115.04</v>
      </c>
      <c r="H351" s="10" t="s">
        <v>405</v>
      </c>
    </row>
    <row r="352" spans="1:8">
      <c r="A352" s="14">
        <v>42387</v>
      </c>
      <c r="B352" s="39" t="s">
        <v>50</v>
      </c>
      <c r="C352" s="17">
        <v>15.3</v>
      </c>
      <c r="D352" s="85">
        <v>187</v>
      </c>
      <c r="G352" s="17">
        <v>2439065.04</v>
      </c>
      <c r="H352" s="10" t="s">
        <v>51</v>
      </c>
    </row>
    <row r="353" spans="1:8">
      <c r="A353" s="14">
        <v>42387</v>
      </c>
      <c r="B353" s="39" t="s">
        <v>52</v>
      </c>
      <c r="C353" s="17">
        <v>95.63</v>
      </c>
      <c r="D353" s="85">
        <v>187</v>
      </c>
      <c r="G353" s="17">
        <v>2439080.34</v>
      </c>
      <c r="H353" s="10" t="s">
        <v>51</v>
      </c>
    </row>
    <row r="354" spans="1:8">
      <c r="A354" s="14">
        <v>42387</v>
      </c>
      <c r="B354" s="26" t="s">
        <v>53</v>
      </c>
      <c r="E354" s="17">
        <v>32645.72</v>
      </c>
      <c r="F354" s="80">
        <v>119</v>
      </c>
      <c r="G354" s="17">
        <v>2439175.9700000002</v>
      </c>
      <c r="H354" s="10" t="s">
        <v>406</v>
      </c>
    </row>
    <row r="355" spans="1:8">
      <c r="A355" s="14">
        <v>42387</v>
      </c>
      <c r="B355" s="39" t="s">
        <v>55</v>
      </c>
      <c r="C355" s="17">
        <v>136.21</v>
      </c>
      <c r="D355" s="85">
        <v>187</v>
      </c>
      <c r="G355" s="17">
        <v>2406530.25</v>
      </c>
      <c r="H355" s="10" t="s">
        <v>51</v>
      </c>
    </row>
    <row r="356" spans="1:8">
      <c r="A356" s="14">
        <v>42387</v>
      </c>
      <c r="B356" s="39" t="s">
        <v>56</v>
      </c>
      <c r="C356" s="17">
        <v>851.31</v>
      </c>
      <c r="D356" s="85">
        <v>187</v>
      </c>
      <c r="G356" s="17">
        <v>2406666.46</v>
      </c>
      <c r="H356" s="10" t="s">
        <v>51</v>
      </c>
    </row>
    <row r="357" spans="1:8">
      <c r="A357" s="14">
        <v>42387</v>
      </c>
      <c r="B357" s="26" t="s">
        <v>57</v>
      </c>
      <c r="E357" s="17">
        <v>34748.300000000003</v>
      </c>
      <c r="F357" s="80">
        <v>119</v>
      </c>
      <c r="G357" s="17">
        <v>2407517.77</v>
      </c>
      <c r="H357" s="10" t="s">
        <v>406</v>
      </c>
    </row>
    <row r="358" spans="1:8">
      <c r="A358" s="14">
        <v>42387</v>
      </c>
      <c r="B358" s="39" t="s">
        <v>50</v>
      </c>
      <c r="C358" s="17">
        <v>11.15</v>
      </c>
      <c r="D358" s="85">
        <v>187</v>
      </c>
      <c r="G358" s="17">
        <v>2372769.4700000002</v>
      </c>
      <c r="H358" s="10" t="s">
        <v>51</v>
      </c>
    </row>
    <row r="359" spans="1:8">
      <c r="A359" s="14">
        <v>42387</v>
      </c>
      <c r="B359" s="39" t="s">
        <v>52</v>
      </c>
      <c r="C359" s="17">
        <v>69.680000000000007</v>
      </c>
      <c r="D359" s="85">
        <v>187</v>
      </c>
      <c r="G359" s="17">
        <v>2372780.62</v>
      </c>
      <c r="H359" s="10" t="s">
        <v>51</v>
      </c>
    </row>
    <row r="360" spans="1:8">
      <c r="A360" s="14">
        <v>42387</v>
      </c>
      <c r="B360" s="26" t="s">
        <v>53</v>
      </c>
      <c r="E360" s="17">
        <v>4100</v>
      </c>
      <c r="F360" s="80">
        <v>131</v>
      </c>
      <c r="G360" s="17">
        <v>2372850.2999999998</v>
      </c>
      <c r="H360" s="10" t="s">
        <v>407</v>
      </c>
    </row>
    <row r="361" spans="1:8">
      <c r="A361" s="14">
        <v>42387</v>
      </c>
      <c r="B361" s="39" t="s">
        <v>55</v>
      </c>
      <c r="C361" s="17">
        <v>69.680000000000007</v>
      </c>
      <c r="D361" s="85">
        <v>187</v>
      </c>
      <c r="G361" s="17">
        <v>2368750.2999999998</v>
      </c>
      <c r="H361" s="10" t="s">
        <v>51</v>
      </c>
    </row>
    <row r="362" spans="1:8">
      <c r="A362" s="14">
        <v>42387</v>
      </c>
      <c r="B362" s="39" t="s">
        <v>56</v>
      </c>
      <c r="C362" s="17">
        <v>435.51</v>
      </c>
      <c r="D362" s="85">
        <v>187</v>
      </c>
      <c r="G362" s="17">
        <v>2368819.98</v>
      </c>
      <c r="H362" s="10" t="s">
        <v>51</v>
      </c>
    </row>
    <row r="363" spans="1:8">
      <c r="A363" s="14">
        <v>42387</v>
      </c>
      <c r="B363" s="26" t="s">
        <v>57</v>
      </c>
      <c r="E363" s="17">
        <v>17776.27</v>
      </c>
      <c r="F363" s="80">
        <v>131</v>
      </c>
      <c r="G363" s="17">
        <v>2369255.4900000002</v>
      </c>
      <c r="H363" s="10" t="s">
        <v>407</v>
      </c>
    </row>
    <row r="364" spans="1:8">
      <c r="A364" s="14">
        <v>42387</v>
      </c>
      <c r="B364" s="39" t="s">
        <v>162</v>
      </c>
      <c r="C364" s="17">
        <v>98.22</v>
      </c>
      <c r="D364" s="85">
        <v>187</v>
      </c>
      <c r="G364" s="17">
        <v>2351479.2200000002</v>
      </c>
      <c r="H364" s="10" t="s">
        <v>51</v>
      </c>
    </row>
    <row r="365" spans="1:8">
      <c r="A365" s="14">
        <v>42387</v>
      </c>
      <c r="B365" s="39" t="s">
        <v>163</v>
      </c>
      <c r="C365" s="17">
        <v>613.84</v>
      </c>
      <c r="D365" s="85">
        <v>187</v>
      </c>
      <c r="G365" s="17">
        <v>2351577.44</v>
      </c>
      <c r="H365" s="10" t="s">
        <v>51</v>
      </c>
    </row>
    <row r="366" spans="1:8">
      <c r="A366" s="14">
        <v>42387</v>
      </c>
      <c r="B366" s="26" t="s">
        <v>164</v>
      </c>
      <c r="E366" s="17">
        <v>6650.73</v>
      </c>
      <c r="F366" s="80">
        <v>131</v>
      </c>
      <c r="G366" s="17">
        <v>2352191.2799999998</v>
      </c>
      <c r="H366" s="10" t="s">
        <v>407</v>
      </c>
    </row>
    <row r="367" spans="1:8">
      <c r="A367" s="14">
        <v>42385</v>
      </c>
      <c r="B367" s="40" t="s">
        <v>408</v>
      </c>
      <c r="C367" s="17">
        <v>5000</v>
      </c>
      <c r="D367" s="85">
        <v>188</v>
      </c>
      <c r="G367" s="17">
        <v>2345540.5499999998</v>
      </c>
      <c r="H367" s="10" t="s">
        <v>114</v>
      </c>
    </row>
    <row r="368" spans="1:8">
      <c r="A368" s="14">
        <v>42385</v>
      </c>
      <c r="B368" s="26" t="s">
        <v>409</v>
      </c>
      <c r="C368" s="17">
        <v>86329.32</v>
      </c>
      <c r="D368" s="85">
        <v>20</v>
      </c>
      <c r="G368" s="17">
        <v>2350540.5499999998</v>
      </c>
      <c r="H368" s="10"/>
    </row>
    <row r="369" spans="1:8">
      <c r="A369" s="14">
        <v>42385</v>
      </c>
      <c r="B369" s="26" t="s">
        <v>13</v>
      </c>
      <c r="E369" s="17">
        <v>8345.67</v>
      </c>
      <c r="F369" s="80">
        <v>123</v>
      </c>
      <c r="G369" s="17">
        <v>2436869.87</v>
      </c>
      <c r="H369" s="10" t="s">
        <v>410</v>
      </c>
    </row>
    <row r="370" spans="1:8">
      <c r="A370" s="14">
        <v>42385</v>
      </c>
      <c r="B370" s="26" t="s">
        <v>16</v>
      </c>
      <c r="E370" s="17">
        <v>19839.96</v>
      </c>
      <c r="F370" s="80">
        <v>124</v>
      </c>
      <c r="G370" s="17">
        <v>2428524.2000000002</v>
      </c>
      <c r="H370" s="10" t="s">
        <v>411</v>
      </c>
    </row>
    <row r="371" spans="1:8">
      <c r="A371" s="14">
        <v>42387</v>
      </c>
      <c r="B371" s="26" t="s">
        <v>412</v>
      </c>
      <c r="C371" s="17">
        <v>190000</v>
      </c>
      <c r="D371" s="85">
        <v>16</v>
      </c>
      <c r="G371" s="17">
        <v>2408684.2400000002</v>
      </c>
      <c r="H371" s="10"/>
    </row>
    <row r="372" spans="1:8">
      <c r="A372" s="14">
        <v>42384</v>
      </c>
      <c r="B372" s="26" t="s">
        <v>413</v>
      </c>
      <c r="E372" s="17">
        <v>1025</v>
      </c>
      <c r="F372" s="80">
        <v>144</v>
      </c>
      <c r="G372" s="17">
        <v>2598684.2400000002</v>
      </c>
      <c r="H372" s="10" t="s">
        <v>414</v>
      </c>
    </row>
    <row r="373" spans="1:8">
      <c r="A373" s="14">
        <v>42384</v>
      </c>
      <c r="B373" s="26" t="s">
        <v>415</v>
      </c>
      <c r="E373" s="17">
        <v>1840</v>
      </c>
      <c r="F373" s="80">
        <v>143</v>
      </c>
      <c r="G373" s="17">
        <v>2597659.2400000002</v>
      </c>
      <c r="H373" s="10" t="s">
        <v>416</v>
      </c>
    </row>
    <row r="374" spans="1:8">
      <c r="A374" s="14">
        <v>42384</v>
      </c>
      <c r="B374" s="26" t="s">
        <v>417</v>
      </c>
      <c r="C374" s="17">
        <v>100000</v>
      </c>
      <c r="D374" s="85">
        <v>91</v>
      </c>
      <c r="G374" s="17">
        <v>2595819.2400000002</v>
      </c>
      <c r="H374" s="10"/>
    </row>
    <row r="375" spans="1:8">
      <c r="A375" s="14">
        <v>42384</v>
      </c>
      <c r="B375" s="26" t="s">
        <v>418</v>
      </c>
      <c r="C375" s="17">
        <v>129003.69</v>
      </c>
      <c r="D375" s="85">
        <v>99</v>
      </c>
      <c r="G375" s="17">
        <v>2695819.24</v>
      </c>
      <c r="H375" s="10"/>
    </row>
    <row r="376" spans="1:8">
      <c r="A376" s="14">
        <v>42384</v>
      </c>
      <c r="B376" s="43" t="s">
        <v>419</v>
      </c>
      <c r="E376" s="17">
        <v>382100</v>
      </c>
      <c r="F376" s="80">
        <v>400</v>
      </c>
      <c r="G376" s="17">
        <v>2824822.93</v>
      </c>
      <c r="H376" s="10" t="s">
        <v>764</v>
      </c>
    </row>
    <row r="377" spans="1:8">
      <c r="A377" s="14">
        <v>42384</v>
      </c>
      <c r="B377" s="43" t="s">
        <v>420</v>
      </c>
      <c r="E377" s="17">
        <v>104000</v>
      </c>
      <c r="F377" s="80">
        <v>400</v>
      </c>
      <c r="G377" s="17">
        <v>2442722.9300000002</v>
      </c>
      <c r="H377" s="10" t="s">
        <v>765</v>
      </c>
    </row>
    <row r="378" spans="1:8">
      <c r="A378" s="14">
        <v>42384</v>
      </c>
      <c r="B378" s="43" t="s">
        <v>421</v>
      </c>
      <c r="E378" s="17">
        <v>106800</v>
      </c>
      <c r="F378" s="80">
        <v>400</v>
      </c>
      <c r="G378" s="17">
        <v>2338722.9300000002</v>
      </c>
      <c r="H378" s="10" t="s">
        <v>766</v>
      </c>
    </row>
    <row r="379" spans="1:8" ht="15">
      <c r="A379" s="14">
        <v>42384</v>
      </c>
      <c r="B379" s="26" t="s">
        <v>422</v>
      </c>
      <c r="C379" s="17">
        <v>520000</v>
      </c>
      <c r="D379" s="85">
        <v>100</v>
      </c>
      <c r="G379" s="17">
        <v>2231922.9300000002</v>
      </c>
      <c r="H379" s="89" t="s">
        <v>423</v>
      </c>
    </row>
    <row r="380" spans="1:8">
      <c r="A380" s="14">
        <v>42384</v>
      </c>
      <c r="B380" s="26" t="s">
        <v>13</v>
      </c>
      <c r="E380" s="17">
        <v>100000</v>
      </c>
      <c r="F380" s="80">
        <v>116</v>
      </c>
      <c r="G380" s="17">
        <v>2751922.93</v>
      </c>
      <c r="H380" s="10" t="s">
        <v>424</v>
      </c>
    </row>
    <row r="381" spans="1:8">
      <c r="A381" s="14">
        <v>42384</v>
      </c>
      <c r="B381" s="26" t="s">
        <v>425</v>
      </c>
      <c r="E381" s="17">
        <v>1025</v>
      </c>
      <c r="F381" s="80">
        <v>121</v>
      </c>
      <c r="G381" s="17">
        <v>2651922.9300000002</v>
      </c>
      <c r="H381" s="10" t="s">
        <v>426</v>
      </c>
    </row>
    <row r="382" spans="1:8">
      <c r="A382" s="14">
        <v>42384</v>
      </c>
      <c r="B382" s="26" t="s">
        <v>427</v>
      </c>
      <c r="E382" s="17">
        <v>22000</v>
      </c>
      <c r="F382" s="80">
        <v>115</v>
      </c>
      <c r="G382" s="17">
        <v>2650897.9300000002</v>
      </c>
      <c r="H382" s="10" t="s">
        <v>424</v>
      </c>
    </row>
    <row r="383" spans="1:8">
      <c r="A383" s="14">
        <v>42384</v>
      </c>
      <c r="B383" s="26" t="s">
        <v>428</v>
      </c>
      <c r="E383" s="17">
        <v>5039</v>
      </c>
      <c r="F383" s="80">
        <v>120</v>
      </c>
      <c r="G383" s="17">
        <v>2628897.9300000002</v>
      </c>
      <c r="H383" s="10" t="s">
        <v>429</v>
      </c>
    </row>
    <row r="384" spans="1:8">
      <c r="A384" s="14">
        <v>42384</v>
      </c>
      <c r="B384" s="26" t="s">
        <v>430</v>
      </c>
      <c r="E384" s="17">
        <v>80000</v>
      </c>
      <c r="F384" s="80">
        <v>122</v>
      </c>
      <c r="G384" s="17">
        <v>2623858.9300000002</v>
      </c>
      <c r="H384" s="10" t="s">
        <v>431</v>
      </c>
    </row>
    <row r="385" spans="1:8">
      <c r="A385" s="14">
        <v>42384</v>
      </c>
      <c r="B385" s="26" t="s">
        <v>432</v>
      </c>
      <c r="C385" s="17">
        <v>954340.22</v>
      </c>
      <c r="D385" s="85">
        <v>90</v>
      </c>
      <c r="G385" s="17">
        <v>2543858.9300000002</v>
      </c>
      <c r="H385" s="10"/>
    </row>
    <row r="386" spans="1:8">
      <c r="A386" s="14">
        <v>42384</v>
      </c>
      <c r="B386" s="26" t="s">
        <v>433</v>
      </c>
      <c r="E386" s="17">
        <v>983</v>
      </c>
      <c r="G386" s="17">
        <v>3498199.15</v>
      </c>
      <c r="H386" s="10" t="s">
        <v>785</v>
      </c>
    </row>
    <row r="387" spans="1:8">
      <c r="A387" s="14">
        <v>42384</v>
      </c>
      <c r="B387" s="26" t="s">
        <v>434</v>
      </c>
      <c r="E387" s="17">
        <v>43528.33</v>
      </c>
      <c r="F387" s="80">
        <v>136</v>
      </c>
      <c r="G387" s="17">
        <v>3497216.15</v>
      </c>
      <c r="H387" s="10" t="s">
        <v>435</v>
      </c>
    </row>
    <row r="388" spans="1:8" ht="15">
      <c r="A388" s="14">
        <v>42384</v>
      </c>
      <c r="B388" s="26" t="s">
        <v>436</v>
      </c>
      <c r="E388" s="17">
        <v>137000</v>
      </c>
      <c r="F388" s="80">
        <v>125</v>
      </c>
      <c r="G388" s="17">
        <v>3453687.82</v>
      </c>
      <c r="H388" s="89" t="s">
        <v>437</v>
      </c>
    </row>
    <row r="389" spans="1:8">
      <c r="A389" s="14">
        <v>42384</v>
      </c>
      <c r="B389" s="26" t="s">
        <v>438</v>
      </c>
      <c r="E389" s="17">
        <v>29941.14</v>
      </c>
      <c r="F389" s="80">
        <v>138</v>
      </c>
      <c r="G389" s="17">
        <v>3316687.82</v>
      </c>
      <c r="H389" s="10" t="s">
        <v>439</v>
      </c>
    </row>
    <row r="390" spans="1:8">
      <c r="A390" s="14">
        <v>42384</v>
      </c>
      <c r="B390" s="26" t="s">
        <v>438</v>
      </c>
      <c r="E390" s="17">
        <v>496100</v>
      </c>
      <c r="F390" s="80">
        <v>137</v>
      </c>
      <c r="G390" s="17">
        <v>3286746.68</v>
      </c>
      <c r="H390" s="10" t="s">
        <v>440</v>
      </c>
    </row>
    <row r="391" spans="1:8">
      <c r="A391" s="14">
        <v>42384</v>
      </c>
      <c r="B391" s="26" t="s">
        <v>441</v>
      </c>
      <c r="C391" s="17">
        <v>298000</v>
      </c>
      <c r="D391" s="85" t="s">
        <v>763</v>
      </c>
      <c r="G391" s="17">
        <v>2790646.68</v>
      </c>
      <c r="H391" s="10"/>
    </row>
    <row r="392" spans="1:8" ht="15">
      <c r="A392" s="14">
        <v>42384</v>
      </c>
      <c r="B392" s="26" t="s">
        <v>442</v>
      </c>
      <c r="E392" s="17">
        <v>50000</v>
      </c>
      <c r="F392" s="80">
        <v>126</v>
      </c>
      <c r="G392" s="17">
        <v>3088646.68</v>
      </c>
      <c r="H392" s="89" t="s">
        <v>443</v>
      </c>
    </row>
    <row r="393" spans="1:8">
      <c r="A393" s="14">
        <v>42384</v>
      </c>
      <c r="B393" s="26" t="s">
        <v>444</v>
      </c>
      <c r="E393" s="17">
        <v>3184.71</v>
      </c>
      <c r="F393" s="80">
        <v>168</v>
      </c>
      <c r="G393" s="17">
        <v>3038646.68</v>
      </c>
      <c r="H393" s="10" t="s">
        <v>445</v>
      </c>
    </row>
    <row r="394" spans="1:8">
      <c r="A394" s="14">
        <v>42384</v>
      </c>
      <c r="B394" s="40" t="s">
        <v>446</v>
      </c>
      <c r="C394" s="17">
        <v>5000</v>
      </c>
      <c r="D394" s="85">
        <v>188</v>
      </c>
      <c r="G394" s="17">
        <v>3035461.97</v>
      </c>
      <c r="H394" s="10" t="s">
        <v>114</v>
      </c>
    </row>
    <row r="395" spans="1:8">
      <c r="A395" s="14">
        <v>42384</v>
      </c>
      <c r="B395" s="26" t="s">
        <v>16</v>
      </c>
      <c r="E395" s="17">
        <v>17000</v>
      </c>
      <c r="F395" s="80">
        <v>110</v>
      </c>
      <c r="G395" s="17">
        <v>3040461.97</v>
      </c>
      <c r="H395" s="10"/>
    </row>
    <row r="396" spans="1:8">
      <c r="A396" s="14">
        <v>42384</v>
      </c>
      <c r="B396" s="26" t="s">
        <v>16</v>
      </c>
      <c r="E396" s="17">
        <v>8465.1200000000008</v>
      </c>
      <c r="F396" s="80">
        <v>106</v>
      </c>
      <c r="G396" s="17">
        <v>3023461.97</v>
      </c>
      <c r="H396" s="10" t="s">
        <v>447</v>
      </c>
    </row>
    <row r="397" spans="1:8">
      <c r="A397" s="14">
        <v>42384</v>
      </c>
      <c r="B397" s="26" t="s">
        <v>16</v>
      </c>
      <c r="E397" s="17">
        <v>13358.77</v>
      </c>
      <c r="F397" s="80">
        <v>111</v>
      </c>
      <c r="G397" s="17">
        <v>3014996.85</v>
      </c>
      <c r="H397" s="10"/>
    </row>
    <row r="398" spans="1:8">
      <c r="A398" s="14">
        <v>42384</v>
      </c>
      <c r="B398" s="26" t="s">
        <v>16</v>
      </c>
      <c r="E398" s="17">
        <v>672.78</v>
      </c>
      <c r="F398" s="80">
        <v>199</v>
      </c>
      <c r="G398" s="17">
        <v>3001638.08</v>
      </c>
      <c r="H398" s="10" t="s">
        <v>448</v>
      </c>
    </row>
    <row r="399" spans="1:8">
      <c r="A399" s="14">
        <v>42384</v>
      </c>
      <c r="B399" s="39" t="s">
        <v>50</v>
      </c>
      <c r="C399" s="17">
        <v>24.54</v>
      </c>
      <c r="D399" s="85">
        <v>187</v>
      </c>
      <c r="G399" s="17">
        <v>3000965.3</v>
      </c>
      <c r="H399" s="10" t="s">
        <v>51</v>
      </c>
    </row>
    <row r="400" spans="1:8">
      <c r="A400" s="14">
        <v>42384</v>
      </c>
      <c r="B400" s="39" t="s">
        <v>52</v>
      </c>
      <c r="C400" s="17">
        <v>153.35</v>
      </c>
      <c r="D400" s="85">
        <v>187</v>
      </c>
      <c r="G400" s="17">
        <v>3000989.84</v>
      </c>
      <c r="H400" s="10" t="s">
        <v>51</v>
      </c>
    </row>
    <row r="401" spans="1:8">
      <c r="A401" s="14">
        <v>42384</v>
      </c>
      <c r="B401" s="26" t="s">
        <v>53</v>
      </c>
      <c r="E401" s="17">
        <v>35224.379999999997</v>
      </c>
      <c r="F401" s="80">
        <v>108</v>
      </c>
      <c r="G401" s="17">
        <v>3001143.19</v>
      </c>
      <c r="H401" s="10" t="s">
        <v>449</v>
      </c>
    </row>
    <row r="402" spans="1:8">
      <c r="A402" s="14">
        <v>42384</v>
      </c>
      <c r="B402" s="39" t="s">
        <v>55</v>
      </c>
      <c r="C402" s="17">
        <v>101.5</v>
      </c>
      <c r="D402" s="85">
        <v>187</v>
      </c>
      <c r="G402" s="17">
        <v>2965918.81</v>
      </c>
      <c r="H402" s="10" t="s">
        <v>51</v>
      </c>
    </row>
    <row r="403" spans="1:8">
      <c r="A403" s="14">
        <v>42384</v>
      </c>
      <c r="B403" s="39" t="s">
        <v>56</v>
      </c>
      <c r="C403" s="17">
        <v>634.35</v>
      </c>
      <c r="D403" s="85">
        <v>187</v>
      </c>
      <c r="G403" s="17">
        <v>2966020.31</v>
      </c>
      <c r="H403" s="10" t="s">
        <v>51</v>
      </c>
    </row>
    <row r="404" spans="1:8">
      <c r="A404" s="14">
        <v>42384</v>
      </c>
      <c r="B404" s="26" t="s">
        <v>57</v>
      </c>
      <c r="E404" s="17">
        <v>25892.04</v>
      </c>
      <c r="F404" s="80">
        <v>108</v>
      </c>
      <c r="G404" s="17">
        <v>2966654.66</v>
      </c>
      <c r="H404" s="10" t="s">
        <v>449</v>
      </c>
    </row>
    <row r="405" spans="1:8">
      <c r="A405" s="14">
        <v>42383</v>
      </c>
      <c r="B405" s="26" t="s">
        <v>450</v>
      </c>
      <c r="C405" s="17">
        <v>12715.64</v>
      </c>
      <c r="D405" s="85">
        <v>39</v>
      </c>
      <c r="G405" s="17">
        <v>2940762.62</v>
      </c>
      <c r="H405" s="10"/>
    </row>
    <row r="406" spans="1:8">
      <c r="A406" s="14">
        <v>42383</v>
      </c>
      <c r="B406" s="26" t="s">
        <v>451</v>
      </c>
      <c r="C406" s="17">
        <v>7476.18</v>
      </c>
      <c r="D406" s="85">
        <v>38</v>
      </c>
      <c r="G406" s="17">
        <v>2953478.26</v>
      </c>
      <c r="H406" s="10"/>
    </row>
    <row r="407" spans="1:8">
      <c r="A407" s="14">
        <v>42383</v>
      </c>
      <c r="B407" s="26" t="s">
        <v>13</v>
      </c>
      <c r="E407" s="17">
        <v>120900</v>
      </c>
      <c r="F407" s="80">
        <v>117</v>
      </c>
      <c r="G407" s="17">
        <v>2960954.44</v>
      </c>
      <c r="H407" s="10" t="s">
        <v>452</v>
      </c>
    </row>
    <row r="408" spans="1:8">
      <c r="A408" s="14">
        <v>42383</v>
      </c>
      <c r="B408" s="26" t="s">
        <v>16</v>
      </c>
      <c r="E408" s="17">
        <v>187000</v>
      </c>
      <c r="F408" s="80">
        <v>118</v>
      </c>
      <c r="G408" s="17">
        <v>2840054.44</v>
      </c>
      <c r="H408" s="10" t="s">
        <v>453</v>
      </c>
    </row>
    <row r="409" spans="1:8">
      <c r="A409" s="14">
        <v>42383</v>
      </c>
      <c r="B409" s="26" t="s">
        <v>454</v>
      </c>
      <c r="C409" s="17">
        <v>5904.94</v>
      </c>
      <c r="D409" s="85">
        <v>86</v>
      </c>
      <c r="G409" s="17">
        <v>2653054.44</v>
      </c>
      <c r="H409" s="10"/>
    </row>
    <row r="410" spans="1:8">
      <c r="A410" s="14">
        <v>42383</v>
      </c>
      <c r="B410" s="26" t="s">
        <v>455</v>
      </c>
      <c r="C410" s="17">
        <v>7723.72</v>
      </c>
      <c r="D410" s="85">
        <v>85</v>
      </c>
      <c r="G410" s="17">
        <v>2658959.38</v>
      </c>
      <c r="H410" s="10"/>
    </row>
    <row r="411" spans="1:8">
      <c r="A411" s="14">
        <v>42383</v>
      </c>
      <c r="B411" s="26" t="s">
        <v>456</v>
      </c>
      <c r="C411" s="17">
        <v>10300.719999999999</v>
      </c>
      <c r="D411" s="85">
        <v>84</v>
      </c>
      <c r="G411" s="17">
        <v>2666683.1</v>
      </c>
      <c r="H411" s="10"/>
    </row>
    <row r="412" spans="1:8">
      <c r="A412" s="14">
        <v>42383</v>
      </c>
      <c r="B412" s="26" t="s">
        <v>457</v>
      </c>
      <c r="C412" s="17">
        <v>6845.21</v>
      </c>
      <c r="D412" s="85">
        <v>83</v>
      </c>
      <c r="G412" s="17">
        <v>2676983.8199999998</v>
      </c>
      <c r="H412" s="10"/>
    </row>
    <row r="413" spans="1:8">
      <c r="A413" s="14">
        <v>42383</v>
      </c>
      <c r="B413" s="26" t="s">
        <v>458</v>
      </c>
      <c r="C413" s="17">
        <v>5742</v>
      </c>
      <c r="D413" s="85">
        <v>82</v>
      </c>
      <c r="G413" s="17">
        <v>2683829.0299999998</v>
      </c>
      <c r="H413" s="10"/>
    </row>
    <row r="414" spans="1:8">
      <c r="A414" s="14">
        <v>42383</v>
      </c>
      <c r="B414" s="26" t="s">
        <v>459</v>
      </c>
      <c r="E414" s="17">
        <v>298000</v>
      </c>
      <c r="F414" s="80" t="s">
        <v>763</v>
      </c>
      <c r="G414" s="17">
        <v>2689571.03</v>
      </c>
      <c r="H414" s="10"/>
    </row>
    <row r="415" spans="1:8">
      <c r="A415" s="14">
        <v>42383</v>
      </c>
      <c r="B415" s="26" t="s">
        <v>460</v>
      </c>
      <c r="C415" s="17">
        <v>875733.56</v>
      </c>
      <c r="D415" s="85">
        <v>87</v>
      </c>
      <c r="G415" s="17">
        <v>2391571.0299999998</v>
      </c>
      <c r="H415" s="10"/>
    </row>
    <row r="416" spans="1:8">
      <c r="A416" s="14">
        <v>42383</v>
      </c>
      <c r="B416" s="26" t="s">
        <v>461</v>
      </c>
      <c r="C416" s="17">
        <v>18501.38</v>
      </c>
      <c r="D416" s="85">
        <v>88</v>
      </c>
      <c r="G416" s="17">
        <v>3267304.59</v>
      </c>
      <c r="H416" s="10"/>
    </row>
    <row r="417" spans="1:8">
      <c r="A417" s="14">
        <v>42383</v>
      </c>
      <c r="B417" s="26" t="s">
        <v>462</v>
      </c>
      <c r="C417" s="17">
        <v>4409</v>
      </c>
      <c r="D417" s="85">
        <v>76</v>
      </c>
      <c r="G417" s="17">
        <v>3285805.97</v>
      </c>
      <c r="H417" s="10"/>
    </row>
    <row r="418" spans="1:8" ht="15">
      <c r="A418" s="14">
        <v>42383</v>
      </c>
      <c r="B418" s="26" t="s">
        <v>463</v>
      </c>
      <c r="C418" s="17">
        <v>912000</v>
      </c>
      <c r="D418" s="85">
        <v>89</v>
      </c>
      <c r="G418" s="17">
        <v>3290214.97</v>
      </c>
      <c r="H418" s="89" t="s">
        <v>464</v>
      </c>
    </row>
    <row r="419" spans="1:8">
      <c r="A419" s="14">
        <v>42383</v>
      </c>
      <c r="B419" s="26" t="s">
        <v>465</v>
      </c>
      <c r="E419" s="17">
        <v>912000</v>
      </c>
      <c r="F419" s="80">
        <v>113</v>
      </c>
      <c r="G419" s="17">
        <v>4202214.97</v>
      </c>
      <c r="H419" s="10"/>
    </row>
    <row r="420" spans="1:8">
      <c r="A420" s="14">
        <v>42383</v>
      </c>
      <c r="B420" s="26" t="s">
        <v>466</v>
      </c>
      <c r="E420" s="91">
        <v>146693.17000000001</v>
      </c>
      <c r="F420" s="80">
        <v>451</v>
      </c>
      <c r="G420" s="17">
        <v>3290214.97</v>
      </c>
      <c r="H420" s="10" t="s">
        <v>780</v>
      </c>
    </row>
    <row r="421" spans="1:8">
      <c r="A421" s="14">
        <v>42383</v>
      </c>
      <c r="B421" s="26" t="s">
        <v>467</v>
      </c>
      <c r="E421" s="91">
        <v>227776.96</v>
      </c>
      <c r="F421" s="80">
        <v>451</v>
      </c>
      <c r="G421" s="17">
        <v>3143521.8</v>
      </c>
      <c r="H421" s="10" t="s">
        <v>781</v>
      </c>
    </row>
    <row r="422" spans="1:8">
      <c r="A422" s="14">
        <v>42383</v>
      </c>
      <c r="B422" s="26" t="s">
        <v>468</v>
      </c>
      <c r="E422" s="91">
        <v>159800</v>
      </c>
      <c r="F422" s="80">
        <v>451</v>
      </c>
      <c r="G422" s="17">
        <v>2915744.84</v>
      </c>
      <c r="H422" s="10" t="s">
        <v>782</v>
      </c>
    </row>
    <row r="423" spans="1:8">
      <c r="A423" s="14">
        <v>42383</v>
      </c>
      <c r="B423" s="26" t="s">
        <v>469</v>
      </c>
      <c r="C423" s="17">
        <v>1138791.48</v>
      </c>
      <c r="D423" s="85">
        <v>77</v>
      </c>
      <c r="G423" s="17">
        <v>2755944.84</v>
      </c>
      <c r="H423" s="10"/>
    </row>
    <row r="424" spans="1:8">
      <c r="A424" s="14">
        <v>42383</v>
      </c>
      <c r="B424" s="26" t="s">
        <v>16</v>
      </c>
      <c r="E424" s="17">
        <v>10702.07</v>
      </c>
      <c r="F424" s="80">
        <v>96</v>
      </c>
      <c r="G424" s="17">
        <v>3894736.32</v>
      </c>
      <c r="H424" s="10" t="s">
        <v>470</v>
      </c>
    </row>
    <row r="425" spans="1:8">
      <c r="A425" s="14">
        <v>42383</v>
      </c>
      <c r="B425" s="40" t="s">
        <v>471</v>
      </c>
      <c r="C425" s="17">
        <v>5000</v>
      </c>
      <c r="D425" s="85">
        <v>188</v>
      </c>
      <c r="G425" s="17">
        <v>3884034.25</v>
      </c>
      <c r="H425" s="10" t="s">
        <v>114</v>
      </c>
    </row>
    <row r="426" spans="1:8">
      <c r="A426" s="14">
        <v>42383</v>
      </c>
      <c r="B426" s="26" t="s">
        <v>13</v>
      </c>
      <c r="E426" s="17">
        <v>50000</v>
      </c>
      <c r="F426" s="80">
        <v>109</v>
      </c>
      <c r="G426" s="17">
        <v>3889034.25</v>
      </c>
      <c r="H426" s="10" t="s">
        <v>472</v>
      </c>
    </row>
    <row r="427" spans="1:8">
      <c r="A427" s="14">
        <v>42383</v>
      </c>
      <c r="B427" s="26" t="s">
        <v>473</v>
      </c>
      <c r="E427" s="17">
        <v>25000</v>
      </c>
      <c r="F427" s="80">
        <v>99</v>
      </c>
      <c r="G427" s="17">
        <v>3839034.25</v>
      </c>
      <c r="H427" s="10" t="s">
        <v>474</v>
      </c>
    </row>
    <row r="428" spans="1:8">
      <c r="A428" s="14">
        <v>42383</v>
      </c>
      <c r="B428" s="26" t="s">
        <v>16</v>
      </c>
      <c r="E428" s="17">
        <v>15500</v>
      </c>
      <c r="F428" s="80">
        <v>107</v>
      </c>
      <c r="G428" s="17">
        <v>3814034.25</v>
      </c>
      <c r="H428" s="10" t="s">
        <v>475</v>
      </c>
    </row>
    <row r="429" spans="1:8">
      <c r="A429" s="14">
        <v>42383</v>
      </c>
      <c r="B429" s="26" t="s">
        <v>16</v>
      </c>
      <c r="E429" s="17">
        <v>20000</v>
      </c>
      <c r="F429" s="80">
        <v>101</v>
      </c>
      <c r="G429" s="17">
        <v>3798534.25</v>
      </c>
      <c r="H429" s="10" t="s">
        <v>476</v>
      </c>
    </row>
    <row r="430" spans="1:8">
      <c r="A430" s="14">
        <v>42383</v>
      </c>
      <c r="B430" s="26" t="s">
        <v>16</v>
      </c>
      <c r="E430" s="17">
        <v>29040</v>
      </c>
      <c r="F430" s="80">
        <v>103</v>
      </c>
      <c r="G430" s="17">
        <v>3778534.25</v>
      </c>
      <c r="H430" s="10" t="s">
        <v>477</v>
      </c>
    </row>
    <row r="431" spans="1:8">
      <c r="A431" s="14">
        <v>42383</v>
      </c>
      <c r="B431" s="26" t="s">
        <v>16</v>
      </c>
      <c r="E431" s="17">
        <v>75000</v>
      </c>
      <c r="F431" s="80">
        <v>100</v>
      </c>
      <c r="G431" s="17">
        <v>3749494.25</v>
      </c>
      <c r="H431" s="10" t="s">
        <v>478</v>
      </c>
    </row>
    <row r="432" spans="1:8">
      <c r="A432" s="14">
        <v>42383</v>
      </c>
      <c r="B432" s="26" t="s">
        <v>16</v>
      </c>
      <c r="E432" s="17">
        <v>56100</v>
      </c>
      <c r="F432" s="80">
        <v>97</v>
      </c>
      <c r="G432" s="17">
        <v>3674494.25</v>
      </c>
      <c r="H432" s="10" t="s">
        <v>479</v>
      </c>
    </row>
    <row r="433" spans="1:8">
      <c r="A433" s="14">
        <v>42383</v>
      </c>
      <c r="B433" s="26" t="s">
        <v>16</v>
      </c>
      <c r="E433" s="17">
        <v>100000</v>
      </c>
      <c r="F433" s="80">
        <v>94</v>
      </c>
      <c r="G433" s="17">
        <v>3618394.25</v>
      </c>
      <c r="H433" s="10" t="s">
        <v>480</v>
      </c>
    </row>
    <row r="434" spans="1:8">
      <c r="A434" s="14">
        <v>42383</v>
      </c>
      <c r="B434" s="26" t="s">
        <v>16</v>
      </c>
      <c r="E434" s="17">
        <v>100000</v>
      </c>
      <c r="F434" s="80">
        <v>98</v>
      </c>
      <c r="G434" s="17">
        <v>3518394.25</v>
      </c>
      <c r="H434" s="10" t="s">
        <v>481</v>
      </c>
    </row>
    <row r="435" spans="1:8">
      <c r="A435" s="14">
        <v>42383</v>
      </c>
      <c r="B435" s="39" t="s">
        <v>50</v>
      </c>
      <c r="C435" s="17">
        <v>34.369999999999997</v>
      </c>
      <c r="D435" s="85">
        <v>187</v>
      </c>
      <c r="G435" s="17">
        <v>3418394.25</v>
      </c>
      <c r="H435" s="10" t="s">
        <v>51</v>
      </c>
    </row>
    <row r="436" spans="1:8">
      <c r="A436" s="14">
        <v>42383</v>
      </c>
      <c r="B436" s="39" t="s">
        <v>52</v>
      </c>
      <c r="C436" s="17">
        <v>214.84</v>
      </c>
      <c r="D436" s="85">
        <v>187</v>
      </c>
      <c r="G436" s="17">
        <v>3418428.62</v>
      </c>
      <c r="H436" s="10" t="s">
        <v>51</v>
      </c>
    </row>
    <row r="437" spans="1:8">
      <c r="A437" s="14">
        <v>42383</v>
      </c>
      <c r="B437" s="26" t="s">
        <v>53</v>
      </c>
      <c r="E437" s="17">
        <v>65626.289999999994</v>
      </c>
      <c r="F437" s="80">
        <v>95</v>
      </c>
      <c r="G437" s="17">
        <v>3418643.46</v>
      </c>
      <c r="H437" s="10" t="s">
        <v>482</v>
      </c>
    </row>
    <row r="438" spans="1:8">
      <c r="A438" s="14">
        <v>42383</v>
      </c>
      <c r="B438" s="39" t="s">
        <v>55</v>
      </c>
      <c r="C438" s="17">
        <v>8.4700000000000006</v>
      </c>
      <c r="D438" s="85">
        <v>187</v>
      </c>
      <c r="G438" s="17">
        <v>3353017.17</v>
      </c>
      <c r="H438" s="10" t="s">
        <v>51</v>
      </c>
    </row>
    <row r="439" spans="1:8">
      <c r="A439" s="14">
        <v>42383</v>
      </c>
      <c r="B439" s="39" t="s">
        <v>56</v>
      </c>
      <c r="C439" s="17">
        <v>52.92</v>
      </c>
      <c r="D439" s="85">
        <v>187</v>
      </c>
      <c r="G439" s="17">
        <v>3353025.64</v>
      </c>
      <c r="H439" s="10" t="s">
        <v>51</v>
      </c>
    </row>
    <row r="440" spans="1:8">
      <c r="A440" s="14">
        <v>42383</v>
      </c>
      <c r="B440" s="26" t="s">
        <v>57</v>
      </c>
      <c r="E440" s="17">
        <v>2160.4</v>
      </c>
      <c r="F440" s="80">
        <v>95</v>
      </c>
      <c r="G440" s="17">
        <v>3353078.56</v>
      </c>
      <c r="H440" s="10" t="s">
        <v>482</v>
      </c>
    </row>
    <row r="441" spans="1:8">
      <c r="A441" s="14">
        <v>42382</v>
      </c>
      <c r="B441" s="26" t="s">
        <v>483</v>
      </c>
      <c r="C441" s="17">
        <v>469.8</v>
      </c>
      <c r="G441" s="17">
        <v>3350918.16</v>
      </c>
      <c r="H441" s="10"/>
    </row>
    <row r="442" spans="1:8">
      <c r="A442" s="42">
        <v>42382</v>
      </c>
      <c r="B442" s="26" t="s">
        <v>484</v>
      </c>
      <c r="C442" s="17">
        <v>8207.4500000000007</v>
      </c>
      <c r="D442" s="85" t="s">
        <v>775</v>
      </c>
      <c r="G442" s="17">
        <v>3351387.96</v>
      </c>
      <c r="H442" s="10" t="s">
        <v>43</v>
      </c>
    </row>
    <row r="443" spans="1:8">
      <c r="A443" s="42">
        <v>42382</v>
      </c>
      <c r="B443" s="26" t="s">
        <v>485</v>
      </c>
      <c r="E443" s="17">
        <v>1025</v>
      </c>
      <c r="F443" s="80">
        <v>102</v>
      </c>
      <c r="G443" s="17">
        <v>3359595.41</v>
      </c>
      <c r="H443" s="10" t="s">
        <v>486</v>
      </c>
    </row>
    <row r="444" spans="1:8">
      <c r="A444" s="42">
        <v>42382</v>
      </c>
      <c r="B444" s="26" t="s">
        <v>487</v>
      </c>
      <c r="E444" s="17">
        <v>639000</v>
      </c>
      <c r="F444" s="80">
        <v>105</v>
      </c>
      <c r="G444" s="17">
        <v>3358570.41</v>
      </c>
      <c r="H444" s="10"/>
    </row>
    <row r="445" spans="1:8">
      <c r="A445" s="42">
        <v>42382</v>
      </c>
      <c r="B445" s="26" t="s">
        <v>488</v>
      </c>
      <c r="E445" s="17">
        <v>31823.040000000001</v>
      </c>
      <c r="F445" s="80">
        <v>112</v>
      </c>
      <c r="G445" s="17">
        <v>2719570.41</v>
      </c>
      <c r="H445" s="10" t="s">
        <v>489</v>
      </c>
    </row>
    <row r="446" spans="1:8">
      <c r="A446" s="42">
        <v>42382</v>
      </c>
      <c r="B446" s="26" t="s">
        <v>490</v>
      </c>
      <c r="E446" s="17">
        <v>130000</v>
      </c>
      <c r="F446" s="80">
        <v>104</v>
      </c>
      <c r="G446" s="17">
        <v>2687747.37</v>
      </c>
      <c r="H446" s="10" t="s">
        <v>491</v>
      </c>
    </row>
    <row r="447" spans="1:8">
      <c r="A447" s="42">
        <v>42382</v>
      </c>
      <c r="B447" s="26" t="s">
        <v>492</v>
      </c>
      <c r="E447" s="91">
        <v>316567.2</v>
      </c>
      <c r="F447" s="80">
        <v>451</v>
      </c>
      <c r="G447" s="17">
        <v>2557747.37</v>
      </c>
      <c r="H447" s="10" t="s">
        <v>783</v>
      </c>
    </row>
    <row r="448" spans="1:8">
      <c r="A448" s="42">
        <v>42382</v>
      </c>
      <c r="B448" s="43" t="s">
        <v>493</v>
      </c>
      <c r="C448" s="17">
        <v>243045.1</v>
      </c>
      <c r="D448" s="85">
        <v>79</v>
      </c>
      <c r="G448" s="17">
        <v>2241180.17</v>
      </c>
      <c r="H448" s="10" t="s">
        <v>494</v>
      </c>
    </row>
    <row r="449" spans="1:8">
      <c r="A449" s="42">
        <v>42382</v>
      </c>
      <c r="B449" s="43" t="s">
        <v>495</v>
      </c>
      <c r="C449" s="17">
        <v>535.16</v>
      </c>
      <c r="D449" s="85">
        <v>79</v>
      </c>
      <c r="G449" s="17">
        <v>2484225.27</v>
      </c>
      <c r="H449" s="10" t="s">
        <v>494</v>
      </c>
    </row>
    <row r="450" spans="1:8">
      <c r="A450" s="42">
        <v>42382</v>
      </c>
      <c r="B450" s="43" t="s">
        <v>496</v>
      </c>
      <c r="C450" s="17">
        <v>240654.85</v>
      </c>
      <c r="D450" s="85">
        <v>80</v>
      </c>
      <c r="G450" s="17">
        <v>2484760.4300000002</v>
      </c>
      <c r="H450" s="10" t="s">
        <v>497</v>
      </c>
    </row>
    <row r="451" spans="1:8">
      <c r="A451" s="42">
        <v>42382</v>
      </c>
      <c r="B451" s="43" t="s">
        <v>498</v>
      </c>
      <c r="C451" s="17">
        <v>529.89</v>
      </c>
      <c r="D451" s="85">
        <v>80</v>
      </c>
      <c r="G451" s="17">
        <v>2725415.28</v>
      </c>
      <c r="H451" s="10" t="s">
        <v>497</v>
      </c>
    </row>
    <row r="452" spans="1:8">
      <c r="A452" s="42">
        <v>42382</v>
      </c>
      <c r="B452" s="43" t="s">
        <v>499</v>
      </c>
      <c r="C452" s="17">
        <v>318931.87</v>
      </c>
      <c r="D452" s="85">
        <v>81</v>
      </c>
      <c r="G452" s="17">
        <v>2725945.17</v>
      </c>
      <c r="H452" s="10" t="s">
        <v>500</v>
      </c>
    </row>
    <row r="453" spans="1:8">
      <c r="A453" s="42">
        <v>42382</v>
      </c>
      <c r="B453" s="43" t="s">
        <v>501</v>
      </c>
      <c r="C453" s="17">
        <v>702.25</v>
      </c>
      <c r="D453" s="85">
        <v>81</v>
      </c>
      <c r="G453" s="17">
        <v>3044877.04</v>
      </c>
      <c r="H453" s="10" t="s">
        <v>500</v>
      </c>
    </row>
    <row r="454" spans="1:8">
      <c r="A454" s="42">
        <v>42382</v>
      </c>
      <c r="B454" s="26" t="s">
        <v>502</v>
      </c>
      <c r="C454" s="17">
        <v>114126.39</v>
      </c>
      <c r="D454" s="85" t="s">
        <v>771</v>
      </c>
      <c r="G454" s="17">
        <v>3045579.29</v>
      </c>
      <c r="H454" s="10" t="s">
        <v>43</v>
      </c>
    </row>
    <row r="455" spans="1:8">
      <c r="A455" s="42">
        <v>42382</v>
      </c>
      <c r="B455" s="26" t="s">
        <v>503</v>
      </c>
      <c r="C455" s="17">
        <v>10000</v>
      </c>
      <c r="G455" s="17">
        <v>3159705.68</v>
      </c>
      <c r="H455" s="10"/>
    </row>
    <row r="456" spans="1:8">
      <c r="A456" s="42">
        <v>42382</v>
      </c>
      <c r="B456" s="26" t="s">
        <v>16</v>
      </c>
      <c r="E456" s="17">
        <v>9881.4</v>
      </c>
      <c r="F456" s="80">
        <v>78</v>
      </c>
      <c r="G456" s="17">
        <v>3169705.68</v>
      </c>
      <c r="H456" s="10"/>
    </row>
    <row r="457" spans="1:8">
      <c r="A457" s="42">
        <v>42382</v>
      </c>
      <c r="B457" s="40" t="s">
        <v>504</v>
      </c>
      <c r="C457" s="17">
        <v>5000</v>
      </c>
      <c r="D457" s="85">
        <v>188</v>
      </c>
      <c r="G457" s="17">
        <v>3159824.28</v>
      </c>
      <c r="H457" s="10" t="s">
        <v>114</v>
      </c>
    </row>
    <row r="458" spans="1:8">
      <c r="A458" s="42">
        <v>42382</v>
      </c>
      <c r="B458" s="26" t="s">
        <v>505</v>
      </c>
      <c r="E458" s="17">
        <v>150000</v>
      </c>
      <c r="F458" s="80">
        <v>79</v>
      </c>
      <c r="G458" s="17">
        <v>3164824.28</v>
      </c>
      <c r="H458" s="10" t="s">
        <v>506</v>
      </c>
    </row>
    <row r="459" spans="1:8">
      <c r="A459" s="42">
        <v>42382</v>
      </c>
      <c r="B459" s="26" t="s">
        <v>13</v>
      </c>
      <c r="E459" s="17">
        <v>55000</v>
      </c>
      <c r="F459" s="80">
        <v>80</v>
      </c>
      <c r="G459" s="17">
        <v>3014824.28</v>
      </c>
      <c r="H459" s="10" t="s">
        <v>507</v>
      </c>
    </row>
    <row r="460" spans="1:8">
      <c r="A460" s="42">
        <v>42382</v>
      </c>
      <c r="B460" s="26" t="s">
        <v>13</v>
      </c>
      <c r="E460" s="17">
        <v>6260.01</v>
      </c>
      <c r="F460" s="80">
        <v>87</v>
      </c>
      <c r="G460" s="17">
        <v>2959824.28</v>
      </c>
      <c r="H460" s="10" t="s">
        <v>508</v>
      </c>
    </row>
    <row r="461" spans="1:8">
      <c r="A461" s="42">
        <v>42382</v>
      </c>
      <c r="B461" s="26" t="s">
        <v>16</v>
      </c>
      <c r="E461" s="17">
        <v>17525.13</v>
      </c>
      <c r="F461" s="80">
        <v>88</v>
      </c>
      <c r="G461" s="17">
        <v>2953564.27</v>
      </c>
      <c r="H461" s="10"/>
    </row>
    <row r="462" spans="1:8">
      <c r="A462" s="42">
        <v>42382</v>
      </c>
      <c r="B462" s="26" t="s">
        <v>16</v>
      </c>
      <c r="E462" s="17">
        <v>50000</v>
      </c>
      <c r="F462" s="80">
        <v>83</v>
      </c>
      <c r="G462" s="17">
        <v>2936039.14</v>
      </c>
      <c r="H462" s="10" t="s">
        <v>509</v>
      </c>
    </row>
    <row r="463" spans="1:8">
      <c r="A463" s="42">
        <v>42382</v>
      </c>
      <c r="B463" s="26" t="s">
        <v>16</v>
      </c>
      <c r="E463" s="17">
        <v>95000</v>
      </c>
      <c r="F463" s="80">
        <v>74</v>
      </c>
      <c r="G463" s="17">
        <v>2886039.14</v>
      </c>
      <c r="H463" s="10" t="s">
        <v>510</v>
      </c>
    </row>
    <row r="464" spans="1:8">
      <c r="A464" s="42">
        <v>42382</v>
      </c>
      <c r="B464" s="39" t="s">
        <v>50</v>
      </c>
      <c r="C464" s="17">
        <v>2.78</v>
      </c>
      <c r="D464" s="85">
        <v>187</v>
      </c>
      <c r="G464" s="17">
        <v>2791039.14</v>
      </c>
      <c r="H464" s="10" t="s">
        <v>51</v>
      </c>
    </row>
    <row r="465" spans="1:8">
      <c r="A465" s="42">
        <v>42382</v>
      </c>
      <c r="B465" s="39" t="s">
        <v>52</v>
      </c>
      <c r="C465" s="17">
        <v>17.37</v>
      </c>
      <c r="D465" s="85">
        <v>187</v>
      </c>
      <c r="G465" s="17">
        <v>2791041.92</v>
      </c>
      <c r="H465" s="10" t="s">
        <v>51</v>
      </c>
    </row>
    <row r="466" spans="1:8">
      <c r="A466" s="42">
        <v>42382</v>
      </c>
      <c r="B466" s="44" t="s">
        <v>53</v>
      </c>
      <c r="E466" s="17">
        <v>1022.19</v>
      </c>
      <c r="F466" s="80">
        <v>77</v>
      </c>
      <c r="G466" s="17">
        <v>2791059.29</v>
      </c>
      <c r="H466" s="10" t="s">
        <v>511</v>
      </c>
    </row>
    <row r="467" spans="1:8">
      <c r="A467" s="42">
        <v>42382</v>
      </c>
      <c r="B467" s="39" t="s">
        <v>55</v>
      </c>
      <c r="C467" s="17">
        <v>20.87</v>
      </c>
      <c r="D467" s="85">
        <v>187</v>
      </c>
      <c r="G467" s="17">
        <v>2790037.1</v>
      </c>
      <c r="H467" s="10" t="s">
        <v>51</v>
      </c>
    </row>
    <row r="468" spans="1:8">
      <c r="A468" s="42">
        <v>42382</v>
      </c>
      <c r="B468" s="39" t="s">
        <v>56</v>
      </c>
      <c r="C468" s="17">
        <v>130.44999999999999</v>
      </c>
      <c r="D468" s="85">
        <v>187</v>
      </c>
      <c r="G468" s="17">
        <v>2790057.97</v>
      </c>
      <c r="H468" s="10" t="s">
        <v>51</v>
      </c>
    </row>
    <row r="469" spans="1:8">
      <c r="A469" s="42">
        <v>42382</v>
      </c>
      <c r="B469" s="44" t="s">
        <v>57</v>
      </c>
      <c r="E469" s="17">
        <v>5324.53</v>
      </c>
      <c r="F469" s="80">
        <v>77</v>
      </c>
      <c r="G469" s="17">
        <v>2790188.42</v>
      </c>
      <c r="H469" s="10" t="s">
        <v>511</v>
      </c>
    </row>
    <row r="470" spans="1:8">
      <c r="A470" s="42">
        <v>42381</v>
      </c>
      <c r="B470" s="44" t="s">
        <v>512</v>
      </c>
      <c r="C470" s="17">
        <v>40916.76</v>
      </c>
      <c r="D470" s="85">
        <v>48</v>
      </c>
      <c r="G470" s="17">
        <v>2784863.89</v>
      </c>
      <c r="H470" s="10"/>
    </row>
    <row r="471" spans="1:8">
      <c r="A471" s="42">
        <v>42381</v>
      </c>
      <c r="B471" s="44" t="s">
        <v>513</v>
      </c>
      <c r="C471" s="17">
        <v>10000</v>
      </c>
      <c r="D471" s="85">
        <v>75</v>
      </c>
      <c r="G471" s="17">
        <v>2825780.65</v>
      </c>
      <c r="H471" s="10"/>
    </row>
    <row r="472" spans="1:8">
      <c r="A472" s="42">
        <v>42381</v>
      </c>
      <c r="B472" s="44" t="s">
        <v>514</v>
      </c>
      <c r="C472" s="17">
        <v>10000</v>
      </c>
      <c r="D472" s="85">
        <v>74</v>
      </c>
      <c r="G472" s="17">
        <v>2835780.65</v>
      </c>
      <c r="H472" s="10"/>
    </row>
    <row r="473" spans="1:8">
      <c r="A473" s="42">
        <v>42381</v>
      </c>
      <c r="B473" s="44" t="s">
        <v>515</v>
      </c>
      <c r="C473" s="17">
        <v>28863.119999999999</v>
      </c>
      <c r="D473" s="85">
        <v>73</v>
      </c>
      <c r="G473" s="17">
        <v>2845780.65</v>
      </c>
      <c r="H473" s="10"/>
    </row>
    <row r="474" spans="1:8">
      <c r="A474" s="42">
        <v>42381</v>
      </c>
      <c r="B474" s="44" t="s">
        <v>516</v>
      </c>
      <c r="C474" s="17">
        <v>9160.0400000000009</v>
      </c>
      <c r="D474" s="85">
        <v>72</v>
      </c>
      <c r="G474" s="17">
        <v>2874643.77</v>
      </c>
      <c r="H474" s="10"/>
    </row>
    <row r="475" spans="1:8">
      <c r="A475" s="42">
        <v>42381</v>
      </c>
      <c r="B475" s="44" t="s">
        <v>517</v>
      </c>
      <c r="C475" s="17">
        <v>49000</v>
      </c>
      <c r="D475" s="85">
        <v>72</v>
      </c>
      <c r="G475" s="17">
        <v>2883803.81</v>
      </c>
      <c r="H475" s="10"/>
    </row>
    <row r="476" spans="1:8">
      <c r="A476" s="42">
        <v>42381</v>
      </c>
      <c r="B476" s="44" t="s">
        <v>518</v>
      </c>
      <c r="C476" s="17">
        <v>49000</v>
      </c>
      <c r="D476" s="85">
        <v>72</v>
      </c>
      <c r="G476" s="17">
        <v>2932803.81</v>
      </c>
      <c r="H476" s="10"/>
    </row>
    <row r="477" spans="1:8">
      <c r="A477" s="42">
        <v>42381</v>
      </c>
      <c r="B477" s="44" t="s">
        <v>519</v>
      </c>
      <c r="C477" s="17">
        <v>49000</v>
      </c>
      <c r="D477" s="85">
        <v>72</v>
      </c>
      <c r="G477" s="17">
        <v>2981803.81</v>
      </c>
      <c r="H477" s="10"/>
    </row>
    <row r="478" spans="1:8">
      <c r="A478" s="42">
        <v>42381</v>
      </c>
      <c r="B478" s="44" t="s">
        <v>520</v>
      </c>
      <c r="C478" s="17">
        <v>49000</v>
      </c>
      <c r="D478" s="85">
        <v>72</v>
      </c>
      <c r="G478" s="17">
        <v>3030803.81</v>
      </c>
      <c r="H478" s="10"/>
    </row>
    <row r="479" spans="1:8">
      <c r="A479" s="42">
        <v>42381</v>
      </c>
      <c r="B479" s="44" t="s">
        <v>521</v>
      </c>
      <c r="C479" s="17">
        <v>2100.5300000000002</v>
      </c>
      <c r="D479" s="85">
        <v>71</v>
      </c>
      <c r="G479" s="17">
        <v>3079803.81</v>
      </c>
      <c r="H479" s="10"/>
    </row>
    <row r="480" spans="1:8">
      <c r="A480" s="42">
        <v>42381</v>
      </c>
      <c r="B480" s="44" t="s">
        <v>522</v>
      </c>
      <c r="C480" s="17">
        <v>9622.2000000000007</v>
      </c>
      <c r="D480" s="85">
        <v>70</v>
      </c>
      <c r="G480" s="17">
        <v>3081904.34</v>
      </c>
      <c r="H480" s="10"/>
    </row>
    <row r="481" spans="1:8">
      <c r="A481" s="42">
        <v>42381</v>
      </c>
      <c r="B481" s="44" t="s">
        <v>523</v>
      </c>
      <c r="C481" s="17">
        <v>700</v>
      </c>
      <c r="D481" s="85">
        <v>69</v>
      </c>
      <c r="G481" s="17">
        <v>3091526.54</v>
      </c>
      <c r="H481" s="10"/>
    </row>
    <row r="482" spans="1:8">
      <c r="A482" s="42">
        <v>42381</v>
      </c>
      <c r="B482" s="44" t="s">
        <v>524</v>
      </c>
      <c r="C482" s="17">
        <v>1995.2</v>
      </c>
      <c r="D482" s="85">
        <v>68</v>
      </c>
      <c r="G482" s="17">
        <v>3092226.54</v>
      </c>
      <c r="H482" s="10"/>
    </row>
    <row r="483" spans="1:8">
      <c r="A483" s="42">
        <v>42381</v>
      </c>
      <c r="B483" s="44" t="s">
        <v>525</v>
      </c>
      <c r="C483" s="17">
        <v>7642.17</v>
      </c>
      <c r="D483" s="85">
        <v>67</v>
      </c>
      <c r="G483" s="17">
        <v>3094221.74</v>
      </c>
      <c r="H483" s="10"/>
    </row>
    <row r="484" spans="1:8">
      <c r="A484" s="42">
        <v>42381</v>
      </c>
      <c r="B484" s="44" t="s">
        <v>526</v>
      </c>
      <c r="C484" s="17">
        <v>3654</v>
      </c>
      <c r="D484" s="85">
        <v>66</v>
      </c>
      <c r="G484" s="17">
        <v>3101863.91</v>
      </c>
      <c r="H484" s="10"/>
    </row>
    <row r="485" spans="1:8">
      <c r="A485" s="42">
        <v>42381</v>
      </c>
      <c r="B485" s="44" t="s">
        <v>527</v>
      </c>
      <c r="C485" s="17">
        <v>13920</v>
      </c>
      <c r="D485" s="85">
        <v>65</v>
      </c>
      <c r="G485" s="17">
        <v>3105517.91</v>
      </c>
      <c r="H485" s="10"/>
    </row>
    <row r="486" spans="1:8">
      <c r="A486" s="42">
        <v>42381</v>
      </c>
      <c r="B486" s="44" t="s">
        <v>528</v>
      </c>
      <c r="C486" s="17">
        <v>19546</v>
      </c>
      <c r="D486" s="85">
        <v>64</v>
      </c>
      <c r="G486" s="17">
        <v>3119437.91</v>
      </c>
      <c r="H486" s="10"/>
    </row>
    <row r="487" spans="1:8">
      <c r="A487" s="42">
        <v>42381</v>
      </c>
      <c r="B487" s="43" t="s">
        <v>529</v>
      </c>
      <c r="E487" s="17">
        <v>259093.2</v>
      </c>
      <c r="F487" s="80">
        <v>92</v>
      </c>
      <c r="G487" s="17">
        <v>3138983.91</v>
      </c>
      <c r="H487" s="10" t="s">
        <v>530</v>
      </c>
    </row>
    <row r="488" spans="1:8">
      <c r="A488" s="42">
        <v>42381</v>
      </c>
      <c r="B488" s="43" t="s">
        <v>531</v>
      </c>
      <c r="E488" s="17">
        <v>159800</v>
      </c>
      <c r="F488" s="80">
        <v>91</v>
      </c>
      <c r="G488" s="17">
        <v>2879890.71</v>
      </c>
      <c r="H488" s="10" t="s">
        <v>532</v>
      </c>
    </row>
    <row r="489" spans="1:8">
      <c r="A489" s="42">
        <v>42381</v>
      </c>
      <c r="B489" s="44" t="s">
        <v>533</v>
      </c>
      <c r="C489" s="17">
        <v>24058.73</v>
      </c>
      <c r="D489" s="85">
        <v>19</v>
      </c>
      <c r="G489" s="17">
        <v>2720090.71</v>
      </c>
      <c r="H489" s="10"/>
    </row>
    <row r="490" spans="1:8">
      <c r="A490" s="42">
        <v>42381</v>
      </c>
      <c r="B490" s="44" t="s">
        <v>534</v>
      </c>
      <c r="E490" s="17">
        <v>371000</v>
      </c>
      <c r="F490" s="80">
        <v>89</v>
      </c>
      <c r="G490" s="17">
        <v>2744149.44</v>
      </c>
      <c r="H490" s="10" t="s">
        <v>491</v>
      </c>
    </row>
    <row r="491" spans="1:8">
      <c r="A491" s="42">
        <v>42381</v>
      </c>
      <c r="B491" s="44" t="s">
        <v>89</v>
      </c>
      <c r="E491" s="17">
        <v>3885</v>
      </c>
      <c r="F491" s="80">
        <v>86</v>
      </c>
      <c r="G491" s="17">
        <v>2373149.44</v>
      </c>
      <c r="H491" s="10" t="s">
        <v>535</v>
      </c>
    </row>
    <row r="492" spans="1:8">
      <c r="A492" s="42">
        <v>42381</v>
      </c>
      <c r="B492" s="44" t="s">
        <v>536</v>
      </c>
      <c r="C492" s="17">
        <v>10725.86</v>
      </c>
      <c r="D492" s="85">
        <v>62</v>
      </c>
      <c r="G492" s="17">
        <v>2369264.44</v>
      </c>
      <c r="H492" s="10"/>
    </row>
    <row r="493" spans="1:8">
      <c r="A493" s="42">
        <v>42381</v>
      </c>
      <c r="B493" s="44" t="s">
        <v>537</v>
      </c>
      <c r="C493" s="17">
        <v>12210.37</v>
      </c>
      <c r="D493" s="85">
        <v>61</v>
      </c>
      <c r="G493" s="17">
        <v>2379990.2999999998</v>
      </c>
      <c r="H493" s="10"/>
    </row>
    <row r="494" spans="1:8">
      <c r="A494" s="42">
        <v>42381</v>
      </c>
      <c r="B494" s="44" t="s">
        <v>538</v>
      </c>
      <c r="C494" s="17">
        <v>5101.84</v>
      </c>
      <c r="D494" s="85">
        <v>60</v>
      </c>
      <c r="G494" s="17">
        <v>2392200.67</v>
      </c>
      <c r="H494" s="10"/>
    </row>
    <row r="495" spans="1:8">
      <c r="A495" s="42">
        <v>42381</v>
      </c>
      <c r="B495" s="44" t="s">
        <v>539</v>
      </c>
      <c r="C495" s="17">
        <v>5417.01</v>
      </c>
      <c r="D495" s="85">
        <v>59</v>
      </c>
      <c r="G495" s="17">
        <v>2397302.5099999998</v>
      </c>
      <c r="H495" s="10"/>
    </row>
    <row r="496" spans="1:8">
      <c r="A496" s="42">
        <v>42381</v>
      </c>
      <c r="B496" s="44" t="s">
        <v>540</v>
      </c>
      <c r="C496" s="17">
        <v>9502.2099999999991</v>
      </c>
      <c r="D496" s="85">
        <v>58</v>
      </c>
      <c r="G496" s="17">
        <v>2402719.52</v>
      </c>
      <c r="H496" s="10"/>
    </row>
    <row r="497" spans="1:8">
      <c r="A497" s="42">
        <v>42381</v>
      </c>
      <c r="B497" s="44" t="s">
        <v>541</v>
      </c>
      <c r="C497" s="17">
        <v>14929.03</v>
      </c>
      <c r="D497" s="85">
        <v>57</v>
      </c>
      <c r="G497" s="17">
        <v>2412221.73</v>
      </c>
      <c r="H497" s="10"/>
    </row>
    <row r="498" spans="1:8">
      <c r="A498" s="42">
        <v>42381</v>
      </c>
      <c r="B498" s="44" t="s">
        <v>542</v>
      </c>
      <c r="C498" s="17">
        <v>9888.9599999999991</v>
      </c>
      <c r="D498" s="85">
        <v>56</v>
      </c>
      <c r="G498" s="17">
        <v>2427150.7599999998</v>
      </c>
      <c r="H498" s="10"/>
    </row>
    <row r="499" spans="1:8">
      <c r="A499" s="42">
        <v>42381</v>
      </c>
      <c r="B499" s="44" t="s">
        <v>543</v>
      </c>
      <c r="C499" s="17">
        <v>10474.36</v>
      </c>
      <c r="D499" s="85">
        <v>55</v>
      </c>
      <c r="G499" s="17">
        <v>2437039.7200000002</v>
      </c>
      <c r="H499" s="10"/>
    </row>
    <row r="500" spans="1:8">
      <c r="A500" s="42">
        <v>42381</v>
      </c>
      <c r="B500" s="44" t="s">
        <v>544</v>
      </c>
      <c r="C500" s="17">
        <v>6524.06</v>
      </c>
      <c r="D500" s="85">
        <v>54</v>
      </c>
      <c r="G500" s="17">
        <v>2447514.08</v>
      </c>
      <c r="H500" s="10"/>
    </row>
    <row r="501" spans="1:8">
      <c r="A501" s="42">
        <v>42381</v>
      </c>
      <c r="B501" s="44" t="s">
        <v>545</v>
      </c>
      <c r="C501" s="17">
        <v>9038.8700000000008</v>
      </c>
      <c r="D501" s="85">
        <v>53</v>
      </c>
      <c r="G501" s="17">
        <v>2454038.14</v>
      </c>
      <c r="H501" s="10"/>
    </row>
    <row r="502" spans="1:8">
      <c r="A502" s="42">
        <v>42381</v>
      </c>
      <c r="B502" s="44" t="s">
        <v>546</v>
      </c>
      <c r="E502" s="17">
        <v>49000</v>
      </c>
      <c r="F502" s="80">
        <v>90</v>
      </c>
      <c r="G502" s="17">
        <v>2463077.0099999998</v>
      </c>
      <c r="H502" s="10"/>
    </row>
    <row r="503" spans="1:8">
      <c r="A503" s="42">
        <v>42381</v>
      </c>
      <c r="B503" s="44" t="s">
        <v>547</v>
      </c>
      <c r="E503" s="17">
        <v>464200</v>
      </c>
      <c r="F503" s="80">
        <v>84</v>
      </c>
      <c r="G503" s="17">
        <v>2414077.0099999998</v>
      </c>
      <c r="H503" s="10" t="s">
        <v>548</v>
      </c>
    </row>
    <row r="504" spans="1:8">
      <c r="A504" s="42">
        <v>42381</v>
      </c>
      <c r="B504" s="44" t="s">
        <v>13</v>
      </c>
      <c r="E504" s="17">
        <v>1025</v>
      </c>
      <c r="F504" s="80">
        <v>84</v>
      </c>
      <c r="G504" s="17">
        <v>1949877.01</v>
      </c>
      <c r="H504" s="10" t="s">
        <v>549</v>
      </c>
    </row>
    <row r="505" spans="1:8">
      <c r="A505" s="42">
        <v>42381</v>
      </c>
      <c r="B505" s="44" t="s">
        <v>550</v>
      </c>
      <c r="E505" s="17">
        <v>20000</v>
      </c>
      <c r="F505" s="80">
        <v>82</v>
      </c>
      <c r="G505" s="17">
        <v>1948852.01</v>
      </c>
      <c r="H505" s="10" t="s">
        <v>551</v>
      </c>
    </row>
    <row r="506" spans="1:8">
      <c r="A506" s="42">
        <v>42381</v>
      </c>
      <c r="B506" s="44" t="s">
        <v>16</v>
      </c>
      <c r="E506" s="17">
        <v>24657.24</v>
      </c>
      <c r="F506" s="80">
        <v>71</v>
      </c>
      <c r="G506" s="17">
        <v>1928852.01</v>
      </c>
      <c r="H506" s="10" t="s">
        <v>552</v>
      </c>
    </row>
    <row r="507" spans="1:8">
      <c r="A507" s="42">
        <v>42381</v>
      </c>
      <c r="B507" s="44" t="s">
        <v>16</v>
      </c>
      <c r="E507" s="17">
        <v>52000</v>
      </c>
      <c r="F507" s="80">
        <v>89</v>
      </c>
      <c r="G507" s="17">
        <v>1904194.77</v>
      </c>
      <c r="H507" s="10" t="s">
        <v>553</v>
      </c>
    </row>
    <row r="508" spans="1:8">
      <c r="A508" s="42">
        <v>42381</v>
      </c>
      <c r="B508" s="44" t="s">
        <v>16</v>
      </c>
      <c r="E508" s="17">
        <v>205000</v>
      </c>
      <c r="F508" s="80">
        <v>86</v>
      </c>
      <c r="G508" s="17">
        <v>1852194.77</v>
      </c>
      <c r="H508" s="10" t="s">
        <v>554</v>
      </c>
    </row>
    <row r="509" spans="1:8">
      <c r="A509" s="42">
        <v>42381</v>
      </c>
      <c r="B509" s="40" t="s">
        <v>555</v>
      </c>
      <c r="C509" s="17">
        <v>5000</v>
      </c>
      <c r="D509" s="85">
        <v>188</v>
      </c>
      <c r="G509" s="17">
        <v>1647194.77</v>
      </c>
      <c r="H509" s="10" t="s">
        <v>114</v>
      </c>
    </row>
    <row r="510" spans="1:8">
      <c r="A510" s="42">
        <v>42381</v>
      </c>
      <c r="B510" s="39" t="s">
        <v>50</v>
      </c>
      <c r="C510" s="17">
        <v>14.21</v>
      </c>
      <c r="D510" s="85">
        <v>187</v>
      </c>
      <c r="G510" s="17">
        <v>1652194.77</v>
      </c>
      <c r="H510" s="10" t="s">
        <v>51</v>
      </c>
    </row>
    <row r="511" spans="1:8">
      <c r="A511" s="42">
        <v>42381</v>
      </c>
      <c r="B511" s="39" t="s">
        <v>52</v>
      </c>
      <c r="C511" s="17">
        <v>88.84</v>
      </c>
      <c r="D511" s="85">
        <v>187</v>
      </c>
      <c r="G511" s="17">
        <v>1652208.98</v>
      </c>
      <c r="H511" s="10" t="s">
        <v>51</v>
      </c>
    </row>
    <row r="512" spans="1:8">
      <c r="A512" s="42">
        <v>42381</v>
      </c>
      <c r="B512" s="26" t="s">
        <v>53</v>
      </c>
      <c r="E512" s="17">
        <v>7011.82</v>
      </c>
      <c r="F512" s="80">
        <v>72</v>
      </c>
      <c r="G512" s="17">
        <v>1652297.82</v>
      </c>
      <c r="H512" s="10" t="s">
        <v>556</v>
      </c>
    </row>
    <row r="513" spans="1:8">
      <c r="A513" s="42">
        <v>42381</v>
      </c>
      <c r="B513" s="39" t="s">
        <v>55</v>
      </c>
      <c r="C513" s="17">
        <v>19.760000000000002</v>
      </c>
      <c r="D513" s="85">
        <v>187</v>
      </c>
      <c r="G513" s="17">
        <v>1645286</v>
      </c>
      <c r="H513" s="10" t="s">
        <v>51</v>
      </c>
    </row>
    <row r="514" spans="1:8">
      <c r="A514" s="42">
        <v>42381</v>
      </c>
      <c r="B514" s="39" t="s">
        <v>56</v>
      </c>
      <c r="C514" s="17">
        <v>123.47</v>
      </c>
      <c r="D514" s="85">
        <v>187</v>
      </c>
      <c r="G514" s="17">
        <v>1645305.76</v>
      </c>
      <c r="H514" s="10" t="s">
        <v>51</v>
      </c>
    </row>
    <row r="515" spans="1:8">
      <c r="A515" s="42">
        <v>42381</v>
      </c>
      <c r="B515" s="26" t="s">
        <v>57</v>
      </c>
      <c r="E515" s="17">
        <v>5039.99</v>
      </c>
      <c r="F515" s="80">
        <v>72</v>
      </c>
      <c r="G515" s="17">
        <v>1645429.23</v>
      </c>
      <c r="H515" s="10" t="s">
        <v>556</v>
      </c>
    </row>
    <row r="516" spans="1:8">
      <c r="A516" s="42">
        <v>42381</v>
      </c>
      <c r="B516" s="44" t="s">
        <v>165</v>
      </c>
      <c r="C516" s="17">
        <v>56902.37</v>
      </c>
      <c r="D516" s="85">
        <v>63</v>
      </c>
      <c r="G516" s="17">
        <v>1640389.24</v>
      </c>
      <c r="H516" s="10"/>
    </row>
    <row r="517" spans="1:8">
      <c r="A517" s="42">
        <v>42380</v>
      </c>
      <c r="B517" s="44" t="s">
        <v>557</v>
      </c>
      <c r="E517" s="17">
        <v>19293.689999999999</v>
      </c>
      <c r="F517" s="80">
        <v>82</v>
      </c>
      <c r="G517" s="17">
        <v>1697291.61</v>
      </c>
      <c r="H517" s="10" t="s">
        <v>558</v>
      </c>
    </row>
    <row r="518" spans="1:8">
      <c r="A518" s="42">
        <v>42380</v>
      </c>
      <c r="B518" s="44" t="s">
        <v>559</v>
      </c>
      <c r="E518" s="17">
        <v>45000</v>
      </c>
      <c r="F518" s="80">
        <v>81</v>
      </c>
      <c r="G518" s="17">
        <v>1677997.92</v>
      </c>
      <c r="H518" s="10" t="s">
        <v>560</v>
      </c>
    </row>
    <row r="519" spans="1:8">
      <c r="A519" s="42">
        <v>42380</v>
      </c>
      <c r="B519" s="44" t="s">
        <v>561</v>
      </c>
      <c r="E519" s="17">
        <v>70000</v>
      </c>
      <c r="F519" s="80">
        <v>81</v>
      </c>
      <c r="G519" s="17">
        <v>1632997.92</v>
      </c>
      <c r="H519" s="10" t="s">
        <v>562</v>
      </c>
    </row>
    <row r="520" spans="1:8">
      <c r="A520" s="42">
        <v>42380</v>
      </c>
      <c r="B520" s="44" t="s">
        <v>563</v>
      </c>
      <c r="E520" s="17">
        <v>32800</v>
      </c>
      <c r="F520" s="80">
        <v>87</v>
      </c>
      <c r="G520" s="17">
        <v>1562997.92</v>
      </c>
      <c r="H520" s="10" t="s">
        <v>564</v>
      </c>
    </row>
    <row r="521" spans="1:8">
      <c r="A521" s="42">
        <v>42380</v>
      </c>
      <c r="B521" s="44" t="s">
        <v>565</v>
      </c>
      <c r="E521" s="91">
        <v>94000</v>
      </c>
      <c r="F521" s="80">
        <v>451</v>
      </c>
      <c r="G521" s="17">
        <v>1530197.92</v>
      </c>
      <c r="H521" s="10" t="s">
        <v>784</v>
      </c>
    </row>
    <row r="522" spans="1:8">
      <c r="A522" s="42">
        <v>42380</v>
      </c>
      <c r="B522" s="44" t="s">
        <v>566</v>
      </c>
      <c r="C522" s="17">
        <v>58.6</v>
      </c>
      <c r="D522" s="85">
        <v>40</v>
      </c>
      <c r="G522" s="17">
        <v>1436197.92</v>
      </c>
      <c r="H522" s="10"/>
    </row>
    <row r="523" spans="1:8">
      <c r="A523" s="42">
        <v>42380</v>
      </c>
      <c r="B523" s="44" t="s">
        <v>567</v>
      </c>
      <c r="C523" s="17">
        <v>58.59</v>
      </c>
      <c r="D523" s="85">
        <v>41</v>
      </c>
      <c r="G523" s="17">
        <v>1436256.52</v>
      </c>
      <c r="H523" s="10"/>
    </row>
    <row r="524" spans="1:8">
      <c r="A524" s="42">
        <v>42380</v>
      </c>
      <c r="B524" s="44" t="s">
        <v>568</v>
      </c>
      <c r="C524" s="17">
        <v>24681</v>
      </c>
      <c r="D524" s="85">
        <v>51</v>
      </c>
      <c r="G524" s="17">
        <v>1436315.11</v>
      </c>
      <c r="H524" s="10"/>
    </row>
    <row r="525" spans="1:8">
      <c r="A525" s="42">
        <v>42380</v>
      </c>
      <c r="B525" s="44" t="s">
        <v>569</v>
      </c>
      <c r="E525" s="17">
        <v>4977</v>
      </c>
      <c r="F525" s="80">
        <v>73</v>
      </c>
      <c r="G525" s="17">
        <v>1460996.11</v>
      </c>
      <c r="H525" s="10"/>
    </row>
    <row r="526" spans="1:8">
      <c r="A526" s="42">
        <v>42380</v>
      </c>
      <c r="B526" s="44" t="s">
        <v>570</v>
      </c>
      <c r="E526" s="17">
        <v>7062</v>
      </c>
      <c r="F526" s="80">
        <v>83</v>
      </c>
      <c r="G526" s="17">
        <v>1456019.11</v>
      </c>
      <c r="H526" s="10" t="s">
        <v>571</v>
      </c>
    </row>
    <row r="527" spans="1:8">
      <c r="A527" s="42">
        <v>42380</v>
      </c>
      <c r="B527" s="44" t="s">
        <v>572</v>
      </c>
      <c r="E527" s="17">
        <v>20000</v>
      </c>
      <c r="F527" s="80">
        <v>85</v>
      </c>
      <c r="G527" s="17">
        <v>1448957.11</v>
      </c>
      <c r="H527" s="10" t="s">
        <v>573</v>
      </c>
    </row>
    <row r="528" spans="1:8">
      <c r="A528" s="42">
        <v>42380</v>
      </c>
      <c r="B528" s="26" t="s">
        <v>574</v>
      </c>
      <c r="C528" s="27">
        <v>976577.48</v>
      </c>
      <c r="D528" s="85">
        <v>47</v>
      </c>
      <c r="G528" s="17">
        <v>1428957.11</v>
      </c>
      <c r="H528" s="10"/>
    </row>
    <row r="529" spans="1:8">
      <c r="A529" s="42">
        <v>42380</v>
      </c>
      <c r="B529" s="26" t="s">
        <v>575</v>
      </c>
      <c r="E529" s="17">
        <v>70000</v>
      </c>
      <c r="F529" s="80">
        <v>75</v>
      </c>
      <c r="G529" s="17">
        <v>2405534.59</v>
      </c>
      <c r="H529" s="10" t="s">
        <v>576</v>
      </c>
    </row>
    <row r="530" spans="1:8">
      <c r="A530" s="42">
        <v>42380</v>
      </c>
      <c r="B530" s="26" t="s">
        <v>577</v>
      </c>
      <c r="E530" s="17">
        <v>3030</v>
      </c>
      <c r="F530" s="80">
        <v>88</v>
      </c>
      <c r="G530" s="17">
        <v>2335534.59</v>
      </c>
      <c r="H530" s="10" t="s">
        <v>578</v>
      </c>
    </row>
    <row r="531" spans="1:8">
      <c r="A531" s="42">
        <v>42380</v>
      </c>
      <c r="B531" s="26" t="s">
        <v>579</v>
      </c>
      <c r="C531" s="17">
        <v>39029.67</v>
      </c>
      <c r="D531" s="85">
        <v>52</v>
      </c>
      <c r="G531" s="17">
        <v>2332504.59</v>
      </c>
      <c r="H531" s="10"/>
    </row>
    <row r="532" spans="1:8">
      <c r="A532" s="42">
        <v>42380</v>
      </c>
      <c r="B532" s="26" t="s">
        <v>16</v>
      </c>
      <c r="E532" s="17">
        <v>19782.28</v>
      </c>
      <c r="F532" s="80">
        <v>77</v>
      </c>
      <c r="G532" s="17">
        <v>2371534.2599999998</v>
      </c>
      <c r="H532" s="10" t="s">
        <v>580</v>
      </c>
    </row>
    <row r="533" spans="1:8">
      <c r="A533" s="42">
        <v>42380</v>
      </c>
      <c r="B533" s="40" t="s">
        <v>581</v>
      </c>
      <c r="C533" s="17">
        <v>5000</v>
      </c>
      <c r="D533" s="85">
        <v>188</v>
      </c>
      <c r="G533" s="17">
        <v>2351751.98</v>
      </c>
      <c r="H533" s="10" t="s">
        <v>114</v>
      </c>
    </row>
    <row r="534" spans="1:8">
      <c r="A534" s="42">
        <v>42380</v>
      </c>
      <c r="B534" s="26" t="s">
        <v>16</v>
      </c>
      <c r="E534" s="17">
        <v>5000</v>
      </c>
      <c r="F534" s="80">
        <v>79</v>
      </c>
      <c r="G534" s="17">
        <v>2356751.98</v>
      </c>
      <c r="H534" s="10" t="s">
        <v>582</v>
      </c>
    </row>
    <row r="535" spans="1:8">
      <c r="A535" s="42">
        <v>42380</v>
      </c>
      <c r="B535" s="26" t="s">
        <v>16</v>
      </c>
      <c r="E535" s="17">
        <v>10000</v>
      </c>
      <c r="F535" s="80">
        <v>71</v>
      </c>
      <c r="G535" s="17">
        <v>2351751.98</v>
      </c>
      <c r="H535" s="10" t="s">
        <v>583</v>
      </c>
    </row>
    <row r="536" spans="1:8">
      <c r="A536" s="42">
        <v>42380</v>
      </c>
      <c r="B536" s="26" t="s">
        <v>16</v>
      </c>
      <c r="E536" s="17">
        <v>20000</v>
      </c>
      <c r="F536" s="80">
        <v>72</v>
      </c>
      <c r="G536" s="17">
        <v>2341751.98</v>
      </c>
      <c r="H536" s="10" t="s">
        <v>584</v>
      </c>
    </row>
    <row r="537" spans="1:8">
      <c r="A537" s="42">
        <v>42380</v>
      </c>
      <c r="B537" s="26" t="s">
        <v>16</v>
      </c>
      <c r="E537" s="17">
        <v>140000</v>
      </c>
      <c r="F537" s="80">
        <v>76</v>
      </c>
      <c r="G537" s="17">
        <v>2321751.98</v>
      </c>
      <c r="H537" s="10" t="s">
        <v>585</v>
      </c>
    </row>
    <row r="538" spans="1:8">
      <c r="A538" s="42">
        <v>42380</v>
      </c>
      <c r="B538" s="26" t="s">
        <v>16</v>
      </c>
      <c r="E538" s="17">
        <v>200000</v>
      </c>
      <c r="F538" s="80">
        <v>75</v>
      </c>
      <c r="G538" s="17">
        <v>2181751.98</v>
      </c>
      <c r="H538" s="10" t="s">
        <v>586</v>
      </c>
    </row>
    <row r="539" spans="1:8">
      <c r="A539" s="42">
        <v>42380</v>
      </c>
      <c r="B539" s="39" t="s">
        <v>50</v>
      </c>
      <c r="C539" s="17">
        <v>11.86</v>
      </c>
      <c r="D539" s="85">
        <v>187</v>
      </c>
      <c r="G539" s="17">
        <v>1981751.98</v>
      </c>
      <c r="H539" s="10" t="s">
        <v>51</v>
      </c>
    </row>
    <row r="540" spans="1:8">
      <c r="A540" s="42">
        <v>42380</v>
      </c>
      <c r="B540" s="39" t="s">
        <v>52</v>
      </c>
      <c r="C540" s="17">
        <v>74.12</v>
      </c>
      <c r="D540" s="85">
        <v>187</v>
      </c>
      <c r="G540" s="17">
        <v>1981763.84</v>
      </c>
      <c r="H540" s="10" t="s">
        <v>51</v>
      </c>
    </row>
    <row r="541" spans="1:8">
      <c r="A541" s="42">
        <v>42380</v>
      </c>
      <c r="B541" s="44" t="s">
        <v>53</v>
      </c>
      <c r="E541" s="17">
        <v>10273.200000000001</v>
      </c>
      <c r="F541" s="80">
        <v>54</v>
      </c>
      <c r="G541" s="17">
        <v>1981837.96</v>
      </c>
      <c r="H541" s="10" t="s">
        <v>587</v>
      </c>
    </row>
    <row r="542" spans="1:8">
      <c r="A542" s="42">
        <v>42380</v>
      </c>
      <c r="B542" s="39" t="s">
        <v>588</v>
      </c>
      <c r="C542" s="17">
        <v>31.51</v>
      </c>
      <c r="D542" s="85">
        <v>187</v>
      </c>
      <c r="G542" s="17">
        <v>1971564.76</v>
      </c>
      <c r="H542" s="10" t="s">
        <v>51</v>
      </c>
    </row>
    <row r="543" spans="1:8">
      <c r="A543" s="42">
        <v>42380</v>
      </c>
      <c r="B543" s="39" t="s">
        <v>56</v>
      </c>
      <c r="C543" s="17">
        <v>196.91</v>
      </c>
      <c r="D543" s="85">
        <v>187</v>
      </c>
      <c r="G543" s="17">
        <v>1971596.27</v>
      </c>
      <c r="H543" s="10" t="s">
        <v>51</v>
      </c>
    </row>
    <row r="544" spans="1:8">
      <c r="A544" s="42">
        <v>42380</v>
      </c>
      <c r="B544" s="44" t="s">
        <v>57</v>
      </c>
      <c r="E544" s="17">
        <v>8037.77</v>
      </c>
      <c r="F544" s="80">
        <v>54</v>
      </c>
      <c r="G544" s="17">
        <v>1971793.18</v>
      </c>
      <c r="H544" s="10" t="s">
        <v>587</v>
      </c>
    </row>
    <row r="545" spans="1:8">
      <c r="A545" s="42">
        <v>42380</v>
      </c>
      <c r="B545" s="39" t="s">
        <v>50</v>
      </c>
      <c r="C545" s="17">
        <v>11.33</v>
      </c>
      <c r="D545" s="85">
        <v>187</v>
      </c>
      <c r="G545" s="17">
        <v>1963755.41</v>
      </c>
      <c r="H545" s="10" t="s">
        <v>51</v>
      </c>
    </row>
    <row r="546" spans="1:8">
      <c r="A546" s="42">
        <v>42380</v>
      </c>
      <c r="B546" s="39" t="s">
        <v>52</v>
      </c>
      <c r="C546" s="17">
        <v>70.84</v>
      </c>
      <c r="D546" s="85">
        <v>187</v>
      </c>
      <c r="G546" s="17">
        <v>1963766.74</v>
      </c>
      <c r="H546" s="10" t="s">
        <v>51</v>
      </c>
    </row>
    <row r="547" spans="1:8">
      <c r="A547" s="42">
        <v>42380</v>
      </c>
      <c r="B547" s="44" t="s">
        <v>53</v>
      </c>
      <c r="E547" s="17">
        <v>9040</v>
      </c>
      <c r="F547" s="80">
        <v>76</v>
      </c>
      <c r="G547" s="17">
        <v>1963837.58</v>
      </c>
      <c r="H547" s="10" t="s">
        <v>589</v>
      </c>
    </row>
    <row r="548" spans="1:8">
      <c r="A548" s="42">
        <v>42380</v>
      </c>
      <c r="B548" s="39" t="s">
        <v>55</v>
      </c>
      <c r="C548" s="17">
        <v>19.579999999999998</v>
      </c>
      <c r="D548" s="85">
        <v>187</v>
      </c>
      <c r="G548" s="17">
        <v>1954797.58</v>
      </c>
      <c r="H548" s="10" t="s">
        <v>51</v>
      </c>
    </row>
    <row r="549" spans="1:8">
      <c r="A549" s="42">
        <v>42380</v>
      </c>
      <c r="B549" s="39" t="s">
        <v>56</v>
      </c>
      <c r="C549" s="17">
        <v>122.37</v>
      </c>
      <c r="D549" s="85">
        <v>187</v>
      </c>
      <c r="G549" s="17">
        <v>1954817.16</v>
      </c>
      <c r="H549" s="10" t="s">
        <v>51</v>
      </c>
    </row>
    <row r="550" spans="1:8">
      <c r="A550" s="42">
        <v>42380</v>
      </c>
      <c r="B550" s="44" t="s">
        <v>57</v>
      </c>
      <c r="E550" s="17">
        <v>4994.99</v>
      </c>
      <c r="F550" s="80">
        <v>76</v>
      </c>
      <c r="G550" s="17">
        <v>1954939.53</v>
      </c>
      <c r="H550" s="10" t="s">
        <v>589</v>
      </c>
    </row>
    <row r="551" spans="1:8">
      <c r="A551" s="42">
        <v>42380</v>
      </c>
      <c r="B551" s="39" t="s">
        <v>50</v>
      </c>
      <c r="C551" s="17">
        <v>2.88</v>
      </c>
      <c r="D551" s="85">
        <v>187</v>
      </c>
      <c r="G551" s="17">
        <v>1949944.54</v>
      </c>
      <c r="H551" s="10" t="s">
        <v>51</v>
      </c>
    </row>
    <row r="552" spans="1:8">
      <c r="A552" s="42">
        <v>42380</v>
      </c>
      <c r="B552" s="39" t="s">
        <v>52</v>
      </c>
      <c r="C552" s="17">
        <v>18</v>
      </c>
      <c r="D552" s="85">
        <v>187</v>
      </c>
      <c r="G552" s="17">
        <v>1949947.42</v>
      </c>
      <c r="H552" s="10" t="s">
        <v>51</v>
      </c>
    </row>
    <row r="553" spans="1:8">
      <c r="A553" s="42">
        <v>42380</v>
      </c>
      <c r="B553" s="44" t="s">
        <v>53</v>
      </c>
      <c r="E553" s="17">
        <v>20000</v>
      </c>
      <c r="F553" s="80">
        <v>53</v>
      </c>
      <c r="G553" s="17">
        <v>1949965.42</v>
      </c>
      <c r="H553" s="10" t="s">
        <v>587</v>
      </c>
    </row>
    <row r="554" spans="1:8">
      <c r="A554" s="42">
        <v>42378</v>
      </c>
      <c r="B554" s="44" t="s">
        <v>590</v>
      </c>
      <c r="E554" s="17">
        <v>514</v>
      </c>
      <c r="F554" s="80" t="s">
        <v>774</v>
      </c>
      <c r="G554" s="17">
        <v>1929965.42</v>
      </c>
      <c r="H554" s="10" t="s">
        <v>591</v>
      </c>
    </row>
    <row r="555" spans="1:8">
      <c r="A555" s="42">
        <v>42378</v>
      </c>
      <c r="B555" s="26" t="s">
        <v>13</v>
      </c>
      <c r="E555" s="17">
        <v>10300.719999999999</v>
      </c>
      <c r="F555" s="80">
        <v>61</v>
      </c>
      <c r="G555" s="17">
        <v>1929451.42</v>
      </c>
      <c r="H555" s="10" t="s">
        <v>592</v>
      </c>
    </row>
    <row r="556" spans="1:8">
      <c r="A556" s="42">
        <v>42378</v>
      </c>
      <c r="B556" s="26" t="s">
        <v>13</v>
      </c>
      <c r="E556" s="17">
        <v>100000</v>
      </c>
      <c r="F556" s="80">
        <v>51</v>
      </c>
      <c r="G556" s="17">
        <v>1919150.7</v>
      </c>
      <c r="H556" s="10" t="s">
        <v>593</v>
      </c>
    </row>
    <row r="557" spans="1:8">
      <c r="A557" s="42">
        <v>42378</v>
      </c>
      <c r="B557" s="26" t="s">
        <v>16</v>
      </c>
      <c r="E557" s="17">
        <v>20000</v>
      </c>
      <c r="F557" s="80">
        <v>56</v>
      </c>
      <c r="G557" s="17">
        <v>1819150.7</v>
      </c>
      <c r="H557" s="10" t="s">
        <v>594</v>
      </c>
    </row>
    <row r="558" spans="1:8">
      <c r="A558" s="42">
        <v>42378</v>
      </c>
      <c r="B558" s="26" t="s">
        <v>16</v>
      </c>
      <c r="E558" s="17">
        <v>23574.44</v>
      </c>
      <c r="F558" s="80">
        <v>67</v>
      </c>
      <c r="G558" s="17">
        <v>1799150.7</v>
      </c>
      <c r="H558" s="10" t="s">
        <v>595</v>
      </c>
    </row>
    <row r="559" spans="1:8">
      <c r="A559" s="42">
        <v>42378</v>
      </c>
      <c r="B559" s="44" t="s">
        <v>16</v>
      </c>
      <c r="E559" s="17">
        <v>40000</v>
      </c>
      <c r="F559" s="80">
        <v>59</v>
      </c>
      <c r="G559" s="17">
        <v>1775576.26</v>
      </c>
      <c r="H559" s="10" t="s">
        <v>596</v>
      </c>
    </row>
    <row r="560" spans="1:8">
      <c r="A560" s="42">
        <v>42378</v>
      </c>
      <c r="B560" s="44" t="s">
        <v>16</v>
      </c>
      <c r="E560" s="17">
        <v>75000</v>
      </c>
      <c r="F560" s="80">
        <v>66</v>
      </c>
      <c r="G560" s="17">
        <v>1735576.26</v>
      </c>
      <c r="H560" s="10" t="s">
        <v>593</v>
      </c>
    </row>
    <row r="561" spans="1:8">
      <c r="A561" s="42">
        <v>42378</v>
      </c>
      <c r="B561" s="44" t="s">
        <v>16</v>
      </c>
      <c r="E561" s="17">
        <v>60000</v>
      </c>
      <c r="F561" s="80">
        <v>64</v>
      </c>
      <c r="G561" s="17">
        <v>1660576.26</v>
      </c>
      <c r="H561" s="10" t="s">
        <v>762</v>
      </c>
    </row>
    <row r="562" spans="1:8">
      <c r="A562" s="42">
        <v>42377</v>
      </c>
      <c r="B562" s="44" t="s">
        <v>597</v>
      </c>
      <c r="E562" s="17">
        <v>1025</v>
      </c>
      <c r="F562" s="80">
        <v>80</v>
      </c>
      <c r="G562" s="17">
        <v>1600576.26</v>
      </c>
      <c r="H562" s="10" t="s">
        <v>598</v>
      </c>
    </row>
    <row r="563" spans="1:8">
      <c r="A563" s="42">
        <v>42377</v>
      </c>
      <c r="B563" s="44" t="s">
        <v>599</v>
      </c>
      <c r="E563" s="17">
        <v>70655</v>
      </c>
      <c r="F563" s="80">
        <v>135</v>
      </c>
      <c r="G563" s="17">
        <v>1599551.26</v>
      </c>
      <c r="H563" s="10" t="s">
        <v>600</v>
      </c>
    </row>
    <row r="564" spans="1:8">
      <c r="A564" s="14">
        <v>42012</v>
      </c>
      <c r="B564" s="26" t="s">
        <v>601</v>
      </c>
      <c r="C564" s="27"/>
      <c r="E564" s="27">
        <v>1840</v>
      </c>
      <c r="F564" s="80">
        <v>60</v>
      </c>
      <c r="G564" s="17">
        <v>1528896.26</v>
      </c>
      <c r="H564" s="10" t="s">
        <v>602</v>
      </c>
    </row>
    <row r="565" spans="1:8">
      <c r="A565" s="14">
        <v>42012</v>
      </c>
      <c r="B565" s="26" t="s">
        <v>16</v>
      </c>
      <c r="E565" s="17">
        <v>165000</v>
      </c>
      <c r="F565" s="80">
        <v>62</v>
      </c>
      <c r="G565" s="17">
        <v>1527056.26</v>
      </c>
      <c r="H565" s="10" t="s">
        <v>603</v>
      </c>
    </row>
    <row r="566" spans="1:8">
      <c r="A566" s="14">
        <v>42012</v>
      </c>
      <c r="B566" s="26" t="s">
        <v>604</v>
      </c>
      <c r="E566" s="17">
        <v>240000</v>
      </c>
      <c r="F566" s="80">
        <v>70</v>
      </c>
      <c r="G566" s="17">
        <v>1362056.26</v>
      </c>
      <c r="H566" s="10"/>
    </row>
    <row r="567" spans="1:8">
      <c r="A567" s="14">
        <v>42012</v>
      </c>
      <c r="B567" s="44" t="s">
        <v>605</v>
      </c>
      <c r="C567" s="17">
        <v>185000</v>
      </c>
      <c r="D567" s="85">
        <v>17</v>
      </c>
      <c r="G567" s="17">
        <v>1122056.26</v>
      </c>
      <c r="H567" s="10"/>
    </row>
    <row r="568" spans="1:8">
      <c r="A568" s="14">
        <v>42012</v>
      </c>
      <c r="B568" s="44" t="s">
        <v>606</v>
      </c>
      <c r="E568" s="17">
        <v>7000</v>
      </c>
      <c r="F568" s="80">
        <v>69</v>
      </c>
      <c r="G568" s="17">
        <v>1307056.26</v>
      </c>
      <c r="H568" s="10"/>
    </row>
    <row r="569" spans="1:8">
      <c r="A569" s="14">
        <v>42012</v>
      </c>
      <c r="B569" s="44" t="s">
        <v>607</v>
      </c>
      <c r="C569" s="17">
        <v>122478.68</v>
      </c>
      <c r="D569" s="85">
        <v>42</v>
      </c>
      <c r="G569" s="17">
        <v>1300056.26</v>
      </c>
      <c r="H569" s="10"/>
    </row>
    <row r="570" spans="1:8">
      <c r="A570" s="14">
        <v>42012</v>
      </c>
      <c r="B570" s="44" t="s">
        <v>608</v>
      </c>
      <c r="C570" s="17">
        <v>5500</v>
      </c>
      <c r="D570" s="85">
        <v>46</v>
      </c>
      <c r="G570" s="17">
        <v>1422534.94</v>
      </c>
      <c r="H570" s="10"/>
    </row>
    <row r="571" spans="1:8">
      <c r="A571" s="14">
        <v>42012</v>
      </c>
      <c r="B571" s="44" t="s">
        <v>609</v>
      </c>
      <c r="E571" s="17">
        <v>3030</v>
      </c>
      <c r="F571" s="80">
        <v>63</v>
      </c>
      <c r="G571" s="17">
        <v>1428034.94</v>
      </c>
      <c r="H571" s="10" t="s">
        <v>610</v>
      </c>
    </row>
    <row r="572" spans="1:8">
      <c r="A572" s="14">
        <v>42012</v>
      </c>
      <c r="B572" s="44" t="s">
        <v>611</v>
      </c>
      <c r="C572" s="17">
        <v>3700</v>
      </c>
      <c r="D572" s="85">
        <v>45</v>
      </c>
      <c r="G572" s="17">
        <v>1425004.94</v>
      </c>
      <c r="H572" s="10"/>
    </row>
    <row r="573" spans="1:8">
      <c r="A573" s="14">
        <v>42012</v>
      </c>
      <c r="B573" s="44" t="s">
        <v>612</v>
      </c>
      <c r="C573" s="17">
        <v>20000</v>
      </c>
      <c r="D573" s="85">
        <v>23</v>
      </c>
      <c r="G573" s="17">
        <v>1428704.94</v>
      </c>
      <c r="H573" s="10"/>
    </row>
    <row r="574" spans="1:8">
      <c r="A574" s="14">
        <v>42012</v>
      </c>
      <c r="B574" s="44" t="s">
        <v>613</v>
      </c>
      <c r="C574" s="17">
        <v>15.05</v>
      </c>
      <c r="D574" s="85" t="s">
        <v>776</v>
      </c>
      <c r="G574" s="17">
        <v>1448704.94</v>
      </c>
      <c r="H574" s="10" t="s">
        <v>43</v>
      </c>
    </row>
    <row r="575" spans="1:8">
      <c r="A575" s="14">
        <v>42012</v>
      </c>
      <c r="B575" s="40" t="s">
        <v>614</v>
      </c>
      <c r="C575" s="17">
        <v>5000</v>
      </c>
      <c r="D575" s="85">
        <v>188</v>
      </c>
      <c r="G575" s="17">
        <v>1448719.99</v>
      </c>
      <c r="H575" s="10" t="s">
        <v>114</v>
      </c>
    </row>
    <row r="576" spans="1:8">
      <c r="A576" s="14">
        <v>42012</v>
      </c>
      <c r="B576" s="26" t="s">
        <v>16</v>
      </c>
      <c r="C576" s="27"/>
      <c r="E576" s="27">
        <v>3909.49</v>
      </c>
      <c r="F576" s="80">
        <v>52</v>
      </c>
      <c r="G576" s="17">
        <v>1453719.99</v>
      </c>
      <c r="H576" s="10" t="s">
        <v>615</v>
      </c>
    </row>
    <row r="577" spans="1:8">
      <c r="A577" s="14">
        <v>42012</v>
      </c>
      <c r="B577" s="26" t="s">
        <v>16</v>
      </c>
      <c r="E577" s="17">
        <v>20425.09</v>
      </c>
      <c r="F577" s="80">
        <v>49</v>
      </c>
      <c r="G577" s="17">
        <v>1449810.5</v>
      </c>
      <c r="H577" s="10" t="s">
        <v>616</v>
      </c>
    </row>
    <row r="578" spans="1:8">
      <c r="A578" s="14">
        <v>42012</v>
      </c>
      <c r="B578" s="26" t="s">
        <v>16</v>
      </c>
      <c r="E578" s="17">
        <v>100000</v>
      </c>
      <c r="F578" s="80">
        <v>65</v>
      </c>
      <c r="G578" s="17">
        <v>1429385.41</v>
      </c>
      <c r="H578" s="10" t="s">
        <v>617</v>
      </c>
    </row>
    <row r="579" spans="1:8">
      <c r="A579" s="14">
        <v>42012</v>
      </c>
      <c r="B579" s="26" t="s">
        <v>618</v>
      </c>
      <c r="E579" s="17">
        <v>1025</v>
      </c>
      <c r="F579" s="80">
        <v>73</v>
      </c>
      <c r="G579" s="17">
        <v>1329385.4099999999</v>
      </c>
      <c r="H579" s="10" t="s">
        <v>619</v>
      </c>
    </row>
    <row r="580" spans="1:8">
      <c r="A580" s="14">
        <v>42012</v>
      </c>
      <c r="B580" s="26" t="s">
        <v>620</v>
      </c>
      <c r="C580" s="17">
        <v>10000</v>
      </c>
      <c r="D580" s="85" t="s">
        <v>768</v>
      </c>
      <c r="G580" s="17">
        <v>1328360.4099999999</v>
      </c>
      <c r="H580" s="10" t="s">
        <v>43</v>
      </c>
    </row>
    <row r="581" spans="1:8">
      <c r="A581" s="14">
        <v>42012</v>
      </c>
      <c r="B581" s="44" t="s">
        <v>621</v>
      </c>
      <c r="C581" s="17">
        <v>1104535.96</v>
      </c>
      <c r="D581" s="85">
        <v>37</v>
      </c>
      <c r="G581" s="17">
        <v>1338360.4099999999</v>
      </c>
      <c r="H581" s="10"/>
    </row>
    <row r="582" spans="1:8">
      <c r="A582" s="14">
        <v>42012</v>
      </c>
      <c r="B582" s="44" t="s">
        <v>622</v>
      </c>
      <c r="E582" s="17">
        <v>191000</v>
      </c>
      <c r="F582" s="80">
        <v>68</v>
      </c>
      <c r="G582" s="17">
        <v>2442896.37</v>
      </c>
      <c r="H582" s="10"/>
    </row>
    <row r="583" spans="1:8">
      <c r="A583" s="14">
        <v>42012</v>
      </c>
      <c r="B583" s="44" t="s">
        <v>623</v>
      </c>
      <c r="E583" s="17">
        <v>669.13</v>
      </c>
      <c r="F583" s="80">
        <v>85</v>
      </c>
      <c r="G583" s="17">
        <v>2251896.37</v>
      </c>
      <c r="H583" s="10" t="s">
        <v>624</v>
      </c>
    </row>
    <row r="584" spans="1:8">
      <c r="A584" s="14">
        <v>42012</v>
      </c>
      <c r="B584" s="44" t="s">
        <v>625</v>
      </c>
      <c r="E584" s="17">
        <v>299424</v>
      </c>
      <c r="F584" s="80">
        <v>58</v>
      </c>
      <c r="G584" s="17">
        <v>2251227.2400000002</v>
      </c>
      <c r="H584" s="10" t="s">
        <v>626</v>
      </c>
    </row>
    <row r="585" spans="1:8">
      <c r="A585" s="14">
        <v>42012</v>
      </c>
      <c r="B585" s="44" t="s">
        <v>627</v>
      </c>
      <c r="E585" s="17">
        <v>3000</v>
      </c>
      <c r="F585" s="80">
        <v>57</v>
      </c>
      <c r="G585" s="17">
        <v>1951803.24</v>
      </c>
      <c r="H585" s="10" t="s">
        <v>628</v>
      </c>
    </row>
    <row r="586" spans="1:8" ht="15">
      <c r="A586" s="14">
        <v>42012</v>
      </c>
      <c r="B586" s="44" t="s">
        <v>629</v>
      </c>
      <c r="C586" s="17">
        <v>1841.64</v>
      </c>
      <c r="D586" s="85">
        <v>44</v>
      </c>
      <c r="G586" s="17">
        <v>1948803.24</v>
      </c>
      <c r="H586" s="89" t="s">
        <v>630</v>
      </c>
    </row>
    <row r="587" spans="1:8" ht="15">
      <c r="A587" s="14">
        <v>42012</v>
      </c>
      <c r="B587" s="44" t="s">
        <v>631</v>
      </c>
      <c r="C587" s="17">
        <v>4142.49</v>
      </c>
      <c r="D587" s="85">
        <v>43</v>
      </c>
      <c r="G587" s="17">
        <v>1950644.88</v>
      </c>
      <c r="H587" s="89" t="s">
        <v>632</v>
      </c>
    </row>
    <row r="588" spans="1:8">
      <c r="A588" s="14">
        <v>42012</v>
      </c>
      <c r="B588" s="45" t="s">
        <v>50</v>
      </c>
      <c r="C588" s="27">
        <v>15.1</v>
      </c>
      <c r="D588" s="85">
        <v>187</v>
      </c>
      <c r="G588" s="17">
        <v>1954787.37</v>
      </c>
      <c r="H588" s="10" t="s">
        <v>51</v>
      </c>
    </row>
    <row r="589" spans="1:8">
      <c r="A589" s="14">
        <v>42012</v>
      </c>
      <c r="B589" s="45" t="s">
        <v>52</v>
      </c>
      <c r="C589" s="17">
        <v>94.38</v>
      </c>
      <c r="D589" s="85">
        <v>187</v>
      </c>
      <c r="G589" s="17">
        <v>1954802.47</v>
      </c>
      <c r="H589" s="10" t="s">
        <v>51</v>
      </c>
    </row>
    <row r="590" spans="1:8">
      <c r="A590" s="14">
        <v>42012</v>
      </c>
      <c r="B590" s="46" t="s">
        <v>53</v>
      </c>
      <c r="E590" s="17">
        <v>9028.2999999999993</v>
      </c>
      <c r="F590" s="80">
        <v>55</v>
      </c>
      <c r="G590" s="17">
        <v>1954896.85</v>
      </c>
      <c r="H590" s="10" t="s">
        <v>633</v>
      </c>
    </row>
    <row r="591" spans="1:8">
      <c r="A591" s="14">
        <v>42012</v>
      </c>
      <c r="B591" s="45" t="s">
        <v>55</v>
      </c>
      <c r="C591" s="17">
        <v>153.68</v>
      </c>
      <c r="D591" s="85">
        <v>187</v>
      </c>
      <c r="G591" s="17">
        <v>1945868.55</v>
      </c>
      <c r="H591" s="10" t="s">
        <v>51</v>
      </c>
    </row>
    <row r="592" spans="1:8">
      <c r="A592" s="14">
        <v>42012</v>
      </c>
      <c r="B592" s="45" t="s">
        <v>56</v>
      </c>
      <c r="C592" s="17">
        <v>960.52</v>
      </c>
      <c r="D592" s="85">
        <v>187</v>
      </c>
      <c r="G592" s="17">
        <v>1946022.23</v>
      </c>
      <c r="H592" s="10" t="s">
        <v>51</v>
      </c>
    </row>
    <row r="593" spans="1:8">
      <c r="A593" s="14">
        <v>42012</v>
      </c>
      <c r="B593" s="46" t="s">
        <v>57</v>
      </c>
      <c r="E593" s="17">
        <v>39205.75</v>
      </c>
      <c r="F593" s="80">
        <v>55</v>
      </c>
      <c r="G593" s="17">
        <v>1946982.75</v>
      </c>
      <c r="H593" s="10" t="s">
        <v>633</v>
      </c>
    </row>
    <row r="594" spans="1:8">
      <c r="A594" s="42">
        <v>42011</v>
      </c>
      <c r="B594" s="46" t="s">
        <v>634</v>
      </c>
      <c r="E594" s="17">
        <v>299424</v>
      </c>
      <c r="F594" s="80">
        <v>48</v>
      </c>
      <c r="G594" s="17">
        <v>1907777</v>
      </c>
      <c r="H594" s="10"/>
    </row>
    <row r="595" spans="1:8">
      <c r="A595" s="42">
        <v>42011</v>
      </c>
      <c r="B595" s="46" t="s">
        <v>635</v>
      </c>
      <c r="E595" s="17">
        <v>299424</v>
      </c>
      <c r="F595" s="80">
        <v>45</v>
      </c>
      <c r="G595" s="17">
        <v>1608353</v>
      </c>
      <c r="H595" s="10"/>
    </row>
    <row r="596" spans="1:8">
      <c r="A596" s="42">
        <v>42011</v>
      </c>
      <c r="B596" s="46" t="s">
        <v>636</v>
      </c>
      <c r="E596" s="17">
        <v>3000</v>
      </c>
      <c r="F596" s="80">
        <v>47</v>
      </c>
      <c r="G596" s="17">
        <v>1308929</v>
      </c>
      <c r="H596" s="10"/>
    </row>
    <row r="597" spans="1:8">
      <c r="A597" s="42">
        <v>42011</v>
      </c>
      <c r="B597" s="47" t="s">
        <v>637</v>
      </c>
      <c r="E597" s="17">
        <v>3000</v>
      </c>
      <c r="F597" s="80">
        <v>46</v>
      </c>
      <c r="G597" s="17">
        <v>1305929</v>
      </c>
      <c r="H597" s="10"/>
    </row>
    <row r="598" spans="1:8">
      <c r="A598" s="42">
        <v>42011</v>
      </c>
      <c r="B598" s="44" t="s">
        <v>638</v>
      </c>
      <c r="C598" s="17">
        <v>28149.19</v>
      </c>
      <c r="D598" s="85">
        <v>36</v>
      </c>
      <c r="G598" s="17">
        <v>1302929</v>
      </c>
      <c r="H598" s="10"/>
    </row>
    <row r="599" spans="1:8">
      <c r="A599" s="42">
        <v>42011</v>
      </c>
      <c r="B599" s="44" t="s">
        <v>639</v>
      </c>
      <c r="C599" s="17">
        <v>688.03</v>
      </c>
      <c r="D599" s="85">
        <v>35</v>
      </c>
      <c r="G599" s="17">
        <v>1331078.19</v>
      </c>
      <c r="H599" s="10"/>
    </row>
    <row r="600" spans="1:8">
      <c r="A600" s="42">
        <v>42011</v>
      </c>
      <c r="B600" s="44" t="s">
        <v>640</v>
      </c>
      <c r="C600" s="17">
        <v>17040.400000000001</v>
      </c>
      <c r="D600" s="85">
        <v>34</v>
      </c>
      <c r="G600" s="17">
        <v>1331766.22</v>
      </c>
      <c r="H600" s="10"/>
    </row>
    <row r="601" spans="1:8">
      <c r="A601" s="42">
        <v>42011</v>
      </c>
      <c r="B601" s="44" t="s">
        <v>641</v>
      </c>
      <c r="C601" s="17">
        <v>7424</v>
      </c>
      <c r="D601" s="85">
        <v>33</v>
      </c>
      <c r="G601" s="17">
        <v>1348806.62</v>
      </c>
      <c r="H601" s="10"/>
    </row>
    <row r="602" spans="1:8">
      <c r="A602" s="42">
        <v>42011</v>
      </c>
      <c r="B602" s="44" t="s">
        <v>642</v>
      </c>
      <c r="C602" s="17">
        <v>2600</v>
      </c>
      <c r="D602" s="85">
        <v>32</v>
      </c>
      <c r="G602" s="17">
        <v>1356230.62</v>
      </c>
      <c r="H602" s="10"/>
    </row>
    <row r="603" spans="1:8">
      <c r="A603" s="42">
        <v>42011</v>
      </c>
      <c r="B603" s="44" t="s">
        <v>643</v>
      </c>
      <c r="C603" s="17">
        <v>2204</v>
      </c>
      <c r="D603" s="85">
        <v>31</v>
      </c>
      <c r="G603" s="17">
        <v>1358830.62</v>
      </c>
      <c r="H603" s="10"/>
    </row>
    <row r="604" spans="1:8">
      <c r="A604" s="42">
        <v>42011</v>
      </c>
      <c r="B604" s="44" t="s">
        <v>644</v>
      </c>
      <c r="C604" s="17">
        <v>794.1</v>
      </c>
      <c r="D604" s="85">
        <v>30</v>
      </c>
      <c r="G604" s="17">
        <v>1361034.62</v>
      </c>
      <c r="H604" s="10"/>
    </row>
    <row r="605" spans="1:8">
      <c r="A605" s="42">
        <v>42011</v>
      </c>
      <c r="B605" s="44" t="s">
        <v>645</v>
      </c>
      <c r="C605" s="17">
        <v>17559.5</v>
      </c>
      <c r="D605" s="85">
        <v>29</v>
      </c>
      <c r="G605" s="17">
        <v>1361828.72</v>
      </c>
      <c r="H605" s="10"/>
    </row>
    <row r="606" spans="1:8">
      <c r="A606" s="42">
        <v>42011</v>
      </c>
      <c r="B606" s="44" t="s">
        <v>646</v>
      </c>
      <c r="C606" s="17">
        <v>11020</v>
      </c>
      <c r="D606" s="85">
        <v>28</v>
      </c>
      <c r="G606" s="17">
        <v>1379388.22</v>
      </c>
      <c r="H606" s="10"/>
    </row>
    <row r="607" spans="1:8">
      <c r="A607" s="42">
        <v>42011</v>
      </c>
      <c r="B607" s="44" t="s">
        <v>647</v>
      </c>
      <c r="C607" s="17">
        <v>20000</v>
      </c>
      <c r="D607" s="85">
        <v>27</v>
      </c>
      <c r="G607" s="17">
        <v>1390408.22</v>
      </c>
      <c r="H607" s="10"/>
    </row>
    <row r="608" spans="1:8">
      <c r="A608" s="42">
        <v>42011</v>
      </c>
      <c r="B608" s="26" t="s">
        <v>648</v>
      </c>
      <c r="C608" s="27"/>
      <c r="E608" s="27">
        <v>107970.49</v>
      </c>
      <c r="G608" s="27">
        <v>1410408.22</v>
      </c>
      <c r="H608" s="10"/>
    </row>
    <row r="609" spans="1:8">
      <c r="A609" s="42">
        <v>42011</v>
      </c>
      <c r="B609" s="26" t="s">
        <v>16</v>
      </c>
      <c r="E609" s="17">
        <v>30000</v>
      </c>
      <c r="F609" s="80">
        <v>74</v>
      </c>
      <c r="G609" s="17">
        <v>1302437.73</v>
      </c>
      <c r="H609" s="10" t="s">
        <v>649</v>
      </c>
    </row>
    <row r="610" spans="1:8">
      <c r="A610" s="42">
        <v>42011</v>
      </c>
      <c r="B610" s="26" t="s">
        <v>16</v>
      </c>
      <c r="E610" s="17">
        <v>360</v>
      </c>
      <c r="F610" s="80">
        <v>81</v>
      </c>
      <c r="G610" s="17">
        <v>1272437.73</v>
      </c>
      <c r="H610" s="10" t="s">
        <v>650</v>
      </c>
    </row>
    <row r="611" spans="1:8">
      <c r="A611" s="42">
        <v>42011</v>
      </c>
      <c r="B611" s="26" t="s">
        <v>651</v>
      </c>
      <c r="E611" s="17">
        <v>2990</v>
      </c>
      <c r="F611" s="80">
        <v>44</v>
      </c>
      <c r="G611" s="17">
        <v>1272077.73</v>
      </c>
      <c r="H611" s="10" t="s">
        <v>652</v>
      </c>
    </row>
    <row r="612" spans="1:8">
      <c r="A612" s="42">
        <v>42011</v>
      </c>
      <c r="B612" s="26" t="s">
        <v>16</v>
      </c>
      <c r="E612" s="17">
        <v>4680.3100000000004</v>
      </c>
      <c r="F612" s="80">
        <v>42</v>
      </c>
      <c r="G612" s="17">
        <v>1269087.73</v>
      </c>
      <c r="H612" s="10" t="s">
        <v>653</v>
      </c>
    </row>
    <row r="613" spans="1:8">
      <c r="A613" s="42">
        <v>42011</v>
      </c>
      <c r="B613" s="26" t="s">
        <v>16</v>
      </c>
      <c r="E613" s="17">
        <v>20000</v>
      </c>
      <c r="F613" s="80">
        <v>43</v>
      </c>
      <c r="G613" s="17">
        <v>1264407.42</v>
      </c>
      <c r="H613" s="10" t="s">
        <v>654</v>
      </c>
    </row>
    <row r="614" spans="1:8">
      <c r="A614" s="42">
        <v>42011</v>
      </c>
      <c r="B614" s="26" t="s">
        <v>655</v>
      </c>
      <c r="C614" s="17">
        <v>22040</v>
      </c>
      <c r="D614" s="85">
        <v>21</v>
      </c>
      <c r="G614" s="17">
        <v>1244407.42</v>
      </c>
      <c r="H614" s="10"/>
    </row>
    <row r="615" spans="1:8">
      <c r="A615" s="42">
        <v>42011</v>
      </c>
      <c r="B615" s="26" t="s">
        <v>656</v>
      </c>
      <c r="C615" s="17">
        <v>197740.19</v>
      </c>
      <c r="D615" s="85">
        <v>10</v>
      </c>
      <c r="G615" s="17">
        <v>1266447.42</v>
      </c>
      <c r="H615" s="10"/>
    </row>
    <row r="616" spans="1:8">
      <c r="A616" s="42">
        <v>42011</v>
      </c>
      <c r="B616" s="26" t="s">
        <v>657</v>
      </c>
      <c r="C616" s="17">
        <v>247434.36</v>
      </c>
      <c r="D616" s="85">
        <v>15</v>
      </c>
      <c r="G616" s="17">
        <v>1464187.61</v>
      </c>
      <c r="H616" s="10"/>
    </row>
    <row r="617" spans="1:8">
      <c r="A617" s="42">
        <v>42011</v>
      </c>
      <c r="B617" s="26" t="s">
        <v>658</v>
      </c>
      <c r="C617" s="17">
        <v>5848</v>
      </c>
      <c r="D617" s="85">
        <v>22</v>
      </c>
      <c r="G617" s="17">
        <v>1711621.97</v>
      </c>
      <c r="H617" s="10"/>
    </row>
    <row r="618" spans="1:8">
      <c r="A618" s="42">
        <v>42011</v>
      </c>
      <c r="B618" s="26" t="s">
        <v>659</v>
      </c>
      <c r="C618" s="17">
        <v>3700</v>
      </c>
      <c r="D618" s="85">
        <v>25</v>
      </c>
      <c r="G618" s="17">
        <v>1717469.97</v>
      </c>
      <c r="H618" s="10"/>
    </row>
    <row r="619" spans="1:8">
      <c r="A619" s="42">
        <v>42011</v>
      </c>
      <c r="B619" s="26" t="s">
        <v>660</v>
      </c>
      <c r="C619" s="27"/>
      <c r="E619" s="27">
        <v>688</v>
      </c>
      <c r="F619" s="80">
        <v>70</v>
      </c>
      <c r="G619" s="27">
        <v>1721169.97</v>
      </c>
      <c r="H619" s="10" t="s">
        <v>661</v>
      </c>
    </row>
    <row r="620" spans="1:8">
      <c r="A620" s="42">
        <v>42011</v>
      </c>
      <c r="B620" s="26" t="s">
        <v>662</v>
      </c>
      <c r="C620" s="17">
        <v>805621.03</v>
      </c>
      <c r="D620" s="85">
        <v>24</v>
      </c>
      <c r="G620" s="17">
        <v>1720481.97</v>
      </c>
      <c r="H620" s="10"/>
    </row>
    <row r="621" spans="1:8">
      <c r="A621" s="42">
        <v>42011</v>
      </c>
      <c r="B621" s="26" t="s">
        <v>663</v>
      </c>
      <c r="C621" s="17">
        <v>1163889.1200000001</v>
      </c>
      <c r="D621" s="85">
        <v>6</v>
      </c>
      <c r="G621" s="17">
        <v>2526103</v>
      </c>
      <c r="H621" s="10"/>
    </row>
    <row r="622" spans="1:8">
      <c r="A622" s="42">
        <v>42011</v>
      </c>
      <c r="B622" s="26" t="s">
        <v>664</v>
      </c>
      <c r="C622" s="17">
        <v>774462.74</v>
      </c>
      <c r="D622" s="85">
        <v>14</v>
      </c>
      <c r="G622" s="17">
        <v>3689992.12</v>
      </c>
      <c r="H622" s="10"/>
    </row>
    <row r="623" spans="1:8">
      <c r="A623" s="42">
        <v>42011</v>
      </c>
      <c r="B623" s="26" t="s">
        <v>665</v>
      </c>
      <c r="E623" s="17">
        <v>670</v>
      </c>
      <c r="F623" s="80">
        <v>93</v>
      </c>
      <c r="G623" s="17">
        <v>4464454.8600000003</v>
      </c>
      <c r="H623" s="10" t="s">
        <v>666</v>
      </c>
    </row>
    <row r="624" spans="1:8">
      <c r="A624" s="42">
        <v>42011</v>
      </c>
      <c r="B624" s="40" t="s">
        <v>667</v>
      </c>
      <c r="C624" s="17">
        <v>5000</v>
      </c>
      <c r="D624" s="85">
        <v>188</v>
      </c>
      <c r="E624" s="17" t="s">
        <v>10</v>
      </c>
      <c r="G624" s="17">
        <v>4463784.8600000003</v>
      </c>
      <c r="H624" s="10" t="s">
        <v>114</v>
      </c>
    </row>
    <row r="625" spans="1:8">
      <c r="A625" s="42">
        <v>42011</v>
      </c>
      <c r="B625" s="26" t="s">
        <v>16</v>
      </c>
      <c r="E625" s="17">
        <v>4144.16</v>
      </c>
      <c r="F625" s="80">
        <v>19</v>
      </c>
      <c r="G625" s="17">
        <v>4468784.8600000003</v>
      </c>
      <c r="H625" s="10" t="s">
        <v>668</v>
      </c>
    </row>
    <row r="626" spans="1:8">
      <c r="A626" s="42">
        <v>42011</v>
      </c>
      <c r="B626" s="26" t="s">
        <v>16</v>
      </c>
      <c r="E626" s="17">
        <v>15000</v>
      </c>
      <c r="F626" s="80">
        <v>22</v>
      </c>
      <c r="G626" s="17">
        <v>4464640.7</v>
      </c>
      <c r="H626" s="10" t="s">
        <v>669</v>
      </c>
    </row>
    <row r="627" spans="1:8">
      <c r="A627" s="42">
        <v>42011</v>
      </c>
      <c r="B627" s="26" t="s">
        <v>16</v>
      </c>
      <c r="E627" s="17">
        <v>32803.22</v>
      </c>
      <c r="F627" s="80">
        <v>23</v>
      </c>
      <c r="G627" s="17">
        <v>4449640.7</v>
      </c>
      <c r="H627" s="10" t="s">
        <v>670</v>
      </c>
    </row>
    <row r="628" spans="1:8">
      <c r="A628" s="42">
        <v>42011</v>
      </c>
      <c r="B628" s="26" t="s">
        <v>671</v>
      </c>
      <c r="E628" s="17">
        <v>197741.19</v>
      </c>
      <c r="F628" s="80">
        <v>50</v>
      </c>
      <c r="G628" s="17">
        <v>4416837.4800000004</v>
      </c>
      <c r="H628" s="10" t="s">
        <v>672</v>
      </c>
    </row>
    <row r="629" spans="1:8">
      <c r="A629" s="42">
        <v>42011</v>
      </c>
      <c r="B629" s="39" t="s">
        <v>50</v>
      </c>
      <c r="C629" s="27">
        <v>5.67</v>
      </c>
      <c r="D629" s="85">
        <v>187</v>
      </c>
      <c r="E629" s="27"/>
      <c r="G629" s="17">
        <v>4219096.29</v>
      </c>
      <c r="H629" s="10" t="s">
        <v>51</v>
      </c>
    </row>
    <row r="630" spans="1:8">
      <c r="A630" s="42">
        <v>42011</v>
      </c>
      <c r="B630" s="39" t="s">
        <v>52</v>
      </c>
      <c r="C630" s="17">
        <v>35.42</v>
      </c>
      <c r="D630" s="85">
        <v>187</v>
      </c>
      <c r="G630" s="17">
        <v>4219101.96</v>
      </c>
      <c r="H630" s="10" t="s">
        <v>51</v>
      </c>
    </row>
    <row r="631" spans="1:8">
      <c r="A631" s="42">
        <v>42011</v>
      </c>
      <c r="B631" s="44" t="s">
        <v>53</v>
      </c>
      <c r="E631" s="17">
        <v>4835.26</v>
      </c>
      <c r="F631" s="80">
        <v>20</v>
      </c>
      <c r="G631" s="17">
        <v>4219137.38</v>
      </c>
      <c r="H631" s="10" t="s">
        <v>673</v>
      </c>
    </row>
    <row r="632" spans="1:8">
      <c r="A632" s="42">
        <v>42011</v>
      </c>
      <c r="B632" s="39" t="s">
        <v>55</v>
      </c>
      <c r="C632" s="17">
        <v>4.0199999999999996</v>
      </c>
      <c r="D632" s="85">
        <v>187</v>
      </c>
      <c r="G632" s="17">
        <v>4214302.12</v>
      </c>
      <c r="H632" s="10" t="s">
        <v>51</v>
      </c>
    </row>
    <row r="633" spans="1:8">
      <c r="A633" s="42">
        <v>42011</v>
      </c>
      <c r="B633" s="39" t="s">
        <v>56</v>
      </c>
      <c r="C633" s="17">
        <v>25.11</v>
      </c>
      <c r="D633" s="85">
        <v>187</v>
      </c>
      <c r="G633" s="17">
        <v>4214306.1399999997</v>
      </c>
      <c r="H633" s="10" t="s">
        <v>51</v>
      </c>
    </row>
    <row r="634" spans="1:8">
      <c r="A634" s="42">
        <v>42011</v>
      </c>
      <c r="B634" s="44" t="s">
        <v>57</v>
      </c>
      <c r="E634" s="17">
        <v>1025</v>
      </c>
      <c r="F634" s="80">
        <v>20</v>
      </c>
      <c r="G634" s="17">
        <v>4214331.25</v>
      </c>
      <c r="H634" s="10" t="s">
        <v>673</v>
      </c>
    </row>
    <row r="635" spans="1:8">
      <c r="A635" s="42">
        <v>42011</v>
      </c>
      <c r="B635" s="44" t="s">
        <v>165</v>
      </c>
      <c r="C635" s="17">
        <v>43459.31</v>
      </c>
      <c r="D635" s="85">
        <v>26</v>
      </c>
      <c r="G635" s="17">
        <v>4213306.25</v>
      </c>
      <c r="H635" s="10"/>
    </row>
    <row r="636" spans="1:8">
      <c r="A636" s="42">
        <v>42010</v>
      </c>
      <c r="B636" s="44" t="s">
        <v>674</v>
      </c>
      <c r="E636" s="17">
        <v>133100</v>
      </c>
      <c r="F636" s="80">
        <v>40</v>
      </c>
      <c r="G636" s="17">
        <v>4256765.5599999996</v>
      </c>
      <c r="H636" s="10" t="s">
        <v>675</v>
      </c>
    </row>
    <row r="637" spans="1:8">
      <c r="A637" s="49">
        <v>42010</v>
      </c>
      <c r="B637" s="43" t="s">
        <v>676</v>
      </c>
      <c r="E637" s="17">
        <v>229000</v>
      </c>
      <c r="F637" s="80">
        <v>39</v>
      </c>
      <c r="G637" s="17">
        <v>4123665.56</v>
      </c>
      <c r="H637" s="10" t="s">
        <v>677</v>
      </c>
    </row>
    <row r="638" spans="1:8">
      <c r="A638" s="49">
        <v>42010</v>
      </c>
      <c r="B638" s="43" t="s">
        <v>678</v>
      </c>
      <c r="E638" s="17">
        <v>219900</v>
      </c>
      <c r="F638" s="80">
        <v>38</v>
      </c>
      <c r="G638" s="17">
        <v>3894665.56</v>
      </c>
      <c r="H638" s="10" t="s">
        <v>679</v>
      </c>
    </row>
    <row r="639" spans="1:8">
      <c r="A639" s="49">
        <v>42010</v>
      </c>
      <c r="B639" s="43" t="s">
        <v>680</v>
      </c>
      <c r="E639" s="17">
        <v>226900</v>
      </c>
      <c r="F639" s="80">
        <v>37</v>
      </c>
      <c r="G639" s="17">
        <v>3674765.56</v>
      </c>
      <c r="H639" s="10" t="s">
        <v>681</v>
      </c>
    </row>
    <row r="640" spans="1:8">
      <c r="A640" s="49">
        <v>42010</v>
      </c>
      <c r="B640" s="43" t="s">
        <v>682</v>
      </c>
      <c r="E640" s="17">
        <v>194500</v>
      </c>
      <c r="F640" s="80">
        <v>36</v>
      </c>
      <c r="G640" s="17">
        <v>3447865.56</v>
      </c>
      <c r="H640" s="10" t="s">
        <v>683</v>
      </c>
    </row>
    <row r="641" spans="1:8">
      <c r="A641" s="49">
        <v>42010</v>
      </c>
      <c r="B641" s="43" t="s">
        <v>684</v>
      </c>
      <c r="E641" s="17">
        <v>140100</v>
      </c>
      <c r="F641" s="80">
        <v>35</v>
      </c>
      <c r="G641" s="17">
        <v>3253365.56</v>
      </c>
      <c r="H641" s="10" t="s">
        <v>685</v>
      </c>
    </row>
    <row r="642" spans="1:8">
      <c r="A642" s="49">
        <v>42010</v>
      </c>
      <c r="B642" s="43" t="s">
        <v>686</v>
      </c>
      <c r="E642" s="17">
        <v>312960</v>
      </c>
      <c r="F642" s="80">
        <v>34</v>
      </c>
      <c r="G642" s="17">
        <v>3113265.56</v>
      </c>
      <c r="H642" s="10" t="s">
        <v>687</v>
      </c>
    </row>
    <row r="643" spans="1:8">
      <c r="A643" s="49">
        <v>42010</v>
      </c>
      <c r="B643" s="43" t="s">
        <v>688</v>
      </c>
      <c r="E643" s="17">
        <v>151162.97</v>
      </c>
      <c r="F643" s="80">
        <v>33</v>
      </c>
      <c r="G643" s="17">
        <v>2800305.56</v>
      </c>
      <c r="H643" s="10" t="s">
        <v>689</v>
      </c>
    </row>
    <row r="644" spans="1:8">
      <c r="A644" s="49">
        <v>42010</v>
      </c>
      <c r="B644" s="43" t="s">
        <v>690</v>
      </c>
      <c r="E644" s="17">
        <v>100900</v>
      </c>
      <c r="F644" s="80">
        <v>32</v>
      </c>
      <c r="G644" s="17">
        <v>2649142.59</v>
      </c>
      <c r="H644" s="10" t="s">
        <v>691</v>
      </c>
    </row>
    <row r="645" spans="1:8">
      <c r="A645" s="49">
        <v>42010</v>
      </c>
      <c r="B645" s="43" t="s">
        <v>692</v>
      </c>
      <c r="E645" s="17">
        <v>144080</v>
      </c>
      <c r="F645" s="80">
        <v>31</v>
      </c>
      <c r="G645" s="17">
        <v>2548242.59</v>
      </c>
      <c r="H645" s="10" t="s">
        <v>693</v>
      </c>
    </row>
    <row r="646" spans="1:8">
      <c r="A646" s="49">
        <v>42010</v>
      </c>
      <c r="B646" s="43" t="s">
        <v>694</v>
      </c>
      <c r="E646" s="17">
        <v>338400</v>
      </c>
      <c r="F646" s="80">
        <v>30</v>
      </c>
      <c r="G646" s="17">
        <v>2404162.59</v>
      </c>
      <c r="H646" s="10" t="s">
        <v>695</v>
      </c>
    </row>
    <row r="647" spans="1:8">
      <c r="A647" s="49">
        <v>42010</v>
      </c>
      <c r="B647" s="43" t="s">
        <v>696</v>
      </c>
      <c r="E647" s="17">
        <v>220740</v>
      </c>
      <c r="F647" s="80">
        <v>29</v>
      </c>
      <c r="G647" s="17">
        <v>2065762.59</v>
      </c>
      <c r="H647" s="10" t="s">
        <v>697</v>
      </c>
    </row>
    <row r="648" spans="1:8">
      <c r="A648" s="49">
        <v>42010</v>
      </c>
      <c r="B648" s="43" t="s">
        <v>698</v>
      </c>
      <c r="E648" s="17">
        <v>110000</v>
      </c>
      <c r="F648" s="80">
        <v>28</v>
      </c>
      <c r="G648" s="17">
        <v>1845022.59</v>
      </c>
      <c r="H648" s="10" t="s">
        <v>699</v>
      </c>
    </row>
    <row r="649" spans="1:8">
      <c r="A649" s="49">
        <v>42010</v>
      </c>
      <c r="B649" s="43" t="s">
        <v>700</v>
      </c>
      <c r="E649" s="17">
        <v>155000</v>
      </c>
      <c r="F649" s="80">
        <v>41</v>
      </c>
      <c r="G649" s="17">
        <v>1735022.59</v>
      </c>
      <c r="H649" s="10" t="s">
        <v>701</v>
      </c>
    </row>
    <row r="650" spans="1:8">
      <c r="A650" s="14">
        <v>42010</v>
      </c>
      <c r="B650" s="92" t="s">
        <v>702</v>
      </c>
      <c r="E650" s="17">
        <v>13530.25</v>
      </c>
      <c r="G650" s="17">
        <v>1580022.59</v>
      </c>
      <c r="H650" s="10"/>
    </row>
    <row r="651" spans="1:8">
      <c r="A651" s="42">
        <v>42010</v>
      </c>
      <c r="B651" s="44" t="s">
        <v>703</v>
      </c>
      <c r="C651" s="17">
        <v>197741.35</v>
      </c>
      <c r="D651" s="85">
        <v>9</v>
      </c>
      <c r="G651" s="17">
        <v>1566492.34</v>
      </c>
      <c r="H651" s="10"/>
    </row>
    <row r="652" spans="1:8">
      <c r="A652" s="42">
        <v>42010</v>
      </c>
      <c r="B652" s="44" t="s">
        <v>704</v>
      </c>
      <c r="E652" s="17">
        <v>131000</v>
      </c>
      <c r="F652" s="80">
        <v>27</v>
      </c>
      <c r="G652" s="17">
        <v>1764233.69</v>
      </c>
      <c r="H652" s="10"/>
    </row>
    <row r="653" spans="1:8">
      <c r="A653" s="42">
        <v>42010</v>
      </c>
      <c r="B653" s="44" t="s">
        <v>705</v>
      </c>
      <c r="E653" s="17">
        <v>844000</v>
      </c>
      <c r="F653" s="80">
        <v>26</v>
      </c>
      <c r="G653" s="17">
        <v>1633233.69</v>
      </c>
      <c r="H653" s="10"/>
    </row>
    <row r="654" spans="1:8">
      <c r="A654" s="42">
        <v>42010</v>
      </c>
      <c r="B654" s="44" t="s">
        <v>706</v>
      </c>
      <c r="E654" s="17">
        <v>150000</v>
      </c>
      <c r="F654" s="80">
        <v>25</v>
      </c>
      <c r="G654" s="17">
        <v>789233.69</v>
      </c>
      <c r="H654" s="10"/>
    </row>
    <row r="655" spans="1:8">
      <c r="A655" s="42">
        <v>42010</v>
      </c>
      <c r="B655" s="44" t="s">
        <v>707</v>
      </c>
      <c r="C655" s="17">
        <v>57.6</v>
      </c>
      <c r="D655" s="85">
        <v>8</v>
      </c>
      <c r="G655" s="17">
        <v>639233.68999999994</v>
      </c>
      <c r="H655" s="10"/>
    </row>
    <row r="656" spans="1:8">
      <c r="A656" s="42">
        <v>42010</v>
      </c>
      <c r="B656" s="44" t="s">
        <v>708</v>
      </c>
      <c r="C656" s="17">
        <v>59.08</v>
      </c>
      <c r="D656" s="85">
        <v>7</v>
      </c>
      <c r="G656" s="17">
        <v>639291.29</v>
      </c>
      <c r="H656" s="10"/>
    </row>
    <row r="657" spans="1:8">
      <c r="A657" s="42">
        <v>42010</v>
      </c>
      <c r="B657" s="44" t="s">
        <v>709</v>
      </c>
      <c r="E657" s="17">
        <v>98000</v>
      </c>
      <c r="F657" s="80">
        <v>24</v>
      </c>
      <c r="G657" s="17">
        <v>639350.37</v>
      </c>
      <c r="H657" s="10"/>
    </row>
    <row r="658" spans="1:8">
      <c r="A658" s="50">
        <v>42010</v>
      </c>
      <c r="B658" s="51" t="s">
        <v>710</v>
      </c>
      <c r="C658" s="27">
        <v>185107</v>
      </c>
      <c r="D658" s="85">
        <v>12</v>
      </c>
      <c r="E658" s="27"/>
      <c r="G658" s="27">
        <v>541350.37</v>
      </c>
      <c r="H658" s="10"/>
    </row>
    <row r="659" spans="1:8">
      <c r="A659" s="50">
        <v>42010</v>
      </c>
      <c r="B659" s="51" t="s">
        <v>711</v>
      </c>
      <c r="C659" s="27">
        <v>727401.63</v>
      </c>
      <c r="D659" s="85">
        <v>11</v>
      </c>
      <c r="E659" s="27"/>
      <c r="G659" s="17">
        <v>726457.37</v>
      </c>
      <c r="H659" s="10"/>
    </row>
    <row r="660" spans="1:8">
      <c r="A660" s="50">
        <v>42010</v>
      </c>
      <c r="B660" s="52" t="s">
        <v>712</v>
      </c>
      <c r="C660" s="27">
        <v>5000</v>
      </c>
      <c r="D660" s="85">
        <v>188</v>
      </c>
      <c r="E660" s="27"/>
      <c r="G660" s="17">
        <v>1453859</v>
      </c>
      <c r="H660" s="10" t="s">
        <v>114</v>
      </c>
    </row>
    <row r="661" spans="1:8">
      <c r="A661" s="50">
        <v>42010</v>
      </c>
      <c r="B661" s="51" t="s">
        <v>13</v>
      </c>
      <c r="E661" s="17">
        <v>4100</v>
      </c>
      <c r="F661" s="80">
        <v>13</v>
      </c>
      <c r="G661" s="17">
        <v>1458859</v>
      </c>
      <c r="H661" s="10" t="s">
        <v>713</v>
      </c>
    </row>
    <row r="662" spans="1:8">
      <c r="A662" s="50">
        <v>42010</v>
      </c>
      <c r="B662" s="51" t="s">
        <v>16</v>
      </c>
      <c r="E662" s="17">
        <v>22869.88</v>
      </c>
      <c r="F662" s="80">
        <v>14</v>
      </c>
      <c r="G662" s="17">
        <v>1454759</v>
      </c>
      <c r="H662" s="10" t="s">
        <v>714</v>
      </c>
    </row>
    <row r="663" spans="1:8">
      <c r="A663" s="50">
        <v>42010</v>
      </c>
      <c r="B663" s="51" t="s">
        <v>16</v>
      </c>
      <c r="E663" s="17">
        <v>10000</v>
      </c>
      <c r="F663" s="80" t="s">
        <v>778</v>
      </c>
      <c r="G663" s="17">
        <v>1431889.12</v>
      </c>
      <c r="H663" s="10" t="s">
        <v>715</v>
      </c>
    </row>
    <row r="664" spans="1:8">
      <c r="A664" s="50">
        <v>42010</v>
      </c>
      <c r="B664" s="51" t="s">
        <v>716</v>
      </c>
      <c r="E664" s="17">
        <v>2259.86</v>
      </c>
      <c r="F664" s="80">
        <v>21</v>
      </c>
      <c r="G664" s="17">
        <v>1421889.12</v>
      </c>
      <c r="H664" s="10" t="s">
        <v>717</v>
      </c>
    </row>
    <row r="665" spans="1:8">
      <c r="A665" s="53">
        <v>42010</v>
      </c>
      <c r="B665" s="54" t="s">
        <v>718</v>
      </c>
      <c r="C665" s="17">
        <v>1999995.69</v>
      </c>
      <c r="D665" s="85">
        <v>13</v>
      </c>
      <c r="G665" s="17">
        <v>1419629.26</v>
      </c>
      <c r="H665" s="10" t="s">
        <v>719</v>
      </c>
    </row>
    <row r="666" spans="1:8">
      <c r="A666" s="50">
        <v>42010</v>
      </c>
      <c r="B666" s="39" t="s">
        <v>50</v>
      </c>
      <c r="C666" s="27">
        <v>16.3</v>
      </c>
      <c r="D666" s="85">
        <v>187</v>
      </c>
      <c r="E666" s="27"/>
      <c r="G666" s="17">
        <v>3419624.95</v>
      </c>
      <c r="H666" s="10" t="s">
        <v>51</v>
      </c>
    </row>
    <row r="667" spans="1:8">
      <c r="A667" s="50">
        <v>42010</v>
      </c>
      <c r="B667" s="39" t="s">
        <v>52</v>
      </c>
      <c r="C667" s="27">
        <v>101.86</v>
      </c>
      <c r="D667" s="85">
        <v>187</v>
      </c>
      <c r="G667" s="17">
        <v>3419641.25</v>
      </c>
      <c r="H667" s="10" t="s">
        <v>51</v>
      </c>
    </row>
    <row r="668" spans="1:8">
      <c r="A668" s="50">
        <v>42010</v>
      </c>
      <c r="B668" s="44" t="s">
        <v>53</v>
      </c>
      <c r="C668" s="27"/>
      <c r="E668" s="17">
        <v>36837.050000000003</v>
      </c>
      <c r="F668" s="80">
        <v>11</v>
      </c>
      <c r="G668" s="17">
        <v>3419743.11</v>
      </c>
      <c r="H668" s="10" t="s">
        <v>720</v>
      </c>
    </row>
    <row r="669" spans="1:8">
      <c r="A669" s="50">
        <v>42010</v>
      </c>
      <c r="B669" s="39" t="s">
        <v>55</v>
      </c>
      <c r="C669" s="27">
        <v>19.920000000000002</v>
      </c>
      <c r="D669" s="85">
        <v>187</v>
      </c>
      <c r="G669" s="17">
        <v>3382906.06</v>
      </c>
      <c r="H669" s="10" t="s">
        <v>51</v>
      </c>
    </row>
    <row r="670" spans="1:8">
      <c r="A670" s="50">
        <v>42010</v>
      </c>
      <c r="B670" s="39" t="s">
        <v>56</v>
      </c>
      <c r="C670" s="27">
        <v>124.48</v>
      </c>
      <c r="D670" s="85">
        <v>187</v>
      </c>
      <c r="G670" s="17">
        <v>3382925.98</v>
      </c>
      <c r="H670" s="10" t="s">
        <v>51</v>
      </c>
    </row>
    <row r="671" spans="1:8">
      <c r="A671" s="50">
        <v>42010</v>
      </c>
      <c r="B671" s="44" t="s">
        <v>57</v>
      </c>
      <c r="E671" s="17">
        <v>5081.49</v>
      </c>
      <c r="F671" s="80">
        <v>11</v>
      </c>
      <c r="G671" s="17">
        <v>3383050.46</v>
      </c>
      <c r="H671" s="10" t="s">
        <v>720</v>
      </c>
    </row>
    <row r="672" spans="1:8">
      <c r="A672" s="50">
        <v>42009</v>
      </c>
      <c r="B672" s="51" t="s">
        <v>721</v>
      </c>
      <c r="C672" s="27"/>
      <c r="E672" s="27">
        <v>7180</v>
      </c>
      <c r="F672" s="80">
        <v>10</v>
      </c>
      <c r="G672" s="27">
        <v>3377968.97</v>
      </c>
      <c r="H672" s="10" t="s">
        <v>722</v>
      </c>
    </row>
    <row r="673" spans="1:8">
      <c r="A673" s="50">
        <v>42009</v>
      </c>
      <c r="B673" s="51" t="s">
        <v>16</v>
      </c>
      <c r="C673" s="27"/>
      <c r="E673" s="27">
        <v>200000</v>
      </c>
      <c r="F673" s="80">
        <v>76</v>
      </c>
      <c r="G673" s="27">
        <v>3370788.97</v>
      </c>
      <c r="H673" s="10" t="s">
        <v>723</v>
      </c>
    </row>
    <row r="674" spans="1:8">
      <c r="A674" s="50">
        <v>42009</v>
      </c>
      <c r="B674" s="51" t="s">
        <v>724</v>
      </c>
      <c r="C674" s="27"/>
      <c r="E674" s="27">
        <v>273000</v>
      </c>
      <c r="F674" s="80">
        <v>15</v>
      </c>
      <c r="G674" s="27">
        <v>3170788.97</v>
      </c>
      <c r="H674" s="10"/>
    </row>
    <row r="675" spans="1:8">
      <c r="A675" s="50">
        <v>42009</v>
      </c>
      <c r="B675" s="51" t="s">
        <v>725</v>
      </c>
      <c r="C675" s="27">
        <v>512927.83</v>
      </c>
      <c r="D675" s="85">
        <v>3</v>
      </c>
      <c r="E675" s="27"/>
      <c r="G675" s="27">
        <v>2897788.97</v>
      </c>
      <c r="H675" s="10"/>
    </row>
    <row r="676" spans="1:8">
      <c r="A676" s="50">
        <v>42009</v>
      </c>
      <c r="B676" s="51" t="s">
        <v>726</v>
      </c>
      <c r="C676" s="27">
        <v>696634.53</v>
      </c>
      <c r="D676" s="85">
        <v>4</v>
      </c>
      <c r="E676" s="27"/>
      <c r="G676" s="27">
        <v>3410716.8</v>
      </c>
      <c r="H676" s="10"/>
    </row>
    <row r="677" spans="1:8">
      <c r="A677" s="50">
        <v>42009</v>
      </c>
      <c r="B677" s="51" t="s">
        <v>727</v>
      </c>
      <c r="C677" s="27"/>
      <c r="E677" s="27">
        <v>82542.320000000007</v>
      </c>
      <c r="F677" s="80">
        <v>16</v>
      </c>
      <c r="G677" s="27">
        <v>4107351.33</v>
      </c>
      <c r="H677" s="10"/>
    </row>
    <row r="678" spans="1:8">
      <c r="A678" s="50">
        <v>42009</v>
      </c>
      <c r="B678" s="51" t="s">
        <v>728</v>
      </c>
      <c r="C678" s="27">
        <v>82542.320000000007</v>
      </c>
      <c r="D678" s="85">
        <v>5</v>
      </c>
      <c r="E678" s="27"/>
      <c r="G678" s="27">
        <v>4024809.01</v>
      </c>
      <c r="H678" s="10"/>
    </row>
    <row r="679" spans="1:8" ht="15">
      <c r="A679" s="50">
        <v>42009</v>
      </c>
      <c r="B679" s="51" t="s">
        <v>729</v>
      </c>
      <c r="C679" s="27"/>
      <c r="E679" s="27">
        <v>82542.320000000007</v>
      </c>
      <c r="F679" s="80">
        <v>18</v>
      </c>
      <c r="G679" s="27">
        <v>4107351.33</v>
      </c>
      <c r="H679" s="89" t="s">
        <v>730</v>
      </c>
    </row>
    <row r="680" spans="1:8" ht="15">
      <c r="A680" s="50">
        <v>42009</v>
      </c>
      <c r="B680" s="51" t="s">
        <v>731</v>
      </c>
      <c r="C680" s="27"/>
      <c r="E680" s="27">
        <v>194159.15</v>
      </c>
      <c r="F680" s="80">
        <v>17</v>
      </c>
      <c r="G680" s="27">
        <v>4024809.01</v>
      </c>
      <c r="H680" s="89" t="s">
        <v>732</v>
      </c>
    </row>
    <row r="681" spans="1:8">
      <c r="A681" s="50">
        <v>42009</v>
      </c>
      <c r="B681" s="51" t="s">
        <v>733</v>
      </c>
      <c r="E681" s="17">
        <v>99000</v>
      </c>
      <c r="F681" s="80">
        <v>12</v>
      </c>
      <c r="G681" s="17">
        <v>3830649.86</v>
      </c>
      <c r="H681" s="10" t="s">
        <v>734</v>
      </c>
    </row>
    <row r="682" spans="1:8">
      <c r="A682" s="50">
        <v>42009</v>
      </c>
      <c r="B682" s="52" t="s">
        <v>735</v>
      </c>
      <c r="C682" s="27">
        <v>5000</v>
      </c>
      <c r="D682" s="85">
        <v>188</v>
      </c>
      <c r="E682" s="90"/>
      <c r="G682" s="17">
        <v>3731649.86</v>
      </c>
      <c r="H682" s="10" t="s">
        <v>114</v>
      </c>
    </row>
    <row r="683" spans="1:8">
      <c r="A683" s="50">
        <v>42009</v>
      </c>
      <c r="B683" s="51" t="s">
        <v>16</v>
      </c>
      <c r="C683" s="90"/>
      <c r="E683" s="17">
        <v>37403.519999999997</v>
      </c>
      <c r="F683" s="80">
        <v>8</v>
      </c>
      <c r="G683" s="17">
        <v>3736649.86</v>
      </c>
      <c r="H683" s="10" t="s">
        <v>736</v>
      </c>
    </row>
    <row r="684" spans="1:8">
      <c r="A684" s="50">
        <v>42009</v>
      </c>
      <c r="B684" s="51" t="s">
        <v>16</v>
      </c>
      <c r="C684" s="90"/>
      <c r="E684" s="17">
        <v>20000</v>
      </c>
      <c r="F684" s="80">
        <v>7</v>
      </c>
      <c r="G684" s="17">
        <v>3699246.34</v>
      </c>
      <c r="H684" s="10" t="s">
        <v>737</v>
      </c>
    </row>
    <row r="685" spans="1:8">
      <c r="A685" s="50">
        <v>42009</v>
      </c>
      <c r="B685" s="44" t="s">
        <v>16</v>
      </c>
      <c r="E685" s="17">
        <v>137000</v>
      </c>
      <c r="F685" s="80">
        <v>9</v>
      </c>
      <c r="G685" s="17">
        <v>3679246.34</v>
      </c>
      <c r="H685" s="10" t="s">
        <v>738</v>
      </c>
    </row>
    <row r="686" spans="1:8">
      <c r="A686" s="50">
        <v>42009</v>
      </c>
      <c r="B686" s="39" t="s">
        <v>50</v>
      </c>
      <c r="C686" s="90">
        <v>0.2</v>
      </c>
      <c r="D686" s="85">
        <v>187</v>
      </c>
      <c r="G686" s="17">
        <v>3542246.34</v>
      </c>
      <c r="H686" s="10" t="s">
        <v>51</v>
      </c>
    </row>
    <row r="687" spans="1:8">
      <c r="A687" s="50">
        <v>42009</v>
      </c>
      <c r="B687" s="39" t="s">
        <v>52</v>
      </c>
      <c r="C687" s="90">
        <v>1.27</v>
      </c>
      <c r="D687" s="85">
        <v>187</v>
      </c>
      <c r="G687" s="17">
        <v>3542246.54</v>
      </c>
      <c r="H687" s="10" t="s">
        <v>51</v>
      </c>
    </row>
    <row r="688" spans="1:8">
      <c r="A688" s="50">
        <v>42009</v>
      </c>
      <c r="B688" s="44" t="s">
        <v>53</v>
      </c>
      <c r="E688" s="17">
        <v>75.03</v>
      </c>
      <c r="F688" s="80">
        <v>5</v>
      </c>
      <c r="G688" s="17">
        <v>3542247.81</v>
      </c>
      <c r="H688" s="10" t="s">
        <v>739</v>
      </c>
    </row>
    <row r="689" spans="1:8">
      <c r="A689" s="50">
        <v>42009</v>
      </c>
      <c r="B689" s="39" t="s">
        <v>55</v>
      </c>
      <c r="C689" s="17">
        <v>87.68</v>
      </c>
      <c r="D689" s="85">
        <v>187</v>
      </c>
      <c r="G689" s="17">
        <v>3542172.78</v>
      </c>
      <c r="H689" s="10" t="s">
        <v>51</v>
      </c>
    </row>
    <row r="690" spans="1:8">
      <c r="A690" s="50">
        <v>42009</v>
      </c>
      <c r="B690" s="55" t="s">
        <v>56</v>
      </c>
      <c r="C690" s="17">
        <v>548.01</v>
      </c>
      <c r="D690" s="85">
        <v>187</v>
      </c>
      <c r="G690" s="17">
        <v>3542260.46</v>
      </c>
      <c r="H690" s="10" t="s">
        <v>51</v>
      </c>
    </row>
    <row r="691" spans="1:8">
      <c r="A691" s="50">
        <v>42009</v>
      </c>
      <c r="B691" s="51" t="s">
        <v>57</v>
      </c>
      <c r="E691" s="17">
        <v>22368.85</v>
      </c>
      <c r="F691" s="80">
        <v>5</v>
      </c>
      <c r="G691" s="17">
        <v>3542808.47</v>
      </c>
      <c r="H691" s="10" t="s">
        <v>739</v>
      </c>
    </row>
    <row r="692" spans="1:8">
      <c r="A692" s="50">
        <v>42008</v>
      </c>
      <c r="B692" s="51" t="s">
        <v>740</v>
      </c>
      <c r="C692" s="17">
        <v>15212.19</v>
      </c>
      <c r="D692" s="85">
        <v>2</v>
      </c>
      <c r="G692" s="17">
        <v>3520439.62</v>
      </c>
      <c r="H692" s="10" t="s">
        <v>741</v>
      </c>
    </row>
    <row r="693" spans="1:8">
      <c r="A693" s="50">
        <v>42008</v>
      </c>
      <c r="B693" s="51" t="s">
        <v>742</v>
      </c>
      <c r="E693" s="17">
        <v>1585.71</v>
      </c>
      <c r="F693" s="80">
        <v>210</v>
      </c>
      <c r="G693" s="17">
        <v>3535651.81</v>
      </c>
      <c r="H693" s="10" t="s">
        <v>743</v>
      </c>
    </row>
    <row r="694" spans="1:8">
      <c r="A694" s="50">
        <v>42008</v>
      </c>
      <c r="B694" s="51" t="s">
        <v>744</v>
      </c>
      <c r="C694" s="17">
        <v>158340</v>
      </c>
      <c r="D694" s="85" t="s">
        <v>770</v>
      </c>
      <c r="G694" s="17">
        <v>3534066.1</v>
      </c>
      <c r="H694" s="10" t="s">
        <v>43</v>
      </c>
    </row>
    <row r="695" spans="1:8">
      <c r="A695" s="50">
        <v>42008</v>
      </c>
      <c r="B695" s="51" t="s">
        <v>16</v>
      </c>
      <c r="E695" s="17">
        <v>6768.04</v>
      </c>
      <c r="F695" s="80">
        <v>4</v>
      </c>
      <c r="G695" s="17">
        <v>3692406.1</v>
      </c>
      <c r="H695" s="10" t="s">
        <v>745</v>
      </c>
    </row>
    <row r="696" spans="1:8">
      <c r="A696" s="50">
        <v>42008</v>
      </c>
      <c r="B696" s="51" t="s">
        <v>16</v>
      </c>
      <c r="E696" s="17">
        <v>100000</v>
      </c>
      <c r="F696" s="80">
        <v>3</v>
      </c>
      <c r="G696" s="17">
        <v>3685638.06</v>
      </c>
      <c r="H696" s="10" t="s">
        <v>746</v>
      </c>
    </row>
    <row r="697" spans="1:8">
      <c r="A697" s="50">
        <v>42008</v>
      </c>
      <c r="B697" s="51" t="s">
        <v>747</v>
      </c>
      <c r="E697" s="17">
        <v>2892.88</v>
      </c>
      <c r="F697" s="80">
        <v>6</v>
      </c>
      <c r="G697" s="17">
        <v>3585638.06</v>
      </c>
      <c r="H697" s="10" t="s">
        <v>748</v>
      </c>
    </row>
    <row r="698" spans="1:8">
      <c r="A698" s="50">
        <v>42008</v>
      </c>
      <c r="B698" s="51" t="s">
        <v>749</v>
      </c>
      <c r="C698" s="17">
        <v>1722359.22</v>
      </c>
      <c r="D698" s="85">
        <v>1</v>
      </c>
      <c r="G698" s="17">
        <v>3582745.18</v>
      </c>
      <c r="H698" s="10"/>
    </row>
    <row r="699" spans="1:8">
      <c r="A699" s="50">
        <v>42008</v>
      </c>
      <c r="B699" s="51" t="s">
        <v>750</v>
      </c>
      <c r="C699" s="17">
        <v>20000</v>
      </c>
      <c r="D699" s="85" t="s">
        <v>769</v>
      </c>
      <c r="G699" s="17">
        <v>5305104.4000000004</v>
      </c>
      <c r="H699" s="10" t="s">
        <v>43</v>
      </c>
    </row>
    <row r="700" spans="1:8">
      <c r="A700" s="50">
        <v>42008</v>
      </c>
      <c r="B700" s="51" t="s">
        <v>16</v>
      </c>
      <c r="E700" s="17">
        <v>3880.61</v>
      </c>
      <c r="F700" s="80">
        <v>2</v>
      </c>
      <c r="G700" s="17">
        <v>5325104.4000000004</v>
      </c>
      <c r="H700" s="10" t="s">
        <v>751</v>
      </c>
    </row>
    <row r="701" spans="1:8">
      <c r="A701" s="50">
        <v>42008</v>
      </c>
      <c r="B701" s="52" t="s">
        <v>752</v>
      </c>
      <c r="C701" s="17">
        <v>5000</v>
      </c>
      <c r="D701" s="85">
        <v>188</v>
      </c>
      <c r="G701" s="17">
        <v>5321223.79</v>
      </c>
      <c r="H701" s="10" t="s">
        <v>114</v>
      </c>
    </row>
    <row r="702" spans="1:8">
      <c r="A702" s="50">
        <v>42008</v>
      </c>
      <c r="B702" s="95" t="s">
        <v>753</v>
      </c>
      <c r="E702" s="17">
        <v>2736.57</v>
      </c>
      <c r="F702" s="80" t="s">
        <v>779</v>
      </c>
      <c r="G702" s="17">
        <v>5326223.79</v>
      </c>
      <c r="H702" s="10" t="s">
        <v>85</v>
      </c>
    </row>
    <row r="703" spans="1:8">
      <c r="A703" s="50">
        <v>42008</v>
      </c>
      <c r="B703" s="55" t="s">
        <v>50</v>
      </c>
      <c r="C703" s="17">
        <v>12.52</v>
      </c>
      <c r="D703" s="85">
        <v>187</v>
      </c>
      <c r="G703" s="17">
        <v>5323487.22</v>
      </c>
      <c r="H703" s="10" t="s">
        <v>51</v>
      </c>
    </row>
    <row r="704" spans="1:8">
      <c r="A704" s="50">
        <v>42008</v>
      </c>
      <c r="B704" s="55" t="s">
        <v>52</v>
      </c>
      <c r="C704" s="17">
        <v>78.260000000000005</v>
      </c>
      <c r="D704" s="85">
        <v>187</v>
      </c>
      <c r="G704" s="17">
        <v>5323499.74</v>
      </c>
      <c r="H704" s="10" t="s">
        <v>51</v>
      </c>
    </row>
    <row r="705" spans="1:8">
      <c r="A705" s="50">
        <v>42008</v>
      </c>
      <c r="B705" s="51" t="s">
        <v>53</v>
      </c>
      <c r="E705" s="17">
        <v>21432.52</v>
      </c>
      <c r="F705" s="80" t="s">
        <v>773</v>
      </c>
      <c r="G705" s="17">
        <v>5323578</v>
      </c>
      <c r="H705" s="10" t="s">
        <v>754</v>
      </c>
    </row>
    <row r="706" spans="1:8">
      <c r="A706" s="50">
        <v>42008</v>
      </c>
      <c r="B706" s="55" t="s">
        <v>50</v>
      </c>
      <c r="C706" s="17">
        <v>34.47</v>
      </c>
      <c r="D706" s="85">
        <v>187</v>
      </c>
      <c r="G706" s="17">
        <v>5302145.4800000004</v>
      </c>
      <c r="H706" s="10" t="s">
        <v>51</v>
      </c>
    </row>
    <row r="707" spans="1:8">
      <c r="A707" s="50">
        <v>42008</v>
      </c>
      <c r="B707" s="55" t="s">
        <v>52</v>
      </c>
      <c r="C707" s="17">
        <v>215.42</v>
      </c>
      <c r="D707" s="85">
        <v>187</v>
      </c>
      <c r="G707" s="17">
        <v>5302179.95</v>
      </c>
      <c r="H707" s="10" t="s">
        <v>51</v>
      </c>
    </row>
    <row r="708" spans="1:8">
      <c r="A708" s="50">
        <v>42008</v>
      </c>
      <c r="B708" s="51" t="s">
        <v>53</v>
      </c>
      <c r="E708" s="17">
        <v>42263.34</v>
      </c>
      <c r="F708" s="80">
        <v>1</v>
      </c>
      <c r="G708" s="17">
        <v>5302395.37</v>
      </c>
      <c r="H708" s="10" t="s">
        <v>755</v>
      </c>
    </row>
    <row r="709" spans="1:8">
      <c r="A709" s="50">
        <v>42008</v>
      </c>
      <c r="B709" s="55" t="s">
        <v>55</v>
      </c>
      <c r="C709" s="17">
        <v>39.46</v>
      </c>
      <c r="D709" s="85">
        <v>187</v>
      </c>
      <c r="G709" s="17">
        <v>5260132.03</v>
      </c>
      <c r="H709" s="10" t="s">
        <v>51</v>
      </c>
    </row>
    <row r="710" spans="1:8">
      <c r="A710" s="50">
        <v>42008</v>
      </c>
      <c r="B710" s="55" t="s">
        <v>56</v>
      </c>
      <c r="C710" s="17">
        <v>246.63</v>
      </c>
      <c r="D710" s="85">
        <v>187</v>
      </c>
      <c r="G710" s="17">
        <v>5260171.49</v>
      </c>
      <c r="H710" s="10" t="s">
        <v>51</v>
      </c>
    </row>
    <row r="711" spans="1:8">
      <c r="A711" s="50">
        <v>42008</v>
      </c>
      <c r="B711" s="51" t="s">
        <v>57</v>
      </c>
      <c r="E711" s="17">
        <v>10066.85</v>
      </c>
      <c r="F711" s="80">
        <v>1</v>
      </c>
      <c r="G711" s="17">
        <v>5260418.12</v>
      </c>
      <c r="H711" s="10" t="s">
        <v>755</v>
      </c>
    </row>
    <row r="712" spans="1:8">
      <c r="A712" s="50">
        <v>42006</v>
      </c>
      <c r="B712" s="51" t="s">
        <v>16</v>
      </c>
      <c r="E712" s="17">
        <v>7967.22</v>
      </c>
      <c r="F712" s="80" t="s">
        <v>777</v>
      </c>
      <c r="G712" s="17">
        <v>5250351.2699999996</v>
      </c>
      <c r="H712" s="10" t="s">
        <v>756</v>
      </c>
    </row>
    <row r="713" spans="1:8">
      <c r="A713" s="50">
        <v>42008</v>
      </c>
      <c r="B713" s="55" t="s">
        <v>757</v>
      </c>
      <c r="C713" s="17">
        <v>379.2</v>
      </c>
      <c r="D713" s="85">
        <v>187</v>
      </c>
      <c r="G713" s="17">
        <v>5242384.05</v>
      </c>
      <c r="H713" s="10" t="s">
        <v>51</v>
      </c>
    </row>
    <row r="714" spans="1:8">
      <c r="A714" s="50">
        <v>42008</v>
      </c>
      <c r="B714" s="55" t="s">
        <v>758</v>
      </c>
      <c r="C714" s="17">
        <v>2370</v>
      </c>
      <c r="D714" s="85">
        <v>187</v>
      </c>
      <c r="G714" s="17">
        <v>5242763.25</v>
      </c>
      <c r="H714" s="10" t="s">
        <v>51</v>
      </c>
    </row>
    <row r="715" spans="1:8">
      <c r="A715" s="56"/>
      <c r="B715" s="57"/>
      <c r="C715" s="60"/>
      <c r="E715" s="60"/>
      <c r="G715" s="60"/>
      <c r="H715" s="10"/>
    </row>
    <row r="716" spans="1:8">
      <c r="A716" s="56"/>
      <c r="B716" s="57" t="s">
        <v>759</v>
      </c>
      <c r="C716" s="60">
        <f>+C710+C707+C704+C690+C687+C670+C667+C633+C630+C592+C589+C552+C549+C546+C543+C540+C514+C511+C468+C465+C439+C436+C403+C400+C365+C362+C359+C356+C353+C310+C307+C267+C264+C242+C239+C214+C217+C182+C179+C176+C173+C144+C141+C138+C102+C99+C70+C67+C46+C43+C714</f>
        <v>14408.950000000003</v>
      </c>
      <c r="E716" s="60"/>
      <c r="G716" s="60"/>
      <c r="H716" s="10"/>
    </row>
    <row r="717" spans="1:8">
      <c r="A717" s="56"/>
      <c r="B717" s="57" t="s">
        <v>760</v>
      </c>
      <c r="C717" s="60">
        <f>+C713+C709+C706+C703+C689+C686+C669+C666+C632+C629+C591+C588+C551+C545+C548+C542+C539+C513+C510+C467+C464+C438+C435+C402+C399+C364+C358+C361+C355+C352+C309+C306+C266+C263+C241+C238+C216+C213+C181+C178+C175+C172+C143+C140+C137+C101+C98+C69+C66+C45+C42</f>
        <v>2305.440000000001</v>
      </c>
      <c r="E717" s="60"/>
      <c r="G717" s="60"/>
      <c r="H717" s="10"/>
    </row>
    <row r="718" spans="1:8">
      <c r="A718" s="56"/>
      <c r="B718" s="57"/>
      <c r="C718" s="60"/>
      <c r="E718" s="60"/>
      <c r="H718" s="17"/>
    </row>
    <row r="719" spans="1:8">
      <c r="A719" s="58"/>
      <c r="B719" s="59"/>
      <c r="C719" s="60"/>
      <c r="E719" s="60"/>
      <c r="H719" s="17"/>
    </row>
    <row r="720" spans="1:8">
      <c r="A720" s="58"/>
      <c r="B720" s="59"/>
      <c r="C720" s="60"/>
      <c r="E720" s="60"/>
      <c r="H720" s="17"/>
    </row>
    <row r="721" spans="1:8">
      <c r="A721" s="58"/>
      <c r="B721" s="59"/>
      <c r="C721" s="60"/>
      <c r="E721" s="60"/>
      <c r="H721" s="17"/>
    </row>
    <row r="722" spans="1:8">
      <c r="A722" s="58"/>
      <c r="B722" s="59"/>
      <c r="C722" s="60"/>
      <c r="E722" s="60"/>
      <c r="H722" s="88"/>
    </row>
    <row r="723" spans="1:8">
      <c r="A723" s="58"/>
      <c r="B723" s="59"/>
      <c r="C723" s="60"/>
      <c r="E723" s="60"/>
    </row>
    <row r="724" spans="1:8">
      <c r="A724" s="58"/>
      <c r="B724" s="59"/>
      <c r="C724" s="60"/>
      <c r="E724" s="60"/>
      <c r="G724" s="60"/>
      <c r="H724" s="96"/>
    </row>
    <row r="725" spans="1:8">
      <c r="A725" s="58"/>
      <c r="B725" s="59"/>
      <c r="C725" s="60"/>
      <c r="E725" s="60"/>
      <c r="G725" s="60"/>
      <c r="H725" s="41"/>
    </row>
    <row r="726" spans="1:8">
      <c r="A726" s="58"/>
      <c r="B726" s="59"/>
      <c r="C726" s="60"/>
      <c r="E726" s="60"/>
      <c r="G726" s="60"/>
      <c r="H726" s="10"/>
    </row>
    <row r="727" spans="1:8">
      <c r="A727" s="58"/>
      <c r="B727" s="59"/>
      <c r="C727" s="60"/>
      <c r="E727" s="60"/>
      <c r="G727" s="60"/>
      <c r="H727" s="97"/>
    </row>
    <row r="728" spans="1:8">
      <c r="A728" s="58"/>
      <c r="B728" s="59"/>
      <c r="C728" s="60"/>
      <c r="E728" s="60"/>
      <c r="G728" s="60"/>
      <c r="H728" s="10"/>
    </row>
    <row r="729" spans="1:8">
      <c r="A729" s="58"/>
      <c r="B729" s="59"/>
      <c r="C729" s="60"/>
      <c r="E729" s="60"/>
      <c r="G729" s="60"/>
      <c r="H729" s="10"/>
    </row>
    <row r="730" spans="1:8">
      <c r="A730" s="58"/>
      <c r="B730" s="59"/>
      <c r="C730" s="60"/>
      <c r="E730" s="60"/>
      <c r="G730" s="60"/>
      <c r="H730" s="10"/>
    </row>
    <row r="731" spans="1:8">
      <c r="A731" s="58"/>
      <c r="B731" s="59"/>
      <c r="C731" s="60"/>
      <c r="E731" s="60"/>
      <c r="G731" s="60"/>
      <c r="H731" s="10"/>
    </row>
    <row r="732" spans="1:8">
      <c r="A732" s="58"/>
      <c r="B732" s="59"/>
      <c r="C732" s="60"/>
      <c r="E732" s="60"/>
      <c r="G732" s="60"/>
      <c r="H732" s="10"/>
    </row>
    <row r="733" spans="1:8">
      <c r="A733" s="58"/>
      <c r="B733" s="59"/>
      <c r="C733" s="60"/>
      <c r="E733" s="60"/>
      <c r="G733" s="60"/>
      <c r="H733" s="10"/>
    </row>
    <row r="734" spans="1:8">
      <c r="A734" s="58"/>
      <c r="B734" s="59"/>
      <c r="C734" s="60"/>
      <c r="E734" s="60"/>
      <c r="G734" s="60"/>
      <c r="H734" s="10"/>
    </row>
    <row r="735" spans="1:8">
      <c r="A735" s="58"/>
      <c r="B735" s="59"/>
      <c r="C735" s="60"/>
      <c r="E735" s="60"/>
      <c r="G735" s="60"/>
      <c r="H735" s="10"/>
    </row>
    <row r="736" spans="1:8">
      <c r="A736" s="58"/>
      <c r="B736" s="59"/>
      <c r="C736" s="60"/>
      <c r="E736" s="60"/>
      <c r="G736" s="60"/>
      <c r="H736" s="10"/>
    </row>
    <row r="737" spans="1:8">
      <c r="A737" s="58"/>
      <c r="B737" s="59"/>
      <c r="C737" s="60"/>
      <c r="E737" s="60"/>
      <c r="G737" s="60"/>
      <c r="H737" s="10"/>
    </row>
    <row r="738" spans="1:8">
      <c r="A738" s="58"/>
      <c r="B738" s="59"/>
      <c r="C738" s="60"/>
      <c r="E738" s="60"/>
      <c r="G738" s="60"/>
      <c r="H738" s="10"/>
    </row>
    <row r="739" spans="1:8">
      <c r="A739" s="58"/>
      <c r="B739" s="59"/>
      <c r="C739" s="60"/>
      <c r="E739" s="60"/>
      <c r="G739" s="60"/>
      <c r="H739" s="10"/>
    </row>
    <row r="740" spans="1:8">
      <c r="A740" s="58"/>
      <c r="B740" s="59"/>
      <c r="C740" s="60"/>
      <c r="E740" s="60"/>
      <c r="G740" s="60"/>
      <c r="H740" s="10"/>
    </row>
    <row r="741" spans="1:8">
      <c r="A741" s="58"/>
      <c r="B741" s="59"/>
      <c r="C741" s="60"/>
      <c r="E741" s="60"/>
      <c r="G741" s="60"/>
      <c r="H741" s="10"/>
    </row>
    <row r="742" spans="1:8">
      <c r="A742" s="58"/>
      <c r="B742" s="59"/>
      <c r="C742" s="60"/>
      <c r="E742" s="60"/>
      <c r="G742" s="60"/>
      <c r="H742" s="10"/>
    </row>
    <row r="743" spans="1:8">
      <c r="A743" s="58"/>
      <c r="B743" s="59"/>
      <c r="C743" s="60"/>
      <c r="E743" s="60"/>
      <c r="G743" s="60"/>
      <c r="H743" s="10"/>
    </row>
    <row r="744" spans="1:8">
      <c r="A744" s="58"/>
      <c r="B744" s="59"/>
      <c r="C744" s="60"/>
      <c r="E744" s="60"/>
      <c r="G744" s="60"/>
      <c r="H744" s="10"/>
    </row>
    <row r="745" spans="1:8">
      <c r="A745" s="58"/>
      <c r="B745" s="59"/>
      <c r="C745" s="60"/>
      <c r="E745" s="60"/>
      <c r="G745" s="60"/>
      <c r="H745" s="10"/>
    </row>
    <row r="746" spans="1:8">
      <c r="A746" s="58"/>
      <c r="B746" s="59"/>
      <c r="C746" s="60"/>
      <c r="E746" s="60"/>
      <c r="G746" s="60"/>
      <c r="H746" s="10"/>
    </row>
    <row r="747" spans="1:8">
      <c r="A747" s="58"/>
      <c r="B747" s="59"/>
      <c r="C747" s="60"/>
      <c r="E747" s="60"/>
      <c r="G747" s="60"/>
      <c r="H747" s="10"/>
    </row>
    <row r="748" spans="1:8">
      <c r="A748" s="58"/>
      <c r="B748" s="59"/>
      <c r="C748" s="60"/>
      <c r="E748" s="60"/>
      <c r="G748" s="60"/>
      <c r="H748" s="10"/>
    </row>
    <row r="749" spans="1:8">
      <c r="A749" s="58"/>
      <c r="B749" s="59"/>
      <c r="C749" s="60"/>
      <c r="E749" s="60"/>
      <c r="G749" s="60"/>
      <c r="H749" s="10"/>
    </row>
    <row r="750" spans="1:8">
      <c r="A750" s="58"/>
      <c r="B750" s="59"/>
      <c r="C750" s="60"/>
      <c r="E750" s="60"/>
      <c r="G750" s="60"/>
      <c r="H750" s="10"/>
    </row>
    <row r="751" spans="1:8">
      <c r="A751" s="58"/>
      <c r="B751" s="59"/>
      <c r="C751" s="60"/>
      <c r="E751" s="60"/>
      <c r="G751" s="60"/>
      <c r="H751" s="10"/>
    </row>
    <row r="752" spans="1:8">
      <c r="A752" s="58"/>
      <c r="B752" s="59"/>
      <c r="C752" s="60"/>
      <c r="E752" s="60"/>
      <c r="G752" s="60"/>
      <c r="H752" s="10"/>
    </row>
    <row r="753" spans="1:8">
      <c r="A753" s="58"/>
      <c r="B753" s="59"/>
      <c r="C753" s="60"/>
      <c r="E753" s="60"/>
      <c r="G753" s="60"/>
      <c r="H753" s="10"/>
    </row>
    <row r="754" spans="1:8">
      <c r="A754" s="58"/>
      <c r="B754" s="59"/>
      <c r="C754" s="60"/>
      <c r="E754" s="60"/>
      <c r="G754" s="60"/>
      <c r="H754" s="10"/>
    </row>
    <row r="755" spans="1:8">
      <c r="A755" s="58"/>
      <c r="B755" s="59"/>
      <c r="C755" s="60"/>
      <c r="E755" s="60"/>
      <c r="G755" s="60"/>
      <c r="H755" s="10"/>
    </row>
    <row r="756" spans="1:8">
      <c r="A756" s="58"/>
      <c r="B756" s="59"/>
      <c r="C756" s="60"/>
      <c r="E756" s="60"/>
      <c r="G756" s="60"/>
      <c r="H756" s="10"/>
    </row>
    <row r="757" spans="1:8">
      <c r="A757" s="58"/>
      <c r="B757" s="59"/>
      <c r="C757" s="60"/>
      <c r="E757" s="60"/>
      <c r="G757" s="60"/>
      <c r="H757" s="10"/>
    </row>
    <row r="758" spans="1:8">
      <c r="A758" s="58"/>
      <c r="B758" s="59"/>
      <c r="C758" s="60"/>
      <c r="E758" s="60"/>
      <c r="G758" s="60"/>
      <c r="H758" s="10"/>
    </row>
    <row r="759" spans="1:8">
      <c r="A759" s="58"/>
      <c r="B759" s="59"/>
      <c r="C759" s="60"/>
      <c r="E759" s="60"/>
      <c r="G759" s="60"/>
      <c r="H759" s="10"/>
    </row>
    <row r="760" spans="1:8">
      <c r="A760" s="58"/>
      <c r="B760" s="59"/>
      <c r="C760" s="60"/>
      <c r="E760" s="60"/>
      <c r="G760" s="60"/>
      <c r="H760" s="10"/>
    </row>
    <row r="761" spans="1:8">
      <c r="A761" s="58"/>
      <c r="B761" s="59"/>
      <c r="C761" s="60"/>
      <c r="E761" s="60"/>
      <c r="G761" s="60"/>
      <c r="H761" s="10"/>
    </row>
    <row r="762" spans="1:8">
      <c r="A762" s="58"/>
      <c r="B762" s="59"/>
      <c r="C762" s="60"/>
      <c r="E762" s="60"/>
      <c r="G762" s="60"/>
      <c r="H762" s="10"/>
    </row>
    <row r="763" spans="1:8">
      <c r="A763" s="58"/>
      <c r="B763" s="59"/>
      <c r="C763" s="60"/>
      <c r="E763" s="60"/>
      <c r="G763" s="60"/>
      <c r="H763" s="10"/>
    </row>
    <row r="764" spans="1:8">
      <c r="A764" s="58"/>
      <c r="B764" s="59"/>
      <c r="C764" s="60"/>
      <c r="E764" s="60"/>
      <c r="G764" s="60"/>
      <c r="H764" s="10"/>
    </row>
    <row r="765" spans="1:8">
      <c r="A765" s="58"/>
      <c r="B765" s="59"/>
      <c r="C765" s="60"/>
      <c r="E765" s="60"/>
      <c r="G765" s="60"/>
      <c r="H765" s="10"/>
    </row>
    <row r="766" spans="1:8">
      <c r="A766" s="58"/>
      <c r="B766" s="59"/>
      <c r="C766" s="60"/>
      <c r="E766" s="60"/>
      <c r="G766" s="60"/>
      <c r="H766" s="10"/>
    </row>
    <row r="767" spans="1:8">
      <c r="A767" s="58"/>
      <c r="B767" s="59"/>
      <c r="C767" s="60"/>
      <c r="E767" s="60"/>
      <c r="G767" s="60"/>
      <c r="H767" s="10"/>
    </row>
    <row r="768" spans="1:8">
      <c r="A768" s="58"/>
      <c r="B768" s="59"/>
      <c r="C768" s="60"/>
      <c r="E768" s="60"/>
      <c r="G768" s="60"/>
      <c r="H768" s="10"/>
    </row>
    <row r="769" spans="1:8">
      <c r="A769" s="58"/>
      <c r="B769" s="59"/>
      <c r="C769" s="60"/>
      <c r="E769" s="60"/>
      <c r="G769" s="60"/>
      <c r="H769" s="10"/>
    </row>
    <row r="770" spans="1:8">
      <c r="A770" s="58"/>
      <c r="B770" s="59"/>
      <c r="C770" s="60"/>
      <c r="E770" s="60"/>
      <c r="G770" s="60"/>
      <c r="H770" s="10"/>
    </row>
    <row r="771" spans="1:8">
      <c r="A771" s="58"/>
      <c r="B771" s="59"/>
      <c r="C771" s="60"/>
      <c r="E771" s="60"/>
      <c r="G771" s="60"/>
      <c r="H771" s="10"/>
    </row>
    <row r="772" spans="1:8">
      <c r="A772" s="58"/>
      <c r="B772" s="59"/>
      <c r="C772" s="60"/>
      <c r="E772" s="60"/>
      <c r="G772" s="60"/>
      <c r="H772" s="10"/>
    </row>
    <row r="773" spans="1:8">
      <c r="A773" s="58"/>
      <c r="B773" s="59"/>
      <c r="C773" s="60"/>
      <c r="E773" s="60"/>
      <c r="G773" s="60"/>
      <c r="H773" s="10"/>
    </row>
    <row r="774" spans="1:8">
      <c r="A774" s="58"/>
      <c r="B774" s="59"/>
      <c r="C774" s="60"/>
      <c r="E774" s="60"/>
      <c r="G774" s="60"/>
      <c r="H774" s="10"/>
    </row>
    <row r="775" spans="1:8">
      <c r="A775" s="58"/>
      <c r="B775" s="59"/>
      <c r="C775" s="60"/>
      <c r="E775" s="60"/>
      <c r="G775" s="60"/>
      <c r="H775" s="10"/>
    </row>
    <row r="776" spans="1:8">
      <c r="A776" s="58"/>
      <c r="B776" s="59"/>
      <c r="C776" s="60"/>
      <c r="E776" s="60"/>
      <c r="G776" s="60"/>
      <c r="H776" s="10"/>
    </row>
    <row r="777" spans="1:8">
      <c r="A777" s="58"/>
      <c r="B777" s="59"/>
      <c r="C777" s="60"/>
      <c r="E777" s="60"/>
      <c r="G777" s="60"/>
      <c r="H777" s="10"/>
    </row>
    <row r="778" spans="1:8">
      <c r="A778" s="58"/>
      <c r="B778" s="59"/>
      <c r="C778" s="60"/>
      <c r="E778" s="60"/>
      <c r="G778" s="60"/>
      <c r="H778" s="10"/>
    </row>
    <row r="779" spans="1:8">
      <c r="A779" s="58"/>
      <c r="B779" s="59"/>
      <c r="C779" s="60"/>
      <c r="E779" s="60"/>
      <c r="G779" s="60"/>
      <c r="H779" s="10"/>
    </row>
    <row r="780" spans="1:8">
      <c r="A780" s="58"/>
      <c r="B780" s="59"/>
      <c r="C780" s="60"/>
      <c r="E780" s="60"/>
      <c r="G780" s="60"/>
      <c r="H780" s="10"/>
    </row>
    <row r="781" spans="1:8">
      <c r="A781" s="58"/>
      <c r="B781" s="59"/>
      <c r="C781" s="60"/>
      <c r="E781" s="60"/>
      <c r="G781" s="60"/>
      <c r="H781" s="10"/>
    </row>
    <row r="782" spans="1:8">
      <c r="A782" s="58"/>
      <c r="B782" s="59"/>
      <c r="C782" s="60"/>
      <c r="E782" s="60"/>
      <c r="G782" s="60"/>
      <c r="H782" s="10"/>
    </row>
    <row r="783" spans="1:8">
      <c r="A783" s="58"/>
      <c r="B783" s="59"/>
      <c r="C783" s="60"/>
      <c r="E783" s="60"/>
      <c r="G783" s="60"/>
      <c r="H783" s="10"/>
    </row>
    <row r="784" spans="1:8">
      <c r="A784" s="58"/>
      <c r="B784" s="59"/>
      <c r="C784" s="60"/>
      <c r="E784" s="60"/>
      <c r="G784" s="60"/>
      <c r="H784" s="10"/>
    </row>
    <row r="785" spans="1:8">
      <c r="A785" s="58"/>
      <c r="B785" s="59"/>
      <c r="C785" s="60"/>
      <c r="E785" s="60"/>
      <c r="G785" s="60"/>
      <c r="H785" s="10"/>
    </row>
    <row r="786" spans="1:8">
      <c r="A786" s="58"/>
      <c r="B786" s="59"/>
      <c r="C786" s="60"/>
      <c r="E786" s="60"/>
      <c r="G786" s="60"/>
      <c r="H786" s="10"/>
    </row>
    <row r="787" spans="1:8">
      <c r="A787" s="58"/>
      <c r="B787" s="59"/>
      <c r="C787" s="61"/>
      <c r="E787" s="60"/>
      <c r="G787" s="60"/>
      <c r="H787" s="10"/>
    </row>
    <row r="788" spans="1:8">
      <c r="A788" s="58"/>
      <c r="B788" s="59"/>
      <c r="C788" s="61"/>
      <c r="E788" s="60"/>
      <c r="G788" s="60"/>
      <c r="H788" s="10"/>
    </row>
    <row r="789" spans="1:8">
      <c r="A789" s="58"/>
      <c r="B789" s="59"/>
      <c r="C789" s="60"/>
      <c r="E789" s="60"/>
      <c r="G789" s="60"/>
      <c r="H789" s="10"/>
    </row>
    <row r="790" spans="1:8">
      <c r="A790" s="58"/>
      <c r="B790" s="59"/>
      <c r="C790" s="61"/>
      <c r="E790" s="60"/>
      <c r="G790" s="60"/>
      <c r="H790" s="10"/>
    </row>
    <row r="791" spans="1:8">
      <c r="A791" s="58"/>
      <c r="B791" s="59"/>
      <c r="C791" s="61"/>
      <c r="E791" s="60"/>
      <c r="G791" s="60"/>
      <c r="H791" s="10"/>
    </row>
    <row r="792" spans="1:8">
      <c r="A792" s="58"/>
      <c r="B792" s="59"/>
      <c r="C792" s="60"/>
      <c r="E792" s="60"/>
      <c r="G792" s="60"/>
      <c r="H792" s="10"/>
    </row>
    <row r="793" spans="1:8">
      <c r="A793" s="58"/>
      <c r="B793" s="59"/>
      <c r="C793" s="61"/>
      <c r="E793" s="60"/>
      <c r="G793" s="60"/>
      <c r="H793" s="10"/>
    </row>
    <row r="794" spans="1:8">
      <c r="A794" s="58"/>
      <c r="B794" s="59"/>
      <c r="C794" s="61"/>
      <c r="E794" s="60"/>
      <c r="G794" s="60"/>
      <c r="H794" s="10"/>
    </row>
    <row r="795" spans="1:8">
      <c r="A795" s="58"/>
      <c r="B795" s="59"/>
      <c r="C795" s="60"/>
      <c r="E795" s="60"/>
      <c r="G795" s="60"/>
      <c r="H795" s="10"/>
    </row>
    <row r="796" spans="1:8">
      <c r="A796" s="58"/>
      <c r="B796" s="59"/>
      <c r="C796" s="60"/>
      <c r="E796" s="60"/>
      <c r="G796" s="60"/>
      <c r="H796" s="10"/>
    </row>
    <row r="797" spans="1:8">
      <c r="A797" s="58"/>
      <c r="B797" s="59"/>
      <c r="C797" s="60"/>
      <c r="E797" s="60"/>
      <c r="G797" s="60"/>
      <c r="H797" s="10"/>
    </row>
    <row r="798" spans="1:8">
      <c r="A798" s="58"/>
      <c r="B798" s="59"/>
      <c r="C798" s="60"/>
      <c r="E798" s="60"/>
      <c r="G798" s="60"/>
      <c r="H798" s="10"/>
    </row>
    <row r="799" spans="1:8">
      <c r="A799" s="58"/>
      <c r="B799" s="59"/>
      <c r="C799" s="60"/>
      <c r="E799" s="60"/>
      <c r="G799" s="60"/>
      <c r="H799" s="10"/>
    </row>
    <row r="800" spans="1:8">
      <c r="A800" s="58"/>
      <c r="B800" s="59"/>
      <c r="C800" s="60"/>
      <c r="E800" s="60"/>
      <c r="G800" s="60"/>
      <c r="H800" s="10"/>
    </row>
    <row r="801" spans="1:8">
      <c r="A801" s="58"/>
      <c r="B801" s="59"/>
      <c r="C801" s="60"/>
      <c r="E801" s="60"/>
      <c r="G801" s="60"/>
      <c r="H801" s="10"/>
    </row>
    <row r="802" spans="1:8">
      <c r="A802" s="58"/>
      <c r="B802" s="59"/>
      <c r="C802" s="60"/>
      <c r="E802" s="60"/>
      <c r="G802" s="60"/>
      <c r="H802" s="10"/>
    </row>
    <row r="803" spans="1:8">
      <c r="A803" s="58"/>
      <c r="B803" s="59"/>
      <c r="C803" s="60"/>
      <c r="E803" s="60"/>
      <c r="G803" s="60"/>
      <c r="H803" s="10"/>
    </row>
    <row r="804" spans="1:8">
      <c r="A804" s="58"/>
      <c r="B804" s="59"/>
      <c r="C804" s="60"/>
      <c r="E804" s="60"/>
      <c r="G804" s="60"/>
      <c r="H804" s="10"/>
    </row>
    <row r="805" spans="1:8">
      <c r="A805" s="58"/>
      <c r="B805" s="59"/>
      <c r="C805" s="60"/>
      <c r="E805" s="60"/>
      <c r="G805" s="60"/>
      <c r="H805" s="10"/>
    </row>
    <row r="806" spans="1:8">
      <c r="A806" s="58"/>
      <c r="B806" s="59"/>
      <c r="C806" s="60"/>
      <c r="E806" s="60"/>
      <c r="G806" s="60"/>
      <c r="H806" s="10"/>
    </row>
    <row r="807" spans="1:8">
      <c r="A807" s="58"/>
      <c r="B807" s="59"/>
      <c r="C807" s="60"/>
      <c r="E807" s="60"/>
      <c r="G807" s="60"/>
      <c r="H807" s="10"/>
    </row>
    <row r="808" spans="1:8">
      <c r="A808" s="58"/>
      <c r="B808" s="59"/>
      <c r="C808" s="60"/>
      <c r="E808" s="60"/>
      <c r="G808" s="60"/>
      <c r="H808" s="10"/>
    </row>
    <row r="809" spans="1:8">
      <c r="A809" s="58"/>
      <c r="B809" s="59"/>
      <c r="C809" s="60"/>
      <c r="E809" s="60"/>
      <c r="G809" s="60"/>
      <c r="H809" s="10"/>
    </row>
    <row r="810" spans="1:8">
      <c r="A810" s="58"/>
      <c r="B810" s="59"/>
      <c r="C810" s="60"/>
      <c r="E810" s="60"/>
      <c r="G810" s="60"/>
      <c r="H810" s="10"/>
    </row>
    <row r="811" spans="1:8">
      <c r="A811" s="58"/>
      <c r="B811" s="59"/>
      <c r="C811" s="60"/>
      <c r="E811" s="60"/>
      <c r="G811" s="60"/>
      <c r="H811" s="10"/>
    </row>
    <row r="812" spans="1:8">
      <c r="A812" s="58"/>
      <c r="B812" s="59"/>
      <c r="C812" s="60"/>
      <c r="E812" s="60"/>
      <c r="G812" s="60"/>
      <c r="H812" s="10"/>
    </row>
    <row r="813" spans="1:8">
      <c r="A813" s="58"/>
      <c r="B813" s="59"/>
      <c r="C813" s="60"/>
      <c r="E813" s="60"/>
      <c r="G813" s="60"/>
      <c r="H813" s="10"/>
    </row>
    <row r="814" spans="1:8">
      <c r="A814" s="58"/>
      <c r="B814" s="59"/>
      <c r="C814" s="60"/>
      <c r="E814" s="60"/>
      <c r="G814" s="60"/>
      <c r="H814" s="10"/>
    </row>
    <row r="815" spans="1:8">
      <c r="A815" s="58"/>
      <c r="B815" s="59"/>
      <c r="C815" s="60"/>
      <c r="E815" s="60"/>
      <c r="G815" s="60"/>
      <c r="H815" s="10"/>
    </row>
    <row r="816" spans="1:8">
      <c r="A816" s="58"/>
      <c r="B816" s="59"/>
      <c r="C816" s="60"/>
      <c r="E816" s="60"/>
      <c r="G816" s="60"/>
      <c r="H816" s="10"/>
    </row>
    <row r="817" spans="1:8">
      <c r="A817" s="58"/>
      <c r="B817" s="59"/>
      <c r="C817" s="60"/>
      <c r="E817" s="60"/>
      <c r="G817" s="60"/>
      <c r="H817" s="10"/>
    </row>
    <row r="818" spans="1:8">
      <c r="A818" s="58"/>
      <c r="B818" s="59"/>
      <c r="C818" s="60"/>
      <c r="E818" s="60"/>
      <c r="G818" s="60"/>
      <c r="H818" s="10"/>
    </row>
    <row r="819" spans="1:8">
      <c r="A819" s="58"/>
      <c r="B819" s="59"/>
      <c r="C819" s="60"/>
      <c r="E819" s="60"/>
      <c r="G819" s="60"/>
      <c r="H819" s="10"/>
    </row>
    <row r="820" spans="1:8">
      <c r="A820" s="58"/>
      <c r="B820" s="59"/>
      <c r="C820" s="60"/>
      <c r="E820" s="60"/>
      <c r="G820" s="60"/>
      <c r="H820" s="10"/>
    </row>
    <row r="821" spans="1:8">
      <c r="A821" s="58"/>
      <c r="B821" s="59"/>
      <c r="C821" s="60"/>
      <c r="E821" s="60"/>
      <c r="G821" s="60"/>
      <c r="H821" s="10"/>
    </row>
    <row r="822" spans="1:8">
      <c r="A822" s="58"/>
      <c r="B822" s="59"/>
      <c r="C822" s="60"/>
      <c r="E822" s="60"/>
      <c r="G822" s="60"/>
      <c r="H822" s="10"/>
    </row>
    <row r="823" spans="1:8">
      <c r="A823" s="58"/>
      <c r="B823" s="59"/>
      <c r="C823" s="60"/>
      <c r="E823" s="60"/>
      <c r="G823" s="60"/>
      <c r="H823" s="10"/>
    </row>
    <row r="824" spans="1:8">
      <c r="A824" s="58"/>
      <c r="B824" s="59"/>
      <c r="C824" s="60"/>
      <c r="E824" s="60"/>
      <c r="G824" s="60"/>
      <c r="H824" s="10"/>
    </row>
    <row r="825" spans="1:8">
      <c r="A825" s="58"/>
      <c r="B825" s="59"/>
      <c r="C825" s="60"/>
      <c r="E825" s="60"/>
      <c r="G825" s="60"/>
      <c r="H825" s="10"/>
    </row>
    <row r="826" spans="1:8">
      <c r="A826" s="58"/>
      <c r="B826" s="59"/>
      <c r="C826" s="60"/>
      <c r="E826" s="60"/>
      <c r="G826" s="60"/>
      <c r="H826" s="10"/>
    </row>
    <row r="827" spans="1:8">
      <c r="A827" s="58"/>
      <c r="B827" s="59"/>
      <c r="C827" s="60"/>
      <c r="E827" s="60"/>
      <c r="G827" s="60"/>
      <c r="H827" s="10"/>
    </row>
    <row r="828" spans="1:8">
      <c r="A828" s="58"/>
      <c r="B828" s="59"/>
      <c r="C828" s="60"/>
      <c r="E828" s="60"/>
      <c r="G828" s="60"/>
      <c r="H828" s="10"/>
    </row>
    <row r="829" spans="1:8">
      <c r="A829" s="58"/>
      <c r="B829" s="59"/>
      <c r="C829" s="60"/>
      <c r="E829" s="60"/>
      <c r="G829" s="60"/>
      <c r="H829" s="10"/>
    </row>
    <row r="830" spans="1:8">
      <c r="A830" s="58"/>
      <c r="B830" s="59"/>
      <c r="C830" s="60"/>
      <c r="E830" s="60"/>
      <c r="G830" s="60"/>
      <c r="H830" s="10"/>
    </row>
    <row r="831" spans="1:8">
      <c r="A831" s="58"/>
      <c r="B831" s="59"/>
      <c r="C831" s="60"/>
      <c r="E831" s="60"/>
      <c r="G831" s="60"/>
      <c r="H831" s="10"/>
    </row>
    <row r="832" spans="1:8">
      <c r="A832" s="58"/>
      <c r="B832" s="59"/>
      <c r="C832" s="60"/>
      <c r="E832" s="60"/>
      <c r="G832" s="60"/>
      <c r="H832" s="10"/>
    </row>
    <row r="833" spans="1:8">
      <c r="A833" s="58"/>
      <c r="B833" s="59"/>
      <c r="C833" s="60"/>
      <c r="E833" s="60"/>
      <c r="G833" s="60"/>
      <c r="H833" s="10"/>
    </row>
    <row r="834" spans="1:8">
      <c r="A834" s="58"/>
      <c r="B834" s="59"/>
      <c r="C834" s="60"/>
      <c r="E834" s="60"/>
      <c r="G834" s="60"/>
      <c r="H834" s="10"/>
    </row>
    <row r="835" spans="1:8">
      <c r="A835" s="58"/>
      <c r="B835" s="59"/>
      <c r="C835" s="60"/>
      <c r="E835" s="60"/>
      <c r="G835" s="60"/>
      <c r="H835" s="10"/>
    </row>
    <row r="836" spans="1:8">
      <c r="A836" s="58"/>
      <c r="B836" s="59"/>
      <c r="C836" s="60"/>
      <c r="E836" s="60"/>
      <c r="G836" s="60"/>
      <c r="H836" s="10"/>
    </row>
    <row r="837" spans="1:8">
      <c r="A837" s="58"/>
      <c r="B837" s="59"/>
      <c r="C837" s="60"/>
      <c r="E837" s="60"/>
      <c r="G837" s="60"/>
      <c r="H837" s="10"/>
    </row>
    <row r="838" spans="1:8">
      <c r="A838" s="58"/>
      <c r="B838" s="59"/>
      <c r="C838" s="60"/>
      <c r="E838" s="60"/>
      <c r="G838" s="60"/>
      <c r="H838" s="10"/>
    </row>
    <row r="839" spans="1:8">
      <c r="A839" s="58"/>
      <c r="B839" s="59"/>
      <c r="C839" s="60"/>
      <c r="E839" s="60"/>
      <c r="G839" s="60"/>
      <c r="H839" s="10"/>
    </row>
    <row r="840" spans="1:8">
      <c r="A840" s="58"/>
      <c r="B840" s="59"/>
      <c r="C840" s="61"/>
      <c r="E840" s="60"/>
      <c r="G840" s="60"/>
      <c r="H840" s="10"/>
    </row>
    <row r="841" spans="1:8">
      <c r="A841" s="58"/>
      <c r="B841" s="59"/>
      <c r="C841" s="60"/>
      <c r="E841" s="60"/>
      <c r="G841" s="60"/>
      <c r="H841" s="10"/>
    </row>
    <row r="842" spans="1:8">
      <c r="A842" s="58"/>
      <c r="B842" s="59"/>
      <c r="C842" s="61"/>
      <c r="E842" s="60"/>
      <c r="G842" s="60"/>
      <c r="H842" s="10"/>
    </row>
    <row r="843" spans="1:8">
      <c r="A843" s="58"/>
      <c r="B843" s="59"/>
      <c r="C843" s="60"/>
      <c r="E843" s="60"/>
      <c r="G843" s="60"/>
      <c r="H843" s="10"/>
    </row>
    <row r="844" spans="1:8">
      <c r="A844" s="58"/>
      <c r="B844" s="59"/>
      <c r="C844" s="61"/>
      <c r="E844" s="60"/>
      <c r="G844" s="60"/>
      <c r="H844" s="10"/>
    </row>
    <row r="845" spans="1:8">
      <c r="A845" s="58"/>
      <c r="B845" s="59"/>
      <c r="C845" s="61"/>
      <c r="E845" s="60"/>
      <c r="G845" s="60"/>
      <c r="H845" s="10"/>
    </row>
    <row r="846" spans="1:8">
      <c r="A846" s="58"/>
      <c r="B846" s="59"/>
      <c r="C846" s="60"/>
      <c r="E846" s="60"/>
      <c r="G846" s="60"/>
      <c r="H846" s="10"/>
    </row>
    <row r="847" spans="1:8">
      <c r="A847" s="58"/>
      <c r="B847" s="59"/>
      <c r="C847" s="61"/>
      <c r="E847" s="60"/>
      <c r="G847" s="60"/>
      <c r="H847" s="10"/>
    </row>
    <row r="848" spans="1:8">
      <c r="A848" s="58"/>
      <c r="B848" s="59"/>
      <c r="C848" s="61"/>
      <c r="E848" s="60"/>
      <c r="G848" s="60"/>
      <c r="H848" s="10"/>
    </row>
    <row r="849" spans="1:8">
      <c r="A849" s="58"/>
      <c r="B849" s="59"/>
      <c r="C849" s="60"/>
      <c r="E849" s="60"/>
      <c r="G849" s="60"/>
      <c r="H849" s="10"/>
    </row>
    <row r="850" spans="1:8">
      <c r="A850" s="58"/>
      <c r="B850" s="59"/>
      <c r="C850" s="60"/>
      <c r="E850" s="60"/>
      <c r="G850" s="60"/>
      <c r="H850" s="10"/>
    </row>
    <row r="851" spans="1:8">
      <c r="A851" s="58"/>
      <c r="B851" s="59"/>
      <c r="C851" s="60"/>
      <c r="E851" s="60"/>
      <c r="G851" s="60"/>
      <c r="H851" s="10"/>
    </row>
    <row r="852" spans="1:8">
      <c r="A852" s="58"/>
      <c r="B852" s="59"/>
      <c r="C852" s="60"/>
      <c r="E852" s="60"/>
      <c r="G852" s="60"/>
      <c r="H852" s="10"/>
    </row>
    <row r="853" spans="1:8">
      <c r="A853" s="58"/>
      <c r="B853" s="59"/>
      <c r="C853" s="60"/>
      <c r="E853" s="60"/>
      <c r="G853" s="60"/>
      <c r="H853" s="10"/>
    </row>
    <row r="854" spans="1:8">
      <c r="A854" s="58"/>
      <c r="B854" s="59"/>
      <c r="C854" s="60"/>
      <c r="E854" s="60"/>
      <c r="G854" s="60"/>
      <c r="H854" s="10"/>
    </row>
    <row r="855" spans="1:8">
      <c r="A855" s="58"/>
      <c r="B855" s="59"/>
      <c r="C855" s="60"/>
      <c r="E855" s="60"/>
      <c r="G855" s="60"/>
      <c r="H855" s="10"/>
    </row>
    <row r="856" spans="1:8">
      <c r="A856" s="58"/>
      <c r="B856" s="59"/>
      <c r="C856" s="60"/>
      <c r="E856" s="60"/>
      <c r="G856" s="60"/>
      <c r="H856" s="10"/>
    </row>
    <row r="857" spans="1:8">
      <c r="A857" s="58"/>
      <c r="B857" s="59"/>
      <c r="C857" s="60"/>
      <c r="E857" s="60"/>
      <c r="G857" s="60"/>
      <c r="H857" s="10"/>
    </row>
    <row r="858" spans="1:8">
      <c r="A858" s="58"/>
      <c r="B858" s="59"/>
      <c r="C858" s="60"/>
      <c r="E858" s="60"/>
      <c r="G858" s="60"/>
      <c r="H858" s="10"/>
    </row>
    <row r="859" spans="1:8">
      <c r="A859" s="58"/>
      <c r="B859" s="59"/>
      <c r="C859" s="60"/>
      <c r="E859" s="60"/>
      <c r="G859" s="60"/>
      <c r="H859" s="62"/>
    </row>
    <row r="860" spans="1:8">
      <c r="A860" s="58"/>
      <c r="B860" s="59"/>
      <c r="C860" s="60"/>
      <c r="E860" s="60"/>
      <c r="G860" s="60"/>
      <c r="H860" s="10"/>
    </row>
    <row r="861" spans="1:8">
      <c r="A861" s="58"/>
      <c r="B861" s="59"/>
      <c r="C861" s="60"/>
      <c r="E861" s="60"/>
      <c r="G861" s="60"/>
      <c r="H861" s="10"/>
    </row>
    <row r="862" spans="1:8">
      <c r="A862" s="58"/>
      <c r="B862" s="59"/>
      <c r="C862" s="60"/>
      <c r="E862" s="60"/>
      <c r="G862" s="60"/>
      <c r="H862" s="10"/>
    </row>
    <row r="863" spans="1:8">
      <c r="A863" s="58"/>
      <c r="B863" s="59"/>
      <c r="C863" s="60"/>
      <c r="E863" s="60"/>
      <c r="G863" s="60"/>
      <c r="H863" s="10"/>
    </row>
    <row r="864" spans="1:8">
      <c r="A864" s="58"/>
      <c r="B864" s="59"/>
      <c r="C864" s="60"/>
      <c r="E864" s="60"/>
      <c r="G864" s="60"/>
      <c r="H864" s="10"/>
    </row>
    <row r="865" spans="1:8">
      <c r="A865" s="58"/>
      <c r="B865" s="59"/>
      <c r="C865" s="60"/>
      <c r="E865" s="60"/>
      <c r="G865" s="60"/>
      <c r="H865" s="10"/>
    </row>
    <row r="866" spans="1:8">
      <c r="A866" s="58"/>
      <c r="B866" s="63"/>
      <c r="C866" s="60"/>
      <c r="E866" s="60"/>
      <c r="G866" s="60"/>
      <c r="H866" s="10"/>
    </row>
    <row r="867" spans="1:8">
      <c r="A867" s="58"/>
      <c r="B867" s="63"/>
      <c r="C867" s="60"/>
      <c r="E867" s="60"/>
      <c r="G867" s="60"/>
      <c r="H867" s="10"/>
    </row>
    <row r="868" spans="1:8">
      <c r="A868" s="58"/>
      <c r="B868" s="63"/>
      <c r="C868" s="60"/>
      <c r="E868" s="60"/>
      <c r="G868" s="60"/>
      <c r="H868" s="10"/>
    </row>
    <row r="869" spans="1:8">
      <c r="A869" s="58"/>
      <c r="B869" s="63"/>
      <c r="C869" s="60"/>
      <c r="E869" s="60"/>
      <c r="G869" s="60"/>
      <c r="H869" s="10"/>
    </row>
    <row r="870" spans="1:8">
      <c r="A870" s="58"/>
      <c r="B870" s="63"/>
      <c r="C870" s="60"/>
      <c r="E870" s="60"/>
      <c r="G870" s="60"/>
      <c r="H870" s="10"/>
    </row>
    <row r="871" spans="1:8">
      <c r="A871" s="58"/>
      <c r="B871" s="63"/>
      <c r="C871" s="60"/>
      <c r="E871" s="60"/>
      <c r="G871" s="60"/>
      <c r="H871" s="10"/>
    </row>
    <row r="872" spans="1:8">
      <c r="A872" s="58"/>
      <c r="B872" s="63"/>
      <c r="C872" s="60"/>
      <c r="E872" s="60"/>
      <c r="G872" s="60"/>
      <c r="H872" s="10"/>
    </row>
    <row r="873" spans="1:8">
      <c r="A873" s="58"/>
      <c r="B873" s="63"/>
      <c r="C873" s="60"/>
      <c r="E873" s="60"/>
      <c r="G873" s="60"/>
      <c r="H873" s="10"/>
    </row>
    <row r="874" spans="1:8">
      <c r="A874" s="58"/>
      <c r="B874" s="63"/>
      <c r="C874" s="60"/>
      <c r="E874" s="60"/>
      <c r="G874" s="60"/>
      <c r="H874" s="10"/>
    </row>
    <row r="875" spans="1:8">
      <c r="A875" s="58"/>
      <c r="B875" s="59"/>
      <c r="C875" s="60"/>
      <c r="E875" s="60"/>
      <c r="G875" s="60"/>
      <c r="H875" s="10"/>
    </row>
    <row r="876" spans="1:8">
      <c r="A876" s="58"/>
      <c r="B876" s="59"/>
      <c r="C876" s="60"/>
      <c r="E876" s="60"/>
      <c r="G876" s="60"/>
      <c r="H876" s="10"/>
    </row>
    <row r="877" spans="1:8">
      <c r="A877" s="58"/>
      <c r="B877" s="59"/>
      <c r="C877" s="60"/>
      <c r="E877" s="60"/>
      <c r="G877" s="60"/>
      <c r="H877" s="10"/>
    </row>
    <row r="878" spans="1:8">
      <c r="A878" s="58"/>
      <c r="B878" s="59"/>
      <c r="C878" s="60"/>
      <c r="E878" s="60"/>
      <c r="G878" s="60"/>
      <c r="H878" s="10"/>
    </row>
    <row r="879" spans="1:8">
      <c r="A879" s="58"/>
      <c r="B879" s="59"/>
      <c r="C879" s="60"/>
      <c r="E879" s="60"/>
      <c r="G879" s="60"/>
      <c r="H879" s="10"/>
    </row>
    <row r="880" spans="1:8">
      <c r="A880" s="58"/>
      <c r="B880" s="59"/>
      <c r="C880" s="60"/>
      <c r="E880" s="60"/>
      <c r="G880" s="60"/>
      <c r="H880" s="10"/>
    </row>
    <row r="881" spans="1:8">
      <c r="A881" s="58"/>
      <c r="B881" s="59"/>
      <c r="C881" s="60"/>
      <c r="E881" s="60"/>
      <c r="G881" s="60"/>
      <c r="H881" s="10"/>
    </row>
    <row r="882" spans="1:8">
      <c r="A882" s="58"/>
      <c r="B882" s="59"/>
      <c r="C882" s="60"/>
      <c r="E882" s="60"/>
      <c r="G882" s="60"/>
      <c r="H882" s="10"/>
    </row>
    <row r="883" spans="1:8">
      <c r="A883" s="58"/>
      <c r="B883" s="59"/>
      <c r="C883" s="60"/>
      <c r="E883" s="60"/>
      <c r="G883" s="60"/>
      <c r="H883" s="10"/>
    </row>
    <row r="884" spans="1:8">
      <c r="A884" s="58"/>
      <c r="B884" s="59"/>
      <c r="C884" s="60"/>
      <c r="E884" s="60"/>
      <c r="G884" s="60"/>
      <c r="H884" s="10"/>
    </row>
    <row r="885" spans="1:8">
      <c r="A885" s="58"/>
      <c r="B885" s="59"/>
      <c r="C885" s="60"/>
      <c r="E885" s="60"/>
      <c r="G885" s="60"/>
      <c r="H885" s="10"/>
    </row>
    <row r="886" spans="1:8">
      <c r="A886" s="58"/>
      <c r="B886" s="59"/>
      <c r="C886" s="60"/>
      <c r="E886" s="60"/>
      <c r="G886" s="60"/>
      <c r="H886" s="10"/>
    </row>
    <row r="887" spans="1:8">
      <c r="A887" s="58"/>
      <c r="B887" s="59"/>
      <c r="C887" s="60"/>
      <c r="E887" s="60"/>
      <c r="G887" s="60"/>
      <c r="H887" s="10"/>
    </row>
    <row r="888" spans="1:8">
      <c r="A888" s="58"/>
      <c r="B888" s="59"/>
      <c r="C888" s="60"/>
      <c r="E888" s="60"/>
      <c r="G888" s="60"/>
      <c r="H888" s="10"/>
    </row>
    <row r="889" spans="1:8">
      <c r="A889" s="58"/>
      <c r="B889" s="59"/>
      <c r="C889" s="60"/>
      <c r="E889" s="60"/>
      <c r="G889" s="60"/>
      <c r="H889" s="10"/>
    </row>
    <row r="890" spans="1:8">
      <c r="A890" s="58"/>
      <c r="B890" s="59"/>
      <c r="C890" s="60"/>
      <c r="E890" s="60"/>
      <c r="G890" s="60"/>
      <c r="H890" s="10"/>
    </row>
    <row r="891" spans="1:8">
      <c r="A891" s="58"/>
      <c r="B891" s="59"/>
      <c r="C891" s="60"/>
      <c r="E891" s="60"/>
      <c r="G891" s="60"/>
      <c r="H891" s="10"/>
    </row>
    <row r="892" spans="1:8">
      <c r="A892" s="58"/>
      <c r="B892" s="59"/>
      <c r="C892" s="60"/>
      <c r="E892" s="60"/>
      <c r="G892" s="60"/>
      <c r="H892" s="10"/>
    </row>
    <row r="893" spans="1:8">
      <c r="A893" s="58"/>
      <c r="B893" s="59"/>
      <c r="C893" s="60"/>
      <c r="E893" s="60"/>
      <c r="G893" s="60"/>
      <c r="H893" s="10"/>
    </row>
    <row r="894" spans="1:8">
      <c r="A894" s="58"/>
      <c r="B894" s="59"/>
      <c r="C894" s="60"/>
      <c r="E894" s="60"/>
      <c r="G894" s="60"/>
      <c r="H894" s="10"/>
    </row>
    <row r="895" spans="1:8">
      <c r="A895" s="58"/>
      <c r="B895" s="59"/>
      <c r="C895" s="60"/>
      <c r="E895" s="60"/>
      <c r="G895" s="60"/>
      <c r="H895" s="10"/>
    </row>
    <row r="896" spans="1:8">
      <c r="A896" s="58"/>
      <c r="B896" s="59"/>
      <c r="C896" s="60"/>
      <c r="E896" s="60"/>
      <c r="G896" s="60"/>
      <c r="H896" s="10"/>
    </row>
    <row r="897" spans="1:8">
      <c r="A897" s="58"/>
      <c r="B897" s="59"/>
      <c r="C897" s="60"/>
      <c r="E897" s="60"/>
      <c r="G897" s="60"/>
      <c r="H897" s="10"/>
    </row>
    <row r="898" spans="1:8">
      <c r="A898" s="64"/>
      <c r="B898" s="65"/>
      <c r="C898" s="66"/>
      <c r="E898" s="66"/>
      <c r="G898" s="66"/>
      <c r="H898" s="10"/>
    </row>
    <row r="899" spans="1:8">
      <c r="A899" s="58"/>
      <c r="B899" s="59"/>
      <c r="C899" s="60"/>
      <c r="E899" s="60"/>
      <c r="G899" s="60"/>
      <c r="H899" s="10"/>
    </row>
    <row r="900" spans="1:8">
      <c r="A900" s="58"/>
      <c r="B900" s="59"/>
      <c r="C900" s="60"/>
      <c r="E900" s="60"/>
      <c r="G900" s="60"/>
      <c r="H900" s="10"/>
    </row>
    <row r="901" spans="1:8">
      <c r="A901" s="58"/>
      <c r="B901" s="59"/>
      <c r="C901" s="60"/>
      <c r="E901" s="60"/>
      <c r="G901" s="60"/>
      <c r="H901" s="10"/>
    </row>
    <row r="902" spans="1:8">
      <c r="A902" s="58"/>
      <c r="B902" s="59"/>
      <c r="C902" s="60"/>
      <c r="E902" s="60"/>
      <c r="G902" s="60"/>
      <c r="H902" s="10"/>
    </row>
    <row r="903" spans="1:8">
      <c r="A903" s="58"/>
      <c r="B903" s="59"/>
      <c r="C903" s="60"/>
      <c r="E903" s="60"/>
      <c r="G903" s="60"/>
      <c r="H903" s="10"/>
    </row>
    <row r="904" spans="1:8">
      <c r="A904" s="58"/>
      <c r="B904" s="59"/>
      <c r="C904" s="60"/>
      <c r="E904" s="60"/>
      <c r="G904" s="60"/>
      <c r="H904" s="10"/>
    </row>
    <row r="905" spans="1:8">
      <c r="A905" s="58"/>
      <c r="B905" s="59"/>
      <c r="C905" s="60"/>
      <c r="E905" s="60"/>
      <c r="G905" s="60"/>
      <c r="H905" s="10"/>
    </row>
    <row r="906" spans="1:8">
      <c r="A906" s="58"/>
      <c r="B906" s="59"/>
      <c r="C906" s="60"/>
      <c r="E906" s="60"/>
      <c r="G906" s="60"/>
      <c r="H906" s="10"/>
    </row>
    <row r="907" spans="1:8">
      <c r="A907" s="58"/>
      <c r="B907" s="59"/>
      <c r="C907" s="60"/>
      <c r="E907" s="60"/>
      <c r="G907" s="60"/>
      <c r="H907" s="10"/>
    </row>
    <row r="908" spans="1:8">
      <c r="A908" s="58"/>
      <c r="B908" s="59"/>
      <c r="C908" s="60"/>
      <c r="E908" s="60"/>
      <c r="G908" s="60"/>
      <c r="H908" s="10"/>
    </row>
    <row r="909" spans="1:8">
      <c r="A909" s="58"/>
      <c r="B909" s="59"/>
      <c r="C909" s="60"/>
      <c r="E909" s="60"/>
      <c r="G909" s="60"/>
      <c r="H909" s="10"/>
    </row>
    <row r="910" spans="1:8">
      <c r="A910" s="58"/>
      <c r="B910" s="59"/>
      <c r="C910" s="60"/>
      <c r="E910" s="60"/>
      <c r="G910" s="60"/>
      <c r="H910" s="10"/>
    </row>
    <row r="911" spans="1:8">
      <c r="A911" s="58"/>
      <c r="B911" s="59"/>
      <c r="C911" s="60"/>
      <c r="E911" s="60"/>
      <c r="G911" s="60"/>
      <c r="H911" s="10"/>
    </row>
    <row r="912" spans="1:8">
      <c r="A912" s="58"/>
      <c r="B912" s="59"/>
      <c r="C912" s="60"/>
      <c r="E912" s="60"/>
      <c r="G912" s="60"/>
      <c r="H912" s="10"/>
    </row>
    <row r="913" spans="1:8">
      <c r="A913" s="58"/>
      <c r="B913" s="59"/>
      <c r="C913" s="60"/>
      <c r="E913" s="60"/>
      <c r="G913" s="60"/>
      <c r="H913" s="10"/>
    </row>
    <row r="914" spans="1:8">
      <c r="A914" s="58"/>
      <c r="B914" s="59"/>
      <c r="C914" s="60"/>
      <c r="E914" s="60"/>
      <c r="G914" s="60"/>
      <c r="H914" s="10"/>
    </row>
    <row r="915" spans="1:8">
      <c r="A915" s="58"/>
      <c r="B915" s="59"/>
      <c r="C915" s="60"/>
      <c r="E915" s="60"/>
      <c r="G915" s="60"/>
      <c r="H915" s="10"/>
    </row>
    <row r="916" spans="1:8">
      <c r="A916" s="67"/>
      <c r="B916" s="63"/>
      <c r="C916" s="60"/>
      <c r="E916" s="60"/>
      <c r="G916" s="60"/>
      <c r="H916" s="10"/>
    </row>
    <row r="917" spans="1:8">
      <c r="A917" s="67"/>
      <c r="B917" s="63"/>
      <c r="C917" s="60"/>
      <c r="E917" s="60"/>
      <c r="G917" s="60"/>
      <c r="H917" s="10"/>
    </row>
    <row r="918" spans="1:8">
      <c r="A918" s="67"/>
      <c r="B918" s="63"/>
      <c r="C918" s="60"/>
      <c r="E918" s="60"/>
      <c r="G918" s="60"/>
      <c r="H918" s="10"/>
    </row>
    <row r="919" spans="1:8">
      <c r="A919" s="67"/>
      <c r="B919" s="63"/>
      <c r="C919" s="60"/>
      <c r="E919" s="60"/>
      <c r="G919" s="60"/>
      <c r="H919" s="10"/>
    </row>
    <row r="920" spans="1:8">
      <c r="A920" s="67"/>
      <c r="B920" s="63"/>
      <c r="C920" s="60"/>
      <c r="E920" s="60"/>
      <c r="G920" s="60"/>
      <c r="H920" s="10"/>
    </row>
    <row r="921" spans="1:8">
      <c r="A921" s="67"/>
      <c r="B921" s="63"/>
      <c r="C921" s="60"/>
      <c r="E921" s="60"/>
      <c r="G921" s="60"/>
      <c r="H921" s="10"/>
    </row>
    <row r="922" spans="1:8">
      <c r="A922" s="67"/>
      <c r="B922" s="63"/>
      <c r="C922" s="60"/>
      <c r="E922" s="60"/>
      <c r="G922" s="60"/>
      <c r="H922" s="10"/>
    </row>
    <row r="923" spans="1:8">
      <c r="A923" s="67"/>
      <c r="B923" s="63"/>
      <c r="C923" s="60"/>
      <c r="E923" s="60"/>
      <c r="G923" s="60"/>
      <c r="H923" s="10"/>
    </row>
    <row r="924" spans="1:8">
      <c r="A924" s="67"/>
      <c r="B924" s="63"/>
      <c r="C924" s="60"/>
      <c r="E924" s="60"/>
      <c r="G924" s="60"/>
      <c r="H924" s="10"/>
    </row>
    <row r="925" spans="1:8">
      <c r="A925" s="67"/>
      <c r="B925" s="63"/>
      <c r="C925" s="60"/>
      <c r="E925" s="60"/>
      <c r="G925" s="60"/>
      <c r="H925" s="10"/>
    </row>
    <row r="926" spans="1:8">
      <c r="A926" s="67"/>
      <c r="B926" s="63"/>
      <c r="C926" s="60"/>
      <c r="E926" s="60"/>
      <c r="G926" s="60"/>
      <c r="H926" s="10"/>
    </row>
    <row r="927" spans="1:8">
      <c r="A927" s="67"/>
      <c r="B927" s="63"/>
      <c r="C927" s="60"/>
      <c r="E927" s="60"/>
      <c r="G927" s="60"/>
      <c r="H927" s="10"/>
    </row>
    <row r="928" spans="1:8">
      <c r="A928" s="67"/>
      <c r="B928" s="63"/>
      <c r="C928" s="60"/>
      <c r="E928" s="60"/>
      <c r="G928" s="60"/>
      <c r="H928" s="10"/>
    </row>
    <row r="929" spans="1:8">
      <c r="A929" s="67"/>
      <c r="B929" s="63"/>
      <c r="C929" s="60"/>
      <c r="E929" s="60"/>
      <c r="G929" s="60"/>
      <c r="H929" s="10"/>
    </row>
    <row r="930" spans="1:8">
      <c r="A930" s="67"/>
      <c r="B930" s="63"/>
      <c r="C930" s="60"/>
      <c r="E930" s="60"/>
      <c r="G930" s="60"/>
      <c r="H930" s="10"/>
    </row>
    <row r="931" spans="1:8">
      <c r="A931" s="67"/>
      <c r="B931" s="63"/>
      <c r="C931" s="60"/>
      <c r="E931" s="60"/>
      <c r="G931" s="60"/>
      <c r="H931" s="10"/>
    </row>
    <row r="932" spans="1:8">
      <c r="A932" s="67"/>
      <c r="B932" s="63"/>
      <c r="C932" s="60"/>
      <c r="E932" s="60"/>
      <c r="G932" s="60"/>
      <c r="H932" s="10"/>
    </row>
    <row r="933" spans="1:8">
      <c r="A933" s="67"/>
      <c r="B933" s="63"/>
      <c r="C933" s="60"/>
      <c r="E933" s="60"/>
      <c r="G933" s="60"/>
      <c r="H933" s="10"/>
    </row>
    <row r="934" spans="1:8">
      <c r="A934" s="67"/>
      <c r="B934" s="63"/>
      <c r="C934" s="60"/>
      <c r="E934" s="60"/>
      <c r="G934" s="60"/>
      <c r="H934" s="10"/>
    </row>
    <row r="935" spans="1:8">
      <c r="A935" s="67"/>
      <c r="B935" s="63"/>
      <c r="C935" s="60"/>
      <c r="E935" s="60"/>
      <c r="G935" s="60"/>
      <c r="H935" s="10"/>
    </row>
    <row r="936" spans="1:8">
      <c r="A936" s="67"/>
      <c r="B936" s="63"/>
      <c r="C936" s="60"/>
      <c r="E936" s="60"/>
      <c r="G936" s="60"/>
      <c r="H936" s="10"/>
    </row>
    <row r="937" spans="1:8">
      <c r="A937" s="67"/>
      <c r="B937" s="63"/>
      <c r="C937" s="60"/>
      <c r="E937" s="60"/>
      <c r="G937" s="60"/>
      <c r="H937" s="10"/>
    </row>
    <row r="938" spans="1:8">
      <c r="A938" s="67"/>
      <c r="B938" s="63"/>
      <c r="C938" s="60"/>
      <c r="E938" s="60"/>
      <c r="G938" s="60"/>
      <c r="H938" s="10"/>
    </row>
    <row r="939" spans="1:8">
      <c r="A939" s="67"/>
      <c r="B939" s="63"/>
      <c r="C939" s="60"/>
      <c r="E939" s="60"/>
      <c r="G939" s="60"/>
      <c r="H939" s="10"/>
    </row>
    <row r="940" spans="1:8">
      <c r="A940" s="67"/>
      <c r="B940" s="63"/>
      <c r="C940" s="60"/>
      <c r="E940" s="60"/>
      <c r="G940" s="60"/>
      <c r="H940" s="10"/>
    </row>
    <row r="941" spans="1:8">
      <c r="A941" s="67"/>
      <c r="B941" s="63"/>
      <c r="C941" s="60"/>
      <c r="E941" s="60"/>
      <c r="G941" s="60"/>
      <c r="H941" s="10"/>
    </row>
    <row r="942" spans="1:8">
      <c r="A942" s="67"/>
      <c r="B942" s="63"/>
      <c r="C942" s="60"/>
      <c r="E942" s="60"/>
      <c r="G942" s="60"/>
      <c r="H942" s="10"/>
    </row>
    <row r="943" spans="1:8">
      <c r="A943" s="67"/>
      <c r="B943" s="63"/>
      <c r="C943" s="60"/>
      <c r="E943" s="60"/>
      <c r="G943" s="60"/>
      <c r="H943" s="10"/>
    </row>
    <row r="944" spans="1:8">
      <c r="A944" s="67"/>
      <c r="B944" s="63"/>
      <c r="C944" s="60"/>
      <c r="E944" s="60"/>
      <c r="G944" s="60"/>
      <c r="H944" s="10"/>
    </row>
    <row r="945" spans="1:8">
      <c r="A945" s="67"/>
      <c r="B945" s="63"/>
      <c r="C945" s="60"/>
      <c r="E945" s="60"/>
      <c r="G945" s="60"/>
      <c r="H945" s="10"/>
    </row>
    <row r="946" spans="1:8">
      <c r="A946" s="67"/>
      <c r="B946" s="63"/>
      <c r="C946" s="60"/>
      <c r="E946" s="60"/>
      <c r="G946" s="60"/>
      <c r="H946" s="10"/>
    </row>
    <row r="947" spans="1:8">
      <c r="A947" s="67"/>
      <c r="B947" s="63"/>
      <c r="C947" s="60"/>
      <c r="E947" s="60"/>
      <c r="G947" s="60"/>
      <c r="H947" s="10"/>
    </row>
    <row r="948" spans="1:8">
      <c r="A948" s="67"/>
      <c r="B948" s="63"/>
      <c r="C948" s="60"/>
      <c r="E948" s="60"/>
      <c r="G948" s="60"/>
      <c r="H948" s="10"/>
    </row>
    <row r="949" spans="1:8">
      <c r="A949" s="67"/>
      <c r="C949" s="61"/>
      <c r="E949" s="61"/>
      <c r="G949" s="60"/>
      <c r="H949" s="10"/>
    </row>
    <row r="950" spans="1:8">
      <c r="A950" s="67"/>
      <c r="C950" s="60"/>
      <c r="H950" s="10"/>
    </row>
    <row r="951" spans="1:8">
      <c r="A951" s="67"/>
      <c r="C951" s="61"/>
      <c r="H951" s="10"/>
    </row>
    <row r="952" spans="1:8">
      <c r="A952" s="67"/>
      <c r="B952" s="63"/>
      <c r="C952" s="61"/>
      <c r="E952" s="60"/>
      <c r="G952" s="60"/>
      <c r="H952" s="10"/>
    </row>
    <row r="953" spans="1:8">
      <c r="A953" s="67"/>
      <c r="B953" s="59"/>
      <c r="H953" s="10"/>
    </row>
    <row r="954" spans="1:8">
      <c r="A954" s="67"/>
      <c r="B954" s="59"/>
      <c r="H954" s="10"/>
    </row>
    <row r="955" spans="1:8">
      <c r="A955" s="67"/>
      <c r="B955" s="59"/>
      <c r="H955" s="10"/>
    </row>
    <row r="956" spans="1:8">
      <c r="A956" s="67"/>
      <c r="B956" s="59"/>
      <c r="H956" s="10"/>
    </row>
    <row r="957" spans="1:8">
      <c r="A957" s="67"/>
      <c r="B957" s="26"/>
      <c r="H957" s="10"/>
    </row>
    <row r="958" spans="1:8">
      <c r="A958" s="67"/>
      <c r="B958" s="26"/>
      <c r="H958" s="10"/>
    </row>
    <row r="959" spans="1:8">
      <c r="A959" s="67"/>
      <c r="B959" s="26"/>
      <c r="H959" s="10"/>
    </row>
    <row r="960" spans="1:8">
      <c r="A960" s="67"/>
      <c r="B960" s="26"/>
      <c r="H960" s="10"/>
    </row>
    <row r="961" spans="1:8">
      <c r="A961" s="67"/>
      <c r="B961" s="26"/>
      <c r="H961" s="10"/>
    </row>
    <row r="962" spans="1:8">
      <c r="A962" s="67"/>
      <c r="B962" s="26"/>
      <c r="H962" s="10"/>
    </row>
    <row r="963" spans="1:8">
      <c r="A963" s="67"/>
      <c r="B963" s="26"/>
      <c r="H963" s="10"/>
    </row>
    <row r="964" spans="1:8">
      <c r="A964" s="67"/>
      <c r="B964" s="26"/>
      <c r="H964" s="10"/>
    </row>
    <row r="965" spans="1:8">
      <c r="A965" s="67"/>
      <c r="B965" s="26"/>
      <c r="H965" s="10"/>
    </row>
    <row r="966" spans="1:8">
      <c r="A966" s="14"/>
      <c r="B966" s="26"/>
      <c r="H966" s="10"/>
    </row>
    <row r="967" spans="1:8">
      <c r="A967" s="14"/>
      <c r="B967" s="26"/>
      <c r="H967" s="10"/>
    </row>
    <row r="968" spans="1:8">
      <c r="A968" s="14"/>
      <c r="B968" s="26"/>
      <c r="H968" s="10"/>
    </row>
    <row r="969" spans="1:8">
      <c r="A969" s="14"/>
      <c r="B969" s="26"/>
      <c r="H969" s="10"/>
    </row>
    <row r="970" spans="1:8">
      <c r="A970" s="14"/>
      <c r="B970" s="26"/>
      <c r="H970" s="10"/>
    </row>
    <row r="971" spans="1:8">
      <c r="A971" s="14"/>
      <c r="B971" s="26"/>
      <c r="H971" s="10"/>
    </row>
    <row r="972" spans="1:8">
      <c r="A972" s="14"/>
      <c r="B972" s="26"/>
      <c r="H972" s="10"/>
    </row>
    <row r="973" spans="1:8">
      <c r="A973" s="14"/>
      <c r="B973" s="26"/>
      <c r="H973" s="10"/>
    </row>
    <row r="974" spans="1:8">
      <c r="A974" s="14"/>
      <c r="B974" s="26"/>
      <c r="H974" s="10"/>
    </row>
    <row r="975" spans="1:8">
      <c r="A975" s="14"/>
      <c r="B975" s="26"/>
      <c r="H975" s="10"/>
    </row>
    <row r="976" spans="1:8">
      <c r="A976" s="14"/>
      <c r="B976" s="26"/>
      <c r="H976" s="10"/>
    </row>
    <row r="977" spans="1:8">
      <c r="A977" s="14"/>
      <c r="B977" s="26"/>
      <c r="H977" s="10"/>
    </row>
    <row r="978" spans="1:8">
      <c r="A978" s="14"/>
      <c r="B978" s="26"/>
      <c r="H978" s="10"/>
    </row>
    <row r="979" spans="1:8">
      <c r="A979" s="14"/>
      <c r="B979" s="26"/>
      <c r="H979" s="10"/>
    </row>
    <row r="980" spans="1:8">
      <c r="A980" s="14"/>
      <c r="B980" s="26"/>
      <c r="H980" s="10"/>
    </row>
    <row r="981" spans="1:8">
      <c r="A981" s="14"/>
      <c r="B981" s="26"/>
      <c r="E981" s="69"/>
      <c r="H981" s="10"/>
    </row>
    <row r="982" spans="1:8">
      <c r="A982" s="14"/>
      <c r="B982" s="26"/>
      <c r="H982" s="10"/>
    </row>
    <row r="983" spans="1:8">
      <c r="A983" s="14"/>
      <c r="B983" s="26"/>
      <c r="H983" s="10"/>
    </row>
    <row r="984" spans="1:8">
      <c r="A984" s="14"/>
      <c r="B984" s="26"/>
      <c r="H984" s="10"/>
    </row>
    <row r="985" spans="1:8">
      <c r="A985" s="14"/>
      <c r="B985" s="26"/>
      <c r="H985" s="10"/>
    </row>
    <row r="986" spans="1:8">
      <c r="A986" s="14"/>
      <c r="B986" s="26"/>
      <c r="H986" s="10"/>
    </row>
    <row r="987" spans="1:8">
      <c r="A987" s="14"/>
      <c r="B987" s="26"/>
      <c r="H987" s="10"/>
    </row>
    <row r="988" spans="1:8">
      <c r="A988" s="14"/>
      <c r="B988" s="26"/>
      <c r="H988" s="10"/>
    </row>
    <row r="989" spans="1:8">
      <c r="A989" s="14"/>
      <c r="B989" s="26"/>
      <c r="H989" s="10"/>
    </row>
    <row r="990" spans="1:8">
      <c r="A990" s="14"/>
      <c r="B990" s="26"/>
      <c r="H990" s="10"/>
    </row>
    <row r="991" spans="1:8">
      <c r="A991" s="14"/>
      <c r="B991" s="26"/>
      <c r="H991" s="10"/>
    </row>
    <row r="992" spans="1:8">
      <c r="A992" s="14"/>
      <c r="B992" s="26"/>
      <c r="H992" s="10"/>
    </row>
    <row r="993" spans="1:8">
      <c r="A993" s="14"/>
      <c r="B993" s="26"/>
      <c r="H993" s="10"/>
    </row>
    <row r="994" spans="1:8">
      <c r="A994" s="14"/>
      <c r="B994" s="26"/>
      <c r="H994" s="10"/>
    </row>
    <row r="995" spans="1:8">
      <c r="A995" s="14"/>
      <c r="B995" s="26"/>
      <c r="H995" s="10"/>
    </row>
    <row r="996" spans="1:8">
      <c r="A996" s="14"/>
      <c r="B996" s="26"/>
      <c r="H996" s="10"/>
    </row>
    <row r="997" spans="1:8">
      <c r="A997" s="14"/>
      <c r="B997" s="26"/>
      <c r="H997" s="10"/>
    </row>
    <row r="998" spans="1:8">
      <c r="A998" s="14"/>
      <c r="B998" s="26"/>
      <c r="H998" s="10"/>
    </row>
    <row r="999" spans="1:8">
      <c r="A999" s="14"/>
      <c r="B999" s="26"/>
      <c r="H999" s="10"/>
    </row>
    <row r="1000" spans="1:8">
      <c r="A1000" s="14"/>
      <c r="B1000" s="26"/>
      <c r="H1000" s="10"/>
    </row>
    <row r="1001" spans="1:8">
      <c r="A1001" s="14"/>
      <c r="B1001" s="26"/>
      <c r="H1001" s="10"/>
    </row>
    <row r="1002" spans="1:8">
      <c r="A1002" s="14"/>
      <c r="B1002" s="26"/>
      <c r="H1002" s="10"/>
    </row>
    <row r="1003" spans="1:8">
      <c r="A1003" s="14"/>
      <c r="B1003" s="26"/>
      <c r="H1003" s="10"/>
    </row>
    <row r="1004" spans="1:8">
      <c r="A1004" s="14"/>
      <c r="B1004" s="26"/>
      <c r="H1004" s="10"/>
    </row>
    <row r="1005" spans="1:8">
      <c r="A1005" s="14"/>
      <c r="B1005" s="26"/>
      <c r="H1005" s="10"/>
    </row>
    <row r="1006" spans="1:8">
      <c r="A1006" s="14"/>
      <c r="B1006" s="26"/>
      <c r="H1006" s="10"/>
    </row>
    <row r="1007" spans="1:8">
      <c r="A1007" s="14"/>
      <c r="B1007" s="26"/>
      <c r="H1007" s="10"/>
    </row>
    <row r="1008" spans="1:8">
      <c r="A1008" s="14"/>
      <c r="B1008" s="26"/>
      <c r="H1008" s="10"/>
    </row>
    <row r="1009" spans="1:8">
      <c r="A1009" s="14"/>
      <c r="B1009" s="26"/>
      <c r="H1009" s="10"/>
    </row>
    <row r="1010" spans="1:8">
      <c r="A1010" s="14"/>
      <c r="B1010" s="26"/>
      <c r="H1010" s="10"/>
    </row>
    <row r="1011" spans="1:8">
      <c r="A1011" s="14"/>
      <c r="B1011" s="26"/>
      <c r="H1011" s="10"/>
    </row>
    <row r="1012" spans="1:8">
      <c r="A1012" s="14"/>
      <c r="B1012" s="26"/>
      <c r="H1012" s="10"/>
    </row>
    <row r="1013" spans="1:8">
      <c r="A1013" s="67"/>
      <c r="B1013" s="63"/>
      <c r="C1013" s="61"/>
      <c r="E1013" s="60"/>
      <c r="G1013" s="60"/>
      <c r="H1013" s="10"/>
    </row>
    <row r="1014" spans="1:8">
      <c r="A1014" s="70"/>
      <c r="B1014" s="63"/>
      <c r="C1014" s="60"/>
      <c r="H1014" s="10"/>
    </row>
    <row r="1015" spans="1:8">
      <c r="A1015" s="70"/>
      <c r="B1015" s="63"/>
      <c r="C1015" s="60"/>
      <c r="H1015" s="10"/>
    </row>
    <row r="1016" spans="1:8">
      <c r="A1016" s="70"/>
      <c r="B1016" s="63"/>
      <c r="C1016" s="60"/>
      <c r="H1016" s="10"/>
    </row>
    <row r="1017" spans="1:8">
      <c r="A1017" s="70"/>
      <c r="B1017" s="63"/>
      <c r="C1017" s="60"/>
      <c r="H1017" s="10"/>
    </row>
    <row r="1018" spans="1:8">
      <c r="A1018" s="67"/>
      <c r="B1018" s="63"/>
      <c r="C1018" s="61"/>
      <c r="E1018" s="60"/>
      <c r="G1018" s="60"/>
      <c r="H1018" s="10"/>
    </row>
    <row r="1019" spans="1:8">
      <c r="A1019" s="67"/>
      <c r="B1019" s="63"/>
      <c r="C1019" s="61"/>
      <c r="E1019" s="60"/>
      <c r="H1019" s="10"/>
    </row>
    <row r="1020" spans="1:8">
      <c r="A1020" s="67"/>
      <c r="B1020" s="63"/>
      <c r="C1020" s="61"/>
      <c r="E1020" s="60"/>
      <c r="H1020" s="10"/>
    </row>
    <row r="1021" spans="1:8">
      <c r="A1021" s="67"/>
      <c r="B1021" s="63"/>
      <c r="C1021" s="60"/>
      <c r="E1021" s="60"/>
      <c r="H1021" s="10"/>
    </row>
    <row r="1022" spans="1:8">
      <c r="A1022" s="67"/>
      <c r="B1022" s="63"/>
      <c r="C1022" s="60"/>
      <c r="E1022" s="60"/>
      <c r="H1022" s="10"/>
    </row>
    <row r="1023" spans="1:8">
      <c r="A1023" s="67"/>
      <c r="B1023" s="63"/>
      <c r="C1023" s="60"/>
      <c r="E1023" s="60"/>
      <c r="H1023" s="10"/>
    </row>
    <row r="1024" spans="1:8">
      <c r="A1024" s="67"/>
      <c r="B1024" s="63"/>
      <c r="C1024" s="60"/>
      <c r="E1024" s="60"/>
      <c r="H1024" s="10"/>
    </row>
    <row r="1025" spans="1:8">
      <c r="A1025" s="67"/>
      <c r="B1025" s="63"/>
      <c r="C1025" s="60"/>
      <c r="E1025" s="60"/>
      <c r="H1025" s="10"/>
    </row>
    <row r="1026" spans="1:8">
      <c r="A1026" s="67"/>
      <c r="B1026" s="63"/>
      <c r="C1026" s="60"/>
      <c r="E1026" s="60"/>
      <c r="H1026" s="10"/>
    </row>
    <row r="1027" spans="1:8">
      <c r="A1027" s="67"/>
      <c r="B1027" s="63"/>
      <c r="C1027" s="60"/>
      <c r="E1027" s="60"/>
      <c r="H1027" s="10"/>
    </row>
    <row r="1028" spans="1:8">
      <c r="A1028" s="67"/>
      <c r="B1028" s="63"/>
      <c r="C1028" s="60"/>
      <c r="E1028" s="60"/>
      <c r="H1028" s="10"/>
    </row>
    <row r="1029" spans="1:8">
      <c r="A1029" s="67"/>
      <c r="B1029" s="63"/>
      <c r="C1029" s="60"/>
      <c r="E1029" s="60"/>
      <c r="H1029" s="10"/>
    </row>
    <row r="1030" spans="1:8">
      <c r="A1030" s="67"/>
      <c r="B1030" s="63"/>
      <c r="C1030" s="60"/>
      <c r="E1030" s="60"/>
      <c r="H1030" s="10"/>
    </row>
    <row r="1031" spans="1:8">
      <c r="A1031" s="67"/>
      <c r="H1031" s="10"/>
    </row>
    <row r="1032" spans="1:8">
      <c r="A1032" s="67"/>
      <c r="H1032" s="10"/>
    </row>
    <row r="1033" spans="1:8">
      <c r="A1033" s="67"/>
      <c r="H1033" s="10"/>
    </row>
    <row r="1034" spans="1:8">
      <c r="A1034" s="67"/>
      <c r="H1034" s="10"/>
    </row>
    <row r="1035" spans="1:8">
      <c r="A1035" s="67"/>
      <c r="H1035" s="10"/>
    </row>
    <row r="1036" spans="1:8">
      <c r="A1036" s="67"/>
      <c r="H1036" s="10"/>
    </row>
    <row r="1037" spans="1:8">
      <c r="A1037" s="67"/>
      <c r="H1037" s="10"/>
    </row>
    <row r="1038" spans="1:8">
      <c r="A1038" s="70"/>
      <c r="B1038" s="63"/>
      <c r="C1038" s="71"/>
      <c r="E1038" s="60"/>
      <c r="G1038" s="60"/>
      <c r="H1038" s="10"/>
    </row>
    <row r="1039" spans="1:8">
      <c r="A1039" s="70"/>
      <c r="B1039" s="63"/>
      <c r="C1039" s="60"/>
      <c r="E1039" s="60"/>
      <c r="G1039" s="60"/>
      <c r="H1039" s="10"/>
    </row>
    <row r="1040" spans="1:8">
      <c r="A1040" s="70"/>
      <c r="B1040" s="63"/>
      <c r="C1040" s="61"/>
      <c r="E1040" s="60"/>
      <c r="H1040" s="10"/>
    </row>
    <row r="1041" spans="1:8">
      <c r="A1041" s="70"/>
      <c r="B1041" s="63"/>
      <c r="C1041" s="60"/>
      <c r="E1041" s="60"/>
      <c r="H1041" s="10"/>
    </row>
    <row r="1042" spans="1:8">
      <c r="A1042" s="70"/>
      <c r="B1042" s="63"/>
      <c r="C1042" s="61"/>
      <c r="E1042" s="60"/>
      <c r="H1042" s="10"/>
    </row>
    <row r="1043" spans="1:8">
      <c r="A1043" s="70"/>
      <c r="B1043" s="63"/>
      <c r="C1043" s="61"/>
      <c r="E1043" s="60"/>
      <c r="H1043" s="10"/>
    </row>
    <row r="1044" spans="1:8">
      <c r="A1044" s="70"/>
      <c r="B1044" s="63"/>
      <c r="C1044" s="60"/>
      <c r="E1044" s="60"/>
      <c r="G1044" s="60"/>
      <c r="H1044" s="10"/>
    </row>
    <row r="1045" spans="1:8">
      <c r="A1045" s="70"/>
      <c r="B1045" s="63"/>
      <c r="C1045" s="60"/>
      <c r="E1045" s="60"/>
      <c r="H1045" s="10"/>
    </row>
    <row r="1046" spans="1:8">
      <c r="A1046" s="70"/>
      <c r="B1046" s="63"/>
      <c r="C1046" s="60"/>
      <c r="E1046" s="60"/>
      <c r="H1046" s="10"/>
    </row>
    <row r="1047" spans="1:8">
      <c r="A1047" s="70"/>
      <c r="B1047" s="63"/>
      <c r="C1047" s="60"/>
      <c r="E1047" s="60"/>
      <c r="H1047" s="10"/>
    </row>
    <row r="1048" spans="1:8">
      <c r="A1048" s="70"/>
      <c r="B1048" s="63"/>
      <c r="C1048" s="60"/>
      <c r="H1048" s="10"/>
    </row>
    <row r="1049" spans="1:8">
      <c r="A1049" s="70"/>
      <c r="B1049" s="63"/>
      <c r="C1049" s="60"/>
      <c r="H1049" s="10"/>
    </row>
    <row r="1050" spans="1:8">
      <c r="A1050" s="70"/>
      <c r="B1050" s="63"/>
      <c r="C1050" s="60"/>
      <c r="H1050" s="10"/>
    </row>
    <row r="1051" spans="1:8">
      <c r="A1051" s="70"/>
      <c r="B1051" s="63"/>
      <c r="C1051" s="60"/>
      <c r="H1051" s="10"/>
    </row>
    <row r="1052" spans="1:8">
      <c r="A1052" s="70"/>
      <c r="B1052" s="63"/>
      <c r="C1052" s="60"/>
      <c r="H1052" s="10"/>
    </row>
    <row r="1053" spans="1:8">
      <c r="A1053" s="70"/>
      <c r="B1053" s="63"/>
      <c r="C1053" s="60"/>
      <c r="H1053" s="10"/>
    </row>
    <row r="1054" spans="1:8">
      <c r="A1054" s="70"/>
      <c r="B1054" s="63"/>
      <c r="C1054" s="60"/>
      <c r="H1054" s="10"/>
    </row>
    <row r="1055" spans="1:8">
      <c r="A1055" s="70"/>
      <c r="B1055" s="63"/>
      <c r="C1055" s="60"/>
      <c r="H1055" s="10"/>
    </row>
    <row r="1056" spans="1:8">
      <c r="A1056" s="70"/>
      <c r="B1056" s="63"/>
      <c r="C1056" s="60"/>
      <c r="H1056" s="10"/>
    </row>
    <row r="1057" spans="1:8">
      <c r="A1057" s="70"/>
      <c r="B1057" s="63"/>
      <c r="C1057" s="60"/>
      <c r="H1057" s="10"/>
    </row>
    <row r="1058" spans="1:8">
      <c r="A1058" s="70"/>
      <c r="B1058" s="63"/>
      <c r="C1058" s="60"/>
      <c r="H1058" s="10"/>
    </row>
    <row r="1059" spans="1:8">
      <c r="A1059" s="70"/>
      <c r="B1059" s="63"/>
      <c r="C1059" s="60"/>
      <c r="H1059" s="10"/>
    </row>
    <row r="1060" spans="1:8">
      <c r="A1060" s="70"/>
      <c r="B1060" s="63"/>
      <c r="C1060" s="60"/>
      <c r="H1060" s="10"/>
    </row>
    <row r="1061" spans="1:8">
      <c r="A1061" s="70"/>
      <c r="B1061" s="63"/>
      <c r="C1061" s="60"/>
      <c r="H1061" s="10"/>
    </row>
    <row r="1062" spans="1:8">
      <c r="A1062" s="70"/>
      <c r="B1062" s="63"/>
      <c r="C1062" s="60"/>
      <c r="E1062" s="60"/>
      <c r="G1062" s="60"/>
      <c r="H1062" s="10"/>
    </row>
    <row r="1063" spans="1:8">
      <c r="A1063" s="70"/>
      <c r="B1063" s="63"/>
      <c r="C1063" s="60"/>
      <c r="E1063" s="60"/>
      <c r="G1063" s="60"/>
      <c r="H1063" s="10"/>
    </row>
    <row r="1064" spans="1:8">
      <c r="A1064" s="70"/>
      <c r="B1064" s="63"/>
      <c r="C1064" s="60"/>
      <c r="E1064" s="60"/>
      <c r="G1064" s="60"/>
      <c r="H1064" s="10"/>
    </row>
    <row r="1065" spans="1:8">
      <c r="A1065" s="70"/>
      <c r="B1065" s="63"/>
      <c r="C1065" s="60"/>
      <c r="E1065" s="60"/>
      <c r="G1065" s="60"/>
      <c r="H1065" s="10"/>
    </row>
    <row r="1066" spans="1:8">
      <c r="A1066" s="70"/>
      <c r="B1066" s="63"/>
      <c r="C1066" s="60"/>
      <c r="E1066" s="60"/>
      <c r="G1066" s="60"/>
      <c r="H1066" s="10"/>
    </row>
    <row r="1067" spans="1:8">
      <c r="A1067" s="70"/>
      <c r="B1067" s="63"/>
      <c r="C1067" s="60"/>
      <c r="E1067" s="60"/>
      <c r="G1067" s="60"/>
      <c r="H1067" s="10"/>
    </row>
    <row r="1068" spans="1:8">
      <c r="A1068" s="70"/>
      <c r="B1068" s="63"/>
      <c r="C1068" s="60"/>
      <c r="E1068" s="60"/>
      <c r="G1068" s="60"/>
      <c r="H1068" s="10"/>
    </row>
    <row r="1069" spans="1:8">
      <c r="A1069" s="70"/>
      <c r="B1069" s="63"/>
      <c r="C1069" s="60"/>
      <c r="E1069" s="60"/>
      <c r="G1069" s="60"/>
      <c r="H1069" s="10"/>
    </row>
    <row r="1070" spans="1:8">
      <c r="A1070" s="70"/>
      <c r="B1070" s="63"/>
      <c r="C1070" s="60"/>
      <c r="E1070" s="60"/>
      <c r="G1070" s="60"/>
      <c r="H1070" s="10"/>
    </row>
    <row r="1071" spans="1:8">
      <c r="A1071" s="70"/>
      <c r="B1071" s="63"/>
      <c r="C1071" s="60"/>
      <c r="E1071" s="60"/>
      <c r="G1071" s="60"/>
      <c r="H1071" s="10"/>
    </row>
    <row r="1072" spans="1:8">
      <c r="A1072" s="70"/>
      <c r="B1072" s="63"/>
      <c r="C1072" s="60"/>
      <c r="E1072" s="60"/>
      <c r="G1072" s="60"/>
      <c r="H1072" s="10"/>
    </row>
    <row r="1073" spans="1:8">
      <c r="A1073" s="70"/>
      <c r="B1073" s="63"/>
      <c r="C1073" s="60"/>
      <c r="E1073" s="60"/>
      <c r="G1073" s="60"/>
      <c r="H1073" s="10"/>
    </row>
    <row r="1074" spans="1:8">
      <c r="A1074" s="70"/>
      <c r="B1074" s="63"/>
      <c r="C1074" s="60"/>
      <c r="E1074" s="60"/>
      <c r="G1074" s="60"/>
      <c r="H1074" s="10"/>
    </row>
    <row r="1075" spans="1:8">
      <c r="A1075" s="70"/>
      <c r="B1075" s="63"/>
      <c r="C1075" s="60"/>
      <c r="E1075" s="60"/>
      <c r="G1075" s="60"/>
      <c r="H1075" s="10"/>
    </row>
    <row r="1076" spans="1:8">
      <c r="A1076" s="70"/>
      <c r="B1076" s="63"/>
      <c r="C1076" s="60"/>
      <c r="E1076" s="60"/>
      <c r="G1076" s="60"/>
      <c r="H1076" s="10"/>
    </row>
    <row r="1077" spans="1:8">
      <c r="A1077" s="70"/>
      <c r="B1077" s="63"/>
      <c r="C1077" s="60"/>
      <c r="E1077" s="60"/>
      <c r="G1077" s="60"/>
      <c r="H1077" s="10"/>
    </row>
    <row r="1078" spans="1:8">
      <c r="A1078" s="70"/>
      <c r="B1078" s="63"/>
      <c r="C1078" s="60"/>
      <c r="E1078" s="60"/>
      <c r="G1078" s="60"/>
      <c r="H1078" s="10"/>
    </row>
    <row r="1079" spans="1:8">
      <c r="A1079" s="70"/>
      <c r="B1079" s="63"/>
      <c r="C1079" s="60"/>
      <c r="E1079" s="60"/>
      <c r="G1079" s="60"/>
      <c r="H1079" s="10"/>
    </row>
    <row r="1080" spans="1:8">
      <c r="A1080" s="70"/>
      <c r="B1080" s="63"/>
      <c r="C1080" s="60"/>
      <c r="E1080" s="60"/>
      <c r="G1080" s="60"/>
      <c r="H1080" s="10"/>
    </row>
    <row r="1081" spans="1:8">
      <c r="A1081" s="70"/>
      <c r="B1081" s="63"/>
      <c r="C1081" s="60"/>
      <c r="E1081" s="60"/>
      <c r="G1081" s="60"/>
      <c r="H1081" s="10"/>
    </row>
    <row r="1082" spans="1:8">
      <c r="A1082" s="70"/>
      <c r="B1082" s="63"/>
      <c r="C1082" s="60"/>
      <c r="E1082" s="60"/>
      <c r="G1082" s="60"/>
      <c r="H1082" s="10"/>
    </row>
    <row r="1083" spans="1:8">
      <c r="A1083" s="70"/>
      <c r="B1083" s="63"/>
      <c r="C1083" s="60"/>
      <c r="E1083" s="60"/>
      <c r="G1083" s="60"/>
      <c r="H1083" s="10"/>
    </row>
    <row r="1084" spans="1:8">
      <c r="A1084" s="70"/>
      <c r="B1084" s="63"/>
      <c r="C1084" s="60"/>
      <c r="E1084" s="60"/>
      <c r="G1084" s="60"/>
      <c r="H1084" s="10"/>
    </row>
    <row r="1085" spans="1:8">
      <c r="A1085" s="70"/>
      <c r="B1085" s="63"/>
      <c r="C1085" s="60"/>
      <c r="E1085" s="60"/>
      <c r="G1085" s="60"/>
      <c r="H1085" s="10"/>
    </row>
    <row r="1086" spans="1:8">
      <c r="A1086" s="70"/>
      <c r="B1086" s="63"/>
      <c r="C1086" s="60"/>
      <c r="E1086" s="60"/>
      <c r="G1086" s="60"/>
      <c r="H1086" s="10"/>
    </row>
    <row r="1087" spans="1:8">
      <c r="A1087" s="70"/>
      <c r="B1087" s="63"/>
      <c r="C1087" s="60"/>
      <c r="E1087" s="60"/>
      <c r="G1087" s="60"/>
      <c r="H1087" s="10"/>
    </row>
    <row r="1088" spans="1:8">
      <c r="A1088" s="70"/>
      <c r="B1088" s="63"/>
      <c r="C1088" s="60"/>
      <c r="E1088" s="60"/>
      <c r="G1088" s="60"/>
      <c r="H1088" s="10"/>
    </row>
    <row r="1089" spans="1:8">
      <c r="A1089" s="70"/>
      <c r="B1089" s="63"/>
      <c r="C1089" s="60"/>
      <c r="E1089" s="60"/>
      <c r="G1089" s="60"/>
      <c r="H1089" s="10"/>
    </row>
    <row r="1090" spans="1:8">
      <c r="A1090" s="70"/>
      <c r="B1090" s="63"/>
      <c r="C1090" s="60"/>
      <c r="E1090" s="60"/>
      <c r="G1090" s="60"/>
      <c r="H1090" s="10"/>
    </row>
    <row r="1091" spans="1:8">
      <c r="A1091" s="70"/>
      <c r="B1091" s="63"/>
      <c r="C1091" s="60"/>
      <c r="E1091" s="60"/>
      <c r="G1091" s="60"/>
      <c r="H1091" s="10"/>
    </row>
    <row r="1092" spans="1:8">
      <c r="A1092" s="70"/>
      <c r="B1092" s="63"/>
      <c r="C1092" s="60"/>
      <c r="E1092" s="60"/>
      <c r="G1092" s="60"/>
      <c r="H1092" s="10"/>
    </row>
    <row r="1093" spans="1:8">
      <c r="A1093" s="70"/>
      <c r="B1093" s="63"/>
      <c r="C1093" s="60"/>
      <c r="E1093" s="60"/>
      <c r="G1093" s="60"/>
      <c r="H1093" s="10"/>
    </row>
    <row r="1094" spans="1:8">
      <c r="A1094" s="70"/>
      <c r="B1094" s="63"/>
      <c r="C1094" s="60"/>
      <c r="E1094" s="60"/>
      <c r="G1094" s="60"/>
      <c r="H1094" s="10"/>
    </row>
    <row r="1095" spans="1:8">
      <c r="A1095" s="70"/>
      <c r="B1095" s="63"/>
      <c r="C1095" s="60"/>
      <c r="E1095" s="60"/>
      <c r="G1095" s="60"/>
      <c r="H1095" s="10"/>
    </row>
    <row r="1096" spans="1:8">
      <c r="A1096" s="70"/>
      <c r="B1096" s="63"/>
      <c r="C1096" s="60"/>
      <c r="E1096" s="60"/>
      <c r="G1096" s="60"/>
      <c r="H1096" s="10"/>
    </row>
    <row r="1097" spans="1:8">
      <c r="A1097" s="70"/>
      <c r="B1097" s="63"/>
      <c r="C1097" s="60"/>
      <c r="E1097" s="60"/>
      <c r="G1097" s="60"/>
      <c r="H1097" s="10"/>
    </row>
    <row r="1098" spans="1:8">
      <c r="A1098" s="67"/>
      <c r="B1098" s="63"/>
      <c r="C1098" s="61"/>
      <c r="E1098" s="60"/>
      <c r="G1098" s="60"/>
      <c r="H1098" s="10"/>
    </row>
    <row r="1099" spans="1:8">
      <c r="A1099" s="67"/>
      <c r="B1099" s="63"/>
      <c r="C1099" s="60"/>
      <c r="E1099" s="60"/>
      <c r="G1099" s="60"/>
      <c r="H1099" s="10"/>
    </row>
    <row r="1100" spans="1:8">
      <c r="A1100" s="67"/>
      <c r="B1100" s="63"/>
      <c r="C1100" s="61"/>
      <c r="E1100" s="60"/>
      <c r="G1100" s="60"/>
      <c r="H1100" s="10"/>
    </row>
    <row r="1101" spans="1:8">
      <c r="A1101" s="67"/>
      <c r="B1101" s="63"/>
      <c r="C1101" s="60"/>
      <c r="E1101" s="60"/>
      <c r="G1101" s="60"/>
      <c r="H1101" s="10"/>
    </row>
    <row r="1102" spans="1:8">
      <c r="A1102" s="67"/>
      <c r="B1102" s="63"/>
      <c r="C1102" s="60"/>
      <c r="E1102" s="60"/>
      <c r="G1102" s="60"/>
      <c r="H1102" s="10"/>
    </row>
    <row r="1103" spans="1:8">
      <c r="A1103" s="67"/>
      <c r="B1103" s="63"/>
      <c r="C1103" s="60"/>
      <c r="E1103" s="60"/>
      <c r="G1103" s="60"/>
      <c r="H1103" s="10"/>
    </row>
    <row r="1104" spans="1:8">
      <c r="A1104" s="67"/>
      <c r="B1104" s="63"/>
      <c r="C1104" s="60"/>
      <c r="E1104" s="60"/>
      <c r="G1104" s="60"/>
      <c r="H1104" s="10"/>
    </row>
    <row r="1105" spans="1:8">
      <c r="A1105" s="67"/>
      <c r="B1105" s="63"/>
      <c r="C1105" s="60"/>
      <c r="E1105" s="60"/>
      <c r="G1105" s="60"/>
      <c r="H1105" s="10"/>
    </row>
    <row r="1106" spans="1:8">
      <c r="A1106" s="67"/>
      <c r="B1106" s="63"/>
      <c r="C1106" s="60"/>
      <c r="E1106" s="60"/>
      <c r="G1106" s="60"/>
      <c r="H1106" s="10"/>
    </row>
    <row r="1107" spans="1:8">
      <c r="A1107" s="67"/>
      <c r="B1107" s="63"/>
      <c r="C1107" s="60"/>
      <c r="E1107" s="60"/>
      <c r="G1107" s="60"/>
      <c r="H1107" s="10"/>
    </row>
    <row r="1108" spans="1:8">
      <c r="A1108" s="67"/>
      <c r="B1108" s="63"/>
      <c r="C1108" s="60"/>
      <c r="E1108" s="60"/>
      <c r="G1108" s="60"/>
      <c r="H1108" s="10"/>
    </row>
    <row r="1109" spans="1:8">
      <c r="A1109" s="67"/>
      <c r="B1109" s="63"/>
      <c r="C1109" s="60"/>
      <c r="E1109" s="60"/>
      <c r="G1109" s="60"/>
      <c r="H1109" s="10"/>
    </row>
    <row r="1110" spans="1:8">
      <c r="A1110" s="67"/>
      <c r="B1110" s="63"/>
      <c r="C1110" s="60"/>
      <c r="E1110" s="60"/>
      <c r="G1110" s="60"/>
      <c r="H1110" s="10"/>
    </row>
    <row r="1111" spans="1:8">
      <c r="A1111" s="67"/>
      <c r="B1111" s="63"/>
      <c r="C1111" s="60"/>
      <c r="E1111" s="60"/>
      <c r="G1111" s="60"/>
      <c r="H1111" s="10"/>
    </row>
    <row r="1112" spans="1:8">
      <c r="A1112" s="67"/>
      <c r="B1112" s="63"/>
      <c r="C1112" s="60"/>
      <c r="E1112" s="60"/>
      <c r="G1112" s="60"/>
      <c r="H1112" s="10"/>
    </row>
    <row r="1113" spans="1:8">
      <c r="A1113" s="67"/>
      <c r="B1113" s="63"/>
      <c r="C1113" s="60"/>
      <c r="E1113" s="60"/>
      <c r="G1113" s="60"/>
      <c r="H1113" s="10"/>
    </row>
    <row r="1114" spans="1:8">
      <c r="A1114" s="67"/>
      <c r="B1114" s="63"/>
      <c r="C1114" s="60"/>
      <c r="E1114" s="60"/>
      <c r="G1114" s="60"/>
      <c r="H1114" s="10"/>
    </row>
    <row r="1115" spans="1:8">
      <c r="A1115" s="67"/>
      <c r="B1115" s="63"/>
      <c r="C1115" s="60"/>
      <c r="E1115" s="60"/>
      <c r="G1115" s="60"/>
      <c r="H1115" s="10"/>
    </row>
    <row r="1116" spans="1:8">
      <c r="A1116" s="67"/>
      <c r="B1116" s="63"/>
      <c r="C1116" s="60"/>
      <c r="E1116" s="60"/>
      <c r="G1116" s="60"/>
      <c r="H1116" s="10"/>
    </row>
    <row r="1117" spans="1:8">
      <c r="A1117" s="67"/>
      <c r="B1117" s="63"/>
      <c r="C1117" s="60"/>
      <c r="E1117" s="60"/>
      <c r="G1117" s="60"/>
      <c r="H1117" s="10"/>
    </row>
    <row r="1118" spans="1:8">
      <c r="A1118" s="67"/>
      <c r="B1118" s="63"/>
      <c r="C1118" s="60"/>
      <c r="E1118" s="60"/>
      <c r="G1118" s="60"/>
      <c r="H1118" s="10"/>
    </row>
    <row r="1119" spans="1:8">
      <c r="A1119" s="67"/>
      <c r="B1119" s="63"/>
      <c r="C1119" s="60"/>
      <c r="E1119" s="60"/>
      <c r="G1119" s="60"/>
      <c r="H1119" s="10"/>
    </row>
    <row r="1120" spans="1:8">
      <c r="A1120" s="67"/>
      <c r="B1120" s="63"/>
      <c r="C1120" s="60"/>
      <c r="E1120" s="60"/>
      <c r="G1120" s="60"/>
      <c r="H1120" s="10"/>
    </row>
    <row r="1121" spans="1:8">
      <c r="A1121" s="67"/>
      <c r="B1121" s="63"/>
      <c r="C1121" s="60"/>
      <c r="E1121" s="60"/>
      <c r="G1121" s="60"/>
      <c r="H1121" s="10"/>
    </row>
    <row r="1122" spans="1:8">
      <c r="A1122" s="67"/>
      <c r="B1122" s="63"/>
      <c r="C1122" s="60"/>
      <c r="E1122" s="60"/>
      <c r="G1122" s="60"/>
      <c r="H1122" s="10"/>
    </row>
    <row r="1123" spans="1:8">
      <c r="A1123" s="67"/>
      <c r="B1123" s="63"/>
      <c r="C1123" s="60"/>
      <c r="E1123" s="60"/>
      <c r="G1123" s="60"/>
      <c r="H1123" s="10"/>
    </row>
    <row r="1124" spans="1:8">
      <c r="A1124" s="67"/>
      <c r="B1124" s="63"/>
      <c r="C1124" s="60"/>
      <c r="E1124" s="60"/>
      <c r="G1124" s="60"/>
      <c r="H1124" s="10"/>
    </row>
    <row r="1125" spans="1:8">
      <c r="A1125" s="67"/>
      <c r="B1125" s="63"/>
      <c r="C1125" s="60"/>
      <c r="E1125" s="60"/>
      <c r="G1125" s="60"/>
      <c r="H1125" s="10"/>
    </row>
    <row r="1126" spans="1:8">
      <c r="A1126" s="67"/>
      <c r="B1126" s="63"/>
      <c r="C1126" s="60"/>
      <c r="E1126" s="60"/>
      <c r="G1126" s="60"/>
      <c r="H1126" s="10"/>
    </row>
    <row r="1127" spans="1:8">
      <c r="A1127" s="67"/>
      <c r="B1127" s="63"/>
      <c r="C1127" s="60"/>
      <c r="E1127" s="60"/>
      <c r="G1127" s="60"/>
      <c r="H1127" s="10"/>
    </row>
    <row r="1128" spans="1:8">
      <c r="A1128" s="70"/>
      <c r="B1128" s="63"/>
      <c r="C1128" s="60"/>
      <c r="E1128" s="60"/>
      <c r="G1128" s="60"/>
      <c r="H1128" s="10"/>
    </row>
    <row r="1129" spans="1:8">
      <c r="A1129" s="70"/>
      <c r="B1129" s="63"/>
      <c r="C1129" s="60"/>
      <c r="E1129" s="60"/>
      <c r="G1129" s="60"/>
      <c r="H1129" s="10"/>
    </row>
    <row r="1130" spans="1:8">
      <c r="A1130" s="70"/>
      <c r="B1130" s="63"/>
      <c r="C1130" s="60"/>
      <c r="E1130" s="60"/>
      <c r="G1130" s="60"/>
      <c r="H1130" s="10"/>
    </row>
    <row r="1131" spans="1:8">
      <c r="A1131" s="70"/>
      <c r="B1131" s="63"/>
      <c r="C1131" s="60"/>
      <c r="E1131" s="60"/>
      <c r="G1131" s="60"/>
      <c r="H1131" s="10"/>
    </row>
    <row r="1132" spans="1:8">
      <c r="A1132" s="70"/>
      <c r="B1132" s="63"/>
      <c r="C1132" s="60"/>
      <c r="E1132" s="60"/>
      <c r="G1132" s="60"/>
      <c r="H1132" s="10"/>
    </row>
    <row r="1133" spans="1:8">
      <c r="A1133" s="70"/>
      <c r="B1133" s="63"/>
      <c r="C1133" s="60"/>
      <c r="E1133" s="60"/>
      <c r="G1133" s="60"/>
      <c r="H1133" s="10"/>
    </row>
    <row r="1134" spans="1:8">
      <c r="A1134" s="70"/>
      <c r="B1134" s="63"/>
      <c r="C1134" s="60"/>
      <c r="E1134" s="60"/>
      <c r="G1134" s="60"/>
      <c r="H1134" s="10"/>
    </row>
    <row r="1135" spans="1:8">
      <c r="A1135" s="70"/>
      <c r="B1135" s="63"/>
      <c r="C1135" s="60"/>
      <c r="E1135" s="60"/>
      <c r="G1135" s="60"/>
      <c r="H1135" s="10"/>
    </row>
    <row r="1136" spans="1:8">
      <c r="A1136" s="70"/>
      <c r="B1136" s="63"/>
      <c r="C1136" s="60"/>
      <c r="E1136" s="60"/>
      <c r="G1136" s="60"/>
      <c r="H1136" s="10"/>
    </row>
    <row r="1137" spans="1:8">
      <c r="A1137" s="70"/>
      <c r="B1137" s="63"/>
      <c r="C1137" s="60"/>
      <c r="E1137" s="60"/>
      <c r="G1137" s="60"/>
      <c r="H1137" s="10"/>
    </row>
    <row r="1138" spans="1:8">
      <c r="A1138" s="70"/>
      <c r="B1138" s="63"/>
      <c r="C1138" s="60"/>
      <c r="E1138" s="60"/>
      <c r="G1138" s="60"/>
      <c r="H1138" s="10"/>
    </row>
    <row r="1139" spans="1:8">
      <c r="A1139" s="70"/>
      <c r="B1139" s="63"/>
      <c r="C1139" s="60"/>
      <c r="E1139" s="60"/>
      <c r="G1139" s="60"/>
      <c r="H1139" s="10"/>
    </row>
    <row r="1140" spans="1:8">
      <c r="A1140" s="70"/>
      <c r="B1140" s="63"/>
      <c r="C1140" s="60"/>
      <c r="E1140" s="60"/>
      <c r="G1140" s="60"/>
      <c r="H1140" s="10"/>
    </row>
    <row r="1141" spans="1:8">
      <c r="A1141" s="70"/>
      <c r="B1141" s="63"/>
      <c r="C1141" s="60"/>
      <c r="E1141" s="60"/>
      <c r="G1141" s="60"/>
      <c r="H1141" s="10"/>
    </row>
    <row r="1142" spans="1:8">
      <c r="A1142" s="70"/>
      <c r="B1142" s="63"/>
      <c r="C1142" s="60"/>
      <c r="E1142" s="60"/>
      <c r="G1142" s="60"/>
      <c r="H1142" s="10"/>
    </row>
    <row r="1143" spans="1:8">
      <c r="A1143" s="70"/>
      <c r="B1143" s="63"/>
      <c r="C1143" s="60"/>
      <c r="E1143" s="60"/>
      <c r="G1143" s="60"/>
      <c r="H1143" s="10"/>
    </row>
    <row r="1144" spans="1:8">
      <c r="A1144" s="70"/>
      <c r="B1144" s="63"/>
      <c r="C1144" s="60"/>
      <c r="E1144" s="60"/>
      <c r="G1144" s="60"/>
      <c r="H1144" s="10"/>
    </row>
    <row r="1145" spans="1:8">
      <c r="A1145" s="70"/>
      <c r="B1145" s="63"/>
      <c r="C1145" s="60"/>
      <c r="E1145" s="60"/>
      <c r="G1145" s="60"/>
      <c r="H1145" s="10"/>
    </row>
    <row r="1146" spans="1:8">
      <c r="A1146" s="70"/>
      <c r="B1146" s="63"/>
      <c r="C1146" s="60"/>
      <c r="E1146" s="60"/>
      <c r="G1146" s="60"/>
      <c r="H1146" s="10"/>
    </row>
    <row r="1147" spans="1:8">
      <c r="A1147" s="70"/>
      <c r="B1147" s="63"/>
      <c r="C1147" s="60"/>
      <c r="E1147" s="60"/>
      <c r="G1147" s="60"/>
      <c r="H1147" s="10"/>
    </row>
    <row r="1148" spans="1:8">
      <c r="A1148" s="70"/>
      <c r="B1148" s="63"/>
      <c r="C1148" s="60"/>
      <c r="E1148" s="60"/>
      <c r="G1148" s="60"/>
      <c r="H1148" s="10"/>
    </row>
    <row r="1149" spans="1:8">
      <c r="A1149" s="70"/>
      <c r="B1149" s="63"/>
      <c r="C1149" s="60"/>
      <c r="E1149" s="60"/>
      <c r="G1149" s="60"/>
      <c r="H1149" s="10"/>
    </row>
    <row r="1150" spans="1:8">
      <c r="A1150" s="70"/>
      <c r="B1150" s="63"/>
      <c r="C1150" s="60"/>
      <c r="E1150" s="60"/>
      <c r="G1150" s="60"/>
      <c r="H1150" s="10"/>
    </row>
    <row r="1151" spans="1:8">
      <c r="A1151" s="70"/>
      <c r="B1151" s="63"/>
      <c r="C1151" s="60"/>
      <c r="E1151" s="60"/>
      <c r="G1151" s="60"/>
      <c r="H1151" s="10"/>
    </row>
    <row r="1152" spans="1:8">
      <c r="A1152" s="70"/>
      <c r="B1152" s="63"/>
      <c r="C1152" s="60"/>
      <c r="E1152" s="60"/>
      <c r="G1152" s="60"/>
      <c r="H1152" s="10"/>
    </row>
    <row r="1153" spans="1:8">
      <c r="A1153" s="70"/>
      <c r="B1153" s="63"/>
      <c r="C1153" s="60"/>
      <c r="E1153" s="60"/>
      <c r="G1153" s="60"/>
      <c r="H1153" s="10"/>
    </row>
    <row r="1154" spans="1:8">
      <c r="A1154" s="70"/>
      <c r="B1154" s="63"/>
      <c r="C1154" s="60"/>
      <c r="E1154" s="60"/>
      <c r="G1154" s="60"/>
      <c r="H1154" s="10"/>
    </row>
    <row r="1155" spans="1:8">
      <c r="A1155" s="70"/>
      <c r="B1155" s="63"/>
      <c r="C1155" s="60"/>
      <c r="E1155" s="60"/>
      <c r="G1155" s="60"/>
      <c r="H1155" s="10"/>
    </row>
    <row r="1156" spans="1:8">
      <c r="A1156" s="70"/>
      <c r="B1156" s="63"/>
      <c r="C1156" s="60"/>
      <c r="E1156" s="60"/>
      <c r="G1156" s="60"/>
      <c r="H1156" s="10"/>
    </row>
    <row r="1157" spans="1:8">
      <c r="A1157" s="70"/>
      <c r="B1157" s="63"/>
      <c r="C1157" s="60"/>
      <c r="E1157" s="60"/>
      <c r="G1157" s="60"/>
      <c r="H1157" s="10"/>
    </row>
    <row r="1158" spans="1:8">
      <c r="A1158" s="70"/>
      <c r="B1158" s="63"/>
      <c r="C1158" s="60"/>
      <c r="E1158" s="60"/>
      <c r="G1158" s="60"/>
      <c r="H1158" s="10"/>
    </row>
    <row r="1159" spans="1:8">
      <c r="A1159" s="70"/>
      <c r="B1159" s="63"/>
      <c r="C1159" s="60"/>
      <c r="E1159" s="60"/>
      <c r="G1159" s="60"/>
      <c r="H1159" s="10"/>
    </row>
    <row r="1160" spans="1:8">
      <c r="A1160" s="70"/>
      <c r="B1160" s="63"/>
      <c r="C1160" s="60"/>
      <c r="E1160" s="60"/>
      <c r="G1160" s="60"/>
      <c r="H1160" s="10"/>
    </row>
    <row r="1161" spans="1:8">
      <c r="A1161" s="70"/>
      <c r="B1161" s="63"/>
      <c r="C1161" s="60"/>
      <c r="E1161" s="60"/>
      <c r="G1161" s="60"/>
      <c r="H1161" s="10"/>
    </row>
    <row r="1162" spans="1:8">
      <c r="A1162" s="70"/>
      <c r="B1162" s="63"/>
      <c r="C1162" s="60"/>
      <c r="E1162" s="60"/>
      <c r="G1162" s="60"/>
      <c r="H1162" s="10"/>
    </row>
    <row r="1163" spans="1:8">
      <c r="A1163" s="70"/>
      <c r="B1163" s="63"/>
      <c r="C1163" s="60"/>
      <c r="E1163" s="60"/>
      <c r="G1163" s="60"/>
      <c r="H1163" s="10"/>
    </row>
    <row r="1164" spans="1:8">
      <c r="A1164" s="70"/>
      <c r="B1164" s="63"/>
      <c r="C1164" s="60"/>
      <c r="E1164" s="60"/>
      <c r="G1164" s="60"/>
      <c r="H1164" s="10"/>
    </row>
    <row r="1165" spans="1:8">
      <c r="A1165" s="67"/>
      <c r="H1165" s="10"/>
    </row>
    <row r="1166" spans="1:8">
      <c r="A1166" s="67"/>
      <c r="H1166" s="10"/>
    </row>
    <row r="1167" spans="1:8">
      <c r="A1167" s="67"/>
      <c r="H1167" s="10"/>
    </row>
    <row r="1168" spans="1:8">
      <c r="A1168" s="67"/>
      <c r="H1168" s="10"/>
    </row>
    <row r="1169" spans="1:8">
      <c r="A1169" s="67"/>
      <c r="H1169" s="10"/>
    </row>
    <row r="1170" spans="1:8">
      <c r="A1170" s="67"/>
      <c r="H1170" s="10"/>
    </row>
    <row r="1171" spans="1:8">
      <c r="A1171" s="67"/>
      <c r="H1171" s="10"/>
    </row>
    <row r="1172" spans="1:8">
      <c r="A1172" s="67"/>
      <c r="H1172" s="10"/>
    </row>
    <row r="1173" spans="1:8">
      <c r="A1173" s="67"/>
      <c r="H1173" s="10"/>
    </row>
    <row r="1174" spans="1:8">
      <c r="A1174" s="67"/>
      <c r="H1174" s="10"/>
    </row>
    <row r="1175" spans="1:8">
      <c r="A1175" s="67"/>
      <c r="H1175" s="10"/>
    </row>
    <row r="1176" spans="1:8">
      <c r="A1176" s="67"/>
      <c r="H1176" s="10"/>
    </row>
    <row r="1177" spans="1:8">
      <c r="A1177" s="70"/>
      <c r="B1177" s="63"/>
      <c r="C1177" s="60"/>
      <c r="E1177" s="60"/>
      <c r="G1177" s="60"/>
      <c r="H1177" s="10"/>
    </row>
    <row r="1178" spans="1:8">
      <c r="A1178" s="70"/>
      <c r="B1178" s="63"/>
      <c r="C1178" s="60"/>
      <c r="E1178" s="60"/>
      <c r="G1178" s="60"/>
      <c r="H1178" s="10"/>
    </row>
    <row r="1179" spans="1:8">
      <c r="A1179" s="70"/>
      <c r="B1179" s="63"/>
      <c r="C1179" s="60"/>
      <c r="E1179" s="60"/>
      <c r="G1179" s="60"/>
      <c r="H1179" s="10"/>
    </row>
    <row r="1180" spans="1:8">
      <c r="A1180" s="70"/>
      <c r="B1180" s="63"/>
      <c r="C1180" s="60"/>
      <c r="E1180" s="60"/>
      <c r="G1180" s="60"/>
      <c r="H1180" s="10"/>
    </row>
    <row r="1181" spans="1:8">
      <c r="A1181" s="70"/>
      <c r="B1181" s="63"/>
      <c r="C1181" s="60"/>
      <c r="E1181" s="60"/>
      <c r="G1181" s="60"/>
      <c r="H1181" s="10"/>
    </row>
    <row r="1182" spans="1:8">
      <c r="A1182" s="70"/>
      <c r="B1182" s="63"/>
      <c r="C1182" s="60"/>
      <c r="E1182" s="60"/>
      <c r="G1182" s="60"/>
      <c r="H1182" s="10"/>
    </row>
    <row r="1183" spans="1:8">
      <c r="A1183" s="70"/>
      <c r="B1183" s="63"/>
      <c r="C1183" s="60"/>
      <c r="E1183" s="60"/>
      <c r="G1183" s="60"/>
      <c r="H1183" s="10"/>
    </row>
    <row r="1184" spans="1:8">
      <c r="A1184" s="70"/>
      <c r="B1184" s="63"/>
      <c r="C1184" s="60"/>
      <c r="E1184" s="60"/>
      <c r="G1184" s="60"/>
      <c r="H1184" s="10"/>
    </row>
    <row r="1185" spans="1:8">
      <c r="A1185" s="70"/>
      <c r="B1185" s="63"/>
      <c r="C1185" s="60"/>
      <c r="E1185" s="60"/>
      <c r="G1185" s="60"/>
      <c r="H1185" s="10"/>
    </row>
    <row r="1186" spans="1:8">
      <c r="A1186" s="70"/>
      <c r="B1186" s="63"/>
      <c r="C1186" s="60"/>
      <c r="E1186" s="60"/>
      <c r="G1186" s="60"/>
      <c r="H1186" s="10"/>
    </row>
    <row r="1187" spans="1:8">
      <c r="A1187" s="70"/>
      <c r="B1187" s="63"/>
      <c r="C1187" s="60"/>
      <c r="E1187" s="60"/>
      <c r="G1187" s="60"/>
      <c r="H1187" s="10"/>
    </row>
    <row r="1188" spans="1:8">
      <c r="A1188" s="70"/>
      <c r="B1188" s="63"/>
      <c r="C1188" s="60"/>
      <c r="E1188" s="60"/>
      <c r="G1188" s="60"/>
      <c r="H1188" s="10"/>
    </row>
    <row r="1189" spans="1:8">
      <c r="A1189" s="70"/>
      <c r="B1189" s="63"/>
      <c r="C1189" s="60"/>
      <c r="E1189" s="60"/>
      <c r="G1189" s="60"/>
      <c r="H1189" s="10"/>
    </row>
    <row r="1190" spans="1:8">
      <c r="A1190" s="70"/>
      <c r="B1190" s="63"/>
      <c r="C1190" s="60"/>
      <c r="E1190" s="60"/>
      <c r="G1190" s="60"/>
      <c r="H1190" s="10"/>
    </row>
    <row r="1191" spans="1:8">
      <c r="A1191" s="70"/>
      <c r="B1191" s="63"/>
      <c r="C1191" s="60"/>
      <c r="E1191" s="60"/>
      <c r="G1191" s="60"/>
      <c r="H1191" s="10"/>
    </row>
    <row r="1192" spans="1:8">
      <c r="A1192" s="70"/>
      <c r="B1192" s="63"/>
      <c r="C1192" s="60"/>
      <c r="E1192" s="60"/>
      <c r="G1192" s="60"/>
      <c r="H1192" s="10"/>
    </row>
    <row r="1193" spans="1:8">
      <c r="A1193" s="70"/>
      <c r="B1193" s="63"/>
      <c r="C1193" s="60"/>
      <c r="E1193" s="60"/>
      <c r="G1193" s="60"/>
      <c r="H1193" s="10"/>
    </row>
    <row r="1194" spans="1:8">
      <c r="A1194" s="70"/>
      <c r="B1194" s="63"/>
      <c r="C1194" s="60"/>
      <c r="E1194" s="60"/>
      <c r="G1194" s="60"/>
      <c r="H1194" s="10"/>
    </row>
    <row r="1195" spans="1:8">
      <c r="A1195" s="70"/>
      <c r="B1195" s="63"/>
      <c r="C1195" s="60"/>
      <c r="E1195" s="60"/>
      <c r="G1195" s="60"/>
      <c r="H1195" s="10"/>
    </row>
    <row r="1196" spans="1:8">
      <c r="A1196" s="70"/>
      <c r="B1196" s="63"/>
      <c r="C1196" s="60"/>
      <c r="E1196" s="60"/>
      <c r="G1196" s="60"/>
      <c r="H1196" s="10"/>
    </row>
    <row r="1197" spans="1:8">
      <c r="A1197" s="70"/>
      <c r="B1197" s="63"/>
      <c r="C1197" s="60"/>
      <c r="E1197" s="60"/>
      <c r="G1197" s="60"/>
      <c r="H1197" s="10"/>
    </row>
    <row r="1198" spans="1:8">
      <c r="A1198" s="70"/>
      <c r="B1198" s="63"/>
      <c r="C1198" s="60"/>
      <c r="E1198" s="60"/>
      <c r="G1198" s="60"/>
      <c r="H1198" s="10"/>
    </row>
    <row r="1199" spans="1:8">
      <c r="A1199" s="70"/>
      <c r="B1199" s="63"/>
      <c r="C1199" s="60"/>
      <c r="E1199" s="60"/>
      <c r="G1199" s="60"/>
      <c r="H1199" s="10"/>
    </row>
    <row r="1200" spans="1:8">
      <c r="A1200" s="70"/>
      <c r="B1200" s="63"/>
      <c r="C1200" s="60"/>
      <c r="E1200" s="60"/>
      <c r="G1200" s="60"/>
      <c r="H1200" s="10"/>
    </row>
    <row r="1201" spans="1:9">
      <c r="A1201" s="70"/>
      <c r="B1201" s="63"/>
      <c r="C1201" s="60"/>
      <c r="E1201" s="60"/>
      <c r="G1201" s="60"/>
      <c r="H1201" s="10"/>
    </row>
    <row r="1202" spans="1:9">
      <c r="A1202" s="70"/>
      <c r="B1202" s="63"/>
      <c r="C1202" s="60"/>
      <c r="E1202" s="60"/>
      <c r="G1202" s="60"/>
      <c r="H1202" s="10"/>
    </row>
    <row r="1203" spans="1:9">
      <c r="A1203" s="70"/>
      <c r="B1203" s="63"/>
      <c r="C1203" s="60"/>
      <c r="E1203" s="60"/>
      <c r="G1203" s="60"/>
      <c r="H1203" s="10"/>
      <c r="I1203" s="72"/>
    </row>
    <row r="1204" spans="1:9">
      <c r="A1204" s="70"/>
      <c r="B1204" s="63"/>
      <c r="C1204" s="60"/>
      <c r="E1204" s="60"/>
      <c r="G1204" s="60"/>
      <c r="H1204" s="10"/>
      <c r="I1204" s="72"/>
    </row>
    <row r="1205" spans="1:9">
      <c r="A1205" s="70"/>
      <c r="B1205" s="63"/>
      <c r="C1205" s="60"/>
      <c r="E1205" s="60"/>
      <c r="G1205" s="60"/>
      <c r="H1205" s="10"/>
      <c r="I1205" s="10"/>
    </row>
    <row r="1206" spans="1:9">
      <c r="A1206" s="70"/>
      <c r="B1206" s="63"/>
      <c r="C1206" s="60"/>
      <c r="E1206" s="60"/>
      <c r="G1206" s="60"/>
      <c r="H1206" s="10"/>
      <c r="I1206" s="72"/>
    </row>
    <row r="1207" spans="1:9">
      <c r="A1207" s="70"/>
      <c r="B1207" s="63"/>
      <c r="C1207" s="60"/>
      <c r="E1207" s="60"/>
      <c r="G1207" s="60"/>
      <c r="H1207" s="10"/>
      <c r="I1207" s="72"/>
    </row>
    <row r="1208" spans="1:9">
      <c r="A1208" s="70"/>
      <c r="B1208" s="63"/>
      <c r="C1208" s="60"/>
      <c r="E1208" s="60"/>
      <c r="G1208" s="60"/>
      <c r="H1208" s="10"/>
      <c r="I1208" s="72"/>
    </row>
    <row r="1209" spans="1:9">
      <c r="A1209" s="70"/>
      <c r="B1209" s="63"/>
      <c r="C1209" s="60"/>
      <c r="E1209" s="60"/>
      <c r="G1209" s="60"/>
      <c r="H1209" s="10"/>
      <c r="I1209" s="72"/>
    </row>
    <row r="1210" spans="1:9">
      <c r="A1210" s="70"/>
      <c r="B1210" s="63"/>
      <c r="C1210" s="60"/>
      <c r="E1210" s="60"/>
      <c r="G1210" s="60"/>
      <c r="H1210" s="10"/>
      <c r="I1210" s="72"/>
    </row>
    <row r="1211" spans="1:9">
      <c r="A1211" s="70"/>
      <c r="B1211" s="63"/>
      <c r="C1211" s="60"/>
      <c r="E1211" s="60"/>
      <c r="G1211" s="60"/>
      <c r="H1211" s="10"/>
      <c r="I1211" s="72"/>
    </row>
    <row r="1212" spans="1:9">
      <c r="A1212" s="70"/>
      <c r="B1212" s="63"/>
      <c r="C1212" s="60"/>
      <c r="E1212" s="60"/>
      <c r="G1212" s="60"/>
      <c r="H1212" s="10"/>
      <c r="I1212" s="72"/>
    </row>
    <row r="1213" spans="1:9">
      <c r="A1213" s="70"/>
      <c r="B1213" s="63"/>
      <c r="C1213" s="60"/>
      <c r="E1213" s="60"/>
      <c r="G1213" s="60"/>
      <c r="H1213" s="73"/>
      <c r="I1213" s="72"/>
    </row>
    <row r="1214" spans="1:9">
      <c r="A1214" s="70"/>
      <c r="B1214" s="63"/>
      <c r="C1214" s="60"/>
      <c r="E1214" s="60"/>
      <c r="G1214" s="60"/>
      <c r="H1214" s="73"/>
      <c r="I1214" s="72"/>
    </row>
    <row r="1215" spans="1:9">
      <c r="A1215" s="70"/>
      <c r="B1215" s="63"/>
      <c r="C1215" s="60"/>
      <c r="E1215" s="60"/>
      <c r="G1215" s="60"/>
      <c r="H1215" s="73"/>
      <c r="I1215" s="72"/>
    </row>
    <row r="1216" spans="1:9">
      <c r="A1216" s="70"/>
      <c r="B1216" s="63"/>
      <c r="C1216" s="60"/>
      <c r="E1216" s="60"/>
      <c r="G1216" s="60"/>
      <c r="H1216" s="73"/>
      <c r="I1216" s="72"/>
    </row>
    <row r="1217" spans="1:9">
      <c r="A1217" s="70"/>
      <c r="B1217" s="63"/>
      <c r="C1217" s="60"/>
      <c r="E1217" s="60"/>
      <c r="G1217" s="60"/>
      <c r="H1217" s="73"/>
      <c r="I1217" s="72"/>
    </row>
    <row r="1218" spans="1:9">
      <c r="A1218" s="70"/>
      <c r="B1218" s="63"/>
      <c r="C1218" s="60"/>
      <c r="E1218" s="60"/>
      <c r="G1218" s="60"/>
      <c r="H1218" s="73"/>
      <c r="I1218" s="72"/>
    </row>
    <row r="1219" spans="1:9">
      <c r="A1219" s="70"/>
      <c r="B1219" s="63"/>
      <c r="C1219" s="60"/>
      <c r="E1219" s="60"/>
      <c r="G1219" s="60"/>
      <c r="H1219" s="73"/>
    </row>
    <row r="1220" spans="1:9">
      <c r="A1220" s="70"/>
      <c r="B1220" s="63"/>
      <c r="C1220" s="60"/>
      <c r="E1220" s="60"/>
      <c r="G1220" s="60"/>
      <c r="H1220" s="73"/>
    </row>
    <row r="1221" spans="1:9">
      <c r="A1221" s="70"/>
      <c r="B1221" s="63"/>
      <c r="C1221" s="60"/>
      <c r="E1221" s="60"/>
      <c r="G1221" s="60"/>
      <c r="H1221" s="73"/>
    </row>
    <row r="1222" spans="1:9">
      <c r="A1222" s="70"/>
      <c r="B1222" s="63"/>
      <c r="C1222" s="60"/>
      <c r="E1222" s="60"/>
      <c r="G1222" s="60"/>
      <c r="H1222" s="72"/>
    </row>
    <row r="1223" spans="1:9">
      <c r="A1223" s="70"/>
      <c r="B1223" s="63"/>
      <c r="C1223" s="60"/>
      <c r="E1223" s="60"/>
      <c r="G1223" s="60"/>
      <c r="H1223" s="72"/>
    </row>
    <row r="1224" spans="1:9">
      <c r="A1224" s="70"/>
      <c r="B1224" s="63"/>
      <c r="C1224" s="60"/>
      <c r="E1224" s="60"/>
      <c r="G1224" s="60"/>
      <c r="H1224" s="72"/>
    </row>
    <row r="1225" spans="1:9">
      <c r="A1225" s="70"/>
      <c r="B1225" s="63"/>
      <c r="C1225" s="60"/>
      <c r="E1225" s="60"/>
      <c r="G1225" s="60"/>
      <c r="H1225" s="72"/>
    </row>
    <row r="1226" spans="1:9">
      <c r="A1226" s="70"/>
      <c r="B1226" s="63"/>
      <c r="C1226" s="60"/>
      <c r="E1226" s="60"/>
      <c r="G1226" s="60"/>
      <c r="H1226" s="72"/>
    </row>
    <row r="1227" spans="1:9">
      <c r="A1227" s="70"/>
      <c r="B1227" s="63"/>
      <c r="C1227" s="60"/>
      <c r="E1227" s="60"/>
      <c r="G1227" s="60"/>
      <c r="H1227" s="72"/>
    </row>
    <row r="1228" spans="1:9">
      <c r="A1228" s="70"/>
      <c r="B1228" s="63"/>
      <c r="C1228" s="60"/>
      <c r="E1228" s="60"/>
      <c r="G1228" s="60"/>
      <c r="H1228" s="10"/>
    </row>
    <row r="1229" spans="1:9">
      <c r="A1229" s="70"/>
      <c r="B1229" s="63"/>
      <c r="C1229" s="60"/>
      <c r="E1229" s="60"/>
      <c r="G1229" s="60"/>
      <c r="H1229" s="72"/>
    </row>
    <row r="1230" spans="1:9">
      <c r="A1230" s="70"/>
      <c r="B1230" s="63"/>
      <c r="C1230" s="60"/>
      <c r="E1230" s="60"/>
      <c r="G1230" s="60"/>
      <c r="H1230" s="72"/>
    </row>
    <row r="1231" spans="1:9">
      <c r="A1231" s="70"/>
      <c r="B1231" s="63"/>
      <c r="C1231" s="60"/>
      <c r="E1231" s="60"/>
      <c r="G1231" s="60"/>
      <c r="H1231" s="72"/>
    </row>
    <row r="1232" spans="1:9">
      <c r="A1232" s="70"/>
      <c r="B1232" s="63"/>
      <c r="C1232" s="60"/>
      <c r="E1232" s="60"/>
      <c r="G1232" s="60"/>
      <c r="H1232" s="72"/>
    </row>
    <row r="1233" spans="1:8">
      <c r="A1233" s="70"/>
      <c r="B1233" s="63"/>
      <c r="C1233" s="60"/>
      <c r="E1233" s="60"/>
      <c r="G1233" s="60"/>
      <c r="H1233" s="72"/>
    </row>
    <row r="1234" spans="1:8">
      <c r="A1234" s="70"/>
      <c r="B1234" s="63"/>
      <c r="C1234" s="60"/>
      <c r="E1234" s="60"/>
      <c r="G1234" s="60"/>
      <c r="H1234" s="10"/>
    </row>
    <row r="1235" spans="1:8">
      <c r="A1235" s="70"/>
      <c r="B1235" s="63"/>
      <c r="C1235" s="60"/>
      <c r="E1235" s="60"/>
      <c r="G1235" s="60"/>
      <c r="H1235" s="10"/>
    </row>
    <row r="1236" spans="1:8">
      <c r="A1236" s="70"/>
      <c r="B1236" s="63"/>
      <c r="C1236" s="60"/>
      <c r="E1236" s="60"/>
      <c r="G1236" s="60"/>
      <c r="H1236" s="10"/>
    </row>
    <row r="1237" spans="1:8">
      <c r="A1237" s="70"/>
      <c r="B1237" s="63"/>
      <c r="C1237" s="60"/>
      <c r="E1237" s="60"/>
      <c r="G1237" s="60"/>
      <c r="H1237" s="10"/>
    </row>
    <row r="1238" spans="1:8">
      <c r="A1238" s="70"/>
      <c r="B1238" s="63"/>
      <c r="C1238" s="60"/>
      <c r="E1238" s="60"/>
      <c r="G1238" s="60"/>
      <c r="H1238" s="10"/>
    </row>
    <row r="1239" spans="1:8">
      <c r="A1239" s="70"/>
      <c r="B1239" s="63"/>
      <c r="C1239" s="60"/>
      <c r="E1239" s="60"/>
      <c r="G1239" s="60"/>
      <c r="H1239" s="10"/>
    </row>
    <row r="1240" spans="1:8">
      <c r="A1240" s="70"/>
      <c r="B1240" s="63"/>
      <c r="C1240" s="60"/>
      <c r="E1240" s="60"/>
      <c r="G1240" s="60"/>
      <c r="H1240" s="10"/>
    </row>
    <row r="1241" spans="1:8">
      <c r="A1241" s="70"/>
      <c r="B1241" s="63"/>
      <c r="C1241" s="60"/>
      <c r="E1241" s="60"/>
      <c r="G1241" s="60"/>
      <c r="H1241" s="10"/>
    </row>
    <row r="1242" spans="1:8">
      <c r="A1242" s="70"/>
      <c r="B1242" s="63"/>
      <c r="C1242" s="60"/>
      <c r="E1242" s="60"/>
      <c r="G1242" s="60"/>
      <c r="H1242" s="10"/>
    </row>
    <row r="1243" spans="1:8">
      <c r="A1243" s="70"/>
      <c r="B1243" s="63"/>
      <c r="C1243" s="60"/>
      <c r="E1243" s="60"/>
      <c r="G1243" s="60"/>
      <c r="H1243" s="10"/>
    </row>
    <row r="1244" spans="1:8">
      <c r="A1244" s="70"/>
      <c r="B1244" s="63"/>
      <c r="C1244" s="60"/>
      <c r="E1244" s="60"/>
      <c r="G1244" s="60"/>
      <c r="H1244" s="10"/>
    </row>
    <row r="1245" spans="1:8">
      <c r="A1245" s="70"/>
      <c r="B1245" s="63"/>
      <c r="C1245" s="60"/>
      <c r="E1245" s="60"/>
      <c r="G1245" s="60"/>
      <c r="H1245" s="10"/>
    </row>
    <row r="1246" spans="1:8">
      <c r="A1246" s="70"/>
      <c r="B1246" s="63"/>
      <c r="C1246" s="60"/>
      <c r="E1246" s="60"/>
      <c r="G1246" s="60"/>
      <c r="H1246" s="10"/>
    </row>
    <row r="1247" spans="1:8">
      <c r="A1247" s="70"/>
      <c r="B1247" s="63"/>
      <c r="C1247" s="60"/>
      <c r="E1247" s="60"/>
      <c r="G1247" s="60"/>
      <c r="H1247" s="10"/>
    </row>
    <row r="1248" spans="1:8">
      <c r="A1248" s="70"/>
      <c r="B1248" s="63"/>
      <c r="C1248" s="60"/>
      <c r="E1248" s="60"/>
      <c r="G1248" s="60"/>
      <c r="H1248" s="10"/>
    </row>
    <row r="1249" spans="1:8">
      <c r="A1249" s="70"/>
      <c r="B1249" s="63"/>
      <c r="C1249" s="60"/>
      <c r="E1249" s="60"/>
      <c r="G1249" s="60"/>
      <c r="H1249" s="10"/>
    </row>
    <row r="1250" spans="1:8">
      <c r="A1250" s="70"/>
      <c r="B1250" s="63"/>
      <c r="C1250" s="60"/>
      <c r="E1250" s="60"/>
      <c r="G1250" s="60"/>
      <c r="H1250" s="10"/>
    </row>
    <row r="1251" spans="1:8">
      <c r="A1251" s="70"/>
      <c r="B1251" s="63"/>
      <c r="C1251" s="60"/>
      <c r="E1251" s="60"/>
      <c r="G1251" s="60"/>
      <c r="H1251" s="10"/>
    </row>
    <row r="1252" spans="1:8">
      <c r="A1252" s="70"/>
      <c r="B1252" s="63"/>
      <c r="C1252" s="60"/>
      <c r="E1252" s="60"/>
      <c r="G1252" s="60"/>
      <c r="H1252" s="10"/>
    </row>
    <row r="1253" spans="1:8">
      <c r="A1253" s="67"/>
      <c r="B1253" s="63"/>
      <c r="C1253" s="60"/>
      <c r="E1253" s="60"/>
      <c r="G1253" s="60"/>
      <c r="H1253" s="10"/>
    </row>
    <row r="1254" spans="1:8">
      <c r="A1254" s="67"/>
      <c r="B1254" s="63"/>
      <c r="C1254" s="60"/>
      <c r="E1254" s="60"/>
      <c r="G1254" s="60"/>
      <c r="H1254" s="10"/>
    </row>
    <row r="1255" spans="1:8">
      <c r="A1255" s="67"/>
      <c r="B1255" s="63"/>
      <c r="C1255" s="60"/>
      <c r="E1255" s="60"/>
      <c r="G1255" s="60"/>
      <c r="H1255" s="10"/>
    </row>
    <row r="1256" spans="1:8">
      <c r="A1256" s="67"/>
      <c r="B1256" s="63"/>
      <c r="C1256" s="60"/>
      <c r="E1256" s="60"/>
      <c r="G1256" s="60"/>
      <c r="H1256" s="10"/>
    </row>
    <row r="1257" spans="1:8">
      <c r="A1257" s="67"/>
      <c r="B1257" s="63"/>
      <c r="C1257" s="60"/>
      <c r="E1257" s="60"/>
      <c r="G1257" s="60"/>
      <c r="H1257" s="10"/>
    </row>
    <row r="1258" spans="1:8">
      <c r="A1258" s="67"/>
      <c r="B1258" s="63"/>
      <c r="C1258" s="60"/>
      <c r="E1258" s="60"/>
      <c r="G1258" s="60"/>
      <c r="H1258" s="10"/>
    </row>
    <row r="1259" spans="1:8">
      <c r="A1259" s="67"/>
      <c r="B1259" s="63"/>
      <c r="C1259" s="60"/>
      <c r="E1259" s="60"/>
      <c r="G1259" s="60"/>
      <c r="H1259" s="10"/>
    </row>
    <row r="1260" spans="1:8">
      <c r="A1260" s="67"/>
      <c r="B1260" s="63"/>
      <c r="C1260" s="60"/>
      <c r="E1260" s="60"/>
      <c r="G1260" s="60"/>
      <c r="H1260" s="10"/>
    </row>
    <row r="1261" spans="1:8">
      <c r="A1261" s="67"/>
      <c r="B1261" s="63"/>
      <c r="C1261" s="60"/>
      <c r="E1261" s="60"/>
      <c r="G1261" s="60"/>
      <c r="H1261" s="10"/>
    </row>
    <row r="1262" spans="1:8">
      <c r="A1262" s="67"/>
      <c r="B1262" s="63"/>
      <c r="C1262" s="60"/>
      <c r="E1262" s="60"/>
      <c r="G1262" s="60"/>
      <c r="H1262" s="10"/>
    </row>
    <row r="1263" spans="1:8">
      <c r="A1263" s="67"/>
      <c r="B1263" s="63"/>
      <c r="C1263" s="60"/>
      <c r="E1263" s="60"/>
      <c r="G1263" s="60"/>
      <c r="H1263" s="10"/>
    </row>
    <row r="1264" spans="1:8">
      <c r="A1264" s="67"/>
      <c r="B1264" s="63"/>
      <c r="C1264" s="60"/>
      <c r="E1264" s="60"/>
      <c r="G1264" s="60"/>
      <c r="H1264" s="10"/>
    </row>
    <row r="1265" spans="1:8">
      <c r="A1265" s="67"/>
      <c r="B1265" s="63"/>
      <c r="C1265" s="60"/>
      <c r="E1265" s="60"/>
      <c r="G1265" s="60"/>
      <c r="H1265" s="10"/>
    </row>
    <row r="1266" spans="1:8">
      <c r="A1266" s="67"/>
      <c r="B1266" s="63"/>
      <c r="C1266" s="60"/>
      <c r="E1266" s="60"/>
      <c r="G1266" s="60"/>
      <c r="H1266" s="10"/>
    </row>
    <row r="1267" spans="1:8">
      <c r="A1267" s="67"/>
      <c r="B1267" s="63"/>
      <c r="C1267" s="60"/>
      <c r="E1267" s="60"/>
      <c r="G1267" s="60"/>
      <c r="H1267" s="10"/>
    </row>
    <row r="1268" spans="1:8">
      <c r="A1268" s="67"/>
      <c r="B1268" s="63"/>
      <c r="C1268" s="60"/>
      <c r="E1268" s="60"/>
      <c r="G1268" s="60"/>
      <c r="H1268" s="10"/>
    </row>
    <row r="1269" spans="1:8">
      <c r="A1269" s="67"/>
      <c r="B1269" s="63"/>
      <c r="C1269" s="60"/>
      <c r="E1269" s="60"/>
      <c r="G1269" s="60"/>
      <c r="H1269" s="10"/>
    </row>
    <row r="1270" spans="1:8">
      <c r="A1270" s="67"/>
      <c r="B1270" s="63"/>
      <c r="C1270" s="60"/>
      <c r="E1270" s="60"/>
      <c r="G1270" s="60"/>
      <c r="H1270" s="10"/>
    </row>
    <row r="1271" spans="1:8">
      <c r="A1271" s="67"/>
      <c r="B1271" s="63"/>
      <c r="C1271" s="60"/>
      <c r="E1271" s="60"/>
      <c r="G1271" s="60"/>
      <c r="H1271" s="10"/>
    </row>
    <row r="1272" spans="1:8">
      <c r="A1272" s="67"/>
      <c r="B1272" s="63"/>
      <c r="C1272" s="60"/>
      <c r="E1272" s="60"/>
      <c r="G1272" s="60"/>
      <c r="H1272" s="10"/>
    </row>
    <row r="1273" spans="1:8">
      <c r="A1273" s="67"/>
      <c r="B1273" s="63"/>
      <c r="C1273" s="60"/>
      <c r="E1273" s="60"/>
      <c r="G1273" s="60"/>
      <c r="H1273" s="10"/>
    </row>
    <row r="1274" spans="1:8">
      <c r="A1274" s="67"/>
      <c r="B1274" s="63"/>
      <c r="C1274" s="60"/>
      <c r="E1274" s="60"/>
      <c r="G1274" s="60"/>
      <c r="H1274" s="10"/>
    </row>
    <row r="1275" spans="1:8">
      <c r="A1275" s="70"/>
      <c r="B1275" s="63"/>
      <c r="C1275" s="60"/>
      <c r="E1275" s="60"/>
      <c r="G1275" s="60"/>
      <c r="H1275" s="10"/>
    </row>
    <row r="1276" spans="1:8">
      <c r="A1276" s="70"/>
      <c r="B1276" s="63"/>
      <c r="C1276" s="60"/>
      <c r="E1276" s="60"/>
      <c r="G1276" s="60"/>
      <c r="H1276" s="10"/>
    </row>
    <row r="1277" spans="1:8">
      <c r="A1277" s="70"/>
      <c r="B1277" s="63"/>
      <c r="C1277" s="60"/>
      <c r="E1277" s="60"/>
      <c r="G1277" s="60"/>
      <c r="H1277" s="10"/>
    </row>
    <row r="1278" spans="1:8">
      <c r="A1278" s="70"/>
      <c r="B1278" s="63"/>
      <c r="C1278" s="60"/>
      <c r="E1278" s="60"/>
      <c r="G1278" s="60"/>
      <c r="H1278" s="10"/>
    </row>
    <row r="1279" spans="1:8">
      <c r="A1279" s="70"/>
      <c r="B1279" s="63"/>
      <c r="C1279" s="60"/>
      <c r="E1279" s="60"/>
      <c r="G1279" s="60"/>
      <c r="H1279" s="10"/>
    </row>
    <row r="1280" spans="1:8">
      <c r="A1280" s="70"/>
      <c r="B1280" s="63"/>
      <c r="C1280" s="60"/>
      <c r="E1280" s="60"/>
      <c r="G1280" s="60"/>
      <c r="H1280" s="10"/>
    </row>
    <row r="1281" spans="1:8">
      <c r="A1281" s="70"/>
      <c r="B1281" s="63"/>
      <c r="C1281" s="60"/>
      <c r="E1281" s="60"/>
      <c r="G1281" s="60"/>
      <c r="H1281" s="10"/>
    </row>
    <row r="1282" spans="1:8">
      <c r="A1282" s="67"/>
      <c r="B1282" s="63"/>
      <c r="C1282" s="60"/>
      <c r="E1282" s="60"/>
      <c r="G1282" s="60"/>
      <c r="H1282" s="10"/>
    </row>
    <row r="1283" spans="1:8">
      <c r="A1283" s="67"/>
      <c r="B1283" s="63"/>
      <c r="C1283" s="60"/>
      <c r="E1283" s="60"/>
      <c r="G1283" s="60"/>
      <c r="H1283" s="10"/>
    </row>
    <row r="1284" spans="1:8">
      <c r="A1284" s="67"/>
      <c r="B1284" s="63"/>
      <c r="C1284" s="60"/>
      <c r="E1284" s="60"/>
      <c r="G1284" s="60"/>
      <c r="H1284" s="10"/>
    </row>
    <row r="1285" spans="1:8">
      <c r="A1285" s="67"/>
      <c r="B1285" s="63"/>
      <c r="C1285" s="60"/>
      <c r="E1285" s="60"/>
      <c r="G1285" s="60"/>
      <c r="H1285" s="10"/>
    </row>
    <row r="1286" spans="1:8">
      <c r="A1286" s="67"/>
      <c r="B1286" s="63"/>
      <c r="C1286" s="60"/>
      <c r="E1286" s="60"/>
      <c r="G1286" s="60"/>
      <c r="H1286" s="10"/>
    </row>
    <row r="1287" spans="1:8">
      <c r="A1287" s="67"/>
      <c r="B1287" s="63"/>
      <c r="C1287" s="60"/>
      <c r="E1287" s="60"/>
      <c r="G1287" s="60"/>
      <c r="H1287" s="10"/>
    </row>
    <row r="1288" spans="1:8">
      <c r="A1288" s="67"/>
      <c r="B1288" s="63"/>
      <c r="C1288" s="60"/>
      <c r="E1288" s="60"/>
      <c r="G1288" s="60"/>
      <c r="H1288" s="10"/>
    </row>
    <row r="1289" spans="1:8">
      <c r="A1289" s="67"/>
      <c r="B1289" s="63"/>
      <c r="C1289" s="60"/>
      <c r="E1289" s="60"/>
      <c r="G1289" s="60"/>
      <c r="H1289" s="10"/>
    </row>
    <row r="1290" spans="1:8">
      <c r="A1290" s="67"/>
      <c r="B1290" s="63"/>
      <c r="C1290" s="60"/>
      <c r="E1290" s="60"/>
      <c r="G1290" s="60"/>
      <c r="H1290" s="10"/>
    </row>
    <row r="1291" spans="1:8">
      <c r="A1291" s="67"/>
      <c r="B1291" s="63"/>
      <c r="C1291" s="60"/>
      <c r="E1291" s="60"/>
      <c r="G1291" s="60"/>
      <c r="H1291" s="10"/>
    </row>
    <row r="1292" spans="1:8">
      <c r="A1292" s="67"/>
      <c r="B1292" s="63"/>
      <c r="C1292" s="60"/>
      <c r="E1292" s="60"/>
      <c r="G1292" s="60"/>
      <c r="H1292" s="10"/>
    </row>
    <row r="1293" spans="1:8">
      <c r="A1293" s="67"/>
      <c r="B1293" s="63"/>
      <c r="C1293" s="60"/>
      <c r="E1293" s="60"/>
      <c r="G1293" s="60"/>
      <c r="H1293" s="10"/>
    </row>
    <row r="1294" spans="1:8">
      <c r="A1294" s="67"/>
      <c r="B1294" s="63"/>
      <c r="C1294" s="60"/>
      <c r="E1294" s="60"/>
      <c r="G1294" s="60"/>
      <c r="H1294" s="10"/>
    </row>
    <row r="1295" spans="1:8">
      <c r="A1295" s="67"/>
      <c r="B1295" s="63"/>
      <c r="C1295" s="60"/>
      <c r="E1295" s="60"/>
      <c r="G1295" s="60"/>
      <c r="H1295" s="10"/>
    </row>
    <row r="1296" spans="1:8">
      <c r="A1296" s="67"/>
      <c r="B1296" s="63"/>
      <c r="C1296" s="60"/>
      <c r="E1296" s="60"/>
      <c r="G1296" s="60"/>
      <c r="H1296" s="10"/>
    </row>
    <row r="1297" spans="1:8">
      <c r="A1297" s="67"/>
      <c r="B1297" s="63"/>
      <c r="C1297" s="60"/>
      <c r="E1297" s="60"/>
      <c r="G1297" s="60"/>
      <c r="H1297" s="10"/>
    </row>
    <row r="1298" spans="1:8">
      <c r="A1298" s="67"/>
      <c r="B1298" s="63"/>
      <c r="C1298" s="60"/>
      <c r="E1298" s="60"/>
      <c r="G1298" s="60"/>
      <c r="H1298" s="10"/>
    </row>
    <row r="1299" spans="1:8">
      <c r="A1299" s="67"/>
      <c r="B1299" s="63"/>
      <c r="C1299" s="60"/>
      <c r="E1299" s="60"/>
      <c r="G1299" s="60"/>
      <c r="H1299" s="10"/>
    </row>
    <row r="1300" spans="1:8">
      <c r="A1300" s="67"/>
      <c r="B1300" s="63"/>
      <c r="C1300" s="60"/>
      <c r="E1300" s="60"/>
      <c r="G1300" s="60"/>
      <c r="H1300" s="10"/>
    </row>
    <row r="1301" spans="1:8">
      <c r="A1301" s="67"/>
      <c r="B1301" s="63"/>
      <c r="C1301" s="60"/>
      <c r="E1301" s="60"/>
      <c r="G1301" s="60"/>
      <c r="H1301" s="10"/>
    </row>
    <row r="1302" spans="1:8">
      <c r="A1302" s="67"/>
      <c r="B1302" s="63"/>
      <c r="C1302" s="60"/>
      <c r="E1302" s="60"/>
      <c r="G1302" s="60"/>
      <c r="H1302" s="10"/>
    </row>
    <row r="1303" spans="1:8">
      <c r="A1303" s="67"/>
      <c r="B1303" s="63"/>
      <c r="C1303" s="60"/>
      <c r="E1303" s="60"/>
      <c r="G1303" s="60"/>
      <c r="H1303" s="10"/>
    </row>
    <row r="1304" spans="1:8">
      <c r="A1304" s="67"/>
      <c r="B1304" s="63"/>
      <c r="C1304" s="60"/>
      <c r="E1304" s="60"/>
      <c r="G1304" s="60"/>
      <c r="H1304" s="10"/>
    </row>
    <row r="1305" spans="1:8">
      <c r="A1305" s="67"/>
      <c r="B1305" s="63"/>
      <c r="C1305" s="60"/>
      <c r="E1305" s="60"/>
      <c r="G1305" s="60"/>
      <c r="H1305" s="10"/>
    </row>
    <row r="1306" spans="1:8">
      <c r="A1306" s="70"/>
      <c r="B1306" s="63"/>
      <c r="C1306" s="60"/>
      <c r="E1306" s="60"/>
      <c r="G1306" s="60"/>
      <c r="H1306" s="10"/>
    </row>
    <row r="1307" spans="1:8">
      <c r="A1307" s="70"/>
      <c r="B1307" s="63"/>
      <c r="C1307" s="60"/>
      <c r="E1307" s="60"/>
      <c r="G1307" s="60"/>
      <c r="H1307" s="10"/>
    </row>
    <row r="1308" spans="1:8">
      <c r="A1308" s="70"/>
      <c r="B1308" s="63"/>
      <c r="C1308" s="60"/>
      <c r="E1308" s="60"/>
      <c r="G1308" s="60"/>
      <c r="H1308" s="10"/>
    </row>
    <row r="1309" spans="1:8">
      <c r="A1309" s="70"/>
      <c r="B1309" s="63"/>
      <c r="C1309" s="60"/>
      <c r="E1309" s="60"/>
      <c r="G1309" s="60"/>
      <c r="H1309" s="10"/>
    </row>
    <row r="1310" spans="1:8">
      <c r="A1310" s="70"/>
      <c r="B1310" s="63"/>
      <c r="C1310" s="60"/>
      <c r="E1310" s="60"/>
      <c r="G1310" s="60"/>
      <c r="H1310" s="10"/>
    </row>
    <row r="1311" spans="1:8">
      <c r="A1311" s="70"/>
      <c r="B1311" s="63"/>
      <c r="C1311" s="60"/>
      <c r="E1311" s="60"/>
      <c r="G1311" s="60"/>
      <c r="H1311" s="10"/>
    </row>
    <row r="1312" spans="1:8">
      <c r="A1312" s="70"/>
      <c r="B1312" s="63"/>
      <c r="C1312" s="60"/>
      <c r="E1312" s="60"/>
      <c r="G1312" s="60"/>
      <c r="H1312" s="10"/>
    </row>
    <row r="1313" spans="1:8">
      <c r="A1313" s="70"/>
      <c r="B1313" s="63"/>
      <c r="C1313" s="60"/>
      <c r="E1313" s="60"/>
      <c r="G1313" s="60"/>
      <c r="H1313" s="10"/>
    </row>
    <row r="1314" spans="1:8">
      <c r="A1314" s="67"/>
      <c r="B1314" s="63"/>
      <c r="C1314" s="60"/>
      <c r="E1314" s="60"/>
      <c r="G1314" s="60"/>
      <c r="H1314" s="10"/>
    </row>
    <row r="1315" spans="1:8">
      <c r="A1315" s="67"/>
      <c r="B1315" s="63"/>
      <c r="C1315" s="60"/>
      <c r="E1315" s="60"/>
      <c r="G1315" s="60"/>
      <c r="H1315" s="10"/>
    </row>
    <row r="1316" spans="1:8">
      <c r="A1316" s="67"/>
      <c r="B1316" s="63"/>
      <c r="C1316" s="60"/>
      <c r="E1316" s="60"/>
      <c r="G1316" s="60"/>
      <c r="H1316" s="10"/>
    </row>
    <row r="1317" spans="1:8">
      <c r="A1317" s="67"/>
      <c r="B1317" s="63"/>
      <c r="C1317" s="60"/>
      <c r="E1317" s="60"/>
      <c r="G1317" s="60"/>
      <c r="H1317" s="10"/>
    </row>
    <row r="1318" spans="1:8">
      <c r="A1318" s="67"/>
      <c r="B1318" s="63"/>
      <c r="C1318" s="60"/>
      <c r="E1318" s="60"/>
      <c r="G1318" s="60"/>
      <c r="H1318" s="10"/>
    </row>
    <row r="1319" spans="1:8">
      <c r="A1319" s="67"/>
      <c r="B1319" s="63"/>
      <c r="C1319" s="60"/>
      <c r="E1319" s="60"/>
      <c r="G1319" s="60"/>
      <c r="H1319" s="10"/>
    </row>
    <row r="1320" spans="1:8">
      <c r="A1320" s="67"/>
      <c r="B1320" s="63"/>
      <c r="C1320" s="60"/>
      <c r="E1320" s="60"/>
      <c r="G1320" s="60"/>
      <c r="H1320" s="10"/>
    </row>
    <row r="1321" spans="1:8">
      <c r="A1321" s="67"/>
      <c r="B1321" s="63"/>
      <c r="C1321" s="60"/>
      <c r="E1321" s="60"/>
      <c r="G1321" s="60"/>
      <c r="H1321" s="10"/>
    </row>
    <row r="1322" spans="1:8">
      <c r="A1322" s="67"/>
      <c r="B1322" s="63"/>
      <c r="C1322" s="60"/>
      <c r="E1322" s="60"/>
      <c r="G1322" s="60"/>
      <c r="H1322" s="10"/>
    </row>
    <row r="1323" spans="1:8">
      <c r="A1323" s="67"/>
      <c r="B1323" s="63"/>
      <c r="C1323" s="60"/>
      <c r="E1323" s="60"/>
      <c r="G1323" s="60"/>
      <c r="H1323" s="10"/>
    </row>
    <row r="1324" spans="1:8">
      <c r="A1324" s="67"/>
      <c r="B1324" s="63"/>
      <c r="C1324" s="60"/>
      <c r="E1324" s="60"/>
      <c r="G1324" s="60"/>
      <c r="H1324" s="10"/>
    </row>
    <row r="1325" spans="1:8">
      <c r="A1325" s="67"/>
      <c r="B1325" s="63"/>
      <c r="C1325" s="60"/>
      <c r="E1325" s="60"/>
      <c r="G1325" s="60"/>
      <c r="H1325" s="10"/>
    </row>
    <row r="1326" spans="1:8">
      <c r="A1326" s="67"/>
      <c r="B1326" s="63"/>
      <c r="C1326" s="60"/>
      <c r="E1326" s="60"/>
      <c r="G1326" s="60"/>
      <c r="H1326" s="10"/>
    </row>
    <row r="1327" spans="1:8">
      <c r="A1327" s="67"/>
      <c r="B1327" s="63"/>
      <c r="C1327" s="60"/>
      <c r="E1327" s="60"/>
      <c r="G1327" s="60"/>
      <c r="H1327" s="10"/>
    </row>
    <row r="1328" spans="1:8">
      <c r="A1328" s="67"/>
      <c r="B1328" s="63"/>
      <c r="C1328" s="60"/>
      <c r="E1328" s="60"/>
      <c r="G1328" s="60"/>
      <c r="H1328" s="10"/>
    </row>
    <row r="1329" spans="1:8">
      <c r="A1329" s="67"/>
      <c r="B1329" s="63"/>
      <c r="C1329" s="60"/>
      <c r="E1329" s="60"/>
      <c r="G1329" s="60"/>
      <c r="H1329" s="10"/>
    </row>
    <row r="1330" spans="1:8">
      <c r="A1330" s="67"/>
      <c r="B1330" s="63"/>
      <c r="C1330" s="60"/>
      <c r="E1330" s="60"/>
      <c r="G1330" s="60"/>
      <c r="H1330" s="10"/>
    </row>
    <row r="1331" spans="1:8">
      <c r="A1331" s="67"/>
      <c r="B1331" s="63"/>
      <c r="C1331" s="60"/>
      <c r="E1331" s="60"/>
      <c r="G1331" s="60"/>
      <c r="H1331" s="10"/>
    </row>
    <row r="1332" spans="1:8">
      <c r="A1332" s="67"/>
      <c r="B1332" s="63"/>
      <c r="C1332" s="60"/>
      <c r="E1332" s="60"/>
      <c r="G1332" s="60"/>
      <c r="H1332" s="10"/>
    </row>
    <row r="1333" spans="1:8">
      <c r="A1333" s="67"/>
      <c r="B1333" s="63"/>
      <c r="C1333" s="60"/>
      <c r="E1333" s="60"/>
      <c r="G1333" s="60"/>
      <c r="H1333" s="10"/>
    </row>
    <row r="1334" spans="1:8">
      <c r="A1334" s="67"/>
      <c r="B1334" s="63"/>
      <c r="C1334" s="60"/>
      <c r="E1334" s="60"/>
      <c r="G1334" s="60"/>
      <c r="H1334" s="10"/>
    </row>
    <row r="1335" spans="1:8">
      <c r="A1335" s="67"/>
      <c r="B1335" s="63"/>
      <c r="C1335" s="60"/>
      <c r="E1335" s="60"/>
      <c r="G1335" s="60"/>
      <c r="H1335" s="10"/>
    </row>
    <row r="1336" spans="1:8">
      <c r="A1336" s="67"/>
      <c r="B1336" s="63"/>
      <c r="C1336" s="60"/>
      <c r="E1336" s="60"/>
      <c r="G1336" s="60"/>
      <c r="H1336" s="10"/>
    </row>
    <row r="1337" spans="1:8">
      <c r="A1337" s="67"/>
      <c r="B1337" s="63"/>
      <c r="C1337" s="60"/>
      <c r="E1337" s="60"/>
      <c r="G1337" s="60"/>
      <c r="H1337" s="10"/>
    </row>
    <row r="1338" spans="1:8">
      <c r="A1338" s="67"/>
      <c r="B1338" s="63"/>
      <c r="C1338" s="60"/>
      <c r="E1338" s="60"/>
      <c r="G1338" s="60"/>
      <c r="H1338" s="10"/>
    </row>
    <row r="1339" spans="1:8">
      <c r="A1339" s="67"/>
      <c r="B1339" s="63"/>
      <c r="C1339" s="60"/>
      <c r="E1339" s="60"/>
      <c r="G1339" s="60"/>
      <c r="H1339" s="10"/>
    </row>
    <row r="1340" spans="1:8">
      <c r="A1340" s="70"/>
      <c r="B1340" s="63"/>
      <c r="C1340" s="60"/>
      <c r="E1340" s="60"/>
      <c r="G1340" s="60"/>
      <c r="H1340" s="10"/>
    </row>
    <row r="1341" spans="1:8">
      <c r="A1341" s="70"/>
      <c r="B1341" s="63"/>
      <c r="C1341" s="60"/>
      <c r="E1341" s="60"/>
      <c r="G1341" s="60"/>
      <c r="H1341" s="10"/>
    </row>
    <row r="1342" spans="1:8">
      <c r="A1342" s="70"/>
      <c r="B1342" s="63"/>
      <c r="C1342" s="60"/>
      <c r="E1342" s="60"/>
      <c r="G1342" s="60"/>
      <c r="H1342" s="10"/>
    </row>
    <row r="1343" spans="1:8">
      <c r="A1343" s="70"/>
      <c r="B1343" s="63"/>
      <c r="C1343" s="60"/>
      <c r="E1343" s="60"/>
      <c r="G1343" s="60"/>
      <c r="H1343" s="10"/>
    </row>
    <row r="1344" spans="1:8">
      <c r="A1344" s="70"/>
      <c r="B1344" s="63"/>
      <c r="C1344" s="60"/>
      <c r="E1344" s="60"/>
      <c r="G1344" s="60"/>
      <c r="H1344" s="10"/>
    </row>
    <row r="1345" spans="1:8">
      <c r="A1345" s="70"/>
      <c r="B1345" s="63"/>
      <c r="C1345" s="60"/>
      <c r="E1345" s="60"/>
      <c r="G1345" s="60"/>
      <c r="H1345" s="10"/>
    </row>
    <row r="1346" spans="1:8">
      <c r="A1346" s="70"/>
      <c r="B1346" s="63"/>
      <c r="C1346" s="60"/>
      <c r="E1346" s="60"/>
      <c r="G1346" s="60"/>
      <c r="H1346" s="10"/>
    </row>
    <row r="1347" spans="1:8">
      <c r="A1347" s="70"/>
      <c r="B1347" s="63"/>
      <c r="C1347" s="60"/>
      <c r="E1347" s="60"/>
      <c r="G1347" s="60"/>
      <c r="H1347" s="10"/>
    </row>
    <row r="1348" spans="1:8">
      <c r="A1348" s="70"/>
      <c r="B1348" s="63"/>
      <c r="C1348" s="60"/>
      <c r="E1348" s="60"/>
      <c r="G1348" s="60"/>
      <c r="H1348" s="10"/>
    </row>
    <row r="1349" spans="1:8">
      <c r="A1349" s="70"/>
      <c r="B1349" s="63"/>
      <c r="C1349" s="60"/>
      <c r="E1349" s="60"/>
      <c r="G1349" s="60"/>
      <c r="H1349" s="10"/>
    </row>
    <row r="1350" spans="1:8">
      <c r="A1350" s="70"/>
      <c r="B1350" s="63"/>
      <c r="C1350" s="60"/>
      <c r="E1350" s="60"/>
      <c r="G1350" s="60"/>
      <c r="H1350" s="10"/>
    </row>
    <row r="1351" spans="1:8">
      <c r="A1351" s="70"/>
      <c r="B1351" s="63"/>
      <c r="C1351" s="60"/>
      <c r="E1351" s="60"/>
      <c r="G1351" s="60"/>
      <c r="H1351" s="10"/>
    </row>
    <row r="1352" spans="1:8">
      <c r="A1352" s="70"/>
      <c r="B1352" s="63"/>
      <c r="C1352" s="60"/>
      <c r="E1352" s="60"/>
      <c r="G1352" s="60"/>
      <c r="H1352" s="10"/>
    </row>
    <row r="1353" spans="1:8">
      <c r="A1353" s="70"/>
      <c r="B1353" s="63"/>
      <c r="C1353" s="60"/>
      <c r="E1353" s="60"/>
      <c r="G1353" s="60"/>
      <c r="H1353" s="10"/>
    </row>
    <row r="1354" spans="1:8">
      <c r="A1354" s="70"/>
      <c r="B1354" s="63"/>
      <c r="C1354" s="60"/>
      <c r="E1354" s="60"/>
      <c r="G1354" s="60"/>
      <c r="H1354" s="10"/>
    </row>
    <row r="1355" spans="1:8">
      <c r="A1355" s="70"/>
      <c r="B1355" s="63"/>
      <c r="C1355" s="60"/>
      <c r="E1355" s="60"/>
      <c r="G1355" s="60"/>
      <c r="H1355" s="10"/>
    </row>
    <row r="1356" spans="1:8">
      <c r="A1356" s="67"/>
      <c r="B1356" s="63"/>
      <c r="C1356" s="60"/>
      <c r="E1356" s="60"/>
      <c r="G1356" s="60"/>
      <c r="H1356" s="10"/>
    </row>
    <row r="1357" spans="1:8">
      <c r="A1357" s="67"/>
      <c r="B1357" s="63"/>
      <c r="C1357" s="60"/>
      <c r="E1357" s="60"/>
      <c r="G1357" s="60"/>
      <c r="H1357" s="10"/>
    </row>
    <row r="1358" spans="1:8">
      <c r="A1358" s="67"/>
      <c r="B1358" s="63"/>
      <c r="C1358" s="60"/>
      <c r="E1358" s="60"/>
      <c r="G1358" s="60"/>
      <c r="H1358" s="10"/>
    </row>
    <row r="1359" spans="1:8">
      <c r="A1359" s="67"/>
      <c r="B1359" s="63"/>
      <c r="C1359" s="60"/>
      <c r="E1359" s="60"/>
      <c r="G1359" s="60"/>
      <c r="H1359" s="10"/>
    </row>
    <row r="1360" spans="1:8">
      <c r="A1360" s="67"/>
      <c r="B1360" s="63"/>
      <c r="C1360" s="60"/>
      <c r="E1360" s="60"/>
      <c r="G1360" s="60"/>
      <c r="H1360" s="10"/>
    </row>
    <row r="1361" spans="1:8">
      <c r="A1361" s="67"/>
      <c r="B1361" s="63"/>
      <c r="C1361" s="60"/>
      <c r="E1361" s="60"/>
      <c r="G1361" s="60"/>
      <c r="H1361" s="10"/>
    </row>
    <row r="1362" spans="1:8">
      <c r="A1362" s="67"/>
      <c r="B1362" s="63"/>
      <c r="C1362" s="60"/>
      <c r="E1362" s="60"/>
      <c r="G1362" s="60"/>
      <c r="H1362" s="10"/>
    </row>
    <row r="1363" spans="1:8">
      <c r="A1363" s="67"/>
      <c r="B1363" s="63"/>
      <c r="C1363" s="60"/>
      <c r="E1363" s="60"/>
      <c r="G1363" s="60"/>
      <c r="H1363" s="10"/>
    </row>
    <row r="1364" spans="1:8">
      <c r="A1364" s="67"/>
      <c r="B1364" s="63"/>
      <c r="C1364" s="60"/>
      <c r="E1364" s="60"/>
      <c r="G1364" s="60"/>
      <c r="H1364" s="10"/>
    </row>
    <row r="1365" spans="1:8">
      <c r="A1365" s="67"/>
      <c r="B1365" s="63"/>
      <c r="C1365" s="60"/>
      <c r="E1365" s="60"/>
      <c r="G1365" s="60"/>
      <c r="H1365" s="10"/>
    </row>
    <row r="1366" spans="1:8">
      <c r="A1366" s="67"/>
      <c r="B1366" s="63"/>
      <c r="C1366" s="60"/>
      <c r="E1366" s="60"/>
      <c r="G1366" s="60"/>
      <c r="H1366" s="10"/>
    </row>
    <row r="1367" spans="1:8">
      <c r="A1367" s="67"/>
      <c r="B1367" s="63"/>
      <c r="C1367" s="60"/>
      <c r="E1367" s="60"/>
      <c r="G1367" s="60"/>
      <c r="H1367" s="10"/>
    </row>
    <row r="1368" spans="1:8">
      <c r="A1368" s="67"/>
      <c r="B1368" s="63"/>
      <c r="C1368" s="60"/>
      <c r="E1368" s="60"/>
      <c r="G1368" s="60"/>
      <c r="H1368" s="10"/>
    </row>
    <row r="1369" spans="1:8">
      <c r="A1369" s="67"/>
      <c r="B1369" s="63"/>
      <c r="C1369" s="60"/>
      <c r="E1369" s="60"/>
      <c r="G1369" s="60"/>
      <c r="H1369" s="10"/>
    </row>
    <row r="1370" spans="1:8">
      <c r="A1370" s="67"/>
      <c r="B1370" s="63"/>
      <c r="C1370" s="60"/>
      <c r="E1370" s="60"/>
      <c r="G1370" s="60"/>
      <c r="H1370" s="10"/>
    </row>
    <row r="1371" spans="1:8">
      <c r="A1371" s="67"/>
      <c r="B1371" s="63"/>
      <c r="C1371" s="60"/>
      <c r="E1371" s="60"/>
      <c r="G1371" s="60"/>
      <c r="H1371" s="10"/>
    </row>
    <row r="1372" spans="1:8">
      <c r="A1372" s="67"/>
      <c r="B1372" s="63"/>
      <c r="C1372" s="60"/>
      <c r="E1372" s="60"/>
      <c r="G1372" s="60"/>
      <c r="H1372" s="10"/>
    </row>
    <row r="1373" spans="1:8">
      <c r="A1373" s="67"/>
      <c r="B1373" s="63"/>
      <c r="C1373" s="60"/>
      <c r="E1373" s="60"/>
      <c r="G1373" s="60"/>
      <c r="H1373" s="10"/>
    </row>
    <row r="1374" spans="1:8">
      <c r="A1374" s="67"/>
      <c r="B1374" s="63"/>
      <c r="C1374" s="60"/>
      <c r="E1374" s="60"/>
      <c r="G1374" s="60"/>
      <c r="H1374" s="10"/>
    </row>
    <row r="1375" spans="1:8">
      <c r="A1375" s="67"/>
      <c r="B1375" s="63"/>
      <c r="C1375" s="60"/>
      <c r="E1375" s="60"/>
      <c r="G1375" s="60"/>
      <c r="H1375" s="10"/>
    </row>
    <row r="1376" spans="1:8">
      <c r="A1376" s="67"/>
      <c r="B1376" s="63"/>
      <c r="C1376" s="60"/>
      <c r="E1376" s="60"/>
      <c r="G1376" s="60"/>
      <c r="H1376" s="10"/>
    </row>
    <row r="1377" spans="1:8">
      <c r="A1377" s="67"/>
      <c r="B1377" s="63"/>
      <c r="C1377" s="60"/>
      <c r="E1377" s="60"/>
      <c r="G1377" s="60"/>
      <c r="H1377" s="10"/>
    </row>
    <row r="1378" spans="1:8">
      <c r="A1378" s="74"/>
      <c r="C1378" s="75"/>
      <c r="D1378" s="86"/>
      <c r="E1378" s="75"/>
      <c r="F1378" s="82"/>
      <c r="G1378" s="75"/>
      <c r="H1378" s="10"/>
    </row>
    <row r="1379" spans="1:8">
      <c r="A1379" s="74"/>
      <c r="C1379" s="75"/>
      <c r="D1379" s="86"/>
      <c r="E1379" s="75"/>
      <c r="F1379" s="82"/>
      <c r="G1379" s="75"/>
      <c r="H1379" s="10"/>
    </row>
    <row r="1380" spans="1:8">
      <c r="A1380" s="74"/>
      <c r="C1380" s="75"/>
      <c r="D1380" s="86"/>
      <c r="E1380" s="75"/>
      <c r="F1380" s="82"/>
      <c r="G1380" s="75"/>
      <c r="H1380" s="10"/>
    </row>
    <row r="1381" spans="1:8">
      <c r="A1381" s="74"/>
      <c r="C1381" s="75"/>
      <c r="D1381" s="86"/>
      <c r="E1381" s="75"/>
      <c r="F1381" s="82"/>
      <c r="G1381" s="75"/>
      <c r="H1381" s="10"/>
    </row>
    <row r="1382" spans="1:8">
      <c r="A1382" s="74"/>
      <c r="C1382" s="75"/>
      <c r="D1382" s="86"/>
      <c r="E1382" s="75"/>
      <c r="F1382" s="82"/>
      <c r="G1382" s="75"/>
      <c r="H1382" s="10"/>
    </row>
    <row r="1383" spans="1:8">
      <c r="A1383" s="74"/>
      <c r="C1383" s="75"/>
      <c r="D1383" s="86"/>
      <c r="E1383" s="75"/>
      <c r="F1383" s="82"/>
      <c r="G1383" s="75"/>
      <c r="H1383" s="10"/>
    </row>
    <row r="1384" spans="1:8">
      <c r="A1384" s="74"/>
      <c r="C1384" s="75"/>
      <c r="D1384" s="86"/>
      <c r="E1384" s="75"/>
      <c r="F1384" s="82"/>
      <c r="G1384" s="75"/>
      <c r="H1384" s="10"/>
    </row>
    <row r="1385" spans="1:8">
      <c r="A1385" s="74"/>
      <c r="C1385" s="75"/>
      <c r="D1385" s="86"/>
      <c r="E1385" s="75"/>
      <c r="F1385" s="82"/>
      <c r="G1385" s="75"/>
      <c r="H1385" s="10"/>
    </row>
    <row r="1386" spans="1:8">
      <c r="A1386" s="74"/>
      <c r="C1386" s="75"/>
      <c r="D1386" s="86"/>
      <c r="E1386" s="75"/>
      <c r="F1386" s="82"/>
      <c r="G1386" s="75"/>
      <c r="H1386" s="10"/>
    </row>
    <row r="1387" spans="1:8">
      <c r="A1387" s="67"/>
      <c r="B1387" s="63"/>
      <c r="C1387" s="60"/>
      <c r="E1387" s="60"/>
      <c r="G1387" s="60"/>
      <c r="H1387" s="10"/>
    </row>
    <row r="1388" spans="1:8">
      <c r="A1388" s="67"/>
      <c r="B1388" s="63"/>
      <c r="C1388" s="60"/>
      <c r="E1388" s="60"/>
      <c r="G1388" s="60"/>
      <c r="H1388" s="10"/>
    </row>
    <row r="1389" spans="1:8">
      <c r="A1389" s="67"/>
      <c r="B1389" s="63"/>
      <c r="C1389" s="60"/>
      <c r="E1389" s="60"/>
      <c r="G1389" s="60"/>
      <c r="H1389" s="10"/>
    </row>
    <row r="1390" spans="1:8">
      <c r="A1390" s="67"/>
      <c r="B1390" s="63"/>
      <c r="C1390" s="60"/>
      <c r="E1390" s="60"/>
      <c r="G1390" s="60"/>
      <c r="H1390" s="10"/>
    </row>
    <row r="1391" spans="1:8">
      <c r="A1391" s="67"/>
      <c r="B1391" s="63"/>
      <c r="C1391" s="60"/>
      <c r="E1391" s="60"/>
      <c r="G1391" s="60"/>
      <c r="H1391" s="10"/>
    </row>
    <row r="1392" spans="1:8">
      <c r="A1392" s="67"/>
      <c r="B1392" s="63"/>
      <c r="C1392" s="60"/>
      <c r="E1392" s="60"/>
      <c r="G1392" s="60"/>
      <c r="H1392" s="10"/>
    </row>
    <row r="1393" spans="1:8">
      <c r="A1393" s="67"/>
      <c r="B1393" s="63"/>
      <c r="C1393" s="60"/>
      <c r="E1393" s="60"/>
      <c r="G1393" s="60"/>
      <c r="H1393" s="10"/>
    </row>
    <row r="1394" spans="1:8">
      <c r="A1394" s="67"/>
      <c r="B1394" s="63"/>
      <c r="C1394" s="60"/>
      <c r="E1394" s="60"/>
      <c r="G1394" s="60"/>
      <c r="H1394" s="10"/>
    </row>
    <row r="1395" spans="1:8">
      <c r="A1395" s="67"/>
      <c r="B1395" s="63"/>
      <c r="C1395" s="60"/>
      <c r="E1395" s="60"/>
      <c r="G1395" s="60"/>
      <c r="H1395" s="10"/>
    </row>
    <row r="1396" spans="1:8">
      <c r="A1396" s="67"/>
      <c r="B1396" s="63"/>
      <c r="C1396" s="60"/>
      <c r="E1396" s="60"/>
      <c r="G1396" s="60"/>
      <c r="H1396" s="10"/>
    </row>
    <row r="1397" spans="1:8">
      <c r="A1397" s="67"/>
      <c r="B1397" s="63"/>
      <c r="C1397" s="60"/>
      <c r="E1397" s="60"/>
      <c r="G1397" s="60"/>
      <c r="H1397" s="10"/>
    </row>
    <row r="1398" spans="1:8">
      <c r="A1398" s="67"/>
      <c r="B1398" s="63"/>
      <c r="C1398" s="60"/>
      <c r="E1398" s="60"/>
      <c r="G1398" s="60"/>
      <c r="H1398" s="10"/>
    </row>
    <row r="1399" spans="1:8">
      <c r="A1399" s="67"/>
      <c r="B1399" s="63"/>
      <c r="C1399" s="60"/>
      <c r="E1399" s="60"/>
      <c r="G1399" s="60"/>
      <c r="H1399" s="10"/>
    </row>
    <row r="1400" spans="1:8">
      <c r="A1400" s="67"/>
      <c r="B1400" s="63"/>
      <c r="C1400" s="60"/>
      <c r="E1400" s="60"/>
      <c r="G1400" s="60"/>
      <c r="H1400" s="10"/>
    </row>
    <row r="1401" spans="1:8">
      <c r="A1401" s="67"/>
      <c r="B1401" s="63"/>
      <c r="C1401" s="60"/>
      <c r="E1401" s="60"/>
      <c r="G1401" s="60"/>
      <c r="H1401" s="10"/>
    </row>
    <row r="1402" spans="1:8">
      <c r="A1402" s="67"/>
      <c r="B1402" s="63"/>
      <c r="C1402" s="60"/>
      <c r="E1402" s="60"/>
      <c r="G1402" s="60"/>
      <c r="H1402" s="10"/>
    </row>
    <row r="1403" spans="1:8">
      <c r="A1403" s="67"/>
      <c r="B1403" s="63"/>
      <c r="C1403" s="60"/>
      <c r="E1403" s="60"/>
      <c r="G1403" s="60"/>
      <c r="H1403" s="10"/>
    </row>
    <row r="1404" spans="1:8">
      <c r="A1404" s="67"/>
      <c r="B1404" s="63"/>
      <c r="C1404" s="60"/>
      <c r="E1404" s="60"/>
      <c r="G1404" s="60"/>
      <c r="H1404" s="10"/>
    </row>
    <row r="1405" spans="1:8">
      <c r="A1405" s="67"/>
      <c r="B1405" s="63"/>
      <c r="C1405" s="60"/>
      <c r="E1405" s="60"/>
      <c r="G1405" s="60"/>
      <c r="H1405" s="10"/>
    </row>
    <row r="1406" spans="1:8">
      <c r="A1406" s="67"/>
      <c r="B1406" s="63"/>
      <c r="C1406" s="60"/>
      <c r="E1406" s="60"/>
      <c r="G1406" s="60"/>
      <c r="H1406" s="10"/>
    </row>
    <row r="1407" spans="1:8">
      <c r="A1407" s="67"/>
      <c r="B1407" s="63"/>
      <c r="C1407" s="60"/>
      <c r="E1407" s="60"/>
      <c r="G1407" s="60"/>
      <c r="H1407" s="10"/>
    </row>
    <row r="1408" spans="1:8">
      <c r="A1408" s="67"/>
      <c r="B1408" s="63"/>
      <c r="C1408" s="60"/>
      <c r="E1408" s="60"/>
      <c r="G1408" s="60"/>
      <c r="H1408" s="10"/>
    </row>
    <row r="1409" spans="1:8">
      <c r="A1409" s="67"/>
      <c r="B1409" s="63"/>
      <c r="C1409" s="60"/>
      <c r="E1409" s="60"/>
      <c r="H1409" s="10"/>
    </row>
    <row r="1410" spans="1:8">
      <c r="A1410" s="67"/>
      <c r="B1410" s="63"/>
      <c r="C1410" s="60"/>
      <c r="E1410" s="60"/>
      <c r="H1410" s="10"/>
    </row>
    <row r="1411" spans="1:8">
      <c r="A1411" s="67"/>
      <c r="B1411" s="63"/>
      <c r="C1411" s="60"/>
      <c r="E1411" s="60"/>
      <c r="H1411" s="10"/>
    </row>
    <row r="1412" spans="1:8">
      <c r="A1412" s="67"/>
      <c r="B1412" s="63"/>
      <c r="C1412" s="60"/>
      <c r="E1412" s="60"/>
      <c r="H1412" s="10"/>
    </row>
    <row r="1413" spans="1:8">
      <c r="A1413" s="67"/>
      <c r="B1413" s="63"/>
      <c r="C1413" s="60"/>
      <c r="E1413" s="60"/>
      <c r="H1413" s="10"/>
    </row>
    <row r="1414" spans="1:8">
      <c r="A1414" s="67"/>
      <c r="B1414" s="63"/>
      <c r="C1414" s="60"/>
      <c r="E1414" s="60"/>
      <c r="H1414" s="10"/>
    </row>
    <row r="1415" spans="1:8">
      <c r="A1415" s="67"/>
      <c r="B1415" s="63"/>
      <c r="C1415" s="60"/>
      <c r="E1415" s="60"/>
      <c r="H1415" s="10"/>
    </row>
    <row r="1416" spans="1:8">
      <c r="A1416" s="67"/>
      <c r="B1416" s="63"/>
      <c r="C1416" s="60"/>
      <c r="E1416" s="60"/>
      <c r="H1416" s="10"/>
    </row>
    <row r="1417" spans="1:8">
      <c r="A1417" s="67"/>
      <c r="B1417" s="63"/>
      <c r="C1417" s="60"/>
      <c r="E1417" s="60"/>
      <c r="H1417" s="10"/>
    </row>
    <row r="1418" spans="1:8">
      <c r="A1418" s="67"/>
      <c r="B1418" s="63"/>
      <c r="C1418" s="60"/>
      <c r="E1418" s="60"/>
      <c r="H1418" s="10"/>
    </row>
    <row r="1419" spans="1:8">
      <c r="A1419" s="67"/>
      <c r="B1419" s="63"/>
      <c r="C1419" s="60"/>
      <c r="E1419" s="60"/>
      <c r="H1419" s="10"/>
    </row>
    <row r="1420" spans="1:8">
      <c r="A1420" s="67"/>
      <c r="B1420" s="63"/>
      <c r="C1420" s="60"/>
      <c r="E1420" s="60"/>
      <c r="H1420" s="10"/>
    </row>
    <row r="1421" spans="1:8">
      <c r="A1421" s="67"/>
      <c r="B1421" s="63"/>
      <c r="C1421" s="60"/>
      <c r="E1421" s="60"/>
      <c r="H1421" s="10"/>
    </row>
    <row r="1422" spans="1:8">
      <c r="A1422" s="67"/>
      <c r="B1422" s="63"/>
      <c r="C1422" s="60"/>
      <c r="E1422" s="60"/>
      <c r="H1422" s="10"/>
    </row>
    <row r="1423" spans="1:8">
      <c r="A1423" s="67"/>
      <c r="B1423" s="63"/>
      <c r="C1423" s="60"/>
      <c r="E1423" s="60"/>
      <c r="H1423" s="10"/>
    </row>
    <row r="1424" spans="1:8">
      <c r="A1424" s="67"/>
      <c r="H1424" s="10"/>
    </row>
    <row r="1425" spans="1:8">
      <c r="A1425" s="67"/>
      <c r="H1425" s="10"/>
    </row>
    <row r="1426" spans="1:8">
      <c r="A1426" s="67"/>
      <c r="H1426" s="10"/>
    </row>
    <row r="1427" spans="1:8">
      <c r="A1427" s="67"/>
      <c r="H1427" s="10"/>
    </row>
    <row r="1428" spans="1:8">
      <c r="A1428" s="67"/>
      <c r="H1428" s="10"/>
    </row>
    <row r="1429" spans="1:8">
      <c r="A1429" s="67"/>
      <c r="H1429" s="10"/>
    </row>
    <row r="1430" spans="1:8">
      <c r="A1430" s="67"/>
      <c r="H1430" s="10"/>
    </row>
    <row r="1431" spans="1:8">
      <c r="A1431" s="67"/>
      <c r="H1431" s="10"/>
    </row>
    <row r="1432" spans="1:8">
      <c r="A1432" s="67"/>
      <c r="H1432" s="10"/>
    </row>
    <row r="1433" spans="1:8">
      <c r="A1433" s="67"/>
      <c r="H1433" s="10"/>
    </row>
    <row r="1434" spans="1:8">
      <c r="A1434" s="67"/>
      <c r="H1434" s="10"/>
    </row>
    <row r="1435" spans="1:8">
      <c r="A1435" s="67"/>
      <c r="B1435" s="63"/>
      <c r="C1435" s="60"/>
      <c r="E1435" s="60"/>
      <c r="G1435" s="60"/>
      <c r="H1435" s="10"/>
    </row>
    <row r="1436" spans="1:8">
      <c r="A1436" s="67"/>
      <c r="B1436" s="63"/>
      <c r="C1436" s="60"/>
      <c r="E1436" s="60"/>
      <c r="G1436" s="60"/>
      <c r="H1436" s="10"/>
    </row>
    <row r="1437" spans="1:8">
      <c r="A1437" s="67"/>
      <c r="B1437" s="63"/>
      <c r="C1437" s="60"/>
      <c r="E1437" s="60"/>
      <c r="G1437" s="60"/>
      <c r="H1437" s="10"/>
    </row>
    <row r="1438" spans="1:8">
      <c r="A1438" s="67"/>
      <c r="B1438" s="63"/>
      <c r="C1438" s="60"/>
      <c r="E1438" s="60"/>
      <c r="G1438" s="60"/>
      <c r="H1438" s="10"/>
    </row>
    <row r="1439" spans="1:8">
      <c r="A1439" s="67"/>
      <c r="B1439" s="63"/>
      <c r="C1439" s="60"/>
      <c r="E1439" s="60"/>
      <c r="G1439" s="60"/>
      <c r="H1439" s="10"/>
    </row>
    <row r="1440" spans="1:8">
      <c r="A1440" s="67"/>
      <c r="B1440" s="63"/>
      <c r="C1440" s="60"/>
      <c r="E1440" s="60"/>
      <c r="G1440" s="60"/>
      <c r="H1440" s="10"/>
    </row>
    <row r="1441" spans="1:8">
      <c r="A1441" s="67"/>
      <c r="B1441" s="63"/>
      <c r="C1441" s="60"/>
      <c r="E1441" s="60"/>
      <c r="G1441" s="60"/>
      <c r="H1441" s="10"/>
    </row>
    <row r="1442" spans="1:8">
      <c r="A1442" s="67"/>
      <c r="B1442" s="63"/>
      <c r="C1442" s="60"/>
      <c r="E1442" s="60"/>
      <c r="G1442" s="60"/>
      <c r="H1442" s="10"/>
    </row>
    <row r="1443" spans="1:8">
      <c r="A1443" s="67"/>
      <c r="B1443" s="63"/>
      <c r="C1443" s="60"/>
      <c r="E1443" s="60"/>
      <c r="G1443" s="60"/>
      <c r="H1443" s="10"/>
    </row>
    <row r="1444" spans="1:8">
      <c r="A1444" s="67"/>
      <c r="B1444" s="63"/>
      <c r="C1444" s="60"/>
      <c r="E1444" s="60"/>
      <c r="G1444" s="60"/>
      <c r="H1444" s="10"/>
    </row>
    <row r="1445" spans="1:8">
      <c r="A1445" s="67"/>
      <c r="B1445" s="63"/>
      <c r="C1445" s="60"/>
      <c r="E1445" s="60"/>
      <c r="G1445" s="60"/>
      <c r="H1445" s="10"/>
    </row>
    <row r="1446" spans="1:8">
      <c r="A1446" s="67"/>
      <c r="B1446" s="63"/>
      <c r="C1446" s="60"/>
      <c r="E1446" s="60"/>
      <c r="G1446" s="60"/>
      <c r="H1446" s="10"/>
    </row>
    <row r="1447" spans="1:8">
      <c r="A1447" s="67"/>
      <c r="B1447" s="63"/>
      <c r="C1447" s="60"/>
      <c r="E1447" s="60"/>
      <c r="G1447" s="60"/>
      <c r="H1447" s="10"/>
    </row>
    <row r="1448" spans="1:8">
      <c r="A1448" s="67"/>
      <c r="B1448" s="63"/>
      <c r="C1448" s="60"/>
      <c r="E1448" s="60"/>
      <c r="G1448" s="60"/>
      <c r="H1448" s="10"/>
    </row>
    <row r="1449" spans="1:8">
      <c r="A1449" s="67"/>
      <c r="B1449" s="63"/>
      <c r="C1449" s="60"/>
      <c r="E1449" s="60"/>
      <c r="G1449" s="60"/>
      <c r="H1449" s="10"/>
    </row>
    <row r="1450" spans="1:8">
      <c r="A1450" s="67"/>
      <c r="B1450" s="63"/>
      <c r="C1450" s="60"/>
      <c r="E1450" s="60"/>
      <c r="G1450" s="60"/>
      <c r="H1450" s="10"/>
    </row>
    <row r="1451" spans="1:8">
      <c r="A1451" s="67"/>
      <c r="B1451" s="63"/>
      <c r="C1451" s="60"/>
      <c r="E1451" s="60"/>
      <c r="G1451" s="60"/>
      <c r="H1451" s="10"/>
    </row>
    <row r="1452" spans="1:8">
      <c r="A1452" s="67"/>
      <c r="B1452" s="63"/>
      <c r="C1452" s="60"/>
      <c r="E1452" s="60"/>
      <c r="G1452" s="60"/>
      <c r="H1452" s="10"/>
    </row>
    <row r="1453" spans="1:8">
      <c r="A1453" s="67"/>
      <c r="B1453" s="63"/>
      <c r="C1453" s="60"/>
      <c r="E1453" s="60"/>
      <c r="G1453" s="60"/>
      <c r="H1453" s="10"/>
    </row>
    <row r="1454" spans="1:8">
      <c r="A1454" s="67"/>
      <c r="B1454" s="63"/>
      <c r="C1454" s="60"/>
      <c r="E1454" s="60"/>
      <c r="G1454" s="60"/>
      <c r="H1454" s="10"/>
    </row>
    <row r="1455" spans="1:8">
      <c r="A1455" s="67"/>
      <c r="B1455" s="63"/>
      <c r="C1455" s="60"/>
      <c r="E1455" s="60"/>
      <c r="G1455" s="60"/>
      <c r="H1455" s="10"/>
    </row>
    <row r="1456" spans="1:8">
      <c r="A1456" s="67"/>
      <c r="B1456" s="63"/>
      <c r="C1456" s="60"/>
      <c r="E1456" s="60"/>
      <c r="G1456" s="60"/>
      <c r="H1456" s="10"/>
    </row>
    <row r="1457" spans="1:8">
      <c r="A1457" s="67"/>
      <c r="B1457" s="63"/>
      <c r="C1457" s="60"/>
      <c r="E1457" s="60"/>
      <c r="G1457" s="60"/>
      <c r="H1457" s="10"/>
    </row>
    <row r="1458" spans="1:8">
      <c r="A1458" s="67"/>
      <c r="B1458" s="63"/>
      <c r="C1458" s="60"/>
      <c r="E1458" s="60"/>
      <c r="G1458" s="60"/>
      <c r="H1458" s="10"/>
    </row>
    <row r="1459" spans="1:8">
      <c r="A1459" s="67"/>
      <c r="B1459" s="63"/>
      <c r="C1459" s="60"/>
      <c r="E1459" s="60"/>
      <c r="G1459" s="60"/>
      <c r="H1459" s="10"/>
    </row>
    <row r="1460" spans="1:8">
      <c r="A1460" s="67"/>
      <c r="B1460" s="63"/>
      <c r="C1460" s="60"/>
      <c r="E1460" s="60"/>
      <c r="G1460" s="60"/>
      <c r="H1460" s="10"/>
    </row>
    <row r="1461" spans="1:8">
      <c r="A1461" s="67"/>
      <c r="B1461" s="63"/>
      <c r="C1461" s="60"/>
      <c r="E1461" s="60"/>
      <c r="G1461" s="60"/>
      <c r="H1461" s="10"/>
    </row>
    <row r="1462" spans="1:8">
      <c r="A1462" s="67"/>
      <c r="B1462" s="63"/>
      <c r="C1462" s="60"/>
      <c r="E1462" s="60"/>
      <c r="G1462" s="60"/>
      <c r="H1462" s="10"/>
    </row>
    <row r="1463" spans="1:8">
      <c r="A1463" s="67"/>
      <c r="B1463" s="63"/>
      <c r="C1463" s="60"/>
      <c r="E1463" s="60"/>
      <c r="G1463" s="60"/>
      <c r="H1463" s="10"/>
    </row>
    <row r="1464" spans="1:8">
      <c r="A1464" s="67"/>
      <c r="H1464" s="10"/>
    </row>
    <row r="1465" spans="1:8">
      <c r="A1465" s="67"/>
      <c r="H1465" s="10"/>
    </row>
    <row r="1466" spans="1:8">
      <c r="A1466" s="67"/>
      <c r="H1466" s="10"/>
    </row>
    <row r="1467" spans="1:8">
      <c r="A1467" s="67"/>
      <c r="H1467" s="10"/>
    </row>
    <row r="1468" spans="1:8">
      <c r="A1468" s="67"/>
      <c r="H1468" s="10"/>
    </row>
    <row r="1469" spans="1:8">
      <c r="A1469" s="67"/>
      <c r="H1469" s="10"/>
    </row>
    <row r="1470" spans="1:8">
      <c r="A1470" s="67"/>
      <c r="H1470" s="10"/>
    </row>
    <row r="1471" spans="1:8">
      <c r="A1471" s="67"/>
      <c r="H1471" s="10"/>
    </row>
    <row r="1472" spans="1:8">
      <c r="A1472" s="67"/>
      <c r="H1472" s="10"/>
    </row>
    <row r="1473" spans="1:8">
      <c r="A1473" s="67"/>
      <c r="H1473" s="10"/>
    </row>
    <row r="1474" spans="1:8">
      <c r="A1474" s="67"/>
      <c r="H1474" s="10"/>
    </row>
    <row r="1475" spans="1:8">
      <c r="A1475" s="67"/>
      <c r="H1475" s="10"/>
    </row>
    <row r="1476" spans="1:8">
      <c r="A1476" s="67"/>
      <c r="H1476" s="10"/>
    </row>
    <row r="1477" spans="1:8">
      <c r="A1477" s="67"/>
      <c r="H1477" s="10"/>
    </row>
    <row r="1478" spans="1:8">
      <c r="A1478" s="67"/>
      <c r="H1478" s="10"/>
    </row>
    <row r="1479" spans="1:8">
      <c r="A1479" s="67"/>
      <c r="H1479" s="10"/>
    </row>
    <row r="1480" spans="1:8">
      <c r="A1480" s="67"/>
      <c r="H1480" s="10"/>
    </row>
    <row r="1481" spans="1:8">
      <c r="A1481" s="67"/>
      <c r="H1481" s="10"/>
    </row>
    <row r="1482" spans="1:8">
      <c r="A1482" s="67"/>
      <c r="H1482" s="10"/>
    </row>
    <row r="1483" spans="1:8">
      <c r="A1483" s="67"/>
      <c r="H1483" s="10"/>
    </row>
    <row r="1484" spans="1:8">
      <c r="A1484" s="67"/>
      <c r="H1484" s="10"/>
    </row>
    <row r="1485" spans="1:8">
      <c r="A1485" s="67"/>
      <c r="H1485" s="10"/>
    </row>
    <row r="1486" spans="1:8">
      <c r="A1486" s="67"/>
      <c r="H1486" s="10"/>
    </row>
    <row r="1487" spans="1:8">
      <c r="A1487" s="67"/>
      <c r="H1487" s="10"/>
    </row>
    <row r="1488" spans="1:8">
      <c r="A1488" s="67"/>
      <c r="H1488" s="10"/>
    </row>
    <row r="1489" spans="1:8">
      <c r="A1489" s="67"/>
      <c r="H1489" s="10"/>
    </row>
    <row r="1490" spans="1:8">
      <c r="A1490" s="67"/>
      <c r="H1490" s="10"/>
    </row>
    <row r="1491" spans="1:8">
      <c r="A1491" s="67"/>
      <c r="H1491" s="10"/>
    </row>
    <row r="1492" spans="1:8">
      <c r="A1492" s="67"/>
      <c r="H1492" s="10"/>
    </row>
    <row r="1493" spans="1:8">
      <c r="A1493" s="67"/>
      <c r="H1493" s="10"/>
    </row>
    <row r="1494" spans="1:8">
      <c r="A1494" s="67"/>
      <c r="H1494" s="10"/>
    </row>
    <row r="1495" spans="1:8">
      <c r="A1495" s="67"/>
      <c r="B1495" s="63"/>
      <c r="C1495" s="60"/>
      <c r="E1495" s="60"/>
      <c r="G1495" s="60"/>
      <c r="H1495" s="10"/>
    </row>
    <row r="1496" spans="1:8">
      <c r="A1496" s="67"/>
      <c r="B1496" s="63"/>
      <c r="C1496" s="60"/>
      <c r="E1496" s="60"/>
      <c r="G1496" s="60"/>
      <c r="H1496" s="10"/>
    </row>
    <row r="1497" spans="1:8">
      <c r="A1497" s="67"/>
      <c r="B1497" s="63"/>
      <c r="C1497" s="60"/>
      <c r="E1497" s="60"/>
      <c r="G1497" s="60"/>
      <c r="H1497" s="10"/>
    </row>
    <row r="1498" spans="1:8">
      <c r="A1498" s="67"/>
      <c r="B1498" s="63"/>
      <c r="C1498" s="60"/>
      <c r="E1498" s="60"/>
      <c r="G1498" s="60"/>
      <c r="H1498" s="10"/>
    </row>
    <row r="1499" spans="1:8">
      <c r="A1499" s="67"/>
      <c r="B1499" s="63"/>
      <c r="C1499" s="60"/>
      <c r="E1499" s="60"/>
      <c r="G1499" s="60"/>
      <c r="H1499" s="10"/>
    </row>
    <row r="1500" spans="1:8">
      <c r="A1500" s="67"/>
      <c r="B1500" s="63"/>
      <c r="C1500" s="60"/>
      <c r="E1500" s="60"/>
      <c r="G1500" s="60"/>
      <c r="H1500" s="10"/>
    </row>
    <row r="1501" spans="1:8">
      <c r="A1501" s="67"/>
      <c r="B1501" s="63"/>
      <c r="C1501" s="60"/>
      <c r="E1501" s="60"/>
      <c r="G1501" s="60"/>
      <c r="H1501" s="10"/>
    </row>
    <row r="1502" spans="1:8">
      <c r="A1502" s="67"/>
      <c r="B1502" s="63"/>
      <c r="C1502" s="60"/>
      <c r="E1502" s="60"/>
      <c r="G1502" s="60"/>
      <c r="H1502" s="10"/>
    </row>
    <row r="1503" spans="1:8">
      <c r="A1503" s="67"/>
      <c r="B1503" s="63"/>
      <c r="C1503" s="60"/>
      <c r="E1503" s="60"/>
      <c r="G1503" s="60"/>
      <c r="H1503" s="10"/>
    </row>
    <row r="1504" spans="1:8">
      <c r="A1504" s="67"/>
      <c r="B1504" s="63"/>
      <c r="C1504" s="60"/>
      <c r="E1504" s="60"/>
      <c r="G1504" s="60"/>
      <c r="H1504" s="10"/>
    </row>
    <row r="1505" spans="1:8">
      <c r="A1505" s="67"/>
      <c r="B1505" s="63"/>
      <c r="C1505" s="60"/>
      <c r="E1505" s="60"/>
      <c r="G1505" s="60"/>
      <c r="H1505" s="10"/>
    </row>
    <row r="1506" spans="1:8">
      <c r="A1506" s="67"/>
      <c r="B1506" s="63"/>
      <c r="C1506" s="60"/>
      <c r="E1506" s="60"/>
      <c r="G1506" s="60"/>
      <c r="H1506" s="10"/>
    </row>
    <row r="1507" spans="1:8">
      <c r="A1507" s="67"/>
      <c r="B1507" s="63"/>
      <c r="C1507" s="60"/>
      <c r="E1507" s="60"/>
      <c r="G1507" s="60"/>
      <c r="H1507" s="10"/>
    </row>
    <row r="1508" spans="1:8">
      <c r="A1508" s="67"/>
      <c r="B1508" s="63"/>
      <c r="C1508" s="60"/>
      <c r="E1508" s="60"/>
      <c r="G1508" s="60"/>
      <c r="H1508" s="10"/>
    </row>
    <row r="1509" spans="1:8">
      <c r="A1509" s="67"/>
      <c r="B1509" s="63"/>
      <c r="C1509" s="60"/>
      <c r="E1509" s="60"/>
      <c r="G1509" s="60"/>
      <c r="H1509" s="10"/>
    </row>
    <row r="1510" spans="1:8">
      <c r="A1510" s="67"/>
      <c r="B1510" s="63"/>
      <c r="C1510" s="60"/>
      <c r="E1510" s="60"/>
      <c r="G1510" s="60"/>
      <c r="H1510" s="10"/>
    </row>
    <row r="1511" spans="1:8">
      <c r="A1511" s="67"/>
      <c r="B1511" s="63"/>
      <c r="C1511" s="60"/>
      <c r="E1511" s="60"/>
      <c r="G1511" s="60"/>
      <c r="H1511" s="10"/>
    </row>
    <row r="1512" spans="1:8">
      <c r="A1512" s="67"/>
      <c r="B1512" s="63"/>
      <c r="C1512" s="60"/>
      <c r="E1512" s="60"/>
      <c r="G1512" s="60"/>
      <c r="H1512" s="10"/>
    </row>
    <row r="1513" spans="1:8">
      <c r="A1513" s="67"/>
      <c r="B1513" s="63"/>
      <c r="C1513" s="60"/>
      <c r="E1513" s="60"/>
      <c r="G1513" s="60"/>
      <c r="H1513" s="10"/>
    </row>
    <row r="1514" spans="1:8">
      <c r="A1514" s="67"/>
      <c r="B1514" s="63"/>
      <c r="C1514" s="60"/>
      <c r="E1514" s="60"/>
      <c r="G1514" s="60"/>
      <c r="H1514" s="10"/>
    </row>
    <row r="1515" spans="1:8">
      <c r="A1515" s="67"/>
      <c r="B1515" s="63"/>
      <c r="C1515" s="60"/>
      <c r="E1515" s="60"/>
      <c r="G1515" s="60"/>
      <c r="H1515" s="10"/>
    </row>
    <row r="1516" spans="1:8">
      <c r="A1516" s="67"/>
      <c r="B1516" s="63"/>
      <c r="C1516" s="60"/>
      <c r="E1516" s="60"/>
      <c r="G1516" s="60"/>
      <c r="H1516" s="10"/>
    </row>
    <row r="1517" spans="1:8">
      <c r="A1517" s="67"/>
      <c r="B1517" s="63"/>
      <c r="C1517" s="60"/>
      <c r="E1517" s="60"/>
      <c r="G1517" s="60"/>
      <c r="H1517" s="10"/>
    </row>
    <row r="1518" spans="1:8">
      <c r="A1518" s="67"/>
      <c r="B1518" s="63"/>
      <c r="C1518" s="60"/>
      <c r="E1518" s="60"/>
      <c r="G1518" s="60"/>
      <c r="H1518" s="10"/>
    </row>
    <row r="1519" spans="1:8">
      <c r="A1519" s="67"/>
      <c r="B1519" s="63"/>
      <c r="C1519" s="60"/>
      <c r="E1519" s="60"/>
      <c r="G1519" s="60"/>
      <c r="H1519" s="10"/>
    </row>
    <row r="1520" spans="1:8">
      <c r="A1520" s="67"/>
      <c r="B1520" s="63"/>
      <c r="C1520" s="60"/>
      <c r="E1520" s="60"/>
      <c r="G1520" s="60"/>
      <c r="H1520" s="10"/>
    </row>
    <row r="1521" spans="1:8">
      <c r="A1521" s="67"/>
      <c r="B1521" s="63"/>
      <c r="C1521" s="60"/>
      <c r="E1521" s="60"/>
      <c r="G1521" s="60"/>
      <c r="H1521" s="10"/>
    </row>
    <row r="1522" spans="1:8">
      <c r="A1522" s="67"/>
      <c r="B1522" s="63"/>
      <c r="C1522" s="60"/>
      <c r="E1522" s="60"/>
      <c r="G1522" s="60"/>
      <c r="H1522" s="10"/>
    </row>
    <row r="1523" spans="1:8">
      <c r="A1523" s="67"/>
      <c r="B1523" s="63"/>
      <c r="C1523" s="60"/>
      <c r="E1523" s="60"/>
      <c r="G1523" s="60"/>
      <c r="H1523" s="10"/>
    </row>
    <row r="1524" spans="1:8">
      <c r="A1524" s="67"/>
      <c r="B1524" s="63"/>
      <c r="C1524" s="60"/>
      <c r="E1524" s="60"/>
      <c r="G1524" s="60"/>
      <c r="H1524" s="10"/>
    </row>
    <row r="1525" spans="1:8">
      <c r="A1525" s="67"/>
      <c r="B1525" s="63"/>
      <c r="C1525" s="60"/>
      <c r="E1525" s="60"/>
      <c r="G1525" s="60"/>
      <c r="H1525" s="10"/>
    </row>
    <row r="1526" spans="1:8">
      <c r="A1526" s="67"/>
      <c r="B1526" s="63"/>
      <c r="C1526" s="60"/>
      <c r="E1526" s="60"/>
      <c r="G1526" s="60"/>
      <c r="H1526" s="10"/>
    </row>
    <row r="1527" spans="1:8">
      <c r="A1527" s="67"/>
      <c r="B1527" s="63"/>
      <c r="C1527" s="60"/>
      <c r="E1527" s="60"/>
      <c r="G1527" s="60"/>
      <c r="H1527" s="10"/>
    </row>
    <row r="1528" spans="1:8">
      <c r="A1528" s="67"/>
      <c r="B1528" s="63"/>
      <c r="C1528" s="60"/>
      <c r="E1528" s="60"/>
      <c r="G1528" s="60"/>
      <c r="H1528" s="10"/>
    </row>
    <row r="1529" spans="1:8">
      <c r="A1529" s="67"/>
      <c r="B1529" s="63"/>
      <c r="C1529" s="60"/>
      <c r="E1529" s="60"/>
      <c r="G1529" s="60"/>
      <c r="H1529" s="10"/>
    </row>
    <row r="1530" spans="1:8">
      <c r="A1530" s="67"/>
      <c r="B1530" s="63"/>
      <c r="C1530" s="60"/>
      <c r="E1530" s="60"/>
      <c r="G1530" s="60"/>
      <c r="H1530" s="10"/>
    </row>
    <row r="1531" spans="1:8">
      <c r="A1531" s="67"/>
      <c r="B1531" s="63"/>
      <c r="C1531" s="60"/>
      <c r="E1531" s="60"/>
      <c r="G1531" s="60"/>
      <c r="H1531" s="10"/>
    </row>
    <row r="1532" spans="1:8">
      <c r="A1532" s="67"/>
      <c r="H1532" s="10"/>
    </row>
    <row r="1533" spans="1:8">
      <c r="A1533" s="67"/>
      <c r="H1533" s="10"/>
    </row>
    <row r="1534" spans="1:8">
      <c r="A1534" s="67"/>
      <c r="H1534" s="10"/>
    </row>
    <row r="1535" spans="1:8">
      <c r="A1535" s="67"/>
      <c r="H1535" s="10"/>
    </row>
    <row r="1536" spans="1:8">
      <c r="A1536" s="67"/>
      <c r="H1536" s="10"/>
    </row>
    <row r="1537" spans="1:8">
      <c r="A1537" s="67"/>
      <c r="H1537" s="10"/>
    </row>
    <row r="1538" spans="1:8">
      <c r="A1538" s="67"/>
      <c r="H1538" s="10"/>
    </row>
    <row r="1539" spans="1:8">
      <c r="A1539" s="67"/>
      <c r="H1539" s="10"/>
    </row>
    <row r="1540" spans="1:8">
      <c r="A1540" s="67"/>
      <c r="H1540" s="10"/>
    </row>
    <row r="1541" spans="1:8">
      <c r="A1541" s="67"/>
      <c r="B1541" s="76"/>
      <c r="C1541" s="77"/>
      <c r="D1541" s="87"/>
      <c r="E1541" s="77"/>
      <c r="F1541" s="83"/>
      <c r="G1541" s="77"/>
      <c r="H1541" s="10"/>
    </row>
    <row r="1542" spans="1:8">
      <c r="A1542" s="67"/>
      <c r="B1542" s="76"/>
      <c r="C1542" s="77"/>
      <c r="D1542" s="87"/>
      <c r="E1542" s="77"/>
      <c r="F1542" s="83"/>
      <c r="G1542" s="77"/>
      <c r="H1542" s="10"/>
    </row>
    <row r="1543" spans="1:8">
      <c r="A1543" s="67"/>
      <c r="B1543" s="76"/>
      <c r="C1543" s="77"/>
      <c r="D1543" s="87"/>
      <c r="E1543" s="77"/>
      <c r="F1543" s="83"/>
      <c r="G1543" s="77"/>
      <c r="H1543" s="10"/>
    </row>
    <row r="1544" spans="1:8">
      <c r="A1544" s="67"/>
      <c r="B1544" s="76"/>
      <c r="C1544" s="77"/>
      <c r="D1544" s="87"/>
      <c r="E1544" s="77"/>
      <c r="F1544" s="83"/>
      <c r="G1544" s="77"/>
      <c r="H1544" s="10"/>
    </row>
    <row r="1545" spans="1:8">
      <c r="A1545" s="67"/>
      <c r="B1545" s="76"/>
      <c r="C1545" s="77"/>
      <c r="D1545" s="87"/>
      <c r="E1545" s="77"/>
      <c r="F1545" s="83"/>
      <c r="G1545" s="77"/>
      <c r="H1545" s="10"/>
    </row>
    <row r="1546" spans="1:8">
      <c r="A1546" s="67"/>
      <c r="B1546" s="76"/>
      <c r="C1546" s="77"/>
      <c r="D1546" s="87"/>
      <c r="E1546" s="77"/>
      <c r="F1546" s="83"/>
      <c r="G1546" s="77"/>
      <c r="H1546" s="10"/>
    </row>
    <row r="1547" spans="1:8">
      <c r="A1547" s="67"/>
      <c r="B1547" s="76"/>
      <c r="C1547" s="77"/>
      <c r="D1547" s="87"/>
      <c r="E1547" s="77"/>
      <c r="F1547" s="83"/>
      <c r="G1547" s="77"/>
      <c r="H1547" s="10"/>
    </row>
    <row r="1548" spans="1:8">
      <c r="A1548" s="67"/>
      <c r="B1548" s="76"/>
      <c r="C1548" s="77"/>
      <c r="D1548" s="87"/>
      <c r="E1548" s="77"/>
      <c r="F1548" s="83"/>
      <c r="G1548" s="77"/>
      <c r="H1548" s="10"/>
    </row>
    <row r="1549" spans="1:8">
      <c r="A1549" s="67"/>
      <c r="B1549" s="76"/>
      <c r="C1549" s="77"/>
      <c r="D1549" s="87"/>
      <c r="E1549" s="77"/>
      <c r="F1549" s="83"/>
      <c r="G1549" s="77"/>
      <c r="H1549" s="10"/>
    </row>
    <row r="1550" spans="1:8">
      <c r="A1550" s="67"/>
      <c r="B1550" s="76"/>
      <c r="C1550" s="77"/>
      <c r="D1550" s="87"/>
      <c r="E1550" s="77"/>
      <c r="F1550" s="83"/>
      <c r="G1550" s="77"/>
      <c r="H1550" s="10"/>
    </row>
    <row r="1551" spans="1:8">
      <c r="A1551" s="67"/>
      <c r="B1551" s="76"/>
      <c r="C1551" s="77"/>
      <c r="D1551" s="87"/>
      <c r="E1551" s="77"/>
      <c r="F1551" s="83"/>
      <c r="G1551" s="77"/>
      <c r="H1551" s="10"/>
    </row>
    <row r="1552" spans="1:8">
      <c r="A1552" s="67"/>
      <c r="B1552" s="76"/>
      <c r="C1552" s="77"/>
      <c r="D1552" s="87"/>
      <c r="E1552" s="77"/>
      <c r="F1552" s="83"/>
      <c r="G1552" s="77"/>
      <c r="H1552" s="10"/>
    </row>
    <row r="1553" spans="1:9">
      <c r="A1553" s="67"/>
      <c r="B1553" s="76"/>
      <c r="C1553" s="77"/>
      <c r="D1553" s="87"/>
      <c r="E1553" s="77"/>
      <c r="F1553" s="83"/>
      <c r="G1553" s="77"/>
      <c r="H1553" s="10"/>
    </row>
    <row r="1554" spans="1:9">
      <c r="A1554" s="67"/>
      <c r="B1554" s="76"/>
      <c r="C1554" s="77"/>
      <c r="D1554" s="87"/>
      <c r="E1554" s="77"/>
      <c r="F1554" s="83"/>
      <c r="G1554" s="77"/>
      <c r="H1554" s="10"/>
    </row>
    <row r="1555" spans="1:9">
      <c r="A1555" s="67"/>
      <c r="B1555" s="76"/>
      <c r="C1555" s="77"/>
      <c r="D1555" s="87"/>
      <c r="E1555" s="77"/>
      <c r="F1555" s="83"/>
      <c r="G1555" s="77"/>
      <c r="H1555" s="10"/>
      <c r="I1555" s="72"/>
    </row>
    <row r="1556" spans="1:9">
      <c r="A1556" s="67"/>
      <c r="B1556" s="76"/>
      <c r="C1556" s="77"/>
      <c r="D1556" s="87"/>
      <c r="E1556" s="77"/>
      <c r="F1556" s="83"/>
      <c r="G1556" s="77"/>
      <c r="H1556" s="10"/>
      <c r="I1556" s="72"/>
    </row>
    <row r="1557" spans="1:9">
      <c r="A1557" s="67"/>
      <c r="B1557" s="76"/>
      <c r="C1557" s="77"/>
      <c r="D1557" s="87"/>
      <c r="E1557" s="77"/>
      <c r="F1557" s="83"/>
      <c r="G1557" s="77"/>
      <c r="H1557" s="10"/>
      <c r="I1557" s="72"/>
    </row>
    <row r="1558" spans="1:9">
      <c r="A1558" s="67"/>
      <c r="B1558" s="76"/>
      <c r="C1558" s="77"/>
      <c r="D1558" s="87"/>
      <c r="E1558" s="77"/>
      <c r="F1558" s="83"/>
      <c r="G1558" s="77"/>
      <c r="H1558" s="10"/>
      <c r="I1558" s="72"/>
    </row>
    <row r="1559" spans="1:9">
      <c r="A1559" s="67"/>
      <c r="B1559" s="76"/>
      <c r="C1559" s="77"/>
      <c r="D1559" s="87"/>
      <c r="E1559" s="77"/>
      <c r="F1559" s="83"/>
      <c r="G1559" s="77"/>
      <c r="H1559" s="10"/>
      <c r="I1559" s="72"/>
    </row>
    <row r="1560" spans="1:9">
      <c r="A1560" s="67"/>
      <c r="B1560" s="76"/>
      <c r="C1560" s="77"/>
      <c r="D1560" s="87"/>
      <c r="E1560" s="77"/>
      <c r="F1560" s="83"/>
      <c r="G1560" s="77"/>
      <c r="H1560" s="10"/>
      <c r="I1560" s="72"/>
    </row>
    <row r="1561" spans="1:9">
      <c r="A1561" s="67"/>
      <c r="B1561" s="76"/>
      <c r="C1561" s="77"/>
      <c r="D1561" s="87"/>
      <c r="E1561" s="77"/>
      <c r="F1561" s="83"/>
      <c r="G1561" s="77"/>
      <c r="H1561" s="10"/>
      <c r="I1561" s="72"/>
    </row>
    <row r="1562" spans="1:9">
      <c r="A1562" s="67"/>
      <c r="B1562" s="76"/>
      <c r="C1562" s="77"/>
      <c r="D1562" s="87"/>
      <c r="E1562" s="77"/>
      <c r="F1562" s="83"/>
      <c r="G1562" s="77"/>
      <c r="H1562" s="10"/>
      <c r="I1562" s="72"/>
    </row>
    <row r="1563" spans="1:9">
      <c r="A1563" s="67"/>
      <c r="B1563" s="76"/>
      <c r="C1563" s="77"/>
      <c r="D1563" s="87"/>
      <c r="E1563" s="77"/>
      <c r="F1563" s="83"/>
      <c r="G1563" s="77"/>
      <c r="H1563" s="10"/>
      <c r="I1563" s="72"/>
    </row>
    <row r="1564" spans="1:9">
      <c r="A1564" s="67"/>
      <c r="B1564" s="76"/>
      <c r="C1564" s="77"/>
      <c r="D1564" s="87"/>
      <c r="E1564" s="77"/>
      <c r="F1564" s="83"/>
      <c r="G1564" s="77"/>
      <c r="H1564" s="10"/>
      <c r="I1564" s="72" t="s">
        <v>761</v>
      </c>
    </row>
    <row r="1565" spans="1:9">
      <c r="A1565" s="67"/>
      <c r="B1565" s="76"/>
      <c r="C1565" s="77"/>
      <c r="D1565" s="87"/>
      <c r="E1565" s="77"/>
      <c r="F1565" s="83"/>
      <c r="G1565" s="77"/>
      <c r="H1565" s="10"/>
      <c r="I1565" s="72"/>
    </row>
    <row r="1566" spans="1:9">
      <c r="A1566" s="67"/>
      <c r="B1566" s="76"/>
      <c r="C1566" s="77"/>
      <c r="D1566" s="87"/>
      <c r="E1566" s="77"/>
      <c r="F1566" s="83"/>
      <c r="G1566" s="77"/>
      <c r="H1566" s="10"/>
      <c r="I1566" s="72"/>
    </row>
    <row r="1567" spans="1:9">
      <c r="A1567" s="67"/>
      <c r="B1567" s="76"/>
      <c r="C1567" s="77"/>
      <c r="D1567" s="87"/>
      <c r="E1567" s="77"/>
      <c r="F1567" s="83"/>
      <c r="G1567" s="77"/>
      <c r="H1567" s="10"/>
      <c r="I1567" s="72"/>
    </row>
    <row r="1568" spans="1:9">
      <c r="A1568" s="67"/>
      <c r="B1568" s="76"/>
      <c r="C1568" s="77"/>
      <c r="D1568" s="87"/>
      <c r="E1568" s="77"/>
      <c r="F1568" s="83"/>
      <c r="G1568" s="77"/>
      <c r="H1568" s="10"/>
      <c r="I1568" s="72"/>
    </row>
    <row r="1569" spans="1:9">
      <c r="A1569" s="67"/>
      <c r="B1569" s="76"/>
      <c r="C1569" s="77"/>
      <c r="D1569" s="87"/>
      <c r="E1569" s="77"/>
      <c r="F1569" s="83"/>
      <c r="G1569" s="77"/>
      <c r="H1569" s="10"/>
      <c r="I1569" s="72"/>
    </row>
    <row r="1570" spans="1:9">
      <c r="A1570" s="67"/>
      <c r="B1570" s="76"/>
      <c r="C1570" s="77"/>
      <c r="D1570" s="87"/>
      <c r="E1570" s="77"/>
      <c r="F1570" s="83"/>
      <c r="G1570" s="77"/>
      <c r="H1570" s="10"/>
      <c r="I1570" s="72"/>
    </row>
    <row r="1571" spans="1:9">
      <c r="A1571" s="67"/>
      <c r="B1571" s="76"/>
      <c r="C1571" s="77"/>
      <c r="D1571" s="87"/>
      <c r="E1571" s="77"/>
      <c r="F1571" s="83"/>
      <c r="G1571" s="77"/>
      <c r="H1571" s="10"/>
    </row>
    <row r="1572" spans="1:9">
      <c r="A1572" s="67"/>
      <c r="B1572" s="76"/>
      <c r="C1572" s="77"/>
      <c r="D1572" s="87"/>
      <c r="E1572" s="77"/>
      <c r="F1572" s="83"/>
      <c r="G1572" s="77"/>
      <c r="H1572" s="10"/>
    </row>
    <row r="1573" spans="1:9">
      <c r="A1573" s="67"/>
      <c r="B1573" s="76"/>
      <c r="C1573" s="77"/>
      <c r="D1573" s="87"/>
      <c r="E1573" s="77"/>
      <c r="F1573" s="83"/>
      <c r="G1573" s="77"/>
      <c r="H1573" s="10"/>
    </row>
    <row r="1574" spans="1:9">
      <c r="A1574" s="67"/>
      <c r="B1574" s="76"/>
      <c r="C1574" s="77"/>
      <c r="D1574" s="87"/>
      <c r="E1574" s="77"/>
      <c r="F1574" s="83"/>
      <c r="G1574" s="77"/>
      <c r="H1574" s="10"/>
    </row>
    <row r="1575" spans="1:9">
      <c r="A1575" s="67"/>
      <c r="B1575" s="76"/>
      <c r="C1575" s="77"/>
      <c r="D1575" s="87"/>
      <c r="E1575" s="77"/>
      <c r="F1575" s="83"/>
      <c r="G1575" s="77"/>
      <c r="H1575" s="10"/>
    </row>
    <row r="1576" spans="1:9">
      <c r="A1576" s="67"/>
      <c r="B1576" s="76"/>
      <c r="C1576" s="77"/>
      <c r="D1576" s="87"/>
      <c r="E1576" s="77"/>
      <c r="F1576" s="83"/>
      <c r="G1576" s="77"/>
      <c r="H1576" s="10"/>
    </row>
    <row r="1577" spans="1:9">
      <c r="A1577" s="67"/>
      <c r="B1577" s="76"/>
      <c r="C1577" s="77"/>
      <c r="D1577" s="87"/>
      <c r="E1577" s="77"/>
      <c r="F1577" s="83"/>
      <c r="G1577" s="77"/>
      <c r="H1577" s="10"/>
    </row>
    <row r="1578" spans="1:9">
      <c r="A1578" s="67"/>
      <c r="B1578" s="76"/>
      <c r="C1578" s="77"/>
      <c r="D1578" s="87"/>
      <c r="E1578" s="77"/>
      <c r="F1578" s="83"/>
      <c r="G1578" s="77"/>
      <c r="H1578" s="10"/>
    </row>
    <row r="1579" spans="1:9">
      <c r="A1579" s="67"/>
      <c r="B1579" s="76"/>
      <c r="C1579" s="77"/>
      <c r="D1579" s="87"/>
      <c r="E1579" s="77"/>
      <c r="F1579" s="83"/>
      <c r="G1579" s="77"/>
      <c r="H1579" s="10"/>
    </row>
    <row r="1580" spans="1:9">
      <c r="A1580" s="67"/>
      <c r="B1580" s="76"/>
      <c r="C1580" s="77"/>
      <c r="D1580" s="87"/>
      <c r="E1580" s="77"/>
      <c r="F1580" s="83"/>
      <c r="G1580" s="77"/>
      <c r="H1580" s="10"/>
    </row>
    <row r="1581" spans="1:9">
      <c r="A1581" s="67"/>
      <c r="B1581" s="76"/>
      <c r="C1581" s="77"/>
      <c r="D1581" s="87"/>
      <c r="E1581" s="77"/>
      <c r="F1581" s="83"/>
      <c r="G1581" s="77"/>
      <c r="H1581" s="10"/>
    </row>
    <row r="1582" spans="1:9">
      <c r="A1582" s="67"/>
      <c r="B1582" s="76"/>
      <c r="C1582" s="77"/>
      <c r="D1582" s="87"/>
      <c r="E1582" s="77"/>
      <c r="F1582" s="83"/>
      <c r="G1582" s="77"/>
      <c r="H1582" s="10"/>
    </row>
    <row r="1583" spans="1:9">
      <c r="A1583" s="67"/>
      <c r="B1583" s="76"/>
      <c r="C1583" s="77"/>
      <c r="D1583" s="87"/>
      <c r="E1583" s="77"/>
      <c r="F1583" s="83"/>
      <c r="G1583" s="77"/>
      <c r="H1583" s="10"/>
    </row>
    <row r="1584" spans="1:9">
      <c r="A1584" s="67"/>
      <c r="B1584" s="76"/>
      <c r="C1584" s="77"/>
      <c r="D1584" s="87"/>
      <c r="E1584" s="77"/>
      <c r="F1584" s="83"/>
      <c r="G1584" s="77"/>
      <c r="H1584" s="10"/>
    </row>
    <row r="1585" spans="1:8">
      <c r="A1585" s="67"/>
      <c r="B1585" s="63"/>
      <c r="C1585" s="60"/>
      <c r="E1585" s="60"/>
      <c r="G1585" s="60"/>
    </row>
    <row r="1586" spans="1:8">
      <c r="A1586" s="67"/>
      <c r="B1586" s="63"/>
      <c r="C1586" s="60"/>
      <c r="E1586" s="60"/>
      <c r="G1586" s="60"/>
    </row>
    <row r="1587" spans="1:8">
      <c r="A1587" s="67"/>
      <c r="B1587" s="63"/>
      <c r="C1587" s="60"/>
      <c r="E1587" s="60"/>
      <c r="G1587" s="60"/>
    </row>
    <row r="1588" spans="1:8">
      <c r="A1588" s="67"/>
      <c r="B1588" s="63"/>
      <c r="C1588" s="60"/>
      <c r="E1588" s="60"/>
      <c r="G1588" s="60"/>
      <c r="H1588" s="10"/>
    </row>
    <row r="1589" spans="1:8">
      <c r="A1589" s="67"/>
      <c r="B1589" s="63"/>
      <c r="C1589" s="60"/>
      <c r="E1589" s="60"/>
      <c r="G1589" s="60"/>
    </row>
    <row r="1590" spans="1:8">
      <c r="A1590" s="67"/>
      <c r="B1590" s="63"/>
      <c r="C1590" s="60"/>
      <c r="E1590" s="60"/>
      <c r="G1590" s="60"/>
    </row>
    <row r="1591" spans="1:8">
      <c r="A1591" s="67"/>
      <c r="B1591" s="63"/>
      <c r="C1591" s="60"/>
      <c r="E1591" s="60"/>
      <c r="G1591" s="60"/>
      <c r="H1591" s="10"/>
    </row>
    <row r="1592" spans="1:8">
      <c r="A1592" s="67"/>
      <c r="B1592" s="63"/>
      <c r="C1592" s="60"/>
      <c r="E1592" s="60"/>
      <c r="G1592" s="60"/>
    </row>
    <row r="1593" spans="1:8">
      <c r="A1593" s="67"/>
      <c r="B1593" s="63"/>
      <c r="C1593" s="60"/>
      <c r="E1593" s="60"/>
      <c r="G1593" s="60"/>
    </row>
    <row r="1594" spans="1:8">
      <c r="A1594" s="67"/>
      <c r="B1594" s="63"/>
      <c r="C1594" s="60"/>
      <c r="E1594" s="60"/>
      <c r="G1594" s="60"/>
    </row>
    <row r="1595" spans="1:8">
      <c r="A1595" s="67"/>
      <c r="B1595" s="63"/>
      <c r="C1595" s="60"/>
      <c r="E1595" s="60"/>
      <c r="G1595" s="60"/>
    </row>
    <row r="1602" spans="8:8">
      <c r="H1602" s="78"/>
    </row>
  </sheetData>
  <autoFilter ref="A6:H714"/>
  <mergeCells count="3">
    <mergeCell ref="A1:G1"/>
    <mergeCell ref="A3:B3"/>
    <mergeCell ref="A4:B4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756"/>
  <sheetViews>
    <sheetView workbookViewId="0">
      <selection activeCell="J21" sqref="J21"/>
    </sheetView>
  </sheetViews>
  <sheetFormatPr baseColWidth="10" defaultRowHeight="11.25"/>
  <cols>
    <col min="1" max="1" width="8.7109375" style="450" bestFit="1" customWidth="1"/>
    <col min="2" max="2" width="69.5703125" style="450" bestFit="1" customWidth="1"/>
    <col min="3" max="3" width="11.140625" style="450" bestFit="1" customWidth="1"/>
    <col min="4" max="4" width="6.140625" style="467" bestFit="1" customWidth="1"/>
    <col min="5" max="5" width="10.7109375" style="450" bestFit="1" customWidth="1"/>
    <col min="6" max="6" width="5.42578125" style="465" bestFit="1" customWidth="1"/>
    <col min="7" max="7" width="11.140625" style="450" bestFit="1" customWidth="1"/>
    <col min="8" max="8" width="25.42578125" style="333" customWidth="1"/>
    <col min="9" max="9" width="15.7109375" style="2" customWidth="1"/>
    <col min="10" max="12" width="11.42578125" style="2"/>
    <col min="13" max="16384" width="11.42578125" style="450"/>
  </cols>
  <sheetData>
    <row r="1" spans="1:12" ht="12" thickBot="1">
      <c r="A1" s="505" t="s">
        <v>0</v>
      </c>
      <c r="B1" s="506"/>
      <c r="C1" s="506"/>
      <c r="D1" s="506"/>
      <c r="E1" s="506"/>
      <c r="F1" s="506"/>
      <c r="G1" s="508"/>
      <c r="I1" s="41"/>
    </row>
    <row r="2" spans="1:12">
      <c r="A2" s="260">
        <v>42522</v>
      </c>
      <c r="B2" s="261" t="s">
        <v>1</v>
      </c>
      <c r="C2" s="321"/>
      <c r="D2" s="395"/>
      <c r="E2" s="320"/>
      <c r="F2" s="342"/>
      <c r="G2" s="321"/>
      <c r="I2" s="41"/>
    </row>
    <row r="3" spans="1:12">
      <c r="A3" s="498" t="s">
        <v>2</v>
      </c>
      <c r="B3" s="498"/>
      <c r="C3" s="321"/>
      <c r="D3" s="395"/>
      <c r="E3" s="320"/>
      <c r="F3" s="342"/>
      <c r="G3" s="321"/>
      <c r="I3" s="249"/>
    </row>
    <row r="4" spans="1:12">
      <c r="A4" s="500" t="s">
        <v>3</v>
      </c>
      <c r="B4" s="500"/>
      <c r="C4" s="321"/>
      <c r="D4" s="395"/>
      <c r="E4" s="320"/>
      <c r="F4" s="342"/>
      <c r="G4" s="321"/>
    </row>
    <row r="5" spans="1:12">
      <c r="A5" s="262"/>
      <c r="B5" s="429"/>
      <c r="C5" s="321"/>
      <c r="D5" s="395"/>
      <c r="E5" s="320"/>
      <c r="F5" s="342"/>
      <c r="G5" s="321"/>
    </row>
    <row r="6" spans="1:12">
      <c r="A6" s="106" t="s">
        <v>4</v>
      </c>
      <c r="B6" s="9" t="s">
        <v>5</v>
      </c>
      <c r="C6" s="387" t="s">
        <v>6</v>
      </c>
      <c r="D6" s="395"/>
      <c r="E6" s="263" t="s">
        <v>7</v>
      </c>
      <c r="F6" s="304"/>
      <c r="G6" s="263" t="s">
        <v>8</v>
      </c>
    </row>
    <row r="7" spans="1:12">
      <c r="A7" s="411">
        <v>42674</v>
      </c>
      <c r="B7" s="451" t="s">
        <v>7613</v>
      </c>
      <c r="C7" s="413">
        <v>482.91</v>
      </c>
      <c r="D7" s="341" t="s">
        <v>819</v>
      </c>
      <c r="E7" s="413">
        <v>0</v>
      </c>
      <c r="F7" s="81"/>
      <c r="G7" s="413">
        <f t="shared" ref="G7:G70" si="0">+G8+E7-C7</f>
        <v>2944334.1800000006</v>
      </c>
      <c r="H7" s="333" t="s">
        <v>819</v>
      </c>
      <c r="K7" s="351"/>
      <c r="L7" s="351"/>
    </row>
    <row r="8" spans="1:12">
      <c r="A8" s="411">
        <v>42674</v>
      </c>
      <c r="B8" s="412" t="s">
        <v>7613</v>
      </c>
      <c r="C8" s="413">
        <v>3018.23</v>
      </c>
      <c r="D8" s="341" t="s">
        <v>819</v>
      </c>
      <c r="E8" s="413">
        <v>0</v>
      </c>
      <c r="F8" s="81"/>
      <c r="G8" s="413">
        <f t="shared" si="0"/>
        <v>2944817.0900000008</v>
      </c>
      <c r="H8" s="333" t="s">
        <v>819</v>
      </c>
      <c r="K8" s="351"/>
      <c r="L8" s="351"/>
    </row>
    <row r="9" spans="1:12">
      <c r="A9" s="322">
        <v>42674</v>
      </c>
      <c r="B9" s="9" t="s">
        <v>7614</v>
      </c>
      <c r="C9" s="48">
        <v>0</v>
      </c>
      <c r="D9" s="341"/>
      <c r="E9" s="48">
        <v>15198.5</v>
      </c>
      <c r="F9" s="81"/>
      <c r="G9" s="413">
        <f t="shared" si="0"/>
        <v>2947835.3200000008</v>
      </c>
      <c r="K9" s="351"/>
      <c r="L9" s="351"/>
    </row>
    <row r="10" spans="1:12">
      <c r="A10" s="322">
        <v>42674</v>
      </c>
      <c r="B10" s="9" t="s">
        <v>7615</v>
      </c>
      <c r="C10" s="48">
        <v>0</v>
      </c>
      <c r="D10" s="341"/>
      <c r="E10" s="48">
        <v>92900</v>
      </c>
      <c r="F10" s="81">
        <v>286</v>
      </c>
      <c r="G10" s="413">
        <f t="shared" si="0"/>
        <v>2932636.8200000008</v>
      </c>
      <c r="H10" s="333" t="s">
        <v>7616</v>
      </c>
      <c r="K10" s="351"/>
      <c r="L10" s="351"/>
    </row>
    <row r="11" spans="1:12">
      <c r="A11" s="322">
        <v>42674</v>
      </c>
      <c r="B11" s="9" t="s">
        <v>7617</v>
      </c>
      <c r="C11" s="48">
        <v>0</v>
      </c>
      <c r="D11" s="341"/>
      <c r="E11" s="48">
        <v>640480</v>
      </c>
      <c r="F11" s="81">
        <v>288</v>
      </c>
      <c r="G11" s="413">
        <f t="shared" si="0"/>
        <v>2839736.8200000008</v>
      </c>
      <c r="H11" s="333" t="s">
        <v>7618</v>
      </c>
      <c r="K11" s="351"/>
      <c r="L11" s="351"/>
    </row>
    <row r="12" spans="1:12">
      <c r="A12" s="322">
        <v>42674</v>
      </c>
      <c r="B12" s="9" t="s">
        <v>7619</v>
      </c>
      <c r="C12" s="48">
        <v>0</v>
      </c>
      <c r="D12" s="341"/>
      <c r="E12" s="48">
        <v>191413.23</v>
      </c>
      <c r="F12" s="81">
        <v>291</v>
      </c>
      <c r="G12" s="413">
        <f t="shared" si="0"/>
        <v>2199256.8200000008</v>
      </c>
      <c r="H12" s="333" t="s">
        <v>7620</v>
      </c>
      <c r="I12" s="2" t="s">
        <v>7621</v>
      </c>
      <c r="K12" s="351"/>
      <c r="L12" s="351"/>
    </row>
    <row r="13" spans="1:12">
      <c r="A13" s="322">
        <v>42674</v>
      </c>
      <c r="B13" s="9" t="s">
        <v>7622</v>
      </c>
      <c r="C13" s="48">
        <v>0</v>
      </c>
      <c r="D13" s="341"/>
      <c r="E13" s="48">
        <v>3030</v>
      </c>
      <c r="F13" s="81">
        <v>284</v>
      </c>
      <c r="G13" s="413">
        <f t="shared" si="0"/>
        <v>2007843.5900000008</v>
      </c>
      <c r="H13" s="333" t="s">
        <v>7616</v>
      </c>
      <c r="I13" s="2" t="s">
        <v>7623</v>
      </c>
      <c r="K13" s="351"/>
      <c r="L13" s="351"/>
    </row>
    <row r="14" spans="1:12">
      <c r="A14" s="322">
        <v>42674</v>
      </c>
      <c r="B14" s="9" t="s">
        <v>7624</v>
      </c>
      <c r="C14" s="48">
        <v>0</v>
      </c>
      <c r="D14" s="341"/>
      <c r="E14" s="48">
        <v>3800</v>
      </c>
      <c r="F14" s="81">
        <v>289</v>
      </c>
      <c r="G14" s="413">
        <f t="shared" si="0"/>
        <v>2004813.5900000008</v>
      </c>
      <c r="H14" s="333" t="s">
        <v>7616</v>
      </c>
      <c r="K14" s="351"/>
      <c r="L14" s="351"/>
    </row>
    <row r="15" spans="1:12">
      <c r="A15" s="322">
        <v>42674</v>
      </c>
      <c r="B15" s="9" t="s">
        <v>7625</v>
      </c>
      <c r="C15" s="48">
        <v>0</v>
      </c>
      <c r="D15" s="341"/>
      <c r="E15" s="48">
        <v>5137</v>
      </c>
      <c r="F15" s="81">
        <v>285</v>
      </c>
      <c r="G15" s="413">
        <f t="shared" si="0"/>
        <v>2001013.5900000008</v>
      </c>
      <c r="H15" s="333" t="s">
        <v>7616</v>
      </c>
      <c r="K15" s="351"/>
      <c r="L15" s="351"/>
    </row>
    <row r="16" spans="1:12">
      <c r="A16" s="322">
        <v>42674</v>
      </c>
      <c r="B16" s="9" t="s">
        <v>7626</v>
      </c>
      <c r="C16" s="48">
        <v>0</v>
      </c>
      <c r="D16" s="341"/>
      <c r="E16" s="48">
        <v>280500</v>
      </c>
      <c r="F16" s="81">
        <v>282</v>
      </c>
      <c r="G16" s="413">
        <f t="shared" si="0"/>
        <v>1995876.5900000008</v>
      </c>
      <c r="H16" s="333" t="s">
        <v>7616</v>
      </c>
      <c r="K16" s="351"/>
      <c r="L16" s="351"/>
    </row>
    <row r="17" spans="1:12">
      <c r="A17" s="322">
        <v>42674</v>
      </c>
      <c r="B17" s="9" t="s">
        <v>5077</v>
      </c>
      <c r="C17" s="48">
        <v>0</v>
      </c>
      <c r="D17" s="341"/>
      <c r="E17" s="48">
        <v>40000</v>
      </c>
      <c r="F17" s="81">
        <v>275</v>
      </c>
      <c r="G17" s="413">
        <f t="shared" si="0"/>
        <v>1715376.5900000008</v>
      </c>
      <c r="H17" s="333" t="s">
        <v>7616</v>
      </c>
      <c r="K17" s="351"/>
      <c r="L17" s="351"/>
    </row>
    <row r="18" spans="1:12">
      <c r="A18" s="325">
        <v>42674</v>
      </c>
      <c r="B18" s="414" t="s">
        <v>7627</v>
      </c>
      <c r="C18" s="27">
        <v>0</v>
      </c>
      <c r="D18" s="315"/>
      <c r="E18" s="27">
        <v>8341.5</v>
      </c>
      <c r="F18" s="80">
        <v>283</v>
      </c>
      <c r="G18" s="413">
        <f t="shared" si="0"/>
        <v>1675376.5900000008</v>
      </c>
      <c r="H18" s="333" t="s">
        <v>7628</v>
      </c>
      <c r="K18" s="351"/>
      <c r="L18" s="351"/>
    </row>
    <row r="19" spans="1:12">
      <c r="A19" s="322">
        <v>42674</v>
      </c>
      <c r="B19" s="9" t="s">
        <v>7629</v>
      </c>
      <c r="C19" s="48">
        <v>0</v>
      </c>
      <c r="D19" s="341"/>
      <c r="E19" s="48">
        <v>2651.06</v>
      </c>
      <c r="F19" s="81">
        <v>287</v>
      </c>
      <c r="G19" s="413">
        <f t="shared" si="0"/>
        <v>1667035.0900000008</v>
      </c>
      <c r="H19" s="333" t="s">
        <v>7616</v>
      </c>
      <c r="K19" s="351"/>
      <c r="L19" s="351"/>
    </row>
    <row r="20" spans="1:12">
      <c r="A20" s="322">
        <v>42674</v>
      </c>
      <c r="B20" s="9" t="s">
        <v>5077</v>
      </c>
      <c r="C20" s="48">
        <v>0</v>
      </c>
      <c r="D20" s="341"/>
      <c r="E20" s="48">
        <v>20000</v>
      </c>
      <c r="F20" s="81">
        <v>508</v>
      </c>
      <c r="G20" s="413">
        <f t="shared" si="0"/>
        <v>1664384.0300000007</v>
      </c>
      <c r="H20" s="333" t="s">
        <v>7616</v>
      </c>
      <c r="I20" s="2" t="s">
        <v>7630</v>
      </c>
      <c r="K20" s="351"/>
      <c r="L20" s="351"/>
    </row>
    <row r="21" spans="1:12">
      <c r="A21" s="322">
        <v>42674</v>
      </c>
      <c r="B21" s="9" t="s">
        <v>7631</v>
      </c>
      <c r="C21" s="48">
        <v>0</v>
      </c>
      <c r="D21" s="341"/>
      <c r="E21" s="48">
        <v>711000</v>
      </c>
      <c r="F21" s="81">
        <v>293</v>
      </c>
      <c r="G21" s="413">
        <f t="shared" si="0"/>
        <v>1644384.0300000007</v>
      </c>
      <c r="K21" s="351"/>
      <c r="L21" s="351"/>
    </row>
    <row r="22" spans="1:12">
      <c r="A22" s="322">
        <v>42674</v>
      </c>
      <c r="B22" s="9" t="s">
        <v>7632</v>
      </c>
      <c r="C22" s="48">
        <v>2226.85</v>
      </c>
      <c r="D22" s="341">
        <v>221</v>
      </c>
      <c r="E22" s="48">
        <v>0</v>
      </c>
      <c r="F22" s="81"/>
      <c r="G22" s="413">
        <f t="shared" si="0"/>
        <v>933384.03000000084</v>
      </c>
      <c r="K22" s="351"/>
      <c r="L22" s="351"/>
    </row>
    <row r="23" spans="1:12">
      <c r="A23" s="322">
        <v>42674</v>
      </c>
      <c r="B23" s="9" t="s">
        <v>7633</v>
      </c>
      <c r="C23" s="48">
        <v>1180312.71</v>
      </c>
      <c r="D23" s="341"/>
      <c r="E23" s="48">
        <v>0</v>
      </c>
      <c r="F23" s="81"/>
      <c r="G23" s="413">
        <f t="shared" si="0"/>
        <v>935610.88000000082</v>
      </c>
      <c r="K23" s="351"/>
      <c r="L23" s="351"/>
    </row>
    <row r="24" spans="1:12">
      <c r="A24" s="322">
        <v>42674</v>
      </c>
      <c r="B24" s="9" t="s">
        <v>7634</v>
      </c>
      <c r="C24" s="48">
        <v>0</v>
      </c>
      <c r="D24" s="341"/>
      <c r="E24" s="48">
        <v>60000</v>
      </c>
      <c r="F24" s="81">
        <v>282</v>
      </c>
      <c r="G24" s="413">
        <f t="shared" si="0"/>
        <v>2115923.5900000008</v>
      </c>
      <c r="H24" s="333" t="s">
        <v>7616</v>
      </c>
      <c r="K24" s="351"/>
      <c r="L24" s="351"/>
    </row>
    <row r="25" spans="1:12">
      <c r="A25" s="322">
        <v>42674</v>
      </c>
      <c r="B25" s="9" t="s">
        <v>7635</v>
      </c>
      <c r="C25" s="48">
        <v>0</v>
      </c>
      <c r="D25" s="341"/>
      <c r="E25" s="48">
        <v>5000</v>
      </c>
      <c r="F25" s="81">
        <v>292</v>
      </c>
      <c r="G25" s="413">
        <f t="shared" si="0"/>
        <v>2055923.590000001</v>
      </c>
      <c r="H25" s="333" t="s">
        <v>7616</v>
      </c>
      <c r="K25" s="351"/>
      <c r="L25" s="351"/>
    </row>
    <row r="26" spans="1:12">
      <c r="A26" s="322">
        <v>42674</v>
      </c>
      <c r="B26" s="414" t="s">
        <v>7636</v>
      </c>
      <c r="C26" s="48">
        <v>0</v>
      </c>
      <c r="D26" s="341"/>
      <c r="E26" s="48">
        <v>2260.7399999999998</v>
      </c>
      <c r="F26" s="81">
        <v>283</v>
      </c>
      <c r="G26" s="413">
        <f t="shared" si="0"/>
        <v>2050923.590000001</v>
      </c>
      <c r="K26" s="351"/>
      <c r="L26" s="351"/>
    </row>
    <row r="27" spans="1:12">
      <c r="A27" s="322">
        <v>42674</v>
      </c>
      <c r="B27" s="9" t="s">
        <v>7637</v>
      </c>
      <c r="C27" s="48">
        <v>0</v>
      </c>
      <c r="D27" s="341"/>
      <c r="E27" s="48">
        <v>1025</v>
      </c>
      <c r="F27" s="81">
        <v>274</v>
      </c>
      <c r="G27" s="413">
        <f t="shared" si="0"/>
        <v>2048662.850000001</v>
      </c>
      <c r="K27" s="351"/>
      <c r="L27" s="351"/>
    </row>
    <row r="28" spans="1:12">
      <c r="A28" s="411">
        <v>42674</v>
      </c>
      <c r="B28" s="451" t="s">
        <v>4180</v>
      </c>
      <c r="C28" s="413">
        <v>24.21</v>
      </c>
      <c r="D28" s="341" t="s">
        <v>819</v>
      </c>
      <c r="E28" s="413">
        <v>0</v>
      </c>
      <c r="F28" s="81"/>
      <c r="G28" s="413">
        <f t="shared" si="0"/>
        <v>2047637.850000001</v>
      </c>
      <c r="H28" s="333" t="s">
        <v>819</v>
      </c>
      <c r="K28" s="351"/>
      <c r="L28" s="351"/>
    </row>
    <row r="29" spans="1:12">
      <c r="A29" s="411">
        <v>42674</v>
      </c>
      <c r="B29" s="412" t="s">
        <v>4181</v>
      </c>
      <c r="C29" s="413">
        <v>151.30000000000001</v>
      </c>
      <c r="D29" s="341" t="s">
        <v>819</v>
      </c>
      <c r="E29" s="413">
        <v>0</v>
      </c>
      <c r="F29" s="81"/>
      <c r="G29" s="413">
        <f t="shared" si="0"/>
        <v>2047662.060000001</v>
      </c>
      <c r="H29" s="333" t="s">
        <v>819</v>
      </c>
      <c r="K29" s="351"/>
      <c r="L29" s="351"/>
    </row>
    <row r="30" spans="1:12">
      <c r="A30" s="322">
        <v>42674</v>
      </c>
      <c r="B30" s="9" t="s">
        <v>4182</v>
      </c>
      <c r="C30" s="48">
        <v>0</v>
      </c>
      <c r="D30" s="341"/>
      <c r="E30" s="48">
        <v>42365.27</v>
      </c>
      <c r="F30" s="81">
        <v>265</v>
      </c>
      <c r="G30" s="413">
        <f t="shared" si="0"/>
        <v>2047813.360000001</v>
      </c>
      <c r="K30" s="351"/>
      <c r="L30" s="351"/>
    </row>
    <row r="31" spans="1:12">
      <c r="A31" s="411">
        <v>42674</v>
      </c>
      <c r="B31" s="451" t="s">
        <v>4183</v>
      </c>
      <c r="C31" s="413">
        <v>45.94</v>
      </c>
      <c r="D31" s="341" t="s">
        <v>819</v>
      </c>
      <c r="E31" s="413">
        <v>0</v>
      </c>
      <c r="F31" s="81"/>
      <c r="G31" s="413">
        <f t="shared" si="0"/>
        <v>2005448.090000001</v>
      </c>
      <c r="H31" s="333" t="s">
        <v>819</v>
      </c>
      <c r="K31" s="351"/>
      <c r="L31" s="351"/>
    </row>
    <row r="32" spans="1:12">
      <c r="A32" s="411">
        <v>42674</v>
      </c>
      <c r="B32" s="412" t="s">
        <v>4184</v>
      </c>
      <c r="C32" s="413">
        <v>287.14999999999998</v>
      </c>
      <c r="D32" s="341" t="s">
        <v>819</v>
      </c>
      <c r="E32" s="413">
        <v>0</v>
      </c>
      <c r="F32" s="81"/>
      <c r="G32" s="413">
        <f t="shared" si="0"/>
        <v>2005494.030000001</v>
      </c>
      <c r="H32" s="333" t="s">
        <v>819</v>
      </c>
      <c r="K32" s="351"/>
      <c r="L32" s="351"/>
    </row>
    <row r="33" spans="1:12">
      <c r="A33" s="322">
        <v>42674</v>
      </c>
      <c r="B33" s="9" t="s">
        <v>4185</v>
      </c>
      <c r="C33" s="48">
        <v>0</v>
      </c>
      <c r="D33" s="341"/>
      <c r="E33" s="48">
        <v>12066.55</v>
      </c>
      <c r="F33" s="81">
        <v>265</v>
      </c>
      <c r="G33" s="413">
        <f t="shared" si="0"/>
        <v>2005781.1800000009</v>
      </c>
      <c r="K33" s="351"/>
      <c r="L33" s="351"/>
    </row>
    <row r="34" spans="1:12">
      <c r="A34" s="411">
        <v>42674</v>
      </c>
      <c r="B34" s="451" t="s">
        <v>4180</v>
      </c>
      <c r="C34" s="413">
        <v>23.65</v>
      </c>
      <c r="D34" s="341" t="s">
        <v>819</v>
      </c>
      <c r="E34" s="413">
        <v>0</v>
      </c>
      <c r="F34" s="81"/>
      <c r="G34" s="413">
        <f t="shared" si="0"/>
        <v>1993714.6300000008</v>
      </c>
      <c r="H34" s="333" t="s">
        <v>819</v>
      </c>
      <c r="K34" s="351"/>
      <c r="L34" s="351"/>
    </row>
    <row r="35" spans="1:12">
      <c r="A35" s="411">
        <v>42674</v>
      </c>
      <c r="B35" s="412" t="s">
        <v>4181</v>
      </c>
      <c r="C35" s="413">
        <v>147.84</v>
      </c>
      <c r="D35" s="341" t="s">
        <v>819</v>
      </c>
      <c r="E35" s="413">
        <v>0</v>
      </c>
      <c r="F35" s="81"/>
      <c r="G35" s="413">
        <f t="shared" si="0"/>
        <v>1993738.2800000007</v>
      </c>
      <c r="H35" s="333" t="s">
        <v>819</v>
      </c>
      <c r="K35" s="351"/>
      <c r="L35" s="351"/>
    </row>
    <row r="36" spans="1:12">
      <c r="A36" s="322">
        <v>42674</v>
      </c>
      <c r="B36" s="9" t="s">
        <v>4182</v>
      </c>
      <c r="C36" s="48">
        <v>0</v>
      </c>
      <c r="D36" s="341"/>
      <c r="E36" s="48">
        <v>33520.480000000003</v>
      </c>
      <c r="F36" s="81">
        <v>276</v>
      </c>
      <c r="G36" s="413">
        <f t="shared" si="0"/>
        <v>1993886.1200000008</v>
      </c>
      <c r="K36" s="351"/>
      <c r="L36" s="351"/>
    </row>
    <row r="37" spans="1:12">
      <c r="A37" s="411">
        <v>42674</v>
      </c>
      <c r="B37" s="451" t="s">
        <v>4183</v>
      </c>
      <c r="C37" s="413">
        <v>48.85</v>
      </c>
      <c r="D37" s="341" t="s">
        <v>819</v>
      </c>
      <c r="E37" s="413">
        <v>0</v>
      </c>
      <c r="F37" s="81"/>
      <c r="G37" s="413">
        <f t="shared" si="0"/>
        <v>1960365.6400000008</v>
      </c>
      <c r="H37" s="333" t="s">
        <v>819</v>
      </c>
      <c r="K37" s="351"/>
      <c r="L37" s="351"/>
    </row>
    <row r="38" spans="1:12">
      <c r="A38" s="411">
        <v>42674</v>
      </c>
      <c r="B38" s="412" t="s">
        <v>4184</v>
      </c>
      <c r="C38" s="413">
        <v>305.33999999999997</v>
      </c>
      <c r="D38" s="341" t="s">
        <v>819</v>
      </c>
      <c r="E38" s="413">
        <v>0</v>
      </c>
      <c r="F38" s="81"/>
      <c r="G38" s="413">
        <f t="shared" si="0"/>
        <v>1960414.4900000009</v>
      </c>
      <c r="H38" s="333" t="s">
        <v>819</v>
      </c>
      <c r="K38" s="351"/>
      <c r="L38" s="351"/>
    </row>
    <row r="39" spans="1:12">
      <c r="A39" s="322">
        <v>42674</v>
      </c>
      <c r="B39" s="9" t="s">
        <v>4185</v>
      </c>
      <c r="C39" s="48">
        <v>0</v>
      </c>
      <c r="D39" s="341"/>
      <c r="E39" s="48">
        <v>12830.45</v>
      </c>
      <c r="F39" s="81">
        <v>276</v>
      </c>
      <c r="G39" s="413">
        <f t="shared" si="0"/>
        <v>1960719.830000001</v>
      </c>
      <c r="K39" s="351"/>
      <c r="L39" s="351"/>
    </row>
    <row r="40" spans="1:12">
      <c r="A40" s="411">
        <v>42674</v>
      </c>
      <c r="B40" s="451" t="s">
        <v>4180</v>
      </c>
      <c r="C40" s="413">
        <v>6.35</v>
      </c>
      <c r="D40" s="341" t="s">
        <v>819</v>
      </c>
      <c r="E40" s="413">
        <v>0</v>
      </c>
      <c r="F40" s="81"/>
      <c r="G40" s="413">
        <f t="shared" si="0"/>
        <v>1947889.3800000011</v>
      </c>
      <c r="H40" s="333" t="s">
        <v>819</v>
      </c>
      <c r="K40" s="351"/>
      <c r="L40" s="351"/>
    </row>
    <row r="41" spans="1:12">
      <c r="A41" s="411">
        <v>42674</v>
      </c>
      <c r="B41" s="412" t="s">
        <v>4181</v>
      </c>
      <c r="C41" s="413">
        <v>39.68</v>
      </c>
      <c r="D41" s="341" t="s">
        <v>819</v>
      </c>
      <c r="E41" s="413">
        <v>0</v>
      </c>
      <c r="F41" s="81"/>
      <c r="G41" s="413">
        <f t="shared" si="0"/>
        <v>1947895.7300000011</v>
      </c>
      <c r="H41" s="333" t="s">
        <v>819</v>
      </c>
      <c r="K41" s="351"/>
      <c r="L41" s="351"/>
    </row>
    <row r="42" spans="1:12" s="472" customFormat="1">
      <c r="A42" s="325">
        <v>42674</v>
      </c>
      <c r="B42" s="9" t="s">
        <v>4182</v>
      </c>
      <c r="C42" s="27">
        <v>0</v>
      </c>
      <c r="D42" s="469"/>
      <c r="E42" s="27">
        <v>22016.97</v>
      </c>
      <c r="F42" s="469"/>
      <c r="G42" s="27">
        <f t="shared" si="0"/>
        <v>1947935.4100000011</v>
      </c>
      <c r="H42" s="471" t="s">
        <v>8418</v>
      </c>
      <c r="I42" s="19"/>
      <c r="J42" s="19"/>
      <c r="K42" s="78"/>
      <c r="L42" s="78"/>
    </row>
    <row r="43" spans="1:12">
      <c r="A43" s="411">
        <v>42674</v>
      </c>
      <c r="B43" s="451" t="s">
        <v>4183</v>
      </c>
      <c r="C43" s="413">
        <v>94.09</v>
      </c>
      <c r="D43" s="341" t="s">
        <v>819</v>
      </c>
      <c r="E43" s="413">
        <v>0</v>
      </c>
      <c r="F43" s="81"/>
      <c r="G43" s="413">
        <f t="shared" si="0"/>
        <v>1925918.4400000011</v>
      </c>
      <c r="H43" s="333" t="s">
        <v>819</v>
      </c>
      <c r="K43" s="351"/>
      <c r="L43" s="351"/>
    </row>
    <row r="44" spans="1:12">
      <c r="A44" s="411">
        <v>42674</v>
      </c>
      <c r="B44" s="412" t="s">
        <v>4184</v>
      </c>
      <c r="C44" s="413">
        <v>588.09</v>
      </c>
      <c r="D44" s="341" t="s">
        <v>819</v>
      </c>
      <c r="E44" s="413">
        <v>0</v>
      </c>
      <c r="F44" s="81"/>
      <c r="G44" s="413">
        <f t="shared" si="0"/>
        <v>1926012.5300000012</v>
      </c>
      <c r="H44" s="333" t="s">
        <v>819</v>
      </c>
      <c r="K44" s="351"/>
      <c r="L44" s="351"/>
    </row>
    <row r="45" spans="1:12" s="472" customFormat="1">
      <c r="A45" s="325">
        <v>42674</v>
      </c>
      <c r="B45" s="9" t="s">
        <v>4185</v>
      </c>
      <c r="C45" s="27">
        <v>0</v>
      </c>
      <c r="D45" s="469"/>
      <c r="E45" s="27">
        <v>24710</v>
      </c>
      <c r="F45" s="469"/>
      <c r="G45" s="27">
        <f t="shared" si="0"/>
        <v>1926600.6200000013</v>
      </c>
      <c r="H45" s="471" t="s">
        <v>8418</v>
      </c>
      <c r="I45" s="19"/>
      <c r="J45" s="19"/>
      <c r="K45" s="78"/>
      <c r="L45" s="78"/>
    </row>
    <row r="46" spans="1:12">
      <c r="A46" s="322">
        <v>42672</v>
      </c>
      <c r="B46" s="9" t="s">
        <v>7638</v>
      </c>
      <c r="C46" s="48">
        <v>0</v>
      </c>
      <c r="D46" s="341"/>
      <c r="E46" s="48">
        <v>37551.64</v>
      </c>
      <c r="F46" s="81">
        <v>281</v>
      </c>
      <c r="G46" s="413">
        <f t="shared" si="0"/>
        <v>1901890.6200000013</v>
      </c>
      <c r="K46" s="351"/>
      <c r="L46" s="351"/>
    </row>
    <row r="47" spans="1:12">
      <c r="A47" s="322">
        <v>42672</v>
      </c>
      <c r="B47" s="9" t="s">
        <v>7639</v>
      </c>
      <c r="C47" s="48">
        <v>0</v>
      </c>
      <c r="D47" s="341"/>
      <c r="E47" s="48">
        <v>1025</v>
      </c>
      <c r="F47" s="81">
        <v>271</v>
      </c>
      <c r="G47" s="413">
        <f t="shared" si="0"/>
        <v>1864338.9800000014</v>
      </c>
      <c r="K47" s="351"/>
      <c r="L47" s="351"/>
    </row>
    <row r="48" spans="1:12">
      <c r="A48" s="322">
        <v>42672</v>
      </c>
      <c r="B48" s="9" t="s">
        <v>7640</v>
      </c>
      <c r="C48" s="48">
        <v>0</v>
      </c>
      <c r="D48" s="341"/>
      <c r="E48" s="48">
        <v>20000</v>
      </c>
      <c r="F48" s="81">
        <v>273</v>
      </c>
      <c r="G48" s="413">
        <f t="shared" si="0"/>
        <v>1863313.9800000014</v>
      </c>
      <c r="K48" s="351"/>
      <c r="L48" s="351"/>
    </row>
    <row r="49" spans="1:12">
      <c r="A49" s="322">
        <v>42672</v>
      </c>
      <c r="B49" s="9" t="s">
        <v>7641</v>
      </c>
      <c r="C49" s="48">
        <v>0</v>
      </c>
      <c r="D49" s="341"/>
      <c r="E49" s="48">
        <v>150000</v>
      </c>
      <c r="F49" s="81">
        <v>273</v>
      </c>
      <c r="G49" s="413">
        <f t="shared" si="0"/>
        <v>1843313.9800000014</v>
      </c>
      <c r="K49" s="351"/>
      <c r="L49" s="351"/>
    </row>
    <row r="50" spans="1:12">
      <c r="A50" s="322">
        <v>42672</v>
      </c>
      <c r="B50" s="9" t="s">
        <v>5077</v>
      </c>
      <c r="C50" s="48">
        <v>0</v>
      </c>
      <c r="D50" s="341"/>
      <c r="E50" s="48">
        <v>18845.53</v>
      </c>
      <c r="F50" s="81">
        <v>270</v>
      </c>
      <c r="G50" s="413">
        <f t="shared" si="0"/>
        <v>1693313.9800000014</v>
      </c>
      <c r="K50" s="351"/>
      <c r="L50" s="351"/>
    </row>
    <row r="51" spans="1:12">
      <c r="A51" s="322">
        <v>42672</v>
      </c>
      <c r="B51" s="284" t="s">
        <v>7642</v>
      </c>
      <c r="C51" s="48">
        <v>5000</v>
      </c>
      <c r="D51" s="341" t="s">
        <v>5039</v>
      </c>
      <c r="E51" s="48">
        <v>0</v>
      </c>
      <c r="F51" s="81"/>
      <c r="G51" s="413">
        <f t="shared" si="0"/>
        <v>1674468.4500000014</v>
      </c>
      <c r="H51" s="333" t="s">
        <v>114</v>
      </c>
      <c r="K51" s="351"/>
      <c r="L51" s="351"/>
    </row>
    <row r="52" spans="1:12">
      <c r="A52" s="322">
        <v>42672</v>
      </c>
      <c r="B52" s="9" t="s">
        <v>7643</v>
      </c>
      <c r="C52" s="48">
        <v>0</v>
      </c>
      <c r="D52" s="341"/>
      <c r="E52" s="48">
        <v>36456.129999999997</v>
      </c>
      <c r="F52" s="81">
        <v>263</v>
      </c>
      <c r="G52" s="413">
        <f t="shared" si="0"/>
        <v>1679468.4500000014</v>
      </c>
      <c r="K52" s="351"/>
      <c r="L52" s="351"/>
    </row>
    <row r="53" spans="1:12">
      <c r="A53" s="322">
        <v>42672</v>
      </c>
      <c r="B53" s="9" t="s">
        <v>7644</v>
      </c>
      <c r="C53" s="48">
        <v>0</v>
      </c>
      <c r="D53" s="341"/>
      <c r="E53" s="48">
        <v>15640.93</v>
      </c>
      <c r="F53" s="81">
        <v>260</v>
      </c>
      <c r="G53" s="413">
        <f t="shared" si="0"/>
        <v>1643012.3200000015</v>
      </c>
      <c r="K53" s="351"/>
      <c r="L53" s="351"/>
    </row>
    <row r="54" spans="1:12">
      <c r="A54" s="322">
        <v>42674</v>
      </c>
      <c r="B54" s="9" t="s">
        <v>4186</v>
      </c>
      <c r="C54" s="48">
        <v>898.39</v>
      </c>
      <c r="D54" s="341">
        <v>240</v>
      </c>
      <c r="E54" s="48">
        <v>0</v>
      </c>
      <c r="F54" s="81"/>
      <c r="G54" s="413">
        <f t="shared" si="0"/>
        <v>1627371.3900000015</v>
      </c>
      <c r="H54" s="333" t="s">
        <v>7645</v>
      </c>
      <c r="K54" s="351"/>
      <c r="L54" s="351"/>
    </row>
    <row r="55" spans="1:12">
      <c r="A55" s="322">
        <v>42674</v>
      </c>
      <c r="B55" s="9" t="s">
        <v>7646</v>
      </c>
      <c r="C55" s="48">
        <v>150000</v>
      </c>
      <c r="D55" s="341">
        <v>217</v>
      </c>
      <c r="E55" s="48">
        <v>0</v>
      </c>
      <c r="F55" s="81"/>
      <c r="G55" s="413">
        <f t="shared" si="0"/>
        <v>1628269.7800000014</v>
      </c>
      <c r="K55" s="351"/>
      <c r="L55" s="351"/>
    </row>
    <row r="56" spans="1:12">
      <c r="A56" s="322">
        <v>42671</v>
      </c>
      <c r="B56" s="9" t="s">
        <v>7647</v>
      </c>
      <c r="C56" s="48">
        <v>0</v>
      </c>
      <c r="D56" s="341"/>
      <c r="E56" s="48">
        <v>618.95000000000005</v>
      </c>
      <c r="F56" s="81"/>
      <c r="G56" s="413">
        <f t="shared" si="0"/>
        <v>1778269.7800000014</v>
      </c>
      <c r="H56" s="333" t="s">
        <v>8417</v>
      </c>
      <c r="K56" s="351"/>
      <c r="L56" s="351"/>
    </row>
    <row r="57" spans="1:12">
      <c r="A57" s="322">
        <v>42671</v>
      </c>
      <c r="B57" s="9" t="s">
        <v>7648</v>
      </c>
      <c r="C57" s="48">
        <v>0</v>
      </c>
      <c r="D57" s="341"/>
      <c r="E57" s="48">
        <v>20000</v>
      </c>
      <c r="F57" s="81"/>
      <c r="G57" s="413">
        <f t="shared" si="0"/>
        <v>1777650.8300000015</v>
      </c>
      <c r="H57" s="333" t="s">
        <v>7649</v>
      </c>
      <c r="I57" s="2" t="s">
        <v>7650</v>
      </c>
      <c r="K57" s="351"/>
      <c r="L57" s="351"/>
    </row>
    <row r="58" spans="1:12">
      <c r="A58" s="322">
        <v>42671</v>
      </c>
      <c r="B58" s="9" t="s">
        <v>7651</v>
      </c>
      <c r="C58" s="48">
        <v>0</v>
      </c>
      <c r="D58" s="341"/>
      <c r="E58" s="48">
        <v>79000</v>
      </c>
      <c r="F58" s="81">
        <v>281</v>
      </c>
      <c r="G58" s="413">
        <f t="shared" si="0"/>
        <v>1757650.8300000015</v>
      </c>
      <c r="H58" s="333" t="s">
        <v>7649</v>
      </c>
      <c r="K58" s="351"/>
      <c r="L58" s="351"/>
    </row>
    <row r="59" spans="1:12">
      <c r="A59" s="322">
        <v>42671</v>
      </c>
      <c r="B59" s="9" t="s">
        <v>7652</v>
      </c>
      <c r="C59" s="48">
        <v>0</v>
      </c>
      <c r="D59" s="341"/>
      <c r="E59" s="48">
        <v>4284.0200000000004</v>
      </c>
      <c r="F59" s="81">
        <v>290</v>
      </c>
      <c r="G59" s="413">
        <f t="shared" si="0"/>
        <v>1678650.8300000015</v>
      </c>
      <c r="H59" s="333" t="s">
        <v>7649</v>
      </c>
      <c r="I59" s="2" t="s">
        <v>7653</v>
      </c>
      <c r="K59" s="351"/>
      <c r="L59" s="351"/>
    </row>
    <row r="60" spans="1:12">
      <c r="A60" s="322">
        <v>42671</v>
      </c>
      <c r="B60" s="414" t="s">
        <v>7654</v>
      </c>
      <c r="C60" s="48">
        <v>0</v>
      </c>
      <c r="D60" s="341"/>
      <c r="E60" s="48">
        <v>20125.13</v>
      </c>
      <c r="F60" s="81">
        <v>269</v>
      </c>
      <c r="G60" s="413">
        <f t="shared" si="0"/>
        <v>1674366.8100000015</v>
      </c>
      <c r="K60" s="351"/>
      <c r="L60" s="351"/>
    </row>
    <row r="61" spans="1:12">
      <c r="A61" s="322">
        <v>42671</v>
      </c>
      <c r="B61" s="9" t="s">
        <v>7655</v>
      </c>
      <c r="C61" s="48">
        <v>2552</v>
      </c>
      <c r="D61" s="341">
        <v>229</v>
      </c>
      <c r="E61" s="48">
        <v>0</v>
      </c>
      <c r="F61" s="81"/>
      <c r="G61" s="413">
        <f t="shared" si="0"/>
        <v>1654241.6800000016</v>
      </c>
      <c r="K61" s="351"/>
      <c r="L61" s="351"/>
    </row>
    <row r="62" spans="1:12">
      <c r="A62" s="322">
        <v>42671</v>
      </c>
      <c r="B62" s="9" t="s">
        <v>7656</v>
      </c>
      <c r="C62" s="48">
        <v>4686.84</v>
      </c>
      <c r="D62" s="341">
        <v>228</v>
      </c>
      <c r="E62" s="48">
        <v>0</v>
      </c>
      <c r="F62" s="81"/>
      <c r="G62" s="413">
        <f t="shared" si="0"/>
        <v>1656793.6800000016</v>
      </c>
      <c r="K62" s="351"/>
      <c r="L62" s="351"/>
    </row>
    <row r="63" spans="1:12">
      <c r="A63" s="322">
        <v>42671</v>
      </c>
      <c r="B63" s="9" t="s">
        <v>7657</v>
      </c>
      <c r="C63" s="48">
        <v>7690.8</v>
      </c>
      <c r="D63" s="341">
        <v>230</v>
      </c>
      <c r="E63" s="48">
        <v>0</v>
      </c>
      <c r="F63" s="81"/>
      <c r="G63" s="413">
        <f t="shared" si="0"/>
        <v>1661480.5200000016</v>
      </c>
      <c r="K63" s="351"/>
      <c r="L63" s="351"/>
    </row>
    <row r="64" spans="1:12">
      <c r="A64" s="322">
        <v>42671</v>
      </c>
      <c r="B64" s="9" t="s">
        <v>7658</v>
      </c>
      <c r="C64" s="48">
        <v>419848.31</v>
      </c>
      <c r="D64" s="341">
        <v>227</v>
      </c>
      <c r="E64" s="48">
        <v>0</v>
      </c>
      <c r="F64" s="81"/>
      <c r="G64" s="413">
        <f t="shared" si="0"/>
        <v>1669171.3200000017</v>
      </c>
      <c r="K64" s="351"/>
      <c r="L64" s="351"/>
    </row>
    <row r="65" spans="1:12">
      <c r="A65" s="322">
        <v>42671</v>
      </c>
      <c r="B65" s="9" t="s">
        <v>7658</v>
      </c>
      <c r="C65" s="48">
        <v>56184.5</v>
      </c>
      <c r="D65" s="341">
        <v>226</v>
      </c>
      <c r="E65" s="48">
        <v>0</v>
      </c>
      <c r="F65" s="81"/>
      <c r="G65" s="413">
        <f t="shared" si="0"/>
        <v>2089019.6300000018</v>
      </c>
      <c r="K65" s="351"/>
      <c r="L65" s="351"/>
    </row>
    <row r="66" spans="1:12">
      <c r="A66" s="322">
        <v>42671</v>
      </c>
      <c r="B66" s="9" t="s">
        <v>7659</v>
      </c>
      <c r="C66" s="48">
        <v>44248.26</v>
      </c>
      <c r="D66" s="341">
        <v>225</v>
      </c>
      <c r="E66" s="48">
        <v>0</v>
      </c>
      <c r="F66" s="81"/>
      <c r="G66" s="413">
        <f t="shared" si="0"/>
        <v>2145204.1300000018</v>
      </c>
      <c r="K66" s="351"/>
      <c r="L66" s="351"/>
    </row>
    <row r="67" spans="1:12">
      <c r="A67" s="322">
        <v>42671</v>
      </c>
      <c r="B67" s="9" t="s">
        <v>7659</v>
      </c>
      <c r="C67" s="48">
        <v>303274.76</v>
      </c>
      <c r="D67" s="341">
        <v>224</v>
      </c>
      <c r="E67" s="48">
        <v>0</v>
      </c>
      <c r="F67" s="81"/>
      <c r="G67" s="413">
        <f t="shared" si="0"/>
        <v>2189452.3900000015</v>
      </c>
      <c r="K67" s="351"/>
      <c r="L67" s="351"/>
    </row>
    <row r="68" spans="1:12">
      <c r="A68" s="322">
        <v>42671</v>
      </c>
      <c r="B68" s="9" t="s">
        <v>7660</v>
      </c>
      <c r="C68" s="48">
        <v>0</v>
      </c>
      <c r="D68" s="341"/>
      <c r="E68" s="48">
        <v>1025</v>
      </c>
      <c r="F68" s="81">
        <v>272</v>
      </c>
      <c r="G68" s="413">
        <f t="shared" si="0"/>
        <v>2492727.1500000013</v>
      </c>
      <c r="H68" s="333" t="s">
        <v>7649</v>
      </c>
      <c r="I68" s="2" t="s">
        <v>7661</v>
      </c>
      <c r="K68" s="351"/>
      <c r="L68" s="351"/>
    </row>
    <row r="69" spans="1:12">
      <c r="A69" s="322">
        <v>42671</v>
      </c>
      <c r="B69" s="9" t="s">
        <v>5468</v>
      </c>
      <c r="C69" s="48">
        <v>400000</v>
      </c>
      <c r="D69" s="341">
        <v>242</v>
      </c>
      <c r="E69" s="48">
        <v>0</v>
      </c>
      <c r="F69" s="81"/>
      <c r="G69" s="413">
        <f t="shared" si="0"/>
        <v>2491702.1500000013</v>
      </c>
      <c r="K69" s="351"/>
      <c r="L69" s="351"/>
    </row>
    <row r="70" spans="1:12">
      <c r="A70" s="322">
        <v>42671</v>
      </c>
      <c r="B70" s="9" t="s">
        <v>7662</v>
      </c>
      <c r="C70" s="48">
        <v>20000</v>
      </c>
      <c r="D70" s="341">
        <v>222</v>
      </c>
      <c r="E70" s="48">
        <v>0</v>
      </c>
      <c r="F70" s="81"/>
      <c r="G70" s="413">
        <f t="shared" si="0"/>
        <v>2891702.1500000013</v>
      </c>
      <c r="K70" s="351"/>
      <c r="L70" s="351"/>
    </row>
    <row r="71" spans="1:12">
      <c r="A71" s="322">
        <v>42671</v>
      </c>
      <c r="B71" s="9" t="s">
        <v>7663</v>
      </c>
      <c r="C71" s="48">
        <v>0</v>
      </c>
      <c r="D71" s="341"/>
      <c r="E71" s="48">
        <v>3951</v>
      </c>
      <c r="F71" s="81">
        <v>268</v>
      </c>
      <c r="G71" s="413">
        <f t="shared" ref="G71:G133" si="1">+G72+E71-C71</f>
        <v>2911702.1500000013</v>
      </c>
      <c r="H71" s="333" t="s">
        <v>7649</v>
      </c>
      <c r="K71" s="351"/>
      <c r="L71" s="351"/>
    </row>
    <row r="72" spans="1:12">
      <c r="A72" s="322">
        <v>42671</v>
      </c>
      <c r="B72" s="9" t="s">
        <v>7664</v>
      </c>
      <c r="C72" s="48">
        <v>0</v>
      </c>
      <c r="D72" s="341"/>
      <c r="E72" s="48">
        <v>998000</v>
      </c>
      <c r="F72" s="81">
        <v>277</v>
      </c>
      <c r="G72" s="413">
        <f t="shared" si="1"/>
        <v>2907751.1500000013</v>
      </c>
      <c r="K72" s="351"/>
      <c r="L72" s="351"/>
    </row>
    <row r="73" spans="1:12">
      <c r="A73" s="322">
        <v>42671</v>
      </c>
      <c r="B73" s="9" t="s">
        <v>7665</v>
      </c>
      <c r="C73" s="48">
        <v>1542217.57</v>
      </c>
      <c r="D73" s="341">
        <v>223</v>
      </c>
      <c r="E73" s="48">
        <v>0</v>
      </c>
      <c r="F73" s="81"/>
      <c r="G73" s="413">
        <f t="shared" si="1"/>
        <v>1909751.1500000015</v>
      </c>
      <c r="K73" s="351"/>
      <c r="L73" s="351"/>
    </row>
    <row r="74" spans="1:12">
      <c r="A74" s="322">
        <v>42671</v>
      </c>
      <c r="B74" s="9" t="s">
        <v>4279</v>
      </c>
      <c r="C74" s="48">
        <v>999997.66</v>
      </c>
      <c r="D74" s="341">
        <v>241</v>
      </c>
      <c r="E74" s="48">
        <v>0</v>
      </c>
      <c r="F74" s="81"/>
      <c r="G74" s="413">
        <f t="shared" si="1"/>
        <v>3451968.7200000016</v>
      </c>
      <c r="H74" s="333" t="s">
        <v>7666</v>
      </c>
      <c r="K74" s="351"/>
      <c r="L74" s="351"/>
    </row>
    <row r="75" spans="1:12">
      <c r="A75" s="322">
        <v>42671</v>
      </c>
      <c r="B75" s="9" t="s">
        <v>7667</v>
      </c>
      <c r="C75" s="48">
        <v>0</v>
      </c>
      <c r="D75" s="341"/>
      <c r="E75" s="48">
        <v>7260.81</v>
      </c>
      <c r="F75" s="81">
        <v>284</v>
      </c>
      <c r="G75" s="413">
        <f t="shared" si="1"/>
        <v>4451966.3800000018</v>
      </c>
      <c r="H75" s="333" t="s">
        <v>7649</v>
      </c>
      <c r="K75" s="351"/>
      <c r="L75" s="351"/>
    </row>
    <row r="76" spans="1:12">
      <c r="A76" s="322">
        <v>42671</v>
      </c>
      <c r="B76" s="9" t="s">
        <v>7668</v>
      </c>
      <c r="C76" s="48">
        <v>0</v>
      </c>
      <c r="D76" s="341"/>
      <c r="E76" s="48">
        <v>2990</v>
      </c>
      <c r="F76" s="81"/>
      <c r="G76" s="413">
        <f t="shared" si="1"/>
        <v>4444705.5700000022</v>
      </c>
      <c r="H76" s="333" t="s">
        <v>7649</v>
      </c>
      <c r="K76" s="351"/>
      <c r="L76" s="351"/>
    </row>
    <row r="77" spans="1:12">
      <c r="A77" s="322">
        <v>42671</v>
      </c>
      <c r="B77" s="284" t="s">
        <v>7669</v>
      </c>
      <c r="C77" s="48">
        <v>5000</v>
      </c>
      <c r="D77" s="341" t="s">
        <v>5039</v>
      </c>
      <c r="E77" s="48">
        <v>0</v>
      </c>
      <c r="F77" s="81"/>
      <c r="G77" s="413">
        <f t="shared" si="1"/>
        <v>4441715.5700000022</v>
      </c>
      <c r="H77" s="333" t="s">
        <v>114</v>
      </c>
      <c r="K77" s="351"/>
      <c r="L77" s="351"/>
    </row>
    <row r="78" spans="1:12">
      <c r="A78" s="322">
        <v>42671</v>
      </c>
      <c r="B78" s="9" t="s">
        <v>7670</v>
      </c>
      <c r="C78" s="48">
        <v>0</v>
      </c>
      <c r="D78" s="341"/>
      <c r="E78" s="48">
        <v>114019.45</v>
      </c>
      <c r="F78" s="81">
        <v>253</v>
      </c>
      <c r="G78" s="413">
        <f t="shared" si="1"/>
        <v>4446715.5700000022</v>
      </c>
      <c r="K78" s="351"/>
      <c r="L78" s="351"/>
    </row>
    <row r="79" spans="1:12">
      <c r="A79" s="322">
        <v>42671</v>
      </c>
      <c r="B79" s="9" t="s">
        <v>7671</v>
      </c>
      <c r="C79" s="48">
        <v>0</v>
      </c>
      <c r="D79" s="341"/>
      <c r="E79" s="48">
        <v>8794.0400000000009</v>
      </c>
      <c r="F79" s="81">
        <v>242</v>
      </c>
      <c r="G79" s="413">
        <f t="shared" si="1"/>
        <v>4332696.120000002</v>
      </c>
      <c r="K79" s="351"/>
      <c r="L79" s="351"/>
    </row>
    <row r="80" spans="1:12">
      <c r="A80" s="322">
        <v>42671</v>
      </c>
      <c r="B80" s="294" t="s">
        <v>7672</v>
      </c>
      <c r="C80" s="48">
        <v>0</v>
      </c>
      <c r="D80" s="341"/>
      <c r="E80" s="48">
        <v>2095.54</v>
      </c>
      <c r="F80" s="81" t="s">
        <v>779</v>
      </c>
      <c r="G80" s="413">
        <f t="shared" si="1"/>
        <v>4323902.0800000019</v>
      </c>
      <c r="H80" s="333" t="s">
        <v>85</v>
      </c>
      <c r="K80" s="351"/>
      <c r="L80" s="351"/>
    </row>
    <row r="81" spans="1:12">
      <c r="A81" s="411">
        <v>42671</v>
      </c>
      <c r="B81" s="451" t="s">
        <v>4180</v>
      </c>
      <c r="C81" s="413">
        <v>14.4</v>
      </c>
      <c r="D81" s="341" t="s">
        <v>819</v>
      </c>
      <c r="E81" s="413">
        <v>0</v>
      </c>
      <c r="F81" s="81"/>
      <c r="G81" s="413">
        <f t="shared" si="1"/>
        <v>4321806.5400000019</v>
      </c>
      <c r="H81" s="333" t="s">
        <v>819</v>
      </c>
      <c r="K81" s="351"/>
      <c r="L81" s="351"/>
    </row>
    <row r="82" spans="1:12">
      <c r="A82" s="411">
        <v>42671</v>
      </c>
      <c r="B82" s="412" t="s">
        <v>4181</v>
      </c>
      <c r="C82" s="413">
        <v>90</v>
      </c>
      <c r="D82" s="341" t="s">
        <v>819</v>
      </c>
      <c r="E82" s="413">
        <v>0</v>
      </c>
      <c r="F82" s="81"/>
      <c r="G82" s="413">
        <f t="shared" si="1"/>
        <v>4321820.9400000023</v>
      </c>
      <c r="H82" s="333" t="s">
        <v>819</v>
      </c>
      <c r="K82" s="351"/>
      <c r="L82" s="351"/>
    </row>
    <row r="83" spans="1:12">
      <c r="A83" s="322">
        <v>42671</v>
      </c>
      <c r="B83" s="9" t="s">
        <v>4182</v>
      </c>
      <c r="C83" s="48">
        <v>0</v>
      </c>
      <c r="D83" s="341"/>
      <c r="E83" s="48">
        <v>33450.589999999997</v>
      </c>
      <c r="F83" s="81">
        <v>261</v>
      </c>
      <c r="G83" s="413">
        <f t="shared" si="1"/>
        <v>4321910.9400000023</v>
      </c>
      <c r="K83" s="351"/>
      <c r="L83" s="351"/>
    </row>
    <row r="84" spans="1:12">
      <c r="A84" s="411">
        <v>42671</v>
      </c>
      <c r="B84" s="451" t="s">
        <v>4183</v>
      </c>
      <c r="C84" s="413">
        <v>25.36</v>
      </c>
      <c r="D84" s="341" t="s">
        <v>819</v>
      </c>
      <c r="E84" s="413">
        <v>0</v>
      </c>
      <c r="F84" s="81"/>
      <c r="G84" s="413">
        <f t="shared" si="1"/>
        <v>4288460.3500000024</v>
      </c>
      <c r="H84" s="333" t="s">
        <v>819</v>
      </c>
      <c r="K84" s="351"/>
      <c r="L84" s="351"/>
    </row>
    <row r="85" spans="1:12">
      <c r="A85" s="411">
        <v>42671</v>
      </c>
      <c r="B85" s="412" t="s">
        <v>4184</v>
      </c>
      <c r="C85" s="413">
        <v>158.5</v>
      </c>
      <c r="D85" s="341" t="s">
        <v>819</v>
      </c>
      <c r="E85" s="413">
        <v>0</v>
      </c>
      <c r="F85" s="81"/>
      <c r="G85" s="413">
        <f t="shared" si="1"/>
        <v>4288485.7100000028</v>
      </c>
      <c r="H85" s="333" t="s">
        <v>819</v>
      </c>
      <c r="K85" s="351"/>
      <c r="L85" s="351"/>
    </row>
    <row r="86" spans="1:12">
      <c r="A86" s="322">
        <v>42671</v>
      </c>
      <c r="B86" s="9" t="s">
        <v>4185</v>
      </c>
      <c r="C86" s="48">
        <v>0</v>
      </c>
      <c r="D86" s="341"/>
      <c r="E86" s="48">
        <v>6660</v>
      </c>
      <c r="F86" s="81">
        <v>261</v>
      </c>
      <c r="G86" s="413">
        <f t="shared" si="1"/>
        <v>4288644.2100000028</v>
      </c>
      <c r="K86" s="351"/>
      <c r="L86" s="351"/>
    </row>
    <row r="87" spans="1:12">
      <c r="A87" s="322">
        <v>42670</v>
      </c>
      <c r="B87" s="9" t="s">
        <v>7673</v>
      </c>
      <c r="C87" s="48">
        <v>50000</v>
      </c>
      <c r="D87" s="341">
        <v>216</v>
      </c>
      <c r="E87" s="48">
        <v>0</v>
      </c>
      <c r="F87" s="81"/>
      <c r="G87" s="413">
        <f t="shared" si="1"/>
        <v>4281984.2100000028</v>
      </c>
      <c r="K87" s="351"/>
      <c r="L87" s="351"/>
    </row>
    <row r="88" spans="1:12">
      <c r="A88" s="322">
        <v>42670</v>
      </c>
      <c r="B88" s="9" t="s">
        <v>7674</v>
      </c>
      <c r="C88" s="48">
        <v>125000</v>
      </c>
      <c r="D88" s="341">
        <v>73</v>
      </c>
      <c r="E88" s="48">
        <v>0</v>
      </c>
      <c r="F88" s="81"/>
      <c r="G88" s="413">
        <f t="shared" si="1"/>
        <v>4331984.2100000028</v>
      </c>
      <c r="K88" s="351"/>
      <c r="L88" s="351"/>
    </row>
    <row r="89" spans="1:12">
      <c r="A89" s="322">
        <v>42670</v>
      </c>
      <c r="B89" s="9" t="s">
        <v>7675</v>
      </c>
      <c r="C89" s="48">
        <v>125000</v>
      </c>
      <c r="D89" s="341">
        <v>72</v>
      </c>
      <c r="E89" s="48">
        <v>0</v>
      </c>
      <c r="F89" s="81"/>
      <c r="G89" s="413">
        <f t="shared" si="1"/>
        <v>4456984.2100000028</v>
      </c>
      <c r="K89" s="351"/>
      <c r="L89" s="351"/>
    </row>
    <row r="90" spans="1:12">
      <c r="A90" s="322">
        <v>42670</v>
      </c>
      <c r="B90" s="9" t="s">
        <v>7676</v>
      </c>
      <c r="C90" s="48">
        <v>0</v>
      </c>
      <c r="D90" s="341"/>
      <c r="E90" s="48">
        <v>2303.12</v>
      </c>
      <c r="F90" s="81"/>
      <c r="G90" s="413">
        <f t="shared" si="1"/>
        <v>4581984.2100000028</v>
      </c>
      <c r="K90" s="351"/>
      <c r="L90" s="351"/>
    </row>
    <row r="91" spans="1:12">
      <c r="A91" s="322">
        <v>42670</v>
      </c>
      <c r="B91" s="9" t="s">
        <v>7677</v>
      </c>
      <c r="C91" s="48">
        <v>0</v>
      </c>
      <c r="D91" s="341"/>
      <c r="E91" s="48">
        <v>388.22</v>
      </c>
      <c r="F91" s="81"/>
      <c r="G91" s="413">
        <f t="shared" si="1"/>
        <v>4579681.0900000026</v>
      </c>
      <c r="K91" s="351"/>
      <c r="L91" s="351"/>
    </row>
    <row r="92" spans="1:12">
      <c r="A92" s="322">
        <v>42670</v>
      </c>
      <c r="B92" s="414" t="s">
        <v>7678</v>
      </c>
      <c r="C92" s="48">
        <v>0</v>
      </c>
      <c r="D92" s="341"/>
      <c r="E92" s="48">
        <v>15384.44</v>
      </c>
      <c r="F92" s="81">
        <v>267</v>
      </c>
      <c r="G92" s="413">
        <f t="shared" si="1"/>
        <v>4579292.8700000029</v>
      </c>
      <c r="H92" s="333" t="s">
        <v>7679</v>
      </c>
      <c r="I92" s="2" t="s">
        <v>802</v>
      </c>
      <c r="K92" s="351"/>
      <c r="L92" s="351"/>
    </row>
    <row r="93" spans="1:12">
      <c r="A93" s="322">
        <v>42670</v>
      </c>
      <c r="B93" s="414" t="s">
        <v>7680</v>
      </c>
      <c r="C93" s="48">
        <v>0</v>
      </c>
      <c r="D93" s="341"/>
      <c r="E93" s="48">
        <v>15087.13</v>
      </c>
      <c r="F93" s="81">
        <v>266</v>
      </c>
      <c r="G93" s="413">
        <f t="shared" si="1"/>
        <v>4563908.4300000025</v>
      </c>
      <c r="H93" s="333" t="s">
        <v>7681</v>
      </c>
      <c r="K93" s="351"/>
      <c r="L93" s="351"/>
    </row>
    <row r="94" spans="1:12">
      <c r="A94" s="322">
        <v>42670</v>
      </c>
      <c r="B94" s="9" t="s">
        <v>7682</v>
      </c>
      <c r="C94" s="48">
        <v>703308.04</v>
      </c>
      <c r="D94" s="341">
        <v>219</v>
      </c>
      <c r="E94" s="48">
        <v>0</v>
      </c>
      <c r="F94" s="81"/>
      <c r="G94" s="413">
        <f t="shared" si="1"/>
        <v>4548821.3000000026</v>
      </c>
      <c r="K94" s="351"/>
      <c r="L94" s="351"/>
    </row>
    <row r="95" spans="1:12">
      <c r="A95" s="322">
        <v>42670</v>
      </c>
      <c r="B95" s="9" t="s">
        <v>7683</v>
      </c>
      <c r="C95" s="48">
        <v>23664</v>
      </c>
      <c r="D95" s="341">
        <v>220</v>
      </c>
      <c r="E95" s="48">
        <v>0</v>
      </c>
      <c r="F95" s="81"/>
      <c r="G95" s="413">
        <f t="shared" si="1"/>
        <v>5252129.3400000026</v>
      </c>
      <c r="K95" s="351"/>
      <c r="L95" s="351"/>
    </row>
    <row r="96" spans="1:12">
      <c r="A96" s="322">
        <v>42670</v>
      </c>
      <c r="B96" s="9" t="s">
        <v>7684</v>
      </c>
      <c r="C96" s="48">
        <v>9387.7900000000009</v>
      </c>
      <c r="D96" s="341">
        <v>218</v>
      </c>
      <c r="E96" s="48">
        <v>0</v>
      </c>
      <c r="F96" s="81"/>
      <c r="G96" s="413">
        <f t="shared" si="1"/>
        <v>5275793.3400000026</v>
      </c>
      <c r="K96" s="351"/>
      <c r="L96" s="351"/>
    </row>
    <row r="97" spans="1:12">
      <c r="A97" s="322">
        <v>42670</v>
      </c>
      <c r="B97" s="291" t="s">
        <v>7685</v>
      </c>
      <c r="C97" s="48">
        <v>0</v>
      </c>
      <c r="D97" s="341"/>
      <c r="E97" s="48">
        <v>175658.38</v>
      </c>
      <c r="F97" s="81">
        <v>278</v>
      </c>
      <c r="G97" s="413">
        <f t="shared" si="1"/>
        <v>5285181.1300000027</v>
      </c>
      <c r="H97" s="333" t="s">
        <v>7686</v>
      </c>
      <c r="I97" s="2" t="s">
        <v>7687</v>
      </c>
      <c r="K97" s="351"/>
      <c r="L97" s="351"/>
    </row>
    <row r="98" spans="1:12">
      <c r="A98" s="322">
        <v>42670</v>
      </c>
      <c r="B98" s="291" t="s">
        <v>7688</v>
      </c>
      <c r="C98" s="48">
        <v>0</v>
      </c>
      <c r="D98" s="341"/>
      <c r="E98" s="48">
        <v>104730.8</v>
      </c>
      <c r="F98" s="81">
        <v>279</v>
      </c>
      <c r="G98" s="413">
        <f t="shared" si="1"/>
        <v>5109522.7500000028</v>
      </c>
      <c r="H98" s="333" t="s">
        <v>7689</v>
      </c>
      <c r="I98" s="2" t="s">
        <v>7687</v>
      </c>
      <c r="K98" s="351"/>
      <c r="L98" s="351"/>
    </row>
    <row r="99" spans="1:12">
      <c r="A99" s="322">
        <v>42670</v>
      </c>
      <c r="B99" s="291" t="s">
        <v>7690</v>
      </c>
      <c r="C99" s="48">
        <v>0</v>
      </c>
      <c r="D99" s="341"/>
      <c r="E99" s="48">
        <v>249900</v>
      </c>
      <c r="F99" s="81">
        <v>280</v>
      </c>
      <c r="G99" s="413">
        <f t="shared" si="1"/>
        <v>5004791.950000003</v>
      </c>
      <c r="H99" s="333" t="s">
        <v>7691</v>
      </c>
      <c r="I99" s="2" t="s">
        <v>7687</v>
      </c>
      <c r="K99" s="351"/>
      <c r="L99" s="351"/>
    </row>
    <row r="100" spans="1:12">
      <c r="A100" s="322">
        <v>42670</v>
      </c>
      <c r="B100" s="9" t="s">
        <v>7692</v>
      </c>
      <c r="C100" s="48">
        <v>0</v>
      </c>
      <c r="D100" s="341"/>
      <c r="E100" s="48">
        <v>100000</v>
      </c>
      <c r="F100" s="81">
        <v>264</v>
      </c>
      <c r="G100" s="413">
        <f t="shared" si="1"/>
        <v>4754891.950000003</v>
      </c>
      <c r="K100" s="351"/>
      <c r="L100" s="351"/>
    </row>
    <row r="101" spans="1:12">
      <c r="A101" s="322">
        <v>42670</v>
      </c>
      <c r="B101" s="9" t="s">
        <v>7693</v>
      </c>
      <c r="C101" s="48">
        <v>0</v>
      </c>
      <c r="D101" s="341"/>
      <c r="E101" s="48">
        <v>38454.25</v>
      </c>
      <c r="F101" s="81">
        <v>259</v>
      </c>
      <c r="G101" s="413">
        <f t="shared" si="1"/>
        <v>4654891.950000003</v>
      </c>
      <c r="K101" s="351"/>
      <c r="L101" s="351"/>
    </row>
    <row r="102" spans="1:12">
      <c r="A102" s="322">
        <v>42670</v>
      </c>
      <c r="B102" s="284" t="s">
        <v>5127</v>
      </c>
      <c r="C102" s="48">
        <v>5000</v>
      </c>
      <c r="D102" s="341" t="s">
        <v>5039</v>
      </c>
      <c r="E102" s="48">
        <v>0</v>
      </c>
      <c r="F102" s="81"/>
      <c r="G102" s="413">
        <f t="shared" si="1"/>
        <v>4616437.700000003</v>
      </c>
      <c r="H102" s="333" t="s">
        <v>114</v>
      </c>
      <c r="K102" s="351"/>
      <c r="L102" s="351"/>
    </row>
    <row r="103" spans="1:12">
      <c r="A103" s="322">
        <v>42670</v>
      </c>
      <c r="B103" s="9" t="s">
        <v>7694</v>
      </c>
      <c r="C103" s="48">
        <v>0</v>
      </c>
      <c r="D103" s="341"/>
      <c r="E103" s="48">
        <v>3204.28</v>
      </c>
      <c r="F103" s="81">
        <v>246</v>
      </c>
      <c r="G103" s="413">
        <f t="shared" si="1"/>
        <v>4621437.700000003</v>
      </c>
      <c r="K103" s="351"/>
      <c r="L103" s="351"/>
    </row>
    <row r="104" spans="1:12">
      <c r="A104" s="322">
        <v>42670</v>
      </c>
      <c r="B104" s="9" t="s">
        <v>7695</v>
      </c>
      <c r="C104" s="48">
        <v>0</v>
      </c>
      <c r="D104" s="341"/>
      <c r="E104" s="48">
        <v>369715.62</v>
      </c>
      <c r="F104" s="81">
        <v>239</v>
      </c>
      <c r="G104" s="413">
        <f t="shared" si="1"/>
        <v>4618233.4200000027</v>
      </c>
      <c r="H104" s="333" t="s">
        <v>7696</v>
      </c>
      <c r="K104" s="351"/>
      <c r="L104" s="351"/>
    </row>
    <row r="105" spans="1:12">
      <c r="A105" s="322">
        <v>42670</v>
      </c>
      <c r="B105" s="9" t="s">
        <v>7697</v>
      </c>
      <c r="C105" s="48">
        <v>0</v>
      </c>
      <c r="D105" s="341"/>
      <c r="E105" s="48">
        <v>5586.07</v>
      </c>
      <c r="F105" s="81">
        <v>231</v>
      </c>
      <c r="G105" s="413">
        <f t="shared" si="1"/>
        <v>4248517.8000000026</v>
      </c>
      <c r="H105" s="333" t="s">
        <v>7698</v>
      </c>
      <c r="K105" s="351"/>
      <c r="L105" s="351"/>
    </row>
    <row r="106" spans="1:12">
      <c r="A106" s="322">
        <v>42670</v>
      </c>
      <c r="B106" s="414" t="s">
        <v>7699</v>
      </c>
      <c r="C106" s="48">
        <v>0</v>
      </c>
      <c r="D106" s="341"/>
      <c r="E106" s="48">
        <v>45559.29</v>
      </c>
      <c r="F106" s="81">
        <v>257</v>
      </c>
      <c r="G106" s="413">
        <f t="shared" si="1"/>
        <v>4242931.7300000023</v>
      </c>
      <c r="K106" s="351"/>
      <c r="L106" s="351"/>
    </row>
    <row r="107" spans="1:12">
      <c r="A107" s="322">
        <v>42670</v>
      </c>
      <c r="B107" s="294" t="s">
        <v>7700</v>
      </c>
      <c r="C107" s="48">
        <v>0</v>
      </c>
      <c r="D107" s="341"/>
      <c r="E107" s="48">
        <v>3908.05</v>
      </c>
      <c r="F107" s="81" t="s">
        <v>779</v>
      </c>
      <c r="G107" s="413">
        <f t="shared" si="1"/>
        <v>4197372.4400000023</v>
      </c>
      <c r="H107" s="333" t="s">
        <v>85</v>
      </c>
      <c r="K107" s="351"/>
      <c r="L107" s="351"/>
    </row>
    <row r="108" spans="1:12">
      <c r="A108" s="411">
        <v>42670</v>
      </c>
      <c r="B108" s="451" t="s">
        <v>4180</v>
      </c>
      <c r="C108" s="413">
        <v>11.3</v>
      </c>
      <c r="D108" s="341" t="s">
        <v>819</v>
      </c>
      <c r="E108" s="413">
        <v>0</v>
      </c>
      <c r="F108" s="81"/>
      <c r="G108" s="413">
        <f t="shared" si="1"/>
        <v>4193464.3900000025</v>
      </c>
      <c r="H108" s="333" t="s">
        <v>819</v>
      </c>
      <c r="K108" s="351"/>
      <c r="L108" s="351"/>
    </row>
    <row r="109" spans="1:12">
      <c r="A109" s="411">
        <v>42670</v>
      </c>
      <c r="B109" s="412" t="s">
        <v>4181</v>
      </c>
      <c r="C109" s="413">
        <v>70.650000000000006</v>
      </c>
      <c r="D109" s="341" t="s">
        <v>819</v>
      </c>
      <c r="E109" s="413">
        <v>0</v>
      </c>
      <c r="F109" s="81"/>
      <c r="G109" s="413">
        <f t="shared" si="1"/>
        <v>4193475.6900000023</v>
      </c>
      <c r="H109" s="333" t="s">
        <v>819</v>
      </c>
      <c r="K109" s="351"/>
      <c r="L109" s="351"/>
    </row>
    <row r="110" spans="1:12">
      <c r="A110" s="322">
        <v>42670</v>
      </c>
      <c r="B110" s="9" t="s">
        <v>4182</v>
      </c>
      <c r="C110" s="48">
        <v>0</v>
      </c>
      <c r="D110" s="341"/>
      <c r="E110" s="48">
        <v>25260.52</v>
      </c>
      <c r="F110" s="81">
        <v>243</v>
      </c>
      <c r="G110" s="413">
        <f t="shared" si="1"/>
        <v>4193546.3400000022</v>
      </c>
      <c r="K110" s="351"/>
      <c r="L110" s="351"/>
    </row>
    <row r="111" spans="1:12">
      <c r="A111" s="411">
        <v>42670</v>
      </c>
      <c r="B111" s="451" t="s">
        <v>4183</v>
      </c>
      <c r="C111" s="413">
        <v>263.5</v>
      </c>
      <c r="D111" s="341" t="s">
        <v>819</v>
      </c>
      <c r="E111" s="413">
        <v>0</v>
      </c>
      <c r="F111" s="81"/>
      <c r="G111" s="413">
        <f t="shared" si="1"/>
        <v>4168285.8200000022</v>
      </c>
      <c r="H111" s="333" t="s">
        <v>819</v>
      </c>
      <c r="K111" s="351"/>
      <c r="L111" s="351"/>
    </row>
    <row r="112" spans="1:12">
      <c r="A112" s="411">
        <v>42670</v>
      </c>
      <c r="B112" s="412" t="s">
        <v>4184</v>
      </c>
      <c r="C112" s="413">
        <v>1646.88</v>
      </c>
      <c r="D112" s="341" t="s">
        <v>819</v>
      </c>
      <c r="E112" s="413">
        <v>0</v>
      </c>
      <c r="F112" s="81"/>
      <c r="G112" s="413">
        <f t="shared" si="1"/>
        <v>4168549.3200000022</v>
      </c>
      <c r="H112" s="333" t="s">
        <v>819</v>
      </c>
      <c r="K112" s="351"/>
      <c r="L112" s="351"/>
    </row>
    <row r="113" spans="1:12">
      <c r="A113" s="322">
        <v>42670</v>
      </c>
      <c r="B113" s="9" t="s">
        <v>4185</v>
      </c>
      <c r="C113" s="48">
        <v>0</v>
      </c>
      <c r="D113" s="341"/>
      <c r="E113" s="48">
        <v>69197.91</v>
      </c>
      <c r="F113" s="81">
        <v>243</v>
      </c>
      <c r="G113" s="413">
        <f t="shared" si="1"/>
        <v>4170196.200000002</v>
      </c>
      <c r="K113" s="351"/>
      <c r="L113" s="351"/>
    </row>
    <row r="114" spans="1:12">
      <c r="A114" s="322">
        <v>42670</v>
      </c>
      <c r="B114" s="9" t="s">
        <v>7701</v>
      </c>
      <c r="C114" s="48">
        <v>5000</v>
      </c>
      <c r="D114" s="341">
        <v>126</v>
      </c>
      <c r="E114" s="48">
        <v>0</v>
      </c>
      <c r="F114" s="81"/>
      <c r="G114" s="413">
        <f t="shared" si="1"/>
        <v>4100998.2900000019</v>
      </c>
      <c r="K114" s="351"/>
      <c r="L114" s="351"/>
    </row>
    <row r="115" spans="1:12">
      <c r="A115" s="322">
        <v>42669</v>
      </c>
      <c r="B115" s="9" t="s">
        <v>4292</v>
      </c>
      <c r="C115" s="48">
        <v>0</v>
      </c>
      <c r="D115" s="341"/>
      <c r="E115" s="48">
        <v>2990</v>
      </c>
      <c r="F115" s="81">
        <v>251</v>
      </c>
      <c r="G115" s="413">
        <f t="shared" si="1"/>
        <v>4105998.2900000019</v>
      </c>
      <c r="H115" s="333" t="s">
        <v>7702</v>
      </c>
      <c r="I115" s="2" t="s">
        <v>7703</v>
      </c>
      <c r="K115" s="351"/>
      <c r="L115" s="351"/>
    </row>
    <row r="116" spans="1:12">
      <c r="A116" s="322">
        <v>42669</v>
      </c>
      <c r="B116" s="9" t="s">
        <v>7704</v>
      </c>
      <c r="C116" s="48">
        <v>0</v>
      </c>
      <c r="D116" s="341"/>
      <c r="E116" s="48">
        <v>3536</v>
      </c>
      <c r="F116" s="81">
        <v>262</v>
      </c>
      <c r="G116" s="413">
        <f t="shared" si="1"/>
        <v>4103008.2900000019</v>
      </c>
      <c r="H116" s="333" t="s">
        <v>7702</v>
      </c>
      <c r="K116" s="351"/>
      <c r="L116" s="351"/>
    </row>
    <row r="117" spans="1:12">
      <c r="A117" s="322">
        <v>42669</v>
      </c>
      <c r="B117" s="9" t="s">
        <v>7705</v>
      </c>
      <c r="C117" s="48">
        <v>0</v>
      </c>
      <c r="D117" s="341"/>
      <c r="E117" s="48">
        <v>722000</v>
      </c>
      <c r="F117" s="81">
        <v>255</v>
      </c>
      <c r="G117" s="413">
        <f t="shared" si="1"/>
        <v>4099472.2900000019</v>
      </c>
      <c r="K117" s="351"/>
      <c r="L117" s="351"/>
    </row>
    <row r="118" spans="1:12">
      <c r="A118" s="322">
        <v>42669</v>
      </c>
      <c r="B118" s="9" t="s">
        <v>7706</v>
      </c>
      <c r="C118" s="48">
        <v>5921.31</v>
      </c>
      <c r="D118" s="341">
        <v>197</v>
      </c>
      <c r="E118" s="48">
        <v>0</v>
      </c>
      <c r="F118" s="81"/>
      <c r="G118" s="413">
        <f t="shared" si="1"/>
        <v>3377472.2900000019</v>
      </c>
      <c r="K118" s="351"/>
      <c r="L118" s="351"/>
    </row>
    <row r="119" spans="1:12">
      <c r="A119" s="322">
        <v>42669</v>
      </c>
      <c r="B119" s="9" t="s">
        <v>7707</v>
      </c>
      <c r="C119" s="48">
        <v>9669.08</v>
      </c>
      <c r="D119" s="341">
        <v>196</v>
      </c>
      <c r="E119" s="48">
        <v>0</v>
      </c>
      <c r="F119" s="81"/>
      <c r="G119" s="413">
        <f t="shared" si="1"/>
        <v>3383393.600000002</v>
      </c>
      <c r="K119" s="351"/>
      <c r="L119" s="351"/>
    </row>
    <row r="120" spans="1:12">
      <c r="A120" s="322">
        <v>42669</v>
      </c>
      <c r="B120" s="9" t="s">
        <v>7708</v>
      </c>
      <c r="C120" s="48">
        <v>7788.12</v>
      </c>
      <c r="D120" s="341">
        <v>195</v>
      </c>
      <c r="E120" s="48">
        <v>0</v>
      </c>
      <c r="F120" s="81"/>
      <c r="G120" s="413">
        <f t="shared" si="1"/>
        <v>3393062.680000002</v>
      </c>
      <c r="K120" s="351"/>
      <c r="L120" s="351"/>
    </row>
    <row r="121" spans="1:12">
      <c r="A121" s="322">
        <v>42669</v>
      </c>
      <c r="B121" s="9" t="s">
        <v>7709</v>
      </c>
      <c r="C121" s="48">
        <v>9425.39</v>
      </c>
      <c r="D121" s="341">
        <v>194</v>
      </c>
      <c r="E121" s="48">
        <v>0</v>
      </c>
      <c r="F121" s="81"/>
      <c r="G121" s="413">
        <f t="shared" si="1"/>
        <v>3400850.8000000021</v>
      </c>
      <c r="K121" s="351"/>
      <c r="L121" s="351"/>
    </row>
    <row r="122" spans="1:12">
      <c r="A122" s="322">
        <v>42669</v>
      </c>
      <c r="B122" s="9" t="s">
        <v>7710</v>
      </c>
      <c r="C122" s="48">
        <v>6434.26</v>
      </c>
      <c r="D122" s="341">
        <v>193</v>
      </c>
      <c r="E122" s="48">
        <v>0</v>
      </c>
      <c r="F122" s="81"/>
      <c r="G122" s="413">
        <f t="shared" si="1"/>
        <v>3410276.1900000023</v>
      </c>
      <c r="K122" s="351"/>
      <c r="L122" s="351"/>
    </row>
    <row r="123" spans="1:12">
      <c r="A123" s="322">
        <v>42669</v>
      </c>
      <c r="B123" s="9" t="s">
        <v>7711</v>
      </c>
      <c r="C123" s="48">
        <v>9515.14</v>
      </c>
      <c r="D123" s="341">
        <v>192</v>
      </c>
      <c r="E123" s="48">
        <v>0</v>
      </c>
      <c r="F123" s="81"/>
      <c r="G123" s="413">
        <f t="shared" si="1"/>
        <v>3416710.450000002</v>
      </c>
      <c r="K123" s="351"/>
      <c r="L123" s="351"/>
    </row>
    <row r="124" spans="1:12">
      <c r="A124" s="322">
        <v>42669</v>
      </c>
      <c r="B124" s="9" t="s">
        <v>7712</v>
      </c>
      <c r="C124" s="48">
        <v>9049.17</v>
      </c>
      <c r="D124" s="341">
        <v>191</v>
      </c>
      <c r="E124" s="48">
        <v>0</v>
      </c>
      <c r="F124" s="81"/>
      <c r="G124" s="413">
        <f t="shared" si="1"/>
        <v>3426225.5900000022</v>
      </c>
      <c r="K124" s="351"/>
      <c r="L124" s="351"/>
    </row>
    <row r="125" spans="1:12">
      <c r="A125" s="322">
        <v>42669</v>
      </c>
      <c r="B125" s="414" t="s">
        <v>7713</v>
      </c>
      <c r="C125" s="48">
        <v>0</v>
      </c>
      <c r="D125" s="341"/>
      <c r="E125" s="48">
        <v>22422.29</v>
      </c>
      <c r="F125" s="81">
        <v>247</v>
      </c>
      <c r="G125" s="413">
        <f t="shared" si="1"/>
        <v>3435274.7600000021</v>
      </c>
      <c r="K125" s="351"/>
      <c r="L125" s="351"/>
    </row>
    <row r="126" spans="1:12">
      <c r="A126" s="322">
        <v>42669</v>
      </c>
      <c r="B126" s="9" t="s">
        <v>7714</v>
      </c>
      <c r="C126" s="48">
        <v>58673.64</v>
      </c>
      <c r="D126" s="341">
        <v>199</v>
      </c>
      <c r="E126" s="48">
        <v>0</v>
      </c>
      <c r="F126" s="81"/>
      <c r="G126" s="413">
        <f t="shared" si="1"/>
        <v>3412852.4700000021</v>
      </c>
      <c r="K126" s="351"/>
      <c r="L126" s="351"/>
    </row>
    <row r="127" spans="1:12">
      <c r="A127" s="322">
        <v>42669</v>
      </c>
      <c r="B127" s="9" t="s">
        <v>6424</v>
      </c>
      <c r="C127" s="48">
        <v>0</v>
      </c>
      <c r="D127" s="341"/>
      <c r="E127" s="48">
        <v>836640</v>
      </c>
      <c r="F127" s="81">
        <v>256</v>
      </c>
      <c r="G127" s="413">
        <f t="shared" si="1"/>
        <v>3471526.1100000022</v>
      </c>
      <c r="H127" s="333" t="s">
        <v>7715</v>
      </c>
      <c r="K127" s="351"/>
      <c r="L127" s="351"/>
    </row>
    <row r="128" spans="1:12">
      <c r="A128" s="322">
        <v>42669</v>
      </c>
      <c r="B128" s="9" t="s">
        <v>5045</v>
      </c>
      <c r="C128" s="48">
        <v>0</v>
      </c>
      <c r="D128" s="341"/>
      <c r="E128" s="48">
        <v>20000</v>
      </c>
      <c r="F128" s="81">
        <v>506</v>
      </c>
      <c r="G128" s="413">
        <f t="shared" si="1"/>
        <v>2634886.1100000022</v>
      </c>
      <c r="H128" s="333" t="s">
        <v>7702</v>
      </c>
      <c r="I128" s="2" t="s">
        <v>7716</v>
      </c>
      <c r="K128" s="351"/>
      <c r="L128" s="351"/>
    </row>
    <row r="129" spans="1:12">
      <c r="A129" s="322">
        <v>42669</v>
      </c>
      <c r="B129" s="9" t="s">
        <v>7717</v>
      </c>
      <c r="C129" s="48">
        <v>0</v>
      </c>
      <c r="D129" s="341"/>
      <c r="E129" s="48">
        <v>20000</v>
      </c>
      <c r="F129" s="81">
        <v>507</v>
      </c>
      <c r="G129" s="413">
        <f t="shared" si="1"/>
        <v>2614886.1100000022</v>
      </c>
      <c r="H129" s="333" t="s">
        <v>7702</v>
      </c>
      <c r="K129" s="351"/>
      <c r="L129" s="351"/>
    </row>
    <row r="130" spans="1:12">
      <c r="A130" s="322">
        <v>42669</v>
      </c>
      <c r="B130" s="9" t="s">
        <v>7718</v>
      </c>
      <c r="C130" s="27">
        <v>0</v>
      </c>
      <c r="D130" s="315"/>
      <c r="E130" s="27">
        <v>173000</v>
      </c>
      <c r="F130" s="80">
        <v>245</v>
      </c>
      <c r="G130" s="413">
        <f t="shared" si="1"/>
        <v>2594886.1100000022</v>
      </c>
      <c r="H130" s="333" t="s">
        <v>7702</v>
      </c>
      <c r="K130" s="351"/>
      <c r="L130" s="351"/>
    </row>
    <row r="131" spans="1:12">
      <c r="A131" s="325">
        <v>42669</v>
      </c>
      <c r="B131" s="414" t="s">
        <v>7719</v>
      </c>
      <c r="C131" s="27">
        <v>0</v>
      </c>
      <c r="D131" s="315"/>
      <c r="E131" s="27">
        <v>13780.81</v>
      </c>
      <c r="F131" s="80">
        <v>244</v>
      </c>
      <c r="G131" s="413">
        <f t="shared" si="1"/>
        <v>2421886.1100000022</v>
      </c>
      <c r="H131" s="333" t="s">
        <v>7720</v>
      </c>
      <c r="K131" s="351"/>
      <c r="L131" s="351"/>
    </row>
    <row r="132" spans="1:12">
      <c r="A132" s="322">
        <v>42669</v>
      </c>
      <c r="B132" s="9" t="s">
        <v>7721</v>
      </c>
      <c r="C132" s="27">
        <v>170000</v>
      </c>
      <c r="D132" s="315">
        <v>63</v>
      </c>
      <c r="E132" s="27">
        <v>0</v>
      </c>
      <c r="F132" s="80"/>
      <c r="G132" s="413">
        <f t="shared" si="1"/>
        <v>2408105.3000000021</v>
      </c>
      <c r="K132" s="351"/>
      <c r="L132" s="351"/>
    </row>
    <row r="133" spans="1:12">
      <c r="A133" s="322">
        <v>42669</v>
      </c>
      <c r="B133" s="9" t="s">
        <v>7722</v>
      </c>
      <c r="C133" s="48">
        <v>0</v>
      </c>
      <c r="D133" s="341"/>
      <c r="E133" s="48">
        <v>562000</v>
      </c>
      <c r="F133" s="81">
        <v>254</v>
      </c>
      <c r="G133" s="413">
        <f t="shared" si="1"/>
        <v>2578105.3000000021</v>
      </c>
      <c r="H133" s="333" t="s">
        <v>7723</v>
      </c>
      <c r="K133" s="351"/>
      <c r="L133" s="351"/>
    </row>
    <row r="134" spans="1:12">
      <c r="A134" s="322">
        <v>42669</v>
      </c>
      <c r="B134" s="9" t="s">
        <v>5045</v>
      </c>
      <c r="C134" s="48">
        <v>0</v>
      </c>
      <c r="D134" s="341"/>
      <c r="E134" s="48">
        <v>100000</v>
      </c>
      <c r="F134" s="81">
        <v>248</v>
      </c>
      <c r="G134" s="413">
        <f t="shared" ref="G134:G197" si="2">+G135+E134-C134</f>
        <v>2016105.3000000021</v>
      </c>
      <c r="H134" s="333" t="s">
        <v>7702</v>
      </c>
      <c r="K134" s="351"/>
      <c r="L134" s="351"/>
    </row>
    <row r="135" spans="1:12">
      <c r="A135" s="322">
        <v>42669</v>
      </c>
      <c r="B135" s="9" t="s">
        <v>7724</v>
      </c>
      <c r="C135" s="48">
        <v>10000</v>
      </c>
      <c r="D135" s="341">
        <v>212</v>
      </c>
      <c r="E135" s="48">
        <v>0</v>
      </c>
      <c r="F135" s="81"/>
      <c r="G135" s="413">
        <f t="shared" si="2"/>
        <v>1916105.3000000021</v>
      </c>
      <c r="K135" s="351"/>
      <c r="L135" s="351"/>
    </row>
    <row r="136" spans="1:12">
      <c r="A136" s="322">
        <v>42669</v>
      </c>
      <c r="B136" s="9" t="s">
        <v>7725</v>
      </c>
      <c r="C136" s="48">
        <v>400</v>
      </c>
      <c r="D136" s="341">
        <v>213</v>
      </c>
      <c r="E136" s="48">
        <v>0</v>
      </c>
      <c r="F136" s="81"/>
      <c r="G136" s="413">
        <f t="shared" si="2"/>
        <v>1926105.3000000021</v>
      </c>
      <c r="K136" s="351"/>
      <c r="L136" s="351"/>
    </row>
    <row r="137" spans="1:12">
      <c r="A137" s="322">
        <v>42669</v>
      </c>
      <c r="B137" s="9" t="s">
        <v>7726</v>
      </c>
      <c r="C137" s="48">
        <v>44800</v>
      </c>
      <c r="D137" s="341">
        <v>203</v>
      </c>
      <c r="E137" s="48">
        <v>0</v>
      </c>
      <c r="F137" s="81"/>
      <c r="G137" s="413">
        <f t="shared" si="2"/>
        <v>1926505.3000000021</v>
      </c>
      <c r="K137" s="351"/>
      <c r="L137" s="351"/>
    </row>
    <row r="138" spans="1:12">
      <c r="A138" s="322">
        <v>42669</v>
      </c>
      <c r="B138" s="9" t="s">
        <v>7727</v>
      </c>
      <c r="C138" s="48">
        <v>29464.76</v>
      </c>
      <c r="D138" s="341">
        <v>204</v>
      </c>
      <c r="E138" s="48">
        <v>0</v>
      </c>
      <c r="F138" s="81"/>
      <c r="G138" s="413">
        <f t="shared" si="2"/>
        <v>1971305.3000000021</v>
      </c>
      <c r="K138" s="351"/>
      <c r="L138" s="351"/>
    </row>
    <row r="139" spans="1:12">
      <c r="A139" s="322">
        <v>42669</v>
      </c>
      <c r="B139" s="9" t="s">
        <v>7728</v>
      </c>
      <c r="C139" s="48">
        <v>5220</v>
      </c>
      <c r="D139" s="341">
        <v>205</v>
      </c>
      <c r="E139" s="48">
        <v>0</v>
      </c>
      <c r="F139" s="81"/>
      <c r="G139" s="413">
        <f t="shared" si="2"/>
        <v>2000770.0600000022</v>
      </c>
      <c r="K139" s="351"/>
      <c r="L139" s="351"/>
    </row>
    <row r="140" spans="1:12">
      <c r="A140" s="322">
        <v>42669</v>
      </c>
      <c r="B140" s="9" t="s">
        <v>7729</v>
      </c>
      <c r="C140" s="48">
        <v>8526</v>
      </c>
      <c r="D140" s="341">
        <v>206</v>
      </c>
      <c r="E140" s="48">
        <v>0</v>
      </c>
      <c r="F140" s="81"/>
      <c r="G140" s="413">
        <f t="shared" si="2"/>
        <v>2005990.0600000022</v>
      </c>
      <c r="K140" s="351"/>
      <c r="L140" s="351"/>
    </row>
    <row r="141" spans="1:12">
      <c r="A141" s="322">
        <v>42669</v>
      </c>
      <c r="B141" s="9" t="s">
        <v>7730</v>
      </c>
      <c r="C141" s="48">
        <v>649.99</v>
      </c>
      <c r="D141" s="341">
        <v>207</v>
      </c>
      <c r="E141" s="48">
        <v>0</v>
      </c>
      <c r="F141" s="81"/>
      <c r="G141" s="413">
        <f t="shared" si="2"/>
        <v>2014516.0600000022</v>
      </c>
      <c r="K141" s="351"/>
      <c r="L141" s="351"/>
    </row>
    <row r="142" spans="1:12">
      <c r="A142" s="322">
        <v>42669</v>
      </c>
      <c r="B142" s="9" t="s">
        <v>7731</v>
      </c>
      <c r="C142" s="48">
        <v>1276</v>
      </c>
      <c r="D142" s="341">
        <v>200</v>
      </c>
      <c r="E142" s="48">
        <v>0</v>
      </c>
      <c r="F142" s="81"/>
      <c r="G142" s="413">
        <f t="shared" si="2"/>
        <v>2015166.0500000021</v>
      </c>
      <c r="K142" s="351"/>
      <c r="L142" s="351"/>
    </row>
    <row r="143" spans="1:12">
      <c r="A143" s="322">
        <v>42669</v>
      </c>
      <c r="B143" s="9" t="s">
        <v>7732</v>
      </c>
      <c r="C143" s="48">
        <v>11298</v>
      </c>
      <c r="D143" s="341">
        <v>215</v>
      </c>
      <c r="E143" s="48">
        <v>0</v>
      </c>
      <c r="F143" s="81"/>
      <c r="G143" s="413">
        <f t="shared" si="2"/>
        <v>2016442.0500000021</v>
      </c>
      <c r="K143" s="351"/>
      <c r="L143" s="351"/>
    </row>
    <row r="144" spans="1:12">
      <c r="A144" s="322">
        <v>42669</v>
      </c>
      <c r="B144" s="9" t="s">
        <v>7733</v>
      </c>
      <c r="C144" s="48">
        <v>1666240.81</v>
      </c>
      <c r="D144" s="341">
        <v>198</v>
      </c>
      <c r="E144" s="48">
        <v>0</v>
      </c>
      <c r="F144" s="81"/>
      <c r="G144" s="413">
        <f t="shared" si="2"/>
        <v>2027740.0500000021</v>
      </c>
      <c r="K144" s="351"/>
      <c r="L144" s="351"/>
    </row>
    <row r="145" spans="1:12">
      <c r="A145" s="322">
        <v>42669</v>
      </c>
      <c r="B145" s="9" t="s">
        <v>7734</v>
      </c>
      <c r="C145" s="48">
        <v>5000</v>
      </c>
      <c r="D145" s="341">
        <v>214</v>
      </c>
      <c r="E145" s="48">
        <v>0</v>
      </c>
      <c r="F145" s="81"/>
      <c r="G145" s="413">
        <f t="shared" si="2"/>
        <v>3693980.8600000022</v>
      </c>
      <c r="K145" s="351"/>
      <c r="L145" s="351"/>
    </row>
    <row r="146" spans="1:12">
      <c r="A146" s="322">
        <v>42669</v>
      </c>
      <c r="B146" s="9" t="s">
        <v>7735</v>
      </c>
      <c r="C146" s="48">
        <v>13688</v>
      </c>
      <c r="D146" s="341">
        <v>208</v>
      </c>
      <c r="E146" s="48">
        <v>0</v>
      </c>
      <c r="F146" s="81"/>
      <c r="G146" s="413">
        <f t="shared" si="2"/>
        <v>3698980.8600000022</v>
      </c>
      <c r="K146" s="351"/>
      <c r="L146" s="351"/>
    </row>
    <row r="147" spans="1:12">
      <c r="A147" s="322">
        <v>42669</v>
      </c>
      <c r="B147" s="9" t="s">
        <v>7736</v>
      </c>
      <c r="C147" s="48">
        <v>6628.56</v>
      </c>
      <c r="D147" s="341">
        <v>209</v>
      </c>
      <c r="E147" s="48">
        <v>0</v>
      </c>
      <c r="F147" s="81"/>
      <c r="G147" s="413">
        <f t="shared" si="2"/>
        <v>3712668.8600000022</v>
      </c>
      <c r="K147" s="351"/>
      <c r="L147" s="351"/>
    </row>
    <row r="148" spans="1:12">
      <c r="A148" s="322">
        <v>42669</v>
      </c>
      <c r="B148" s="9" t="s">
        <v>7737</v>
      </c>
      <c r="C148" s="48">
        <v>812</v>
      </c>
      <c r="D148" s="341">
        <v>201</v>
      </c>
      <c r="E148" s="48">
        <v>0</v>
      </c>
      <c r="F148" s="81"/>
      <c r="G148" s="413">
        <f t="shared" si="2"/>
        <v>3719297.4200000023</v>
      </c>
      <c r="K148" s="351"/>
      <c r="L148" s="351"/>
    </row>
    <row r="149" spans="1:12">
      <c r="A149" s="322">
        <v>42669</v>
      </c>
      <c r="B149" s="9" t="s">
        <v>7738</v>
      </c>
      <c r="C149" s="48">
        <v>237.34</v>
      </c>
      <c r="D149" s="341">
        <v>202</v>
      </c>
      <c r="E149" s="48">
        <v>0</v>
      </c>
      <c r="F149" s="81"/>
      <c r="G149" s="413">
        <f t="shared" si="2"/>
        <v>3720109.4200000023</v>
      </c>
      <c r="K149" s="351"/>
      <c r="L149" s="351"/>
    </row>
    <row r="150" spans="1:12">
      <c r="A150" s="322">
        <v>42669</v>
      </c>
      <c r="B150" s="9" t="s">
        <v>7739</v>
      </c>
      <c r="C150" s="48">
        <v>1000</v>
      </c>
      <c r="D150" s="341">
        <v>210</v>
      </c>
      <c r="E150" s="48">
        <v>0</v>
      </c>
      <c r="F150" s="81"/>
      <c r="G150" s="413">
        <f t="shared" si="2"/>
        <v>3720346.7600000021</v>
      </c>
      <c r="K150" s="351"/>
      <c r="L150" s="351"/>
    </row>
    <row r="151" spans="1:12">
      <c r="A151" s="322">
        <v>42669</v>
      </c>
      <c r="B151" s="9" t="s">
        <v>7740</v>
      </c>
      <c r="C151" s="48">
        <v>200</v>
      </c>
      <c r="D151" s="341">
        <v>211</v>
      </c>
      <c r="E151" s="48">
        <v>0</v>
      </c>
      <c r="F151" s="81"/>
      <c r="G151" s="413">
        <f t="shared" si="2"/>
        <v>3721346.7600000021</v>
      </c>
      <c r="K151" s="351"/>
      <c r="L151" s="351"/>
    </row>
    <row r="152" spans="1:12">
      <c r="A152" s="322">
        <v>42669</v>
      </c>
      <c r="B152" s="9" t="s">
        <v>7741</v>
      </c>
      <c r="C152" s="48">
        <v>0</v>
      </c>
      <c r="D152" s="341"/>
      <c r="E152" s="48">
        <v>283500</v>
      </c>
      <c r="F152" s="81">
        <v>241</v>
      </c>
      <c r="G152" s="413">
        <f t="shared" si="2"/>
        <v>3721546.7600000021</v>
      </c>
      <c r="H152" s="333" t="s">
        <v>7702</v>
      </c>
      <c r="K152" s="351"/>
      <c r="L152" s="351"/>
    </row>
    <row r="153" spans="1:12">
      <c r="A153" s="322">
        <v>42669</v>
      </c>
      <c r="B153" s="284" t="s">
        <v>7742</v>
      </c>
      <c r="C153" s="48">
        <v>5000</v>
      </c>
      <c r="D153" s="341" t="s">
        <v>5039</v>
      </c>
      <c r="E153" s="48">
        <v>0</v>
      </c>
      <c r="F153" s="81"/>
      <c r="G153" s="413">
        <f t="shared" si="2"/>
        <v>3438046.7600000021</v>
      </c>
      <c r="H153" s="333" t="s">
        <v>114</v>
      </c>
      <c r="K153" s="351"/>
      <c r="L153" s="351"/>
    </row>
    <row r="154" spans="1:12">
      <c r="A154" s="322">
        <v>42669</v>
      </c>
      <c r="B154" s="9" t="s">
        <v>7743</v>
      </c>
      <c r="C154" s="48">
        <v>0</v>
      </c>
      <c r="D154" s="341"/>
      <c r="E154" s="48">
        <v>6048.29</v>
      </c>
      <c r="F154" s="81">
        <v>214</v>
      </c>
      <c r="G154" s="413">
        <f t="shared" si="2"/>
        <v>3443046.7600000021</v>
      </c>
      <c r="H154" s="333" t="s">
        <v>7744</v>
      </c>
      <c r="K154" s="351"/>
      <c r="L154" s="351"/>
    </row>
    <row r="155" spans="1:12">
      <c r="A155" s="322">
        <v>42669</v>
      </c>
      <c r="B155" s="9" t="s">
        <v>7745</v>
      </c>
      <c r="C155" s="48">
        <v>0</v>
      </c>
      <c r="D155" s="341"/>
      <c r="E155" s="48">
        <v>123638.73</v>
      </c>
      <c r="F155" s="81">
        <v>222</v>
      </c>
      <c r="G155" s="413">
        <f t="shared" si="2"/>
        <v>3436998.4700000021</v>
      </c>
      <c r="H155" s="333" t="s">
        <v>7746</v>
      </c>
      <c r="K155" s="351"/>
      <c r="L155" s="351"/>
    </row>
    <row r="156" spans="1:12">
      <c r="A156" s="322">
        <v>42669</v>
      </c>
      <c r="B156" s="294" t="s">
        <v>7747</v>
      </c>
      <c r="C156" s="48">
        <v>0</v>
      </c>
      <c r="D156" s="341"/>
      <c r="E156" s="48">
        <v>1368.32</v>
      </c>
      <c r="F156" s="81" t="s">
        <v>779</v>
      </c>
      <c r="G156" s="413">
        <f t="shared" si="2"/>
        <v>3313359.7400000021</v>
      </c>
      <c r="K156" s="351"/>
      <c r="L156" s="351"/>
    </row>
    <row r="157" spans="1:12">
      <c r="A157" s="411">
        <v>42669</v>
      </c>
      <c r="B157" s="451" t="s">
        <v>4180</v>
      </c>
      <c r="C157" s="413">
        <v>17.940000000000001</v>
      </c>
      <c r="D157" s="341" t="s">
        <v>819</v>
      </c>
      <c r="E157" s="413">
        <v>0</v>
      </c>
      <c r="F157" s="81"/>
      <c r="G157" s="413">
        <f t="shared" si="2"/>
        <v>3311991.4200000023</v>
      </c>
      <c r="H157" s="333" t="s">
        <v>819</v>
      </c>
      <c r="K157" s="351"/>
      <c r="L157" s="351"/>
    </row>
    <row r="158" spans="1:12">
      <c r="A158" s="411">
        <v>42669</v>
      </c>
      <c r="B158" s="412" t="s">
        <v>4181</v>
      </c>
      <c r="C158" s="413">
        <v>112.13</v>
      </c>
      <c r="D158" s="341" t="s">
        <v>819</v>
      </c>
      <c r="E158" s="413">
        <v>0</v>
      </c>
      <c r="F158" s="81"/>
      <c r="G158" s="413">
        <f t="shared" si="2"/>
        <v>3312009.3600000022</v>
      </c>
      <c r="H158" s="333" t="s">
        <v>819</v>
      </c>
      <c r="K158" s="351"/>
      <c r="L158" s="351"/>
    </row>
    <row r="159" spans="1:12">
      <c r="A159" s="322">
        <v>42669</v>
      </c>
      <c r="B159" s="9" t="s">
        <v>4182</v>
      </c>
      <c r="C159" s="48">
        <v>0</v>
      </c>
      <c r="D159" s="341"/>
      <c r="E159" s="48">
        <v>10205.75</v>
      </c>
      <c r="F159" s="81">
        <v>232</v>
      </c>
      <c r="G159" s="413">
        <f t="shared" si="2"/>
        <v>3312121.4900000021</v>
      </c>
      <c r="H159" s="347" t="s">
        <v>7748</v>
      </c>
      <c r="K159" s="351"/>
      <c r="L159" s="351"/>
    </row>
    <row r="160" spans="1:12">
      <c r="A160" s="411">
        <v>42669</v>
      </c>
      <c r="B160" s="451" t="s">
        <v>4183</v>
      </c>
      <c r="C160" s="413">
        <v>59.47</v>
      </c>
      <c r="D160" s="341" t="s">
        <v>819</v>
      </c>
      <c r="E160" s="413">
        <v>0</v>
      </c>
      <c r="F160" s="81"/>
      <c r="G160" s="413">
        <f t="shared" si="2"/>
        <v>3301915.7400000021</v>
      </c>
      <c r="H160" s="333" t="s">
        <v>819</v>
      </c>
      <c r="K160" s="351"/>
      <c r="L160" s="351"/>
    </row>
    <row r="161" spans="1:12">
      <c r="A161" s="411">
        <v>42669</v>
      </c>
      <c r="B161" s="412" t="s">
        <v>4184</v>
      </c>
      <c r="C161" s="413">
        <v>371.71</v>
      </c>
      <c r="D161" s="341" t="s">
        <v>819</v>
      </c>
      <c r="E161" s="413">
        <v>0</v>
      </c>
      <c r="F161" s="81"/>
      <c r="G161" s="413">
        <f t="shared" si="2"/>
        <v>3301975.2100000023</v>
      </c>
      <c r="H161" s="333" t="s">
        <v>819</v>
      </c>
      <c r="K161" s="351"/>
      <c r="L161" s="351"/>
    </row>
    <row r="162" spans="1:12">
      <c r="A162" s="322">
        <v>42669</v>
      </c>
      <c r="B162" s="9" t="s">
        <v>4185</v>
      </c>
      <c r="C162" s="48">
        <v>0</v>
      </c>
      <c r="D162" s="341"/>
      <c r="E162" s="48">
        <v>15618.41</v>
      </c>
      <c r="F162" s="81">
        <v>232</v>
      </c>
      <c r="G162" s="413">
        <f t="shared" si="2"/>
        <v>3302346.9200000023</v>
      </c>
      <c r="H162" s="347" t="s">
        <v>7748</v>
      </c>
      <c r="K162" s="351"/>
      <c r="L162" s="351"/>
    </row>
    <row r="163" spans="1:12">
      <c r="A163" s="322">
        <v>42668</v>
      </c>
      <c r="B163" s="9" t="s">
        <v>7749</v>
      </c>
      <c r="C163" s="48">
        <v>0</v>
      </c>
      <c r="D163" s="341"/>
      <c r="E163" s="48">
        <v>120000</v>
      </c>
      <c r="F163" s="81">
        <v>237</v>
      </c>
      <c r="G163" s="413">
        <f t="shared" si="2"/>
        <v>3286728.5100000021</v>
      </c>
      <c r="H163" s="333" t="s">
        <v>7750</v>
      </c>
      <c r="K163" s="351"/>
      <c r="L163" s="351"/>
    </row>
    <row r="164" spans="1:12">
      <c r="A164" s="452">
        <v>42668</v>
      </c>
      <c r="B164" s="453" t="s">
        <v>7751</v>
      </c>
      <c r="C164" s="339">
        <v>0</v>
      </c>
      <c r="D164" s="341"/>
      <c r="E164" s="454">
        <v>280000</v>
      </c>
      <c r="F164" s="81" t="s">
        <v>8415</v>
      </c>
      <c r="G164" s="413">
        <f t="shared" si="2"/>
        <v>3166728.5100000021</v>
      </c>
      <c r="K164" s="351"/>
      <c r="L164" s="351"/>
    </row>
    <row r="165" spans="1:12">
      <c r="A165" s="322">
        <v>42668</v>
      </c>
      <c r="B165" s="9" t="s">
        <v>7752</v>
      </c>
      <c r="C165" s="48">
        <v>8766.09</v>
      </c>
      <c r="D165" s="341">
        <v>190</v>
      </c>
      <c r="E165" s="48">
        <v>0</v>
      </c>
      <c r="F165" s="81"/>
      <c r="G165" s="413">
        <f t="shared" si="2"/>
        <v>2886728.5100000021</v>
      </c>
      <c r="K165" s="351"/>
      <c r="L165" s="351"/>
    </row>
    <row r="166" spans="1:12">
      <c r="A166" s="452">
        <v>42668</v>
      </c>
      <c r="B166" s="453" t="s">
        <v>7753</v>
      </c>
      <c r="C166" s="339">
        <v>280000</v>
      </c>
      <c r="D166" s="341" t="s">
        <v>8415</v>
      </c>
      <c r="E166" s="454">
        <v>0</v>
      </c>
      <c r="F166" s="81"/>
      <c r="G166" s="413">
        <f t="shared" si="2"/>
        <v>2895494.600000002</v>
      </c>
      <c r="K166" s="351"/>
      <c r="L166" s="351"/>
    </row>
    <row r="167" spans="1:12">
      <c r="A167" s="322">
        <v>42668</v>
      </c>
      <c r="B167" s="9" t="s">
        <v>7754</v>
      </c>
      <c r="C167" s="48">
        <v>0</v>
      </c>
      <c r="D167" s="341"/>
      <c r="E167" s="48">
        <v>3940</v>
      </c>
      <c r="F167" s="81">
        <v>258</v>
      </c>
      <c r="G167" s="413">
        <f t="shared" si="2"/>
        <v>3175494.600000002</v>
      </c>
      <c r="H167" s="333" t="s">
        <v>7755</v>
      </c>
      <c r="I167" s="2" t="s">
        <v>7756</v>
      </c>
      <c r="K167" s="351"/>
      <c r="L167" s="351"/>
    </row>
    <row r="168" spans="1:12">
      <c r="A168" s="322">
        <v>42668</v>
      </c>
      <c r="B168" s="9" t="s">
        <v>7757</v>
      </c>
      <c r="C168" s="48">
        <v>0</v>
      </c>
      <c r="D168" s="341"/>
      <c r="E168" s="48">
        <v>285500</v>
      </c>
      <c r="F168" s="81">
        <v>234</v>
      </c>
      <c r="G168" s="413">
        <f t="shared" si="2"/>
        <v>3171554.600000002</v>
      </c>
      <c r="H168" s="333" t="s">
        <v>7758</v>
      </c>
      <c r="K168" s="351"/>
      <c r="L168" s="351"/>
    </row>
    <row r="169" spans="1:12">
      <c r="A169" s="322">
        <v>42668</v>
      </c>
      <c r="B169" s="9" t="s">
        <v>7759</v>
      </c>
      <c r="C169" s="48">
        <v>0</v>
      </c>
      <c r="D169" s="341"/>
      <c r="E169" s="48">
        <v>2226.64</v>
      </c>
      <c r="F169" s="81">
        <v>235</v>
      </c>
      <c r="G169" s="413">
        <f t="shared" si="2"/>
        <v>2886054.600000002</v>
      </c>
      <c r="H169" s="333" t="s">
        <v>7760</v>
      </c>
      <c r="I169" s="2" t="s">
        <v>7761</v>
      </c>
      <c r="K169" s="351"/>
      <c r="L169" s="351"/>
    </row>
    <row r="170" spans="1:12">
      <c r="A170" s="322">
        <v>42668</v>
      </c>
      <c r="B170" s="9" t="s">
        <v>7762</v>
      </c>
      <c r="C170" s="48">
        <v>0</v>
      </c>
      <c r="D170" s="341"/>
      <c r="E170" s="48">
        <v>360100</v>
      </c>
      <c r="F170" s="81">
        <v>233</v>
      </c>
      <c r="G170" s="413">
        <f t="shared" si="2"/>
        <v>2883827.9600000018</v>
      </c>
      <c r="H170" s="333" t="s">
        <v>7763</v>
      </c>
      <c r="K170" s="351"/>
      <c r="L170" s="351"/>
    </row>
    <row r="171" spans="1:12">
      <c r="A171" s="452">
        <v>42668</v>
      </c>
      <c r="B171" s="453" t="s">
        <v>5045</v>
      </c>
      <c r="C171" s="339">
        <v>0</v>
      </c>
      <c r="D171" s="341"/>
      <c r="E171" s="454">
        <v>254000</v>
      </c>
      <c r="F171" s="81">
        <v>238</v>
      </c>
      <c r="G171" s="413">
        <f t="shared" si="2"/>
        <v>2523727.9600000018</v>
      </c>
      <c r="H171" s="333" t="s">
        <v>7764</v>
      </c>
      <c r="I171" s="333" t="s">
        <v>7765</v>
      </c>
      <c r="K171" s="351"/>
      <c r="L171" s="351"/>
    </row>
    <row r="172" spans="1:12">
      <c r="A172" s="322">
        <v>42668</v>
      </c>
      <c r="B172" s="9" t="s">
        <v>7766</v>
      </c>
      <c r="C172" s="48">
        <v>0</v>
      </c>
      <c r="D172" s="341"/>
      <c r="E172" s="48">
        <v>609000</v>
      </c>
      <c r="F172" s="81">
        <v>240</v>
      </c>
      <c r="G172" s="413">
        <f t="shared" si="2"/>
        <v>2269727.9600000018</v>
      </c>
      <c r="H172" s="333" t="s">
        <v>7767</v>
      </c>
      <c r="K172" s="351"/>
      <c r="L172" s="351"/>
    </row>
    <row r="173" spans="1:12">
      <c r="A173" s="322">
        <v>42668</v>
      </c>
      <c r="B173" s="9" t="s">
        <v>7768</v>
      </c>
      <c r="C173" s="48">
        <v>0</v>
      </c>
      <c r="D173" s="341"/>
      <c r="E173" s="48">
        <v>304000</v>
      </c>
      <c r="F173" s="81">
        <v>223</v>
      </c>
      <c r="G173" s="413">
        <f t="shared" si="2"/>
        <v>1660727.9600000016</v>
      </c>
      <c r="K173" s="351"/>
      <c r="L173" s="351"/>
    </row>
    <row r="174" spans="1:12">
      <c r="A174" s="322">
        <v>42668</v>
      </c>
      <c r="B174" s="9" t="s">
        <v>7769</v>
      </c>
      <c r="C174" s="48">
        <v>7540.03</v>
      </c>
      <c r="D174" s="341">
        <v>187</v>
      </c>
      <c r="E174" s="48">
        <v>0</v>
      </c>
      <c r="F174" s="81"/>
      <c r="G174" s="413">
        <f t="shared" si="2"/>
        <v>1356727.9600000016</v>
      </c>
      <c r="K174" s="351"/>
      <c r="L174" s="351"/>
    </row>
    <row r="175" spans="1:12">
      <c r="A175" s="322">
        <v>42668</v>
      </c>
      <c r="B175" s="9" t="s">
        <v>7770</v>
      </c>
      <c r="C175" s="48">
        <v>4000</v>
      </c>
      <c r="D175" s="341">
        <v>125</v>
      </c>
      <c r="E175" s="48">
        <v>0</v>
      </c>
      <c r="F175" s="81"/>
      <c r="G175" s="413">
        <f t="shared" si="2"/>
        <v>1364267.9900000016</v>
      </c>
      <c r="K175" s="351"/>
      <c r="L175" s="351"/>
    </row>
    <row r="176" spans="1:12">
      <c r="A176" s="322">
        <v>42668</v>
      </c>
      <c r="B176" s="9" t="s">
        <v>7771</v>
      </c>
      <c r="C176" s="48">
        <v>0</v>
      </c>
      <c r="D176" s="341"/>
      <c r="E176" s="48">
        <v>1025</v>
      </c>
      <c r="F176" s="81">
        <v>227</v>
      </c>
      <c r="G176" s="413">
        <f t="shared" si="2"/>
        <v>1368267.9900000016</v>
      </c>
      <c r="H176" s="333" t="s">
        <v>7772</v>
      </c>
      <c r="I176" s="2" t="s">
        <v>7773</v>
      </c>
      <c r="K176" s="351"/>
      <c r="L176" s="351"/>
    </row>
    <row r="177" spans="1:12">
      <c r="A177" s="322">
        <v>42668</v>
      </c>
      <c r="B177" s="9" t="s">
        <v>7774</v>
      </c>
      <c r="C177" s="48">
        <v>481027.91</v>
      </c>
      <c r="D177" s="341">
        <v>189</v>
      </c>
      <c r="E177" s="48">
        <v>0</v>
      </c>
      <c r="F177" s="81"/>
      <c r="G177" s="413">
        <f t="shared" si="2"/>
        <v>1367242.9900000016</v>
      </c>
      <c r="K177" s="351"/>
      <c r="L177" s="351"/>
    </row>
    <row r="178" spans="1:12">
      <c r="A178" s="322">
        <v>42668</v>
      </c>
      <c r="B178" s="9" t="s">
        <v>7775</v>
      </c>
      <c r="C178" s="48">
        <v>50488.25</v>
      </c>
      <c r="D178" s="341">
        <v>188</v>
      </c>
      <c r="E178" s="48">
        <v>0</v>
      </c>
      <c r="F178" s="81"/>
      <c r="G178" s="413">
        <f t="shared" si="2"/>
        <v>1848270.9000000015</v>
      </c>
      <c r="K178" s="351"/>
      <c r="L178" s="351"/>
    </row>
    <row r="179" spans="1:12">
      <c r="A179" s="322">
        <v>42668</v>
      </c>
      <c r="B179" s="9" t="s">
        <v>7776</v>
      </c>
      <c r="C179" s="48">
        <v>0</v>
      </c>
      <c r="D179" s="341"/>
      <c r="E179" s="48">
        <v>91</v>
      </c>
      <c r="F179" s="81"/>
      <c r="G179" s="413">
        <f t="shared" si="2"/>
        <v>1898759.1500000015</v>
      </c>
      <c r="K179" s="351"/>
      <c r="L179" s="351"/>
    </row>
    <row r="180" spans="1:12">
      <c r="A180" s="322">
        <v>42668</v>
      </c>
      <c r="B180" s="9" t="s">
        <v>7777</v>
      </c>
      <c r="C180" s="48">
        <v>500</v>
      </c>
      <c r="D180" s="341">
        <v>183</v>
      </c>
      <c r="E180" s="48">
        <v>0</v>
      </c>
      <c r="F180" s="81"/>
      <c r="G180" s="413">
        <f t="shared" si="2"/>
        <v>1898668.1500000015</v>
      </c>
      <c r="K180" s="351"/>
      <c r="L180" s="351"/>
    </row>
    <row r="181" spans="1:12">
      <c r="A181" s="322">
        <v>42668</v>
      </c>
      <c r="B181" s="9" t="s">
        <v>7778</v>
      </c>
      <c r="C181" s="48">
        <v>0</v>
      </c>
      <c r="D181" s="341"/>
      <c r="E181" s="48">
        <v>214300</v>
      </c>
      <c r="F181" s="81">
        <v>225</v>
      </c>
      <c r="G181" s="413">
        <f t="shared" si="2"/>
        <v>1899168.1500000015</v>
      </c>
      <c r="H181" s="333" t="s">
        <v>7779</v>
      </c>
      <c r="K181" s="351"/>
      <c r="L181" s="351"/>
    </row>
    <row r="182" spans="1:12">
      <c r="A182" s="322">
        <v>42668</v>
      </c>
      <c r="B182" s="9" t="s">
        <v>7780</v>
      </c>
      <c r="C182" s="48">
        <v>0</v>
      </c>
      <c r="D182" s="341"/>
      <c r="E182" s="48">
        <v>17515.28</v>
      </c>
      <c r="F182" s="81">
        <v>201</v>
      </c>
      <c r="G182" s="413">
        <f t="shared" si="2"/>
        <v>1684868.1500000015</v>
      </c>
      <c r="H182" s="333" t="s">
        <v>7781</v>
      </c>
      <c r="K182" s="351"/>
      <c r="L182" s="351"/>
    </row>
    <row r="183" spans="1:12">
      <c r="A183" s="322">
        <v>42668</v>
      </c>
      <c r="B183" s="9" t="s">
        <v>7782</v>
      </c>
      <c r="C183" s="48">
        <v>0</v>
      </c>
      <c r="D183" s="341"/>
      <c r="E183" s="48">
        <v>72280.83</v>
      </c>
      <c r="F183" s="81">
        <v>194</v>
      </c>
      <c r="G183" s="413">
        <f t="shared" si="2"/>
        <v>1667352.8700000015</v>
      </c>
      <c r="H183" s="333" t="s">
        <v>7783</v>
      </c>
      <c r="K183" s="351"/>
      <c r="L183" s="351"/>
    </row>
    <row r="184" spans="1:12">
      <c r="A184" s="322">
        <v>42668</v>
      </c>
      <c r="B184" s="9" t="s">
        <v>7784</v>
      </c>
      <c r="C184" s="48">
        <v>0</v>
      </c>
      <c r="D184" s="341"/>
      <c r="E184" s="48">
        <v>36171.58</v>
      </c>
      <c r="F184" s="81">
        <v>206</v>
      </c>
      <c r="G184" s="413">
        <f t="shared" si="2"/>
        <v>1595072.0400000014</v>
      </c>
      <c r="H184" s="333" t="s">
        <v>7785</v>
      </c>
      <c r="K184" s="351"/>
      <c r="L184" s="351"/>
    </row>
    <row r="185" spans="1:12">
      <c r="A185" s="411">
        <v>42668</v>
      </c>
      <c r="B185" s="451" t="s">
        <v>4180</v>
      </c>
      <c r="C185" s="413">
        <v>8.82</v>
      </c>
      <c r="D185" s="341" t="s">
        <v>819</v>
      </c>
      <c r="E185" s="413">
        <v>0</v>
      </c>
      <c r="F185" s="81"/>
      <c r="G185" s="413">
        <f t="shared" si="2"/>
        <v>1558900.4600000014</v>
      </c>
      <c r="H185" s="333" t="s">
        <v>819</v>
      </c>
      <c r="K185" s="351"/>
      <c r="L185" s="351"/>
    </row>
    <row r="186" spans="1:12">
      <c r="A186" s="411">
        <v>42668</v>
      </c>
      <c r="B186" s="412" t="s">
        <v>4181</v>
      </c>
      <c r="C186" s="413">
        <v>55.12</v>
      </c>
      <c r="D186" s="341" t="s">
        <v>819</v>
      </c>
      <c r="E186" s="413">
        <v>0</v>
      </c>
      <c r="F186" s="81"/>
      <c r="G186" s="413">
        <f t="shared" si="2"/>
        <v>1558909.2800000014</v>
      </c>
      <c r="H186" s="333" t="s">
        <v>819</v>
      </c>
      <c r="K186" s="351"/>
      <c r="L186" s="351"/>
    </row>
    <row r="187" spans="1:12">
      <c r="A187" s="322">
        <v>42668</v>
      </c>
      <c r="B187" s="9" t="s">
        <v>4182</v>
      </c>
      <c r="C187" s="48">
        <v>0</v>
      </c>
      <c r="D187" s="341"/>
      <c r="E187" s="48">
        <v>5228.37</v>
      </c>
      <c r="F187" s="81">
        <v>213</v>
      </c>
      <c r="G187" s="413">
        <f t="shared" si="2"/>
        <v>1558964.4000000015</v>
      </c>
      <c r="H187" s="347" t="s">
        <v>7786</v>
      </c>
      <c r="K187" s="351"/>
      <c r="L187" s="351"/>
    </row>
    <row r="188" spans="1:12">
      <c r="A188" s="411">
        <v>42668</v>
      </c>
      <c r="B188" s="451" t="s">
        <v>4183</v>
      </c>
      <c r="C188" s="413">
        <v>60.06</v>
      </c>
      <c r="D188" s="341" t="s">
        <v>819</v>
      </c>
      <c r="E188" s="413">
        <v>0</v>
      </c>
      <c r="F188" s="81"/>
      <c r="G188" s="413">
        <f t="shared" si="2"/>
        <v>1553736.0300000014</v>
      </c>
      <c r="H188" s="333" t="s">
        <v>819</v>
      </c>
      <c r="K188" s="351"/>
      <c r="L188" s="351"/>
    </row>
    <row r="189" spans="1:12">
      <c r="A189" s="411">
        <v>42668</v>
      </c>
      <c r="B189" s="412" t="s">
        <v>4184</v>
      </c>
      <c r="C189" s="413">
        <v>375.37</v>
      </c>
      <c r="D189" s="341" t="s">
        <v>819</v>
      </c>
      <c r="E189" s="413">
        <v>0</v>
      </c>
      <c r="F189" s="81"/>
      <c r="G189" s="413">
        <f t="shared" si="2"/>
        <v>1553796.0900000015</v>
      </c>
      <c r="H189" s="333" t="s">
        <v>819</v>
      </c>
      <c r="K189" s="351"/>
      <c r="L189" s="351"/>
    </row>
    <row r="190" spans="1:12">
      <c r="A190" s="322">
        <v>42668</v>
      </c>
      <c r="B190" s="9" t="s">
        <v>4185</v>
      </c>
      <c r="C190" s="48">
        <v>0</v>
      </c>
      <c r="D190" s="341"/>
      <c r="E190" s="48">
        <v>15773.64</v>
      </c>
      <c r="F190" s="81">
        <v>213</v>
      </c>
      <c r="G190" s="413">
        <f t="shared" si="2"/>
        <v>1554171.4600000016</v>
      </c>
      <c r="H190" s="347" t="s">
        <v>7786</v>
      </c>
      <c r="K190" s="351"/>
      <c r="L190" s="351"/>
    </row>
    <row r="191" spans="1:12">
      <c r="A191" s="322">
        <v>42667</v>
      </c>
      <c r="B191" s="9" t="s">
        <v>7787</v>
      </c>
      <c r="C191" s="48">
        <v>174081</v>
      </c>
      <c r="D191" s="341"/>
      <c r="E191" s="48">
        <v>0</v>
      </c>
      <c r="F191" s="81"/>
      <c r="G191" s="413">
        <f t="shared" si="2"/>
        <v>1538397.8200000017</v>
      </c>
      <c r="K191" s="351"/>
      <c r="L191" s="351"/>
    </row>
    <row r="192" spans="1:12">
      <c r="A192" s="322">
        <v>42667</v>
      </c>
      <c r="B192" s="9" t="s">
        <v>7788</v>
      </c>
      <c r="C192" s="48">
        <v>0</v>
      </c>
      <c r="D192" s="341"/>
      <c r="E192" s="48">
        <v>1840</v>
      </c>
      <c r="F192" s="81">
        <v>217</v>
      </c>
      <c r="G192" s="413">
        <f t="shared" si="2"/>
        <v>1712478.8200000017</v>
      </c>
      <c r="H192" s="333" t="s">
        <v>7789</v>
      </c>
      <c r="I192" s="2" t="s">
        <v>7623</v>
      </c>
      <c r="K192" s="351"/>
      <c r="L192" s="351"/>
    </row>
    <row r="193" spans="1:12">
      <c r="A193" s="322">
        <v>42667</v>
      </c>
      <c r="B193" s="9" t="s">
        <v>7790</v>
      </c>
      <c r="C193" s="48">
        <v>0</v>
      </c>
      <c r="D193" s="341"/>
      <c r="E193" s="48">
        <v>180137.26</v>
      </c>
      <c r="F193" s="81">
        <v>216</v>
      </c>
      <c r="G193" s="413">
        <f t="shared" si="2"/>
        <v>1710638.8200000017</v>
      </c>
      <c r="H193" s="333" t="s">
        <v>7791</v>
      </c>
      <c r="K193" s="351"/>
      <c r="L193" s="351"/>
    </row>
    <row r="194" spans="1:12">
      <c r="A194" s="322">
        <v>42667</v>
      </c>
      <c r="B194" s="9" t="s">
        <v>7792</v>
      </c>
      <c r="C194" s="48">
        <v>0</v>
      </c>
      <c r="D194" s="341"/>
      <c r="E194" s="48">
        <v>156000</v>
      </c>
      <c r="F194" s="81">
        <v>224</v>
      </c>
      <c r="G194" s="413">
        <f t="shared" si="2"/>
        <v>1530501.5600000017</v>
      </c>
      <c r="K194" s="351"/>
      <c r="L194" s="351"/>
    </row>
    <row r="195" spans="1:12">
      <c r="A195" s="322">
        <v>42667</v>
      </c>
      <c r="B195" s="9" t="s">
        <v>7793</v>
      </c>
      <c r="C195" s="48">
        <v>1294913.57</v>
      </c>
      <c r="D195" s="341">
        <v>184</v>
      </c>
      <c r="E195" s="48">
        <v>0</v>
      </c>
      <c r="F195" s="81"/>
      <c r="G195" s="413">
        <f t="shared" si="2"/>
        <v>1374501.5600000017</v>
      </c>
      <c r="K195" s="351"/>
      <c r="L195" s="351"/>
    </row>
    <row r="196" spans="1:12">
      <c r="A196" s="322">
        <v>42667</v>
      </c>
      <c r="B196" s="9" t="s">
        <v>7794</v>
      </c>
      <c r="C196" s="48">
        <v>0</v>
      </c>
      <c r="D196" s="341"/>
      <c r="E196" s="48">
        <v>4731.12</v>
      </c>
      <c r="F196" s="81">
        <v>221</v>
      </c>
      <c r="G196" s="413">
        <f t="shared" si="2"/>
        <v>2669415.1300000018</v>
      </c>
      <c r="H196" s="333" t="s">
        <v>7795</v>
      </c>
      <c r="K196" s="351"/>
      <c r="L196" s="351"/>
    </row>
    <row r="197" spans="1:12">
      <c r="A197" s="322">
        <v>42667</v>
      </c>
      <c r="B197" s="291" t="s">
        <v>7796</v>
      </c>
      <c r="C197" s="48">
        <v>0</v>
      </c>
      <c r="D197" s="341"/>
      <c r="E197" s="48">
        <v>48067.62</v>
      </c>
      <c r="F197" s="81">
        <v>210</v>
      </c>
      <c r="G197" s="413">
        <f t="shared" si="2"/>
        <v>2664684.0100000016</v>
      </c>
      <c r="H197" s="333" t="s">
        <v>802</v>
      </c>
      <c r="K197" s="351"/>
      <c r="L197" s="351"/>
    </row>
    <row r="198" spans="1:12">
      <c r="A198" s="322">
        <v>42667</v>
      </c>
      <c r="B198" s="291" t="s">
        <v>7797</v>
      </c>
      <c r="C198" s="48">
        <v>0</v>
      </c>
      <c r="D198" s="341"/>
      <c r="E198" s="48">
        <v>95000.01</v>
      </c>
      <c r="F198" s="81">
        <v>211</v>
      </c>
      <c r="G198" s="413">
        <f t="shared" ref="G198:G261" si="3">+G199+E198-C198</f>
        <v>2616616.3900000015</v>
      </c>
      <c r="H198" s="333" t="s">
        <v>802</v>
      </c>
      <c r="K198" s="351"/>
      <c r="L198" s="351"/>
    </row>
    <row r="199" spans="1:12">
      <c r="A199" s="322">
        <v>42667</v>
      </c>
      <c r="B199" s="9" t="s">
        <v>7798</v>
      </c>
      <c r="C199" s="48">
        <v>0</v>
      </c>
      <c r="D199" s="341"/>
      <c r="E199" s="48">
        <v>47060.92</v>
      </c>
      <c r="F199" s="81">
        <v>188</v>
      </c>
      <c r="G199" s="413">
        <f t="shared" si="3"/>
        <v>2521616.3800000018</v>
      </c>
      <c r="H199" s="333" t="s">
        <v>7799</v>
      </c>
      <c r="K199" s="351"/>
      <c r="L199" s="351"/>
    </row>
    <row r="200" spans="1:12">
      <c r="A200" s="322">
        <v>42667</v>
      </c>
      <c r="B200" s="9" t="s">
        <v>7800</v>
      </c>
      <c r="C200" s="48">
        <v>0</v>
      </c>
      <c r="D200" s="341"/>
      <c r="E200" s="48">
        <v>157954.99</v>
      </c>
      <c r="F200" s="81">
        <v>176</v>
      </c>
      <c r="G200" s="413">
        <f t="shared" si="3"/>
        <v>2474555.4600000018</v>
      </c>
      <c r="H200" s="333" t="s">
        <v>7801</v>
      </c>
      <c r="K200" s="351"/>
      <c r="L200" s="351"/>
    </row>
    <row r="201" spans="1:12">
      <c r="A201" s="322">
        <v>42667</v>
      </c>
      <c r="B201" s="9" t="s">
        <v>7802</v>
      </c>
      <c r="C201" s="48">
        <v>0</v>
      </c>
      <c r="D201" s="341"/>
      <c r="E201" s="48">
        <v>251600</v>
      </c>
      <c r="F201" s="81">
        <v>228</v>
      </c>
      <c r="G201" s="413">
        <f t="shared" si="3"/>
        <v>2316600.4700000016</v>
      </c>
      <c r="H201" s="333" t="s">
        <v>7803</v>
      </c>
      <c r="K201" s="351"/>
      <c r="L201" s="351"/>
    </row>
    <row r="202" spans="1:12">
      <c r="A202" s="322">
        <v>42667</v>
      </c>
      <c r="B202" s="9" t="s">
        <v>7804</v>
      </c>
      <c r="C202" s="48">
        <v>0</v>
      </c>
      <c r="D202" s="341"/>
      <c r="E202" s="48">
        <v>1025</v>
      </c>
      <c r="F202" s="81">
        <v>218</v>
      </c>
      <c r="G202" s="413">
        <f t="shared" si="3"/>
        <v>2065000.4700000016</v>
      </c>
      <c r="H202" s="333" t="s">
        <v>7805</v>
      </c>
      <c r="I202" s="2" t="s">
        <v>7073</v>
      </c>
      <c r="K202" s="351"/>
      <c r="L202" s="351"/>
    </row>
    <row r="203" spans="1:12">
      <c r="A203" s="322">
        <v>42667</v>
      </c>
      <c r="B203" s="9" t="s">
        <v>7806</v>
      </c>
      <c r="C203" s="48">
        <v>0</v>
      </c>
      <c r="D203" s="341"/>
      <c r="E203" s="48">
        <v>267440</v>
      </c>
      <c r="F203" s="81">
        <v>229</v>
      </c>
      <c r="G203" s="413">
        <f t="shared" si="3"/>
        <v>2063975.4700000016</v>
      </c>
      <c r="H203" s="333" t="s">
        <v>7807</v>
      </c>
      <c r="K203" s="351"/>
      <c r="L203" s="351"/>
    </row>
    <row r="204" spans="1:12">
      <c r="A204" s="411">
        <v>42667</v>
      </c>
      <c r="B204" s="451" t="s">
        <v>4180</v>
      </c>
      <c r="C204" s="413">
        <v>25.79</v>
      </c>
      <c r="D204" s="341" t="s">
        <v>819</v>
      </c>
      <c r="E204" s="413">
        <v>0</v>
      </c>
      <c r="F204" s="81"/>
      <c r="G204" s="413">
        <f t="shared" si="3"/>
        <v>1796535.4700000016</v>
      </c>
      <c r="H204" s="333" t="s">
        <v>819</v>
      </c>
      <c r="K204" s="351"/>
      <c r="L204" s="351"/>
    </row>
    <row r="205" spans="1:12">
      <c r="A205" s="411">
        <v>42667</v>
      </c>
      <c r="B205" s="412" t="s">
        <v>4181</v>
      </c>
      <c r="C205" s="413">
        <v>161.16</v>
      </c>
      <c r="D205" s="341" t="s">
        <v>819</v>
      </c>
      <c r="E205" s="413">
        <v>0</v>
      </c>
      <c r="F205" s="81"/>
      <c r="G205" s="413">
        <f t="shared" si="3"/>
        <v>1796561.2600000016</v>
      </c>
      <c r="H205" s="333" t="s">
        <v>819</v>
      </c>
      <c r="K205" s="351"/>
      <c r="L205" s="351"/>
    </row>
    <row r="206" spans="1:12">
      <c r="A206" s="322">
        <v>42667</v>
      </c>
      <c r="B206" s="9" t="s">
        <v>4182</v>
      </c>
      <c r="C206" s="48">
        <v>0</v>
      </c>
      <c r="D206" s="341"/>
      <c r="E206" s="48">
        <v>54025.02</v>
      </c>
      <c r="F206" s="81">
        <v>207</v>
      </c>
      <c r="G206" s="413">
        <f t="shared" si="3"/>
        <v>1796722.4200000016</v>
      </c>
      <c r="H206" s="347" t="s">
        <v>7808</v>
      </c>
      <c r="K206" s="351"/>
      <c r="L206" s="351"/>
    </row>
    <row r="207" spans="1:12">
      <c r="A207" s="411">
        <v>42667</v>
      </c>
      <c r="B207" s="451" t="s">
        <v>4183</v>
      </c>
      <c r="C207" s="413">
        <v>49.77</v>
      </c>
      <c r="D207" s="341" t="s">
        <v>819</v>
      </c>
      <c r="E207" s="413">
        <v>0</v>
      </c>
      <c r="F207" s="81"/>
      <c r="G207" s="413">
        <f t="shared" si="3"/>
        <v>1742697.4000000015</v>
      </c>
      <c r="H207" s="333" t="s">
        <v>819</v>
      </c>
      <c r="K207" s="351"/>
      <c r="L207" s="351"/>
    </row>
    <row r="208" spans="1:12">
      <c r="A208" s="411">
        <v>42667</v>
      </c>
      <c r="B208" s="412" t="s">
        <v>4184</v>
      </c>
      <c r="C208" s="413">
        <v>311.07</v>
      </c>
      <c r="D208" s="341" t="s">
        <v>819</v>
      </c>
      <c r="E208" s="413">
        <v>0</v>
      </c>
      <c r="F208" s="81"/>
      <c r="G208" s="413">
        <f t="shared" si="3"/>
        <v>1742747.1700000016</v>
      </c>
      <c r="H208" s="333" t="s">
        <v>819</v>
      </c>
      <c r="K208" s="351"/>
      <c r="L208" s="351"/>
    </row>
    <row r="209" spans="1:12">
      <c r="A209" s="322">
        <v>42667</v>
      </c>
      <c r="B209" s="9" t="s">
        <v>4185</v>
      </c>
      <c r="C209" s="48">
        <v>0</v>
      </c>
      <c r="D209" s="341"/>
      <c r="E209" s="48">
        <v>13071.21</v>
      </c>
      <c r="F209" s="81">
        <v>207</v>
      </c>
      <c r="G209" s="413">
        <f t="shared" si="3"/>
        <v>1743058.2400000016</v>
      </c>
      <c r="H209" s="347" t="s">
        <v>7808</v>
      </c>
      <c r="K209" s="351"/>
      <c r="L209" s="351"/>
    </row>
    <row r="210" spans="1:12">
      <c r="A210" s="322">
        <v>42667</v>
      </c>
      <c r="B210" s="9" t="s">
        <v>7809</v>
      </c>
      <c r="C210" s="48">
        <v>0</v>
      </c>
      <c r="D210" s="341"/>
      <c r="E210" s="48">
        <v>53.06</v>
      </c>
      <c r="F210" s="81">
        <v>207</v>
      </c>
      <c r="G210" s="413">
        <f t="shared" si="3"/>
        <v>1729987.0300000017</v>
      </c>
      <c r="H210" s="347" t="s">
        <v>7808</v>
      </c>
      <c r="K210" s="351"/>
      <c r="L210" s="351"/>
    </row>
    <row r="211" spans="1:12">
      <c r="A211" s="411">
        <v>42667</v>
      </c>
      <c r="B211" s="451" t="s">
        <v>4180</v>
      </c>
      <c r="C211" s="413">
        <v>14.31</v>
      </c>
      <c r="D211" s="341" t="s">
        <v>819</v>
      </c>
      <c r="E211" s="413">
        <v>0</v>
      </c>
      <c r="F211" s="81"/>
      <c r="G211" s="413">
        <f t="shared" si="3"/>
        <v>1729933.9700000016</v>
      </c>
      <c r="H211" s="333" t="s">
        <v>819</v>
      </c>
      <c r="K211" s="351"/>
      <c r="L211" s="351"/>
    </row>
    <row r="212" spans="1:12">
      <c r="A212" s="411">
        <v>42667</v>
      </c>
      <c r="B212" s="412" t="s">
        <v>4181</v>
      </c>
      <c r="C212" s="413">
        <v>89.42</v>
      </c>
      <c r="D212" s="341" t="s">
        <v>819</v>
      </c>
      <c r="E212" s="413">
        <v>0</v>
      </c>
      <c r="F212" s="81"/>
      <c r="G212" s="413">
        <f t="shared" si="3"/>
        <v>1729948.2800000017</v>
      </c>
      <c r="H212" s="333" t="s">
        <v>819</v>
      </c>
      <c r="K212" s="351"/>
      <c r="L212" s="351"/>
    </row>
    <row r="213" spans="1:12">
      <c r="A213" s="322">
        <v>42667</v>
      </c>
      <c r="B213" s="9" t="s">
        <v>4182</v>
      </c>
      <c r="C213" s="48">
        <v>0</v>
      </c>
      <c r="D213" s="341"/>
      <c r="E213" s="48">
        <v>25979.08</v>
      </c>
      <c r="F213" s="81">
        <v>193</v>
      </c>
      <c r="G213" s="413">
        <f t="shared" si="3"/>
        <v>1730037.7000000016</v>
      </c>
      <c r="H213" s="347" t="s">
        <v>7810</v>
      </c>
      <c r="K213" s="351"/>
      <c r="L213" s="351"/>
    </row>
    <row r="214" spans="1:12">
      <c r="A214" s="411">
        <v>42667</v>
      </c>
      <c r="B214" s="451" t="s">
        <v>4183</v>
      </c>
      <c r="C214" s="413">
        <v>47.21</v>
      </c>
      <c r="D214" s="341" t="s">
        <v>819</v>
      </c>
      <c r="E214" s="413">
        <v>0</v>
      </c>
      <c r="F214" s="81"/>
      <c r="G214" s="413">
        <f t="shared" si="3"/>
        <v>1704058.6200000015</v>
      </c>
      <c r="H214" s="333" t="s">
        <v>819</v>
      </c>
      <c r="K214" s="351"/>
      <c r="L214" s="351"/>
    </row>
    <row r="215" spans="1:12">
      <c r="A215" s="411">
        <v>42667</v>
      </c>
      <c r="B215" s="412" t="s">
        <v>4184</v>
      </c>
      <c r="C215" s="413">
        <v>295.06</v>
      </c>
      <c r="D215" s="341" t="s">
        <v>819</v>
      </c>
      <c r="E215" s="413">
        <v>0</v>
      </c>
      <c r="F215" s="81"/>
      <c r="G215" s="413">
        <f t="shared" si="3"/>
        <v>1704105.8300000015</v>
      </c>
      <c r="H215" s="333" t="s">
        <v>819</v>
      </c>
      <c r="K215" s="351"/>
      <c r="L215" s="351"/>
    </row>
    <row r="216" spans="1:12">
      <c r="A216" s="322">
        <v>42667</v>
      </c>
      <c r="B216" s="9" t="s">
        <v>4185</v>
      </c>
      <c r="C216" s="48">
        <v>0</v>
      </c>
      <c r="D216" s="341"/>
      <c r="E216" s="48">
        <v>12398.8</v>
      </c>
      <c r="F216" s="81">
        <v>193</v>
      </c>
      <c r="G216" s="413">
        <f t="shared" si="3"/>
        <v>1704400.8900000015</v>
      </c>
      <c r="H216" s="347" t="s">
        <v>7810</v>
      </c>
      <c r="K216" s="351"/>
      <c r="L216" s="351"/>
    </row>
    <row r="217" spans="1:12">
      <c r="A217" s="322">
        <v>42665</v>
      </c>
      <c r="B217" s="9" t="s">
        <v>7811</v>
      </c>
      <c r="C217" s="48">
        <v>5900</v>
      </c>
      <c r="D217" s="341">
        <v>182</v>
      </c>
      <c r="E217" s="48">
        <v>0</v>
      </c>
      <c r="F217" s="81"/>
      <c r="G217" s="413">
        <f t="shared" si="3"/>
        <v>1692002.0900000015</v>
      </c>
      <c r="K217" s="351"/>
      <c r="L217" s="351"/>
    </row>
    <row r="218" spans="1:12">
      <c r="A218" s="322">
        <v>42665</v>
      </c>
      <c r="B218" s="9" t="s">
        <v>7812</v>
      </c>
      <c r="C218" s="48">
        <v>198696.72</v>
      </c>
      <c r="D218" s="341">
        <v>180</v>
      </c>
      <c r="E218" s="48">
        <v>0</v>
      </c>
      <c r="F218" s="81"/>
      <c r="G218" s="413">
        <f t="shared" si="3"/>
        <v>1697902.0900000015</v>
      </c>
      <c r="K218" s="351"/>
      <c r="L218" s="351"/>
    </row>
    <row r="219" spans="1:12">
      <c r="A219" s="322">
        <v>42665</v>
      </c>
      <c r="B219" s="9" t="s">
        <v>7813</v>
      </c>
      <c r="C219" s="48">
        <v>89932.12</v>
      </c>
      <c r="D219" s="341">
        <v>181</v>
      </c>
      <c r="E219" s="48">
        <v>0</v>
      </c>
      <c r="F219" s="81"/>
      <c r="G219" s="413">
        <f t="shared" si="3"/>
        <v>1896598.8100000015</v>
      </c>
      <c r="K219" s="351"/>
      <c r="L219" s="351"/>
    </row>
    <row r="220" spans="1:12">
      <c r="A220" s="322">
        <v>42665</v>
      </c>
      <c r="B220" s="9" t="s">
        <v>7814</v>
      </c>
      <c r="C220" s="48">
        <v>0</v>
      </c>
      <c r="D220" s="341"/>
      <c r="E220" s="48">
        <v>6546</v>
      </c>
      <c r="F220" s="81">
        <v>212</v>
      </c>
      <c r="G220" s="413">
        <f t="shared" si="3"/>
        <v>1986530.9300000016</v>
      </c>
      <c r="H220" s="333" t="s">
        <v>7815</v>
      </c>
      <c r="K220" s="351"/>
      <c r="L220" s="351"/>
    </row>
    <row r="221" spans="1:12">
      <c r="A221" s="322">
        <v>42665</v>
      </c>
      <c r="B221" s="284" t="s">
        <v>7816</v>
      </c>
      <c r="C221" s="48">
        <v>5000</v>
      </c>
      <c r="D221" s="341" t="s">
        <v>5039</v>
      </c>
      <c r="E221" s="48">
        <v>0</v>
      </c>
      <c r="F221" s="81"/>
      <c r="G221" s="413">
        <f t="shared" si="3"/>
        <v>1979984.9300000016</v>
      </c>
      <c r="H221" s="333" t="s">
        <v>114</v>
      </c>
      <c r="K221" s="351"/>
      <c r="L221" s="351"/>
    </row>
    <row r="222" spans="1:12">
      <c r="A222" s="322">
        <v>42665</v>
      </c>
      <c r="B222" s="9" t="s">
        <v>7817</v>
      </c>
      <c r="C222" s="48">
        <v>799.44</v>
      </c>
      <c r="D222" s="341">
        <v>185</v>
      </c>
      <c r="E222" s="48">
        <v>0</v>
      </c>
      <c r="F222" s="81"/>
      <c r="G222" s="413">
        <f t="shared" si="3"/>
        <v>1984984.9300000016</v>
      </c>
      <c r="K222" s="351"/>
      <c r="L222" s="351"/>
    </row>
    <row r="223" spans="1:12">
      <c r="A223" s="322">
        <v>42667</v>
      </c>
      <c r="B223" s="9" t="s">
        <v>7818</v>
      </c>
      <c r="C223" s="48">
        <v>0</v>
      </c>
      <c r="D223" s="341"/>
      <c r="E223" s="48">
        <v>210000</v>
      </c>
      <c r="F223" s="81">
        <v>215</v>
      </c>
      <c r="G223" s="413">
        <f t="shared" si="3"/>
        <v>1985784.3700000015</v>
      </c>
      <c r="H223" s="333" t="s">
        <v>7819</v>
      </c>
      <c r="K223" s="351"/>
      <c r="L223" s="351"/>
    </row>
    <row r="224" spans="1:12">
      <c r="A224" s="322">
        <v>42664</v>
      </c>
      <c r="B224" s="9" t="s">
        <v>7820</v>
      </c>
      <c r="C224" s="48">
        <v>12731.51</v>
      </c>
      <c r="D224" s="341">
        <v>123</v>
      </c>
      <c r="E224" s="48">
        <v>0</v>
      </c>
      <c r="F224" s="81"/>
      <c r="G224" s="413">
        <f t="shared" si="3"/>
        <v>1775784.3700000015</v>
      </c>
      <c r="K224" s="351"/>
      <c r="L224" s="351"/>
    </row>
    <row r="225" spans="1:12">
      <c r="A225" s="322">
        <v>42664</v>
      </c>
      <c r="B225" s="9" t="s">
        <v>7821</v>
      </c>
      <c r="C225" s="48">
        <v>7476.18</v>
      </c>
      <c r="D225" s="341">
        <v>124</v>
      </c>
      <c r="E225" s="48">
        <v>0</v>
      </c>
      <c r="F225" s="81"/>
      <c r="G225" s="413">
        <f t="shared" si="3"/>
        <v>1788515.8800000015</v>
      </c>
      <c r="K225" s="351"/>
      <c r="L225" s="351"/>
    </row>
    <row r="226" spans="1:12">
      <c r="A226" s="322">
        <v>42664</v>
      </c>
      <c r="B226" s="9" t="s">
        <v>7822</v>
      </c>
      <c r="C226" s="48">
        <v>0</v>
      </c>
      <c r="D226" s="341"/>
      <c r="E226" s="48">
        <v>1840</v>
      </c>
      <c r="F226" s="81">
        <v>203</v>
      </c>
      <c r="G226" s="413">
        <f t="shared" si="3"/>
        <v>1795992.0600000015</v>
      </c>
      <c r="H226" s="333" t="s">
        <v>7823</v>
      </c>
      <c r="I226" s="2" t="s">
        <v>5167</v>
      </c>
      <c r="K226" s="351"/>
      <c r="L226" s="351"/>
    </row>
    <row r="227" spans="1:12">
      <c r="A227" s="322">
        <v>42664</v>
      </c>
      <c r="B227" s="9" t="s">
        <v>7824</v>
      </c>
      <c r="C227" s="48">
        <v>0</v>
      </c>
      <c r="D227" s="341"/>
      <c r="E227" s="48">
        <v>50000</v>
      </c>
      <c r="F227" s="81">
        <v>226</v>
      </c>
      <c r="G227" s="413">
        <f t="shared" si="3"/>
        <v>1794152.0600000015</v>
      </c>
      <c r="H227" s="333" t="s">
        <v>7825</v>
      </c>
      <c r="K227" s="351"/>
      <c r="L227" s="351"/>
    </row>
    <row r="228" spans="1:12">
      <c r="A228" s="322">
        <v>42664</v>
      </c>
      <c r="B228" s="9" t="s">
        <v>7826</v>
      </c>
      <c r="C228" s="48">
        <v>0</v>
      </c>
      <c r="D228" s="341"/>
      <c r="E228" s="48">
        <v>4151</v>
      </c>
      <c r="F228" s="81">
        <v>250</v>
      </c>
      <c r="G228" s="413">
        <f t="shared" si="3"/>
        <v>1744152.0600000015</v>
      </c>
      <c r="K228" s="351"/>
      <c r="L228" s="351"/>
    </row>
    <row r="229" spans="1:12">
      <c r="A229" s="322">
        <v>42664</v>
      </c>
      <c r="B229" s="9" t="s">
        <v>7827</v>
      </c>
      <c r="C229" s="48">
        <v>0</v>
      </c>
      <c r="D229" s="341"/>
      <c r="E229" s="48">
        <v>50000</v>
      </c>
      <c r="F229" s="81">
        <v>209</v>
      </c>
      <c r="G229" s="413">
        <f t="shared" si="3"/>
        <v>1740001.0600000015</v>
      </c>
      <c r="H229" s="333" t="s">
        <v>7828</v>
      </c>
      <c r="K229" s="351"/>
      <c r="L229" s="351"/>
    </row>
    <row r="230" spans="1:12">
      <c r="A230" s="322">
        <v>42664</v>
      </c>
      <c r="B230" s="9" t="s">
        <v>7829</v>
      </c>
      <c r="C230" s="48">
        <v>10061.69</v>
      </c>
      <c r="D230" s="341">
        <v>174</v>
      </c>
      <c r="E230" s="48">
        <v>0</v>
      </c>
      <c r="F230" s="81"/>
      <c r="G230" s="413">
        <f t="shared" si="3"/>
        <v>1690001.0600000015</v>
      </c>
      <c r="K230" s="351"/>
      <c r="L230" s="351"/>
    </row>
    <row r="231" spans="1:12">
      <c r="A231" s="322">
        <v>42664</v>
      </c>
      <c r="B231" s="9" t="s">
        <v>7830</v>
      </c>
      <c r="C231" s="48">
        <v>14378.03</v>
      </c>
      <c r="D231" s="341">
        <v>173</v>
      </c>
      <c r="E231" s="48">
        <v>0</v>
      </c>
      <c r="F231" s="81"/>
      <c r="G231" s="413">
        <f t="shared" si="3"/>
        <v>1700062.7500000014</v>
      </c>
      <c r="K231" s="351"/>
      <c r="L231" s="351"/>
    </row>
    <row r="232" spans="1:12">
      <c r="A232" s="322">
        <v>42664</v>
      </c>
      <c r="B232" s="9" t="s">
        <v>7831</v>
      </c>
      <c r="C232" s="48">
        <v>5330.7</v>
      </c>
      <c r="D232" s="341">
        <v>172</v>
      </c>
      <c r="E232" s="48">
        <v>0</v>
      </c>
      <c r="F232" s="81"/>
      <c r="G232" s="413">
        <f t="shared" si="3"/>
        <v>1714440.7800000014</v>
      </c>
      <c r="K232" s="351"/>
      <c r="L232" s="351"/>
    </row>
    <row r="233" spans="1:12">
      <c r="A233" s="322">
        <v>42664</v>
      </c>
      <c r="B233" s="9" t="s">
        <v>7832</v>
      </c>
      <c r="C233" s="48">
        <v>7339.66</v>
      </c>
      <c r="D233" s="341">
        <v>171</v>
      </c>
      <c r="E233" s="48">
        <v>0</v>
      </c>
      <c r="F233" s="81"/>
      <c r="G233" s="413">
        <f t="shared" si="3"/>
        <v>1719771.4800000014</v>
      </c>
      <c r="K233" s="351"/>
      <c r="L233" s="351"/>
    </row>
    <row r="234" spans="1:12">
      <c r="A234" s="322">
        <v>42664</v>
      </c>
      <c r="B234" s="9" t="s">
        <v>7833</v>
      </c>
      <c r="C234" s="48">
        <v>3985.83</v>
      </c>
      <c r="D234" s="341">
        <v>170</v>
      </c>
      <c r="E234" s="48">
        <v>0</v>
      </c>
      <c r="F234" s="81"/>
      <c r="G234" s="413">
        <f t="shared" si="3"/>
        <v>1727111.1400000013</v>
      </c>
      <c r="K234" s="351"/>
      <c r="L234" s="351"/>
    </row>
    <row r="235" spans="1:12">
      <c r="A235" s="322">
        <v>42664</v>
      </c>
      <c r="B235" s="9" t="s">
        <v>7834</v>
      </c>
      <c r="C235" s="48">
        <v>0</v>
      </c>
      <c r="D235" s="341"/>
      <c r="E235" s="48">
        <v>177700</v>
      </c>
      <c r="F235" s="81">
        <v>198</v>
      </c>
      <c r="G235" s="413">
        <f t="shared" si="3"/>
        <v>1731096.9700000014</v>
      </c>
      <c r="H235" s="333" t="s">
        <v>7835</v>
      </c>
      <c r="K235" s="351"/>
      <c r="L235" s="351"/>
    </row>
    <row r="236" spans="1:12">
      <c r="A236" s="322">
        <v>42664</v>
      </c>
      <c r="B236" s="9" t="s">
        <v>7836</v>
      </c>
      <c r="C236" s="48">
        <v>0</v>
      </c>
      <c r="D236" s="341"/>
      <c r="E236" s="48">
        <v>243723.3</v>
      </c>
      <c r="F236" s="81">
        <v>200</v>
      </c>
      <c r="G236" s="413">
        <f t="shared" si="3"/>
        <v>1553396.9700000014</v>
      </c>
      <c r="H236" s="333" t="s">
        <v>7837</v>
      </c>
      <c r="K236" s="351"/>
      <c r="L236" s="351"/>
    </row>
    <row r="237" spans="1:12">
      <c r="A237" s="322">
        <v>42664</v>
      </c>
      <c r="B237" s="9" t="s">
        <v>6174</v>
      </c>
      <c r="C237" s="48">
        <v>0</v>
      </c>
      <c r="D237" s="341"/>
      <c r="E237" s="48">
        <v>1840</v>
      </c>
      <c r="F237" s="81">
        <v>204</v>
      </c>
      <c r="G237" s="413">
        <f t="shared" si="3"/>
        <v>1309673.6700000013</v>
      </c>
      <c r="H237" s="333" t="s">
        <v>7838</v>
      </c>
      <c r="K237" s="351"/>
      <c r="L237" s="351"/>
    </row>
    <row r="238" spans="1:12">
      <c r="A238" s="322">
        <v>42664</v>
      </c>
      <c r="B238" s="9" t="s">
        <v>7839</v>
      </c>
      <c r="C238" s="48">
        <v>0</v>
      </c>
      <c r="D238" s="341"/>
      <c r="E238" s="48">
        <v>150000</v>
      </c>
      <c r="F238" s="81">
        <v>197</v>
      </c>
      <c r="G238" s="413">
        <f t="shared" si="3"/>
        <v>1307833.6700000013</v>
      </c>
      <c r="H238" s="333" t="s">
        <v>7840</v>
      </c>
      <c r="K238" s="351"/>
      <c r="L238" s="351"/>
    </row>
    <row r="239" spans="1:12">
      <c r="A239" s="322">
        <v>42664</v>
      </c>
      <c r="B239" s="9" t="s">
        <v>7841</v>
      </c>
      <c r="C239" s="48">
        <v>0</v>
      </c>
      <c r="D239" s="341"/>
      <c r="E239" s="48">
        <v>89932.12</v>
      </c>
      <c r="F239" s="81">
        <v>196</v>
      </c>
      <c r="G239" s="413">
        <f t="shared" si="3"/>
        <v>1157833.6700000013</v>
      </c>
      <c r="H239" s="333" t="s">
        <v>7842</v>
      </c>
      <c r="K239" s="351"/>
      <c r="L239" s="351"/>
    </row>
    <row r="240" spans="1:12">
      <c r="A240" s="322">
        <v>42664</v>
      </c>
      <c r="B240" s="9" t="s">
        <v>7843</v>
      </c>
      <c r="C240" s="48">
        <v>0</v>
      </c>
      <c r="D240" s="341"/>
      <c r="E240" s="48">
        <v>198696.72</v>
      </c>
      <c r="F240" s="81">
        <v>195</v>
      </c>
      <c r="G240" s="413">
        <f t="shared" si="3"/>
        <v>1067901.5500000012</v>
      </c>
      <c r="H240" s="333" t="s">
        <v>7844</v>
      </c>
      <c r="K240" s="351"/>
      <c r="L240" s="351"/>
    </row>
    <row r="241" spans="1:12">
      <c r="A241" s="322">
        <v>42664</v>
      </c>
      <c r="B241" s="9" t="s">
        <v>7845</v>
      </c>
      <c r="C241" s="48">
        <v>0</v>
      </c>
      <c r="D241" s="341"/>
      <c r="E241" s="48">
        <v>815200</v>
      </c>
      <c r="F241" s="81">
        <v>202</v>
      </c>
      <c r="G241" s="413">
        <f t="shared" si="3"/>
        <v>869204.83000000124</v>
      </c>
      <c r="H241" s="333" t="s">
        <v>7846</v>
      </c>
      <c r="K241" s="351"/>
      <c r="L241" s="351"/>
    </row>
    <row r="242" spans="1:12">
      <c r="A242" s="322">
        <v>42664</v>
      </c>
      <c r="B242" s="9" t="s">
        <v>7847</v>
      </c>
      <c r="C242" s="48">
        <v>150000</v>
      </c>
      <c r="D242" s="341">
        <v>169</v>
      </c>
      <c r="E242" s="48">
        <v>0</v>
      </c>
      <c r="F242" s="81"/>
      <c r="G242" s="413">
        <f t="shared" si="3"/>
        <v>54004.83000000121</v>
      </c>
      <c r="K242" s="351"/>
      <c r="L242" s="351"/>
    </row>
    <row r="243" spans="1:12">
      <c r="A243" s="322">
        <v>42664</v>
      </c>
      <c r="B243" s="9" t="s">
        <v>7848</v>
      </c>
      <c r="C243" s="48">
        <v>189923.41</v>
      </c>
      <c r="D243" s="341">
        <v>176</v>
      </c>
      <c r="E243" s="48">
        <v>0</v>
      </c>
      <c r="F243" s="81"/>
      <c r="G243" s="413">
        <f t="shared" si="3"/>
        <v>204004.83000000121</v>
      </c>
      <c r="K243" s="351"/>
      <c r="L243" s="351"/>
    </row>
    <row r="244" spans="1:12">
      <c r="A244" s="322">
        <v>42664</v>
      </c>
      <c r="B244" s="9" t="s">
        <v>7848</v>
      </c>
      <c r="C244" s="48">
        <v>55041.3</v>
      </c>
      <c r="D244" s="341">
        <v>175</v>
      </c>
      <c r="E244" s="48">
        <v>0</v>
      </c>
      <c r="F244" s="81"/>
      <c r="G244" s="413">
        <f t="shared" si="3"/>
        <v>393928.24000000121</v>
      </c>
      <c r="K244" s="351"/>
      <c r="L244" s="351"/>
    </row>
    <row r="245" spans="1:12">
      <c r="A245" s="322">
        <v>42664</v>
      </c>
      <c r="B245" s="9" t="s">
        <v>7849</v>
      </c>
      <c r="C245" s="48">
        <v>960961.7</v>
      </c>
      <c r="D245" s="341">
        <v>168</v>
      </c>
      <c r="E245" s="48">
        <v>0</v>
      </c>
      <c r="F245" s="81"/>
      <c r="G245" s="413">
        <f t="shared" si="3"/>
        <v>448969.5400000012</v>
      </c>
      <c r="K245" s="351"/>
      <c r="L245" s="351"/>
    </row>
    <row r="246" spans="1:12">
      <c r="A246" s="322">
        <v>42664</v>
      </c>
      <c r="B246" s="9" t="s">
        <v>7850</v>
      </c>
      <c r="C246" s="48">
        <v>0</v>
      </c>
      <c r="D246" s="341"/>
      <c r="E246" s="48">
        <v>102000</v>
      </c>
      <c r="F246" s="81">
        <v>199</v>
      </c>
      <c r="G246" s="413">
        <f t="shared" si="3"/>
        <v>1409931.2400000012</v>
      </c>
      <c r="K246" s="351"/>
      <c r="L246" s="351"/>
    </row>
    <row r="247" spans="1:12">
      <c r="A247" s="322">
        <v>42664</v>
      </c>
      <c r="B247" s="9" t="s">
        <v>7851</v>
      </c>
      <c r="C247" s="48">
        <v>0</v>
      </c>
      <c r="D247" s="341"/>
      <c r="E247" s="48">
        <v>272200</v>
      </c>
      <c r="F247" s="81">
        <v>192</v>
      </c>
      <c r="G247" s="413">
        <f t="shared" si="3"/>
        <v>1307931.2400000012</v>
      </c>
      <c r="H247" s="333" t="s">
        <v>7852</v>
      </c>
      <c r="K247" s="351"/>
      <c r="L247" s="351"/>
    </row>
    <row r="248" spans="1:12">
      <c r="A248" s="322">
        <v>42664</v>
      </c>
      <c r="B248" s="9" t="s">
        <v>7853</v>
      </c>
      <c r="C248" s="48">
        <v>0</v>
      </c>
      <c r="D248" s="341"/>
      <c r="E248" s="48">
        <v>2736</v>
      </c>
      <c r="F248" s="81">
        <v>191</v>
      </c>
      <c r="G248" s="413">
        <f t="shared" si="3"/>
        <v>1035731.240000001</v>
      </c>
      <c r="H248" s="333" t="s">
        <v>7854</v>
      </c>
      <c r="K248" s="351"/>
      <c r="L248" s="351"/>
    </row>
    <row r="249" spans="1:12">
      <c r="A249" s="322">
        <v>42664</v>
      </c>
      <c r="B249" s="9" t="s">
        <v>5077</v>
      </c>
      <c r="C249" s="48">
        <v>0</v>
      </c>
      <c r="D249" s="341"/>
      <c r="E249" s="48">
        <v>2990</v>
      </c>
      <c r="F249" s="81">
        <v>187</v>
      </c>
      <c r="G249" s="413">
        <f t="shared" si="3"/>
        <v>1032995.240000001</v>
      </c>
      <c r="H249" s="333" t="s">
        <v>7855</v>
      </c>
      <c r="K249" s="351"/>
      <c r="L249" s="351"/>
    </row>
    <row r="250" spans="1:12">
      <c r="A250" s="322">
        <v>42664</v>
      </c>
      <c r="B250" s="284" t="s">
        <v>7856</v>
      </c>
      <c r="C250" s="48">
        <v>5000</v>
      </c>
      <c r="D250" s="341" t="s">
        <v>5039</v>
      </c>
      <c r="E250" s="48">
        <v>0</v>
      </c>
      <c r="F250" s="81"/>
      <c r="G250" s="413">
        <f t="shared" si="3"/>
        <v>1030005.240000001</v>
      </c>
      <c r="H250" s="333" t="s">
        <v>114</v>
      </c>
      <c r="K250" s="351"/>
      <c r="L250" s="351"/>
    </row>
    <row r="251" spans="1:12">
      <c r="A251" s="322">
        <v>42664</v>
      </c>
      <c r="B251" s="9" t="s">
        <v>7857</v>
      </c>
      <c r="C251" s="48">
        <v>0</v>
      </c>
      <c r="D251" s="341"/>
      <c r="E251" s="48">
        <v>21282.58</v>
      </c>
      <c r="F251" s="81">
        <v>166</v>
      </c>
      <c r="G251" s="413">
        <f t="shared" si="3"/>
        <v>1035005.240000001</v>
      </c>
      <c r="H251" s="333" t="s">
        <v>7858</v>
      </c>
      <c r="K251" s="351"/>
      <c r="L251" s="351"/>
    </row>
    <row r="252" spans="1:12">
      <c r="A252" s="322">
        <v>42664</v>
      </c>
      <c r="B252" s="9" t="s">
        <v>7859</v>
      </c>
      <c r="C252" s="48">
        <v>0</v>
      </c>
      <c r="D252" s="341"/>
      <c r="E252" s="48">
        <v>71399.66</v>
      </c>
      <c r="F252" s="81">
        <v>165</v>
      </c>
      <c r="G252" s="413">
        <f t="shared" si="3"/>
        <v>1013722.6600000011</v>
      </c>
      <c r="H252" s="333" t="s">
        <v>7860</v>
      </c>
      <c r="K252" s="351"/>
      <c r="L252" s="351"/>
    </row>
    <row r="253" spans="1:12">
      <c r="A253" s="322">
        <v>42664</v>
      </c>
      <c r="B253" s="294" t="s">
        <v>7861</v>
      </c>
      <c r="C253" s="48">
        <v>0</v>
      </c>
      <c r="D253" s="341"/>
      <c r="E253" s="48">
        <v>2335.3000000000002</v>
      </c>
      <c r="F253" s="81" t="s">
        <v>779</v>
      </c>
      <c r="G253" s="413">
        <f t="shared" si="3"/>
        <v>942323.00000000105</v>
      </c>
      <c r="H253" s="333" t="s">
        <v>7862</v>
      </c>
      <c r="K253" s="351"/>
      <c r="L253" s="351"/>
    </row>
    <row r="254" spans="1:12">
      <c r="A254" s="411">
        <v>42664</v>
      </c>
      <c r="B254" s="451" t="s">
        <v>4183</v>
      </c>
      <c r="C254" s="413">
        <v>609.66</v>
      </c>
      <c r="D254" s="341" t="s">
        <v>819</v>
      </c>
      <c r="E254" s="413">
        <v>0</v>
      </c>
      <c r="F254" s="81"/>
      <c r="G254" s="413">
        <f t="shared" si="3"/>
        <v>939987.700000001</v>
      </c>
      <c r="H254" s="333" t="s">
        <v>819</v>
      </c>
      <c r="K254" s="351"/>
      <c r="L254" s="351"/>
    </row>
    <row r="255" spans="1:12">
      <c r="A255" s="411">
        <v>42664</v>
      </c>
      <c r="B255" s="412" t="s">
        <v>4184</v>
      </c>
      <c r="C255" s="413">
        <v>3810.38</v>
      </c>
      <c r="D255" s="341" t="s">
        <v>819</v>
      </c>
      <c r="E255" s="413">
        <v>0</v>
      </c>
      <c r="F255" s="81"/>
      <c r="G255" s="413">
        <f t="shared" si="3"/>
        <v>940597.36000000103</v>
      </c>
      <c r="H255" s="333" t="s">
        <v>819</v>
      </c>
      <c r="K255" s="351"/>
      <c r="L255" s="351"/>
    </row>
    <row r="256" spans="1:12">
      <c r="A256" s="322">
        <v>42664</v>
      </c>
      <c r="B256" s="9" t="s">
        <v>4185</v>
      </c>
      <c r="C256" s="48">
        <v>0</v>
      </c>
      <c r="D256" s="341"/>
      <c r="E256" s="356">
        <v>160100</v>
      </c>
      <c r="F256" s="81">
        <v>166</v>
      </c>
      <c r="G256" s="413">
        <f t="shared" si="3"/>
        <v>944407.74000000104</v>
      </c>
      <c r="H256" s="347" t="s">
        <v>7863</v>
      </c>
      <c r="K256" s="351"/>
      <c r="L256" s="351"/>
    </row>
    <row r="257" spans="1:12">
      <c r="A257" s="411">
        <v>42664</v>
      </c>
      <c r="B257" s="451" t="s">
        <v>4180</v>
      </c>
      <c r="C257" s="413">
        <v>17.87</v>
      </c>
      <c r="D257" s="341" t="s">
        <v>819</v>
      </c>
      <c r="E257" s="413">
        <v>0</v>
      </c>
      <c r="F257" s="81"/>
      <c r="G257" s="413">
        <f t="shared" si="3"/>
        <v>784307.74000000104</v>
      </c>
      <c r="H257" s="333" t="s">
        <v>819</v>
      </c>
      <c r="K257" s="351"/>
      <c r="L257" s="351"/>
    </row>
    <row r="258" spans="1:12">
      <c r="A258" s="411">
        <v>42664</v>
      </c>
      <c r="B258" s="412" t="s">
        <v>4181</v>
      </c>
      <c r="C258" s="413">
        <v>111.69</v>
      </c>
      <c r="D258" s="341" t="s">
        <v>819</v>
      </c>
      <c r="E258" s="413">
        <v>0</v>
      </c>
      <c r="F258" s="81"/>
      <c r="G258" s="413">
        <f t="shared" si="3"/>
        <v>784325.61000000103</v>
      </c>
      <c r="H258" s="333" t="s">
        <v>819</v>
      </c>
      <c r="K258" s="351"/>
      <c r="L258" s="351"/>
    </row>
    <row r="259" spans="1:12">
      <c r="A259" s="322">
        <v>42664</v>
      </c>
      <c r="B259" s="9" t="s">
        <v>4182</v>
      </c>
      <c r="C259" s="48">
        <v>0</v>
      </c>
      <c r="D259" s="341"/>
      <c r="E259" s="48">
        <v>30683.67</v>
      </c>
      <c r="F259" s="81">
        <v>177</v>
      </c>
      <c r="G259" s="413">
        <f t="shared" si="3"/>
        <v>784437.30000000098</v>
      </c>
      <c r="H259" s="347" t="s">
        <v>7864</v>
      </c>
      <c r="K259" s="351"/>
      <c r="L259" s="351"/>
    </row>
    <row r="260" spans="1:12">
      <c r="A260" s="411">
        <v>42664</v>
      </c>
      <c r="B260" s="451" t="s">
        <v>4183</v>
      </c>
      <c r="C260" s="413">
        <v>214.2</v>
      </c>
      <c r="D260" s="341" t="s">
        <v>819</v>
      </c>
      <c r="E260" s="413">
        <v>0</v>
      </c>
      <c r="F260" s="81"/>
      <c r="G260" s="413">
        <f t="shared" si="3"/>
        <v>753753.63000000094</v>
      </c>
      <c r="H260" s="333" t="s">
        <v>819</v>
      </c>
      <c r="K260" s="351"/>
      <c r="L260" s="351"/>
    </row>
    <row r="261" spans="1:12">
      <c r="A261" s="411">
        <v>42664</v>
      </c>
      <c r="B261" s="412" t="s">
        <v>4184</v>
      </c>
      <c r="C261" s="413">
        <v>1338.73</v>
      </c>
      <c r="D261" s="341" t="s">
        <v>819</v>
      </c>
      <c r="E261" s="413">
        <v>0</v>
      </c>
      <c r="F261" s="81"/>
      <c r="G261" s="413">
        <f t="shared" si="3"/>
        <v>753967.83000000089</v>
      </c>
      <c r="H261" s="333" t="s">
        <v>819</v>
      </c>
      <c r="K261" s="351"/>
      <c r="L261" s="351"/>
    </row>
    <row r="262" spans="1:12">
      <c r="A262" s="322">
        <v>42664</v>
      </c>
      <c r="B262" s="9" t="s">
        <v>4185</v>
      </c>
      <c r="C262" s="48">
        <v>0</v>
      </c>
      <c r="D262" s="341"/>
      <c r="E262" s="48">
        <v>56251.45</v>
      </c>
      <c r="F262" s="81">
        <v>177</v>
      </c>
      <c r="G262" s="413">
        <f t="shared" ref="G262:G325" si="4">+G263+E262-C262</f>
        <v>755306.56000000087</v>
      </c>
      <c r="H262" s="347" t="s">
        <v>7864</v>
      </c>
      <c r="K262" s="351"/>
      <c r="L262" s="351"/>
    </row>
    <row r="263" spans="1:12">
      <c r="A263" s="322">
        <v>42664</v>
      </c>
      <c r="B263" s="9" t="s">
        <v>7865</v>
      </c>
      <c r="C263" s="48">
        <v>1856</v>
      </c>
      <c r="D263" s="341">
        <v>166</v>
      </c>
      <c r="E263" s="48">
        <v>0</v>
      </c>
      <c r="F263" s="81"/>
      <c r="G263" s="413">
        <f t="shared" si="4"/>
        <v>699055.11000000092</v>
      </c>
      <c r="K263" s="351"/>
      <c r="L263" s="351"/>
    </row>
    <row r="264" spans="1:12">
      <c r="A264" s="322">
        <v>42663</v>
      </c>
      <c r="B264" s="9" t="s">
        <v>7866</v>
      </c>
      <c r="C264" s="48">
        <v>547.53</v>
      </c>
      <c r="D264" s="341">
        <v>177</v>
      </c>
      <c r="E264" s="48">
        <v>0</v>
      </c>
      <c r="F264" s="81"/>
      <c r="G264" s="413">
        <f t="shared" si="4"/>
        <v>700911.11000000092</v>
      </c>
      <c r="K264" s="351"/>
      <c r="L264" s="351"/>
    </row>
    <row r="265" spans="1:12">
      <c r="A265" s="322">
        <v>42663</v>
      </c>
      <c r="B265" s="9" t="s">
        <v>7867</v>
      </c>
      <c r="C265" s="48">
        <v>1841.64</v>
      </c>
      <c r="D265" s="341">
        <v>178</v>
      </c>
      <c r="E265" s="48">
        <v>0</v>
      </c>
      <c r="F265" s="81"/>
      <c r="G265" s="413">
        <f t="shared" si="4"/>
        <v>701458.64000000095</v>
      </c>
      <c r="K265" s="351"/>
      <c r="L265" s="351"/>
    </row>
    <row r="266" spans="1:12">
      <c r="A266" s="322">
        <v>42663</v>
      </c>
      <c r="B266" s="9" t="s">
        <v>5272</v>
      </c>
      <c r="C266" s="48">
        <v>4142.49</v>
      </c>
      <c r="D266" s="341">
        <v>179</v>
      </c>
      <c r="E266" s="48">
        <v>0</v>
      </c>
      <c r="F266" s="81"/>
      <c r="G266" s="413">
        <f t="shared" si="4"/>
        <v>703300.28000000096</v>
      </c>
      <c r="K266" s="351"/>
      <c r="L266" s="351"/>
    </row>
    <row r="267" spans="1:12">
      <c r="A267" s="322">
        <v>42663</v>
      </c>
      <c r="B267" s="9" t="s">
        <v>7868</v>
      </c>
      <c r="C267" s="48">
        <v>0</v>
      </c>
      <c r="D267" s="341"/>
      <c r="E267" s="48">
        <v>180000</v>
      </c>
      <c r="F267" s="81">
        <v>183</v>
      </c>
      <c r="G267" s="413">
        <f t="shared" si="4"/>
        <v>707442.77000000095</v>
      </c>
      <c r="H267" s="333" t="s">
        <v>7869</v>
      </c>
      <c r="K267" s="351"/>
      <c r="L267" s="351"/>
    </row>
    <row r="268" spans="1:12">
      <c r="A268" s="322">
        <v>42663</v>
      </c>
      <c r="B268" s="9" t="s">
        <v>5077</v>
      </c>
      <c r="C268" s="48">
        <v>0</v>
      </c>
      <c r="D268" s="341"/>
      <c r="E268" s="48">
        <v>5126.84</v>
      </c>
      <c r="F268" s="81">
        <v>230</v>
      </c>
      <c r="G268" s="413">
        <f t="shared" si="4"/>
        <v>527442.77000000095</v>
      </c>
      <c r="H268" s="333" t="s">
        <v>7870</v>
      </c>
      <c r="K268" s="351"/>
      <c r="L268" s="351"/>
    </row>
    <row r="269" spans="1:12">
      <c r="A269" s="322">
        <v>42663</v>
      </c>
      <c r="B269" s="9" t="s">
        <v>7871</v>
      </c>
      <c r="C269" s="48">
        <v>2500</v>
      </c>
      <c r="D269" s="341">
        <v>167</v>
      </c>
      <c r="E269" s="48">
        <v>0</v>
      </c>
      <c r="F269" s="81"/>
      <c r="G269" s="413">
        <f t="shared" si="4"/>
        <v>522315.93000000098</v>
      </c>
      <c r="K269" s="351"/>
      <c r="L269" s="351"/>
    </row>
    <row r="270" spans="1:12">
      <c r="A270" s="322">
        <v>42663</v>
      </c>
      <c r="B270" s="9" t="s">
        <v>7872</v>
      </c>
      <c r="C270" s="48">
        <v>50000</v>
      </c>
      <c r="D270" s="341">
        <v>163</v>
      </c>
      <c r="E270" s="48">
        <v>0</v>
      </c>
      <c r="F270" s="81"/>
      <c r="G270" s="413">
        <f t="shared" si="4"/>
        <v>524815.93000000098</v>
      </c>
      <c r="K270" s="351"/>
      <c r="L270" s="351"/>
    </row>
    <row r="271" spans="1:12">
      <c r="A271" s="322">
        <v>42663</v>
      </c>
      <c r="B271" s="9" t="s">
        <v>7873</v>
      </c>
      <c r="C271" s="48">
        <v>0</v>
      </c>
      <c r="D271" s="341"/>
      <c r="E271" s="48">
        <v>269000</v>
      </c>
      <c r="F271" s="81">
        <v>189</v>
      </c>
      <c r="G271" s="413">
        <f t="shared" si="4"/>
        <v>574815.93000000098</v>
      </c>
      <c r="K271" s="351"/>
      <c r="L271" s="351"/>
    </row>
    <row r="272" spans="1:12">
      <c r="A272" s="322">
        <v>42663</v>
      </c>
      <c r="B272" s="9" t="s">
        <v>5045</v>
      </c>
      <c r="C272" s="48">
        <v>0</v>
      </c>
      <c r="D272" s="341"/>
      <c r="E272" s="48">
        <v>5000</v>
      </c>
      <c r="F272" s="81">
        <v>182</v>
      </c>
      <c r="G272" s="413">
        <f t="shared" si="4"/>
        <v>305815.93000000098</v>
      </c>
      <c r="H272" s="333" t="s">
        <v>7874</v>
      </c>
      <c r="K272" s="351"/>
      <c r="L272" s="351"/>
    </row>
    <row r="273" spans="1:12">
      <c r="A273" s="322">
        <v>42663</v>
      </c>
      <c r="B273" s="9" t="s">
        <v>7875</v>
      </c>
      <c r="C273" s="48">
        <v>0</v>
      </c>
      <c r="D273" s="341"/>
      <c r="E273" s="48">
        <v>22700</v>
      </c>
      <c r="F273" s="81">
        <v>184</v>
      </c>
      <c r="G273" s="413">
        <f t="shared" si="4"/>
        <v>300815.93000000098</v>
      </c>
      <c r="H273" s="333" t="s">
        <v>7876</v>
      </c>
      <c r="K273" s="351"/>
      <c r="L273" s="351"/>
    </row>
    <row r="274" spans="1:12">
      <c r="A274" s="322">
        <v>42663</v>
      </c>
      <c r="B274" s="9" t="s">
        <v>7877</v>
      </c>
      <c r="C274" s="48">
        <v>0</v>
      </c>
      <c r="D274" s="341"/>
      <c r="E274" s="48">
        <v>3219.07</v>
      </c>
      <c r="F274" s="81">
        <v>205</v>
      </c>
      <c r="G274" s="413">
        <f t="shared" si="4"/>
        <v>278115.93000000098</v>
      </c>
      <c r="H274" s="333" t="s">
        <v>7878</v>
      </c>
      <c r="K274" s="351"/>
      <c r="L274" s="351"/>
    </row>
    <row r="275" spans="1:12">
      <c r="A275" s="322">
        <v>42663</v>
      </c>
      <c r="B275" s="9" t="s">
        <v>7879</v>
      </c>
      <c r="C275" s="48">
        <v>0</v>
      </c>
      <c r="D275" s="341"/>
      <c r="E275" s="48">
        <v>1025</v>
      </c>
      <c r="F275" s="81">
        <v>186</v>
      </c>
      <c r="G275" s="413">
        <f t="shared" si="4"/>
        <v>274896.86000000098</v>
      </c>
      <c r="H275" s="333" t="s">
        <v>7880</v>
      </c>
      <c r="K275" s="351"/>
      <c r="L275" s="351"/>
    </row>
    <row r="276" spans="1:12">
      <c r="A276" s="322">
        <v>42663</v>
      </c>
      <c r="B276" s="414" t="s">
        <v>7881</v>
      </c>
      <c r="C276" s="48">
        <v>0</v>
      </c>
      <c r="D276" s="341"/>
      <c r="E276" s="48">
        <v>52663.8</v>
      </c>
      <c r="F276" s="81">
        <v>181</v>
      </c>
      <c r="G276" s="413">
        <f t="shared" si="4"/>
        <v>273871.86000000098</v>
      </c>
      <c r="H276" s="333" t="s">
        <v>7882</v>
      </c>
      <c r="K276" s="351"/>
      <c r="L276" s="351"/>
    </row>
    <row r="277" spans="1:12">
      <c r="A277" s="322">
        <v>42663</v>
      </c>
      <c r="B277" s="9" t="s">
        <v>7883</v>
      </c>
      <c r="C277" s="48">
        <v>1051900.42</v>
      </c>
      <c r="D277" s="341">
        <v>164</v>
      </c>
      <c r="E277" s="48">
        <v>0</v>
      </c>
      <c r="F277" s="81"/>
      <c r="G277" s="413">
        <f t="shared" si="4"/>
        <v>221208.06000000099</v>
      </c>
      <c r="K277" s="351"/>
      <c r="L277" s="351"/>
    </row>
    <row r="278" spans="1:12">
      <c r="A278" s="322">
        <v>42663</v>
      </c>
      <c r="B278" s="9" t="s">
        <v>5077</v>
      </c>
      <c r="C278" s="48">
        <v>0</v>
      </c>
      <c r="D278" s="341"/>
      <c r="E278" s="48">
        <v>200000</v>
      </c>
      <c r="F278" s="81">
        <v>179</v>
      </c>
      <c r="G278" s="413">
        <f t="shared" si="4"/>
        <v>1273108.4800000009</v>
      </c>
      <c r="H278" s="333" t="s">
        <v>7884</v>
      </c>
      <c r="K278" s="351"/>
      <c r="L278" s="351"/>
    </row>
    <row r="279" spans="1:12">
      <c r="A279" s="322">
        <v>42663</v>
      </c>
      <c r="B279" s="291" t="s">
        <v>7885</v>
      </c>
      <c r="C279" s="48">
        <v>0</v>
      </c>
      <c r="D279" s="341"/>
      <c r="E279" s="48">
        <v>130000.01</v>
      </c>
      <c r="F279" s="81">
        <v>178</v>
      </c>
      <c r="G279" s="413">
        <f t="shared" si="4"/>
        <v>1073108.4800000009</v>
      </c>
      <c r="H279" s="333" t="s">
        <v>7886</v>
      </c>
      <c r="I279" s="2" t="s">
        <v>7887</v>
      </c>
      <c r="K279" s="351"/>
      <c r="L279" s="351"/>
    </row>
    <row r="280" spans="1:12">
      <c r="A280" s="322">
        <v>42663</v>
      </c>
      <c r="B280" s="9" t="s">
        <v>7888</v>
      </c>
      <c r="C280" s="48">
        <v>115000</v>
      </c>
      <c r="D280" s="341">
        <v>165</v>
      </c>
      <c r="E280" s="48">
        <v>0</v>
      </c>
      <c r="F280" s="81"/>
      <c r="G280" s="413">
        <f t="shared" si="4"/>
        <v>943108.4700000009</v>
      </c>
      <c r="K280" s="351"/>
      <c r="L280" s="351"/>
    </row>
    <row r="281" spans="1:12">
      <c r="A281" s="322">
        <v>42663</v>
      </c>
      <c r="B281" s="9" t="s">
        <v>5077</v>
      </c>
      <c r="C281" s="48">
        <v>0</v>
      </c>
      <c r="D281" s="341"/>
      <c r="E281" s="48">
        <v>3200</v>
      </c>
      <c r="F281" s="81">
        <v>168</v>
      </c>
      <c r="G281" s="413">
        <f t="shared" si="4"/>
        <v>1058108.4700000009</v>
      </c>
      <c r="H281" s="333" t="s">
        <v>7889</v>
      </c>
      <c r="K281" s="351"/>
      <c r="L281" s="351"/>
    </row>
    <row r="282" spans="1:12">
      <c r="A282" s="322">
        <v>42663</v>
      </c>
      <c r="B282" s="9" t="s">
        <v>5077</v>
      </c>
      <c r="C282" s="48">
        <v>0</v>
      </c>
      <c r="D282" s="341"/>
      <c r="E282" s="48">
        <v>134300</v>
      </c>
      <c r="F282" s="81">
        <v>167</v>
      </c>
      <c r="G282" s="413">
        <f t="shared" si="4"/>
        <v>1054908.4700000009</v>
      </c>
      <c r="H282" s="333" t="s">
        <v>7890</v>
      </c>
      <c r="K282" s="351"/>
      <c r="L282" s="351"/>
    </row>
    <row r="283" spans="1:12">
      <c r="A283" s="322">
        <v>42663</v>
      </c>
      <c r="B283" s="284" t="s">
        <v>7891</v>
      </c>
      <c r="C283" s="48">
        <v>5000</v>
      </c>
      <c r="D283" s="341" t="s">
        <v>5039</v>
      </c>
      <c r="E283" s="48">
        <v>0</v>
      </c>
      <c r="F283" s="81"/>
      <c r="G283" s="413">
        <f t="shared" si="4"/>
        <v>920608.4700000009</v>
      </c>
      <c r="H283" s="333" t="s">
        <v>114</v>
      </c>
      <c r="K283" s="351"/>
      <c r="L283" s="351"/>
    </row>
    <row r="284" spans="1:12">
      <c r="A284" s="322">
        <v>42663</v>
      </c>
      <c r="B284" s="9" t="s">
        <v>7892</v>
      </c>
      <c r="C284" s="48">
        <v>0</v>
      </c>
      <c r="D284" s="341"/>
      <c r="E284" s="48">
        <v>3078.48</v>
      </c>
      <c r="F284" s="81">
        <v>152</v>
      </c>
      <c r="G284" s="413">
        <f t="shared" si="4"/>
        <v>925608.4700000009</v>
      </c>
      <c r="H284" s="333" t="s">
        <v>7893</v>
      </c>
      <c r="K284" s="351"/>
      <c r="L284" s="351"/>
    </row>
    <row r="285" spans="1:12">
      <c r="A285" s="322">
        <v>42663</v>
      </c>
      <c r="B285" s="9" t="s">
        <v>7894</v>
      </c>
      <c r="C285" s="48">
        <v>0</v>
      </c>
      <c r="D285" s="341"/>
      <c r="E285" s="48">
        <v>196351.13</v>
      </c>
      <c r="F285" s="81">
        <v>161</v>
      </c>
      <c r="G285" s="413">
        <f t="shared" si="4"/>
        <v>922529.99000000092</v>
      </c>
      <c r="H285" s="333" t="s">
        <v>7895</v>
      </c>
      <c r="K285" s="351"/>
      <c r="L285" s="351"/>
    </row>
    <row r="286" spans="1:12">
      <c r="A286" s="411">
        <v>42663</v>
      </c>
      <c r="B286" s="451" t="s">
        <v>4180</v>
      </c>
      <c r="C286" s="413">
        <v>31.31</v>
      </c>
      <c r="D286" s="341" t="s">
        <v>819</v>
      </c>
      <c r="E286" s="413">
        <v>0</v>
      </c>
      <c r="F286" s="81"/>
      <c r="G286" s="413">
        <f t="shared" si="4"/>
        <v>726178.86000000092</v>
      </c>
      <c r="H286" s="333" t="s">
        <v>819</v>
      </c>
      <c r="K286" s="351"/>
      <c r="L286" s="351"/>
    </row>
    <row r="287" spans="1:12">
      <c r="A287" s="411">
        <v>42663</v>
      </c>
      <c r="B287" s="412" t="s">
        <v>4181</v>
      </c>
      <c r="C287" s="413">
        <v>195.64</v>
      </c>
      <c r="D287" s="341" t="s">
        <v>819</v>
      </c>
      <c r="E287" s="413">
        <v>0</v>
      </c>
      <c r="F287" s="81"/>
      <c r="G287" s="413">
        <f t="shared" si="4"/>
        <v>726210.17000000097</v>
      </c>
      <c r="H287" s="333" t="s">
        <v>819</v>
      </c>
      <c r="K287" s="351"/>
      <c r="L287" s="351"/>
    </row>
    <row r="288" spans="1:12">
      <c r="A288" s="322">
        <v>42663</v>
      </c>
      <c r="B288" s="9" t="s">
        <v>4182</v>
      </c>
      <c r="C288" s="48">
        <v>0</v>
      </c>
      <c r="D288" s="341"/>
      <c r="E288" s="356">
        <v>75733.69</v>
      </c>
      <c r="F288" s="81">
        <v>166</v>
      </c>
      <c r="G288" s="413">
        <f t="shared" si="4"/>
        <v>726405.81000000099</v>
      </c>
      <c r="H288" s="347" t="s">
        <v>7863</v>
      </c>
      <c r="K288" s="351"/>
      <c r="L288" s="351"/>
    </row>
    <row r="289" spans="1:12">
      <c r="A289" s="411">
        <v>42663</v>
      </c>
      <c r="B289" s="451" t="s">
        <v>4183</v>
      </c>
      <c r="C289" s="413">
        <v>314.85000000000002</v>
      </c>
      <c r="D289" s="341" t="s">
        <v>819</v>
      </c>
      <c r="E289" s="413">
        <v>0</v>
      </c>
      <c r="F289" s="81"/>
      <c r="G289" s="413">
        <f t="shared" si="4"/>
        <v>650672.12000000104</v>
      </c>
      <c r="H289" s="333" t="s">
        <v>819</v>
      </c>
      <c r="K289" s="351"/>
      <c r="L289" s="351"/>
    </row>
    <row r="290" spans="1:12">
      <c r="A290" s="411">
        <v>42663</v>
      </c>
      <c r="B290" s="412" t="s">
        <v>4184</v>
      </c>
      <c r="C290" s="413">
        <v>1967.83</v>
      </c>
      <c r="D290" s="341" t="s">
        <v>819</v>
      </c>
      <c r="E290" s="413">
        <v>0</v>
      </c>
      <c r="F290" s="81"/>
      <c r="G290" s="413">
        <f t="shared" si="4"/>
        <v>650986.97000000102</v>
      </c>
      <c r="H290" s="333" t="s">
        <v>819</v>
      </c>
      <c r="K290" s="351"/>
      <c r="L290" s="351"/>
    </row>
    <row r="291" spans="1:12">
      <c r="A291" s="322">
        <v>42663</v>
      </c>
      <c r="B291" s="9" t="s">
        <v>4185</v>
      </c>
      <c r="C291" s="48">
        <v>0</v>
      </c>
      <c r="D291" s="341"/>
      <c r="E291" s="356">
        <v>82683.22</v>
      </c>
      <c r="F291" s="81">
        <v>166</v>
      </c>
      <c r="G291" s="413">
        <f t="shared" si="4"/>
        <v>652954.80000000098</v>
      </c>
      <c r="H291" s="347" t="s">
        <v>7863</v>
      </c>
      <c r="K291" s="351"/>
      <c r="L291" s="351"/>
    </row>
    <row r="292" spans="1:12">
      <c r="A292" s="322">
        <v>42662</v>
      </c>
      <c r="B292" s="9" t="s">
        <v>7896</v>
      </c>
      <c r="C292" s="48">
        <v>2883.35</v>
      </c>
      <c r="D292" s="341">
        <v>161</v>
      </c>
      <c r="E292" s="48">
        <v>0</v>
      </c>
      <c r="F292" s="81"/>
      <c r="G292" s="413">
        <f t="shared" si="4"/>
        <v>570271.58000000101</v>
      </c>
      <c r="H292" s="333" t="s">
        <v>7897</v>
      </c>
      <c r="K292" s="351"/>
      <c r="L292" s="351"/>
    </row>
    <row r="293" spans="1:12">
      <c r="A293" s="322">
        <v>42662</v>
      </c>
      <c r="B293" s="9" t="s">
        <v>5355</v>
      </c>
      <c r="C293" s="48">
        <v>22944.37</v>
      </c>
      <c r="D293" s="341">
        <v>162</v>
      </c>
      <c r="E293" s="48">
        <v>0</v>
      </c>
      <c r="F293" s="81"/>
      <c r="G293" s="413">
        <f t="shared" si="4"/>
        <v>573154.93000000098</v>
      </c>
      <c r="H293" s="333" t="s">
        <v>7898</v>
      </c>
      <c r="K293" s="351"/>
      <c r="L293" s="351"/>
    </row>
    <row r="294" spans="1:12">
      <c r="A294" s="322">
        <v>42662</v>
      </c>
      <c r="B294" s="9" t="s">
        <v>7899</v>
      </c>
      <c r="C294" s="48">
        <v>0</v>
      </c>
      <c r="D294" s="341"/>
      <c r="E294" s="48">
        <v>1025</v>
      </c>
      <c r="F294" s="81">
        <v>171</v>
      </c>
      <c r="G294" s="413">
        <f t="shared" si="4"/>
        <v>596099.30000000098</v>
      </c>
      <c r="H294" s="333" t="s">
        <v>7900</v>
      </c>
      <c r="I294" s="2" t="s">
        <v>7901</v>
      </c>
      <c r="K294" s="351"/>
      <c r="L294" s="351"/>
    </row>
    <row r="295" spans="1:12">
      <c r="A295" s="322">
        <v>42662</v>
      </c>
      <c r="B295" s="9" t="s">
        <v>7902</v>
      </c>
      <c r="C295" s="48">
        <v>0</v>
      </c>
      <c r="D295" s="341"/>
      <c r="E295" s="48">
        <v>4100</v>
      </c>
      <c r="F295" s="81">
        <v>180</v>
      </c>
      <c r="G295" s="413">
        <f t="shared" si="4"/>
        <v>595074.30000000098</v>
      </c>
      <c r="H295" s="333" t="s">
        <v>7903</v>
      </c>
      <c r="K295" s="351"/>
      <c r="L295" s="351"/>
    </row>
    <row r="296" spans="1:12">
      <c r="A296" s="322">
        <v>42662</v>
      </c>
      <c r="B296" s="414" t="s">
        <v>7904</v>
      </c>
      <c r="C296" s="48">
        <v>0</v>
      </c>
      <c r="D296" s="341"/>
      <c r="E296" s="48">
        <v>105830.79</v>
      </c>
      <c r="F296" s="81">
        <v>170</v>
      </c>
      <c r="G296" s="413">
        <f t="shared" si="4"/>
        <v>590974.30000000098</v>
      </c>
      <c r="H296" s="333" t="s">
        <v>7905</v>
      </c>
      <c r="K296" s="351"/>
      <c r="L296" s="351"/>
    </row>
    <row r="297" spans="1:12">
      <c r="A297" s="322">
        <v>42662</v>
      </c>
      <c r="B297" s="9" t="s">
        <v>5077</v>
      </c>
      <c r="C297" s="48">
        <v>0</v>
      </c>
      <c r="D297" s="341"/>
      <c r="E297" s="48">
        <v>145000</v>
      </c>
      <c r="F297" s="81">
        <v>159</v>
      </c>
      <c r="G297" s="413">
        <f t="shared" si="4"/>
        <v>485143.51000000094</v>
      </c>
      <c r="H297" s="333" t="s">
        <v>7906</v>
      </c>
      <c r="K297" s="351"/>
      <c r="L297" s="351"/>
    </row>
    <row r="298" spans="1:12">
      <c r="A298" s="322">
        <v>42662</v>
      </c>
      <c r="B298" s="9" t="s">
        <v>7907</v>
      </c>
      <c r="C298" s="48">
        <v>1326872.77</v>
      </c>
      <c r="D298" s="341">
        <v>137</v>
      </c>
      <c r="E298" s="48">
        <v>0</v>
      </c>
      <c r="F298" s="81"/>
      <c r="G298" s="413">
        <f t="shared" si="4"/>
        <v>340143.51000000094</v>
      </c>
      <c r="K298" s="351"/>
      <c r="L298" s="351"/>
    </row>
    <row r="299" spans="1:12">
      <c r="A299" s="322">
        <v>42662</v>
      </c>
      <c r="B299" s="9" t="s">
        <v>7908</v>
      </c>
      <c r="C299" s="48">
        <v>46400</v>
      </c>
      <c r="D299" s="341">
        <v>158</v>
      </c>
      <c r="E299" s="48">
        <v>0</v>
      </c>
      <c r="F299" s="81"/>
      <c r="G299" s="413">
        <f t="shared" si="4"/>
        <v>1667016.280000001</v>
      </c>
      <c r="K299" s="351"/>
      <c r="L299" s="351"/>
    </row>
    <row r="300" spans="1:12">
      <c r="A300" s="322">
        <v>42662</v>
      </c>
      <c r="B300" s="9" t="s">
        <v>7909</v>
      </c>
      <c r="C300" s="48">
        <v>3315.05</v>
      </c>
      <c r="D300" s="341">
        <v>159</v>
      </c>
      <c r="E300" s="48">
        <v>0</v>
      </c>
      <c r="F300" s="81"/>
      <c r="G300" s="413">
        <f t="shared" si="4"/>
        <v>1713416.280000001</v>
      </c>
      <c r="K300" s="351"/>
      <c r="L300" s="351"/>
    </row>
    <row r="301" spans="1:12">
      <c r="A301" s="322">
        <v>42662</v>
      </c>
      <c r="B301" s="9" t="s">
        <v>7910</v>
      </c>
      <c r="C301" s="48">
        <v>7911.2</v>
      </c>
      <c r="D301" s="341">
        <v>144</v>
      </c>
      <c r="E301" s="48">
        <v>0</v>
      </c>
      <c r="F301" s="81"/>
      <c r="G301" s="413">
        <f t="shared" si="4"/>
        <v>1716731.330000001</v>
      </c>
      <c r="K301" s="351"/>
      <c r="L301" s="351"/>
    </row>
    <row r="302" spans="1:12">
      <c r="A302" s="322">
        <v>42662</v>
      </c>
      <c r="B302" s="9" t="s">
        <v>7911</v>
      </c>
      <c r="C302" s="48">
        <v>5434.18</v>
      </c>
      <c r="D302" s="341">
        <v>160</v>
      </c>
      <c r="E302" s="48">
        <v>0</v>
      </c>
      <c r="F302" s="81"/>
      <c r="G302" s="413">
        <f t="shared" si="4"/>
        <v>1724642.530000001</v>
      </c>
      <c r="K302" s="351"/>
      <c r="L302" s="351"/>
    </row>
    <row r="303" spans="1:12">
      <c r="A303" s="322">
        <v>42662</v>
      </c>
      <c r="B303" s="9" t="s">
        <v>7912</v>
      </c>
      <c r="C303" s="48">
        <v>9280</v>
      </c>
      <c r="D303" s="341">
        <v>145</v>
      </c>
      <c r="E303" s="48">
        <v>0</v>
      </c>
      <c r="F303" s="81"/>
      <c r="G303" s="413">
        <f t="shared" si="4"/>
        <v>1730076.7100000009</v>
      </c>
      <c r="K303" s="351"/>
      <c r="L303" s="351"/>
    </row>
    <row r="304" spans="1:12">
      <c r="A304" s="322">
        <v>42662</v>
      </c>
      <c r="B304" s="9" t="s">
        <v>7913</v>
      </c>
      <c r="C304" s="48">
        <v>1044</v>
      </c>
      <c r="D304" s="341">
        <v>141</v>
      </c>
      <c r="E304" s="48">
        <v>0</v>
      </c>
      <c r="F304" s="81"/>
      <c r="G304" s="413">
        <f t="shared" si="4"/>
        <v>1739356.7100000009</v>
      </c>
      <c r="K304" s="351"/>
      <c r="L304" s="351"/>
    </row>
    <row r="305" spans="1:12">
      <c r="A305" s="322">
        <v>42662</v>
      </c>
      <c r="B305" s="9" t="s">
        <v>7914</v>
      </c>
      <c r="C305" s="48">
        <v>15000</v>
      </c>
      <c r="D305" s="341">
        <v>140</v>
      </c>
      <c r="E305" s="48">
        <v>0</v>
      </c>
      <c r="F305" s="81"/>
      <c r="G305" s="413">
        <f t="shared" si="4"/>
        <v>1740400.7100000009</v>
      </c>
      <c r="K305" s="351"/>
      <c r="L305" s="351"/>
    </row>
    <row r="306" spans="1:12">
      <c r="A306" s="322">
        <v>42662</v>
      </c>
      <c r="B306" s="9" t="s">
        <v>7915</v>
      </c>
      <c r="C306" s="48">
        <v>2146</v>
      </c>
      <c r="D306" s="341">
        <v>147</v>
      </c>
      <c r="E306" s="48">
        <v>0</v>
      </c>
      <c r="F306" s="81"/>
      <c r="G306" s="413">
        <f t="shared" si="4"/>
        <v>1755400.7100000009</v>
      </c>
      <c r="K306" s="351"/>
      <c r="L306" s="351"/>
    </row>
    <row r="307" spans="1:12">
      <c r="A307" s="322">
        <v>42662</v>
      </c>
      <c r="B307" s="9" t="s">
        <v>7916</v>
      </c>
      <c r="C307" s="48">
        <v>6372.67</v>
      </c>
      <c r="D307" s="341">
        <v>148</v>
      </c>
      <c r="E307" s="48">
        <v>0</v>
      </c>
      <c r="F307" s="81"/>
      <c r="G307" s="413">
        <f t="shared" si="4"/>
        <v>1757546.7100000009</v>
      </c>
      <c r="K307" s="351"/>
      <c r="L307" s="351"/>
    </row>
    <row r="308" spans="1:12">
      <c r="A308" s="322">
        <v>42662</v>
      </c>
      <c r="B308" s="9" t="s">
        <v>7917</v>
      </c>
      <c r="C308" s="48">
        <v>174000</v>
      </c>
      <c r="D308" s="341">
        <v>149</v>
      </c>
      <c r="E308" s="48">
        <v>0</v>
      </c>
      <c r="F308" s="81"/>
      <c r="G308" s="413">
        <f t="shared" si="4"/>
        <v>1763919.3800000008</v>
      </c>
      <c r="K308" s="351"/>
      <c r="L308" s="351"/>
    </row>
    <row r="309" spans="1:12">
      <c r="A309" s="322">
        <v>42662</v>
      </c>
      <c r="B309" s="9" t="s">
        <v>7918</v>
      </c>
      <c r="C309" s="48">
        <v>2149.48</v>
      </c>
      <c r="D309" s="341">
        <v>150</v>
      </c>
      <c r="E309" s="48">
        <v>0</v>
      </c>
      <c r="F309" s="81"/>
      <c r="G309" s="413">
        <f t="shared" si="4"/>
        <v>1937919.3800000008</v>
      </c>
      <c r="K309" s="351"/>
      <c r="L309" s="351"/>
    </row>
    <row r="310" spans="1:12">
      <c r="A310" s="322">
        <v>42662</v>
      </c>
      <c r="B310" s="9" t="s">
        <v>7919</v>
      </c>
      <c r="C310" s="48">
        <v>8120</v>
      </c>
      <c r="D310" s="341">
        <v>151</v>
      </c>
      <c r="E310" s="48">
        <v>0</v>
      </c>
      <c r="F310" s="81"/>
      <c r="G310" s="413">
        <f t="shared" si="4"/>
        <v>1940068.8600000008</v>
      </c>
      <c r="K310" s="351"/>
      <c r="L310" s="351"/>
    </row>
    <row r="311" spans="1:12">
      <c r="A311" s="322">
        <v>42662</v>
      </c>
      <c r="B311" s="9" t="s">
        <v>7920</v>
      </c>
      <c r="C311" s="48">
        <v>4732.8</v>
      </c>
      <c r="D311" s="341">
        <v>152</v>
      </c>
      <c r="E311" s="48">
        <v>0</v>
      </c>
      <c r="F311" s="81"/>
      <c r="G311" s="413">
        <f t="shared" si="4"/>
        <v>1948188.8600000008</v>
      </c>
      <c r="K311" s="351"/>
      <c r="L311" s="351"/>
    </row>
    <row r="312" spans="1:12">
      <c r="A312" s="322">
        <v>42662</v>
      </c>
      <c r="B312" s="9" t="s">
        <v>7921</v>
      </c>
      <c r="C312" s="48">
        <v>35480.85</v>
      </c>
      <c r="D312" s="341">
        <v>153</v>
      </c>
      <c r="E312" s="48">
        <v>0</v>
      </c>
      <c r="F312" s="81"/>
      <c r="G312" s="413">
        <f t="shared" si="4"/>
        <v>1952921.6600000008</v>
      </c>
      <c r="K312" s="351"/>
      <c r="L312" s="351"/>
    </row>
    <row r="313" spans="1:12">
      <c r="A313" s="322">
        <v>42662</v>
      </c>
      <c r="B313" s="9" t="s">
        <v>7922</v>
      </c>
      <c r="C313" s="48">
        <v>16310</v>
      </c>
      <c r="D313" s="341">
        <v>154</v>
      </c>
      <c r="E313" s="48">
        <v>0</v>
      </c>
      <c r="F313" s="81"/>
      <c r="G313" s="413">
        <f t="shared" si="4"/>
        <v>1988402.5100000009</v>
      </c>
      <c r="K313" s="351"/>
      <c r="L313" s="351"/>
    </row>
    <row r="314" spans="1:12">
      <c r="A314" s="322">
        <v>42662</v>
      </c>
      <c r="B314" s="9" t="s">
        <v>7923</v>
      </c>
      <c r="C314" s="48">
        <v>1044</v>
      </c>
      <c r="D314" s="341">
        <v>146</v>
      </c>
      <c r="E314" s="48">
        <v>0</v>
      </c>
      <c r="F314" s="81"/>
      <c r="G314" s="413">
        <f t="shared" si="4"/>
        <v>2004712.5100000009</v>
      </c>
      <c r="K314" s="351"/>
      <c r="L314" s="351"/>
    </row>
    <row r="315" spans="1:12">
      <c r="A315" s="322">
        <v>42662</v>
      </c>
      <c r="B315" s="9" t="s">
        <v>7924</v>
      </c>
      <c r="C315" s="48">
        <v>19227</v>
      </c>
      <c r="D315" s="341">
        <v>155</v>
      </c>
      <c r="E315" s="48">
        <v>0</v>
      </c>
      <c r="F315" s="81"/>
      <c r="G315" s="413">
        <f t="shared" si="4"/>
        <v>2005756.5100000009</v>
      </c>
      <c r="K315" s="351"/>
      <c r="L315" s="351"/>
    </row>
    <row r="316" spans="1:12">
      <c r="A316" s="322">
        <v>42662</v>
      </c>
      <c r="B316" s="9" t="s">
        <v>7925</v>
      </c>
      <c r="C316" s="48">
        <v>4426.5</v>
      </c>
      <c r="D316" s="341">
        <v>142</v>
      </c>
      <c r="E316" s="48">
        <v>0</v>
      </c>
      <c r="F316" s="81"/>
      <c r="G316" s="413">
        <f t="shared" si="4"/>
        <v>2024983.5100000009</v>
      </c>
      <c r="K316" s="351"/>
      <c r="L316" s="351"/>
    </row>
    <row r="317" spans="1:12">
      <c r="A317" s="322">
        <v>42662</v>
      </c>
      <c r="B317" s="9" t="s">
        <v>7926</v>
      </c>
      <c r="C317" s="48">
        <v>2668</v>
      </c>
      <c r="D317" s="341">
        <v>143</v>
      </c>
      <c r="E317" s="48">
        <v>0</v>
      </c>
      <c r="F317" s="81"/>
      <c r="G317" s="413">
        <f t="shared" si="4"/>
        <v>2029410.0100000009</v>
      </c>
      <c r="K317" s="351"/>
      <c r="L317" s="351"/>
    </row>
    <row r="318" spans="1:12">
      <c r="A318" s="322">
        <v>42662</v>
      </c>
      <c r="B318" s="9" t="s">
        <v>7927</v>
      </c>
      <c r="C318" s="48">
        <v>2650.07</v>
      </c>
      <c r="D318" s="341">
        <v>156</v>
      </c>
      <c r="E318" s="48">
        <v>0</v>
      </c>
      <c r="F318" s="81"/>
      <c r="G318" s="413">
        <f t="shared" si="4"/>
        <v>2032078.0100000009</v>
      </c>
      <c r="K318" s="351"/>
      <c r="L318" s="351"/>
    </row>
    <row r="319" spans="1:12">
      <c r="A319" s="322">
        <v>42662</v>
      </c>
      <c r="B319" s="9" t="s">
        <v>7928</v>
      </c>
      <c r="C319" s="48">
        <v>4391.7700000000004</v>
      </c>
      <c r="D319" s="341">
        <v>157</v>
      </c>
      <c r="E319" s="48">
        <v>0</v>
      </c>
      <c r="F319" s="81"/>
      <c r="G319" s="413">
        <f t="shared" si="4"/>
        <v>2034728.080000001</v>
      </c>
      <c r="K319" s="351"/>
      <c r="L319" s="351"/>
    </row>
    <row r="320" spans="1:12">
      <c r="A320" s="322">
        <v>42662</v>
      </c>
      <c r="B320" s="9" t="s">
        <v>7929</v>
      </c>
      <c r="C320" s="48">
        <v>406</v>
      </c>
      <c r="D320" s="341">
        <v>138</v>
      </c>
      <c r="E320" s="48">
        <v>0</v>
      </c>
      <c r="F320" s="81"/>
      <c r="G320" s="413">
        <f t="shared" si="4"/>
        <v>2039119.850000001</v>
      </c>
      <c r="K320" s="351"/>
      <c r="L320" s="351"/>
    </row>
    <row r="321" spans="1:12">
      <c r="A321" s="322">
        <v>42662</v>
      </c>
      <c r="B321" s="9" t="s">
        <v>7930</v>
      </c>
      <c r="C321" s="48">
        <v>63964.98</v>
      </c>
      <c r="D321" s="341">
        <v>139</v>
      </c>
      <c r="E321" s="48">
        <v>0</v>
      </c>
      <c r="F321" s="81"/>
      <c r="G321" s="413">
        <f t="shared" si="4"/>
        <v>2039525.850000001</v>
      </c>
      <c r="K321" s="351"/>
      <c r="L321" s="351"/>
    </row>
    <row r="322" spans="1:12">
      <c r="A322" s="322">
        <v>42662</v>
      </c>
      <c r="B322" s="9" t="s">
        <v>5642</v>
      </c>
      <c r="C322" s="48">
        <v>0</v>
      </c>
      <c r="D322" s="341"/>
      <c r="E322" s="48">
        <v>700019.49</v>
      </c>
      <c r="F322" s="81">
        <v>175</v>
      </c>
      <c r="G322" s="413">
        <f t="shared" si="4"/>
        <v>2103490.830000001</v>
      </c>
      <c r="H322" s="333" t="s">
        <v>2562</v>
      </c>
      <c r="I322" s="2" t="s">
        <v>7931</v>
      </c>
      <c r="K322" s="351"/>
      <c r="L322" s="351"/>
    </row>
    <row r="323" spans="1:12">
      <c r="A323" s="322">
        <v>42662</v>
      </c>
      <c r="B323" s="9" t="s">
        <v>7932</v>
      </c>
      <c r="C323" s="48">
        <v>0</v>
      </c>
      <c r="D323" s="341"/>
      <c r="E323" s="48">
        <v>350000</v>
      </c>
      <c r="F323" s="81">
        <v>174</v>
      </c>
      <c r="G323" s="413">
        <f t="shared" si="4"/>
        <v>1403471.340000001</v>
      </c>
      <c r="H323" s="333" t="s">
        <v>7933</v>
      </c>
      <c r="K323" s="351"/>
      <c r="L323" s="351"/>
    </row>
    <row r="324" spans="1:12">
      <c r="A324" s="322">
        <v>42662</v>
      </c>
      <c r="B324" s="414" t="s">
        <v>7934</v>
      </c>
      <c r="C324" s="48">
        <v>0</v>
      </c>
      <c r="D324" s="341"/>
      <c r="E324" s="48">
        <v>33551.06</v>
      </c>
      <c r="F324" s="81">
        <v>169</v>
      </c>
      <c r="G324" s="413">
        <f t="shared" si="4"/>
        <v>1053471.340000001</v>
      </c>
      <c r="H324" s="333" t="s">
        <v>7935</v>
      </c>
      <c r="I324" s="2" t="s">
        <v>7936</v>
      </c>
      <c r="K324" s="351"/>
      <c r="L324" s="351"/>
    </row>
    <row r="325" spans="1:12">
      <c r="A325" s="322">
        <v>42662</v>
      </c>
      <c r="B325" s="9" t="s">
        <v>7937</v>
      </c>
      <c r="C325" s="48">
        <v>245000</v>
      </c>
      <c r="D325" s="341">
        <v>136</v>
      </c>
      <c r="E325" s="48">
        <v>0</v>
      </c>
      <c r="F325" s="81"/>
      <c r="G325" s="413">
        <f t="shared" si="4"/>
        <v>1019920.280000001</v>
      </c>
      <c r="K325" s="351"/>
      <c r="L325" s="351"/>
    </row>
    <row r="326" spans="1:12">
      <c r="A326" s="322">
        <v>42662</v>
      </c>
      <c r="B326" s="9" t="s">
        <v>7938</v>
      </c>
      <c r="C326" s="48">
        <v>0</v>
      </c>
      <c r="D326" s="341"/>
      <c r="E326" s="48">
        <v>220100</v>
      </c>
      <c r="F326" s="81">
        <v>164</v>
      </c>
      <c r="G326" s="413">
        <f t="shared" ref="G326:G389" si="5">+G327+E326-C326</f>
        <v>1264920.280000001</v>
      </c>
      <c r="H326" s="333" t="s">
        <v>7939</v>
      </c>
      <c r="K326" s="351"/>
      <c r="L326" s="351"/>
    </row>
    <row r="327" spans="1:12">
      <c r="A327" s="322">
        <v>42662</v>
      </c>
      <c r="B327" s="9" t="s">
        <v>7940</v>
      </c>
      <c r="C327" s="48">
        <v>0</v>
      </c>
      <c r="D327" s="341"/>
      <c r="E327" s="48">
        <v>20000</v>
      </c>
      <c r="F327" s="81">
        <v>503</v>
      </c>
      <c r="G327" s="413">
        <f t="shared" si="5"/>
        <v>1044820.280000001</v>
      </c>
      <c r="H327" s="333" t="s">
        <v>7941</v>
      </c>
      <c r="K327" s="351"/>
      <c r="L327" s="351"/>
    </row>
    <row r="328" spans="1:12">
      <c r="A328" s="322">
        <v>42662</v>
      </c>
      <c r="B328" s="9" t="s">
        <v>7942</v>
      </c>
      <c r="C328" s="48">
        <v>0</v>
      </c>
      <c r="D328" s="341"/>
      <c r="E328" s="48">
        <v>20000</v>
      </c>
      <c r="F328" s="81">
        <v>504</v>
      </c>
      <c r="G328" s="413">
        <f t="shared" si="5"/>
        <v>1024820.280000001</v>
      </c>
      <c r="H328" s="333" t="s">
        <v>7943</v>
      </c>
      <c r="K328" s="351"/>
      <c r="L328" s="351"/>
    </row>
    <row r="329" spans="1:12">
      <c r="A329" s="322">
        <v>42662</v>
      </c>
      <c r="B329" s="9" t="s">
        <v>7944</v>
      </c>
      <c r="C329" s="48">
        <v>0</v>
      </c>
      <c r="D329" s="341"/>
      <c r="E329" s="48">
        <v>387</v>
      </c>
      <c r="F329" s="81"/>
      <c r="G329" s="413">
        <f t="shared" si="5"/>
        <v>1004820.280000001</v>
      </c>
      <c r="K329" s="351"/>
      <c r="L329" s="351"/>
    </row>
    <row r="330" spans="1:12">
      <c r="A330" s="322">
        <v>42662</v>
      </c>
      <c r="B330" s="9" t="s">
        <v>7945</v>
      </c>
      <c r="C330" s="48">
        <v>0</v>
      </c>
      <c r="D330" s="341"/>
      <c r="E330" s="48">
        <v>193</v>
      </c>
      <c r="F330" s="81"/>
      <c r="G330" s="413">
        <f t="shared" si="5"/>
        <v>1004433.280000001</v>
      </c>
      <c r="K330" s="351"/>
      <c r="L330" s="351"/>
    </row>
    <row r="331" spans="1:12">
      <c r="A331" s="322">
        <v>42662</v>
      </c>
      <c r="B331" s="9" t="s">
        <v>7946</v>
      </c>
      <c r="C331" s="48">
        <v>0</v>
      </c>
      <c r="D331" s="341"/>
      <c r="E331" s="48">
        <v>500</v>
      </c>
      <c r="F331" s="81">
        <v>158</v>
      </c>
      <c r="G331" s="413">
        <f t="shared" si="5"/>
        <v>1004240.280000001</v>
      </c>
      <c r="K331" s="351"/>
      <c r="L331" s="351"/>
    </row>
    <row r="332" spans="1:12">
      <c r="A332" s="322">
        <v>42662</v>
      </c>
      <c r="B332" s="9" t="s">
        <v>5045</v>
      </c>
      <c r="C332" s="48">
        <v>0</v>
      </c>
      <c r="D332" s="341"/>
      <c r="E332" s="48">
        <v>80000</v>
      </c>
      <c r="F332" s="81"/>
      <c r="G332" s="413">
        <f t="shared" si="5"/>
        <v>1003740.280000001</v>
      </c>
      <c r="H332" s="333" t="s">
        <v>7947</v>
      </c>
      <c r="K332" s="351"/>
      <c r="L332" s="351"/>
    </row>
    <row r="333" spans="1:12">
      <c r="A333" s="322">
        <v>42662</v>
      </c>
      <c r="B333" s="9" t="s">
        <v>7948</v>
      </c>
      <c r="C333" s="48">
        <v>0</v>
      </c>
      <c r="D333" s="341"/>
      <c r="E333" s="48">
        <v>31359.919999999998</v>
      </c>
      <c r="F333" s="81">
        <v>139</v>
      </c>
      <c r="G333" s="413">
        <f t="shared" si="5"/>
        <v>923740.28000000096</v>
      </c>
      <c r="H333" s="333" t="s">
        <v>7949</v>
      </c>
      <c r="K333" s="351"/>
      <c r="L333" s="351"/>
    </row>
    <row r="334" spans="1:12">
      <c r="A334" s="322">
        <v>42662</v>
      </c>
      <c r="B334" s="9" t="s">
        <v>7950</v>
      </c>
      <c r="C334" s="48">
        <v>0</v>
      </c>
      <c r="D334" s="341"/>
      <c r="E334" s="48">
        <v>233963.13</v>
      </c>
      <c r="F334" s="81">
        <v>147</v>
      </c>
      <c r="G334" s="413">
        <f t="shared" si="5"/>
        <v>892380.36000000092</v>
      </c>
      <c r="H334" s="333" t="s">
        <v>7951</v>
      </c>
      <c r="K334" s="351"/>
      <c r="L334" s="351"/>
    </row>
    <row r="335" spans="1:12">
      <c r="A335" s="411">
        <v>42662</v>
      </c>
      <c r="B335" s="451" t="s">
        <v>4180</v>
      </c>
      <c r="C335" s="413">
        <v>19.03</v>
      </c>
      <c r="D335" s="341" t="s">
        <v>819</v>
      </c>
      <c r="E335" s="413">
        <v>0</v>
      </c>
      <c r="F335" s="81"/>
      <c r="G335" s="413">
        <f t="shared" si="5"/>
        <v>658417.23000000091</v>
      </c>
      <c r="H335" s="333" t="s">
        <v>819</v>
      </c>
      <c r="K335" s="351"/>
      <c r="L335" s="351"/>
    </row>
    <row r="336" spans="1:12">
      <c r="A336" s="411">
        <v>42662</v>
      </c>
      <c r="B336" s="412" t="s">
        <v>4181</v>
      </c>
      <c r="C336" s="413">
        <v>118.91</v>
      </c>
      <c r="D336" s="341" t="s">
        <v>819</v>
      </c>
      <c r="E336" s="413">
        <v>0</v>
      </c>
      <c r="F336" s="81"/>
      <c r="G336" s="413">
        <f t="shared" si="5"/>
        <v>658436.26000000094</v>
      </c>
      <c r="H336" s="333" t="s">
        <v>819</v>
      </c>
      <c r="K336" s="351"/>
      <c r="L336" s="351"/>
    </row>
    <row r="337" spans="1:12">
      <c r="A337" s="322">
        <v>42662</v>
      </c>
      <c r="B337" s="9" t="s">
        <v>4182</v>
      </c>
      <c r="C337" s="48">
        <v>0</v>
      </c>
      <c r="D337" s="341"/>
      <c r="E337" s="48">
        <v>19592.060000000001</v>
      </c>
      <c r="F337" s="81">
        <v>152</v>
      </c>
      <c r="G337" s="413">
        <f t="shared" si="5"/>
        <v>658555.17000000097</v>
      </c>
      <c r="H337" s="347" t="s">
        <v>7952</v>
      </c>
      <c r="K337" s="351"/>
      <c r="L337" s="351"/>
    </row>
    <row r="338" spans="1:12">
      <c r="A338" s="411">
        <v>42662</v>
      </c>
      <c r="B338" s="451" t="s">
        <v>4183</v>
      </c>
      <c r="C338" s="413">
        <v>73.34</v>
      </c>
      <c r="D338" s="341" t="s">
        <v>819</v>
      </c>
      <c r="E338" s="413">
        <v>0</v>
      </c>
      <c r="F338" s="81"/>
      <c r="G338" s="413">
        <f t="shared" si="5"/>
        <v>638963.11000000092</v>
      </c>
      <c r="H338" s="333" t="s">
        <v>819</v>
      </c>
      <c r="K338" s="351"/>
      <c r="L338" s="351"/>
    </row>
    <row r="339" spans="1:12">
      <c r="A339" s="411">
        <v>42662</v>
      </c>
      <c r="B339" s="412" t="s">
        <v>4184</v>
      </c>
      <c r="C339" s="413">
        <v>458.38</v>
      </c>
      <c r="D339" s="341" t="s">
        <v>819</v>
      </c>
      <c r="E339" s="413">
        <v>0</v>
      </c>
      <c r="F339" s="81"/>
      <c r="G339" s="413">
        <f t="shared" si="5"/>
        <v>639036.45000000088</v>
      </c>
      <c r="H339" s="333" t="s">
        <v>819</v>
      </c>
      <c r="K339" s="351"/>
      <c r="L339" s="351"/>
    </row>
    <row r="340" spans="1:12">
      <c r="A340" s="322">
        <v>42662</v>
      </c>
      <c r="B340" s="9" t="s">
        <v>4185</v>
      </c>
      <c r="C340" s="48">
        <v>0</v>
      </c>
      <c r="D340" s="341"/>
      <c r="E340" s="48">
        <v>19260.16</v>
      </c>
      <c r="F340" s="81">
        <v>152</v>
      </c>
      <c r="G340" s="413">
        <f t="shared" si="5"/>
        <v>639494.83000000089</v>
      </c>
      <c r="H340" s="347" t="s">
        <v>7952</v>
      </c>
      <c r="K340" s="351"/>
      <c r="L340" s="351"/>
    </row>
    <row r="341" spans="1:12">
      <c r="A341" s="322">
        <v>42662</v>
      </c>
      <c r="B341" s="9" t="s">
        <v>7953</v>
      </c>
      <c r="C341" s="48">
        <v>5272.13</v>
      </c>
      <c r="D341" s="341">
        <v>116</v>
      </c>
      <c r="E341" s="48">
        <v>0</v>
      </c>
      <c r="F341" s="81"/>
      <c r="G341" s="413">
        <f t="shared" si="5"/>
        <v>620234.67000000086</v>
      </c>
      <c r="K341" s="351"/>
      <c r="L341" s="351"/>
    </row>
    <row r="342" spans="1:12">
      <c r="A342" s="322">
        <v>42662</v>
      </c>
      <c r="B342" s="9" t="s">
        <v>7954</v>
      </c>
      <c r="C342" s="48">
        <v>212000</v>
      </c>
      <c r="D342" s="341">
        <v>62</v>
      </c>
      <c r="E342" s="48">
        <v>0</v>
      </c>
      <c r="F342" s="81"/>
      <c r="G342" s="413">
        <f t="shared" si="5"/>
        <v>625506.80000000086</v>
      </c>
      <c r="K342" s="351"/>
      <c r="L342" s="351"/>
    </row>
    <row r="343" spans="1:12">
      <c r="A343" s="322">
        <v>42662</v>
      </c>
      <c r="B343" s="9" t="s">
        <v>7955</v>
      </c>
      <c r="C343" s="48">
        <v>5000</v>
      </c>
      <c r="D343" s="341">
        <v>4</v>
      </c>
      <c r="E343" s="48">
        <v>0</v>
      </c>
      <c r="F343" s="81"/>
      <c r="G343" s="413">
        <f t="shared" si="5"/>
        <v>837506.80000000086</v>
      </c>
      <c r="K343" s="351"/>
      <c r="L343" s="351"/>
    </row>
    <row r="344" spans="1:12">
      <c r="A344" s="322">
        <v>42661</v>
      </c>
      <c r="B344" s="9" t="s">
        <v>7956</v>
      </c>
      <c r="C344" s="48">
        <v>0</v>
      </c>
      <c r="D344" s="341"/>
      <c r="E344" s="48">
        <v>6196</v>
      </c>
      <c r="F344" s="81">
        <v>172</v>
      </c>
      <c r="G344" s="413">
        <f t="shared" si="5"/>
        <v>842506.80000000086</v>
      </c>
      <c r="H344" s="333" t="s">
        <v>7957</v>
      </c>
      <c r="K344" s="351"/>
      <c r="L344" s="351"/>
    </row>
    <row r="345" spans="1:12">
      <c r="A345" s="322">
        <v>42661</v>
      </c>
      <c r="B345" s="9" t="s">
        <v>5077</v>
      </c>
      <c r="C345" s="48">
        <v>0</v>
      </c>
      <c r="D345" s="341"/>
      <c r="E345" s="48">
        <v>2378.14</v>
      </c>
      <c r="F345" s="81">
        <v>190</v>
      </c>
      <c r="G345" s="413">
        <f t="shared" si="5"/>
        <v>836310.80000000086</v>
      </c>
      <c r="H345" s="333" t="s">
        <v>7958</v>
      </c>
      <c r="K345" s="351"/>
      <c r="L345" s="351"/>
    </row>
    <row r="346" spans="1:12">
      <c r="A346" s="322">
        <v>42661</v>
      </c>
      <c r="B346" s="414" t="s">
        <v>7959</v>
      </c>
      <c r="C346" s="48">
        <v>0</v>
      </c>
      <c r="D346" s="341"/>
      <c r="E346" s="48">
        <v>58760.06</v>
      </c>
      <c r="F346" s="81">
        <v>163</v>
      </c>
      <c r="G346" s="413">
        <f t="shared" si="5"/>
        <v>833932.66000000085</v>
      </c>
      <c r="K346" s="351"/>
      <c r="L346" s="351"/>
    </row>
    <row r="347" spans="1:12">
      <c r="A347" s="322">
        <v>42661</v>
      </c>
      <c r="B347" s="9" t="s">
        <v>7960</v>
      </c>
      <c r="C347" s="48">
        <v>0</v>
      </c>
      <c r="D347" s="341"/>
      <c r="E347" s="48">
        <v>186000</v>
      </c>
      <c r="F347" s="81">
        <v>162</v>
      </c>
      <c r="G347" s="413">
        <f t="shared" si="5"/>
        <v>775172.60000000091</v>
      </c>
      <c r="K347" s="351"/>
      <c r="L347" s="351"/>
    </row>
    <row r="348" spans="1:12">
      <c r="A348" s="322">
        <v>42661</v>
      </c>
      <c r="B348" s="9" t="s">
        <v>7961</v>
      </c>
      <c r="C348" s="48">
        <v>0</v>
      </c>
      <c r="D348" s="341"/>
      <c r="E348" s="48">
        <v>76915.34</v>
      </c>
      <c r="F348" s="81">
        <v>168</v>
      </c>
      <c r="G348" s="413">
        <f t="shared" si="5"/>
        <v>589172.60000000091</v>
      </c>
      <c r="H348" s="333" t="s">
        <v>7962</v>
      </c>
      <c r="K348" s="351"/>
      <c r="L348" s="351"/>
    </row>
    <row r="349" spans="1:12">
      <c r="A349" s="322">
        <v>42661</v>
      </c>
      <c r="B349" s="9" t="s">
        <v>7963</v>
      </c>
      <c r="C349" s="48">
        <v>0</v>
      </c>
      <c r="D349" s="341"/>
      <c r="E349" s="48">
        <v>1025</v>
      </c>
      <c r="F349" s="81">
        <v>160</v>
      </c>
      <c r="G349" s="413">
        <f t="shared" si="5"/>
        <v>512257.26000000094</v>
      </c>
      <c r="H349" s="333" t="s">
        <v>7964</v>
      </c>
      <c r="I349" s="2" t="s">
        <v>7073</v>
      </c>
      <c r="K349" s="351"/>
      <c r="L349" s="351"/>
    </row>
    <row r="350" spans="1:12">
      <c r="A350" s="322">
        <v>42661</v>
      </c>
      <c r="B350" s="9" t="s">
        <v>7965</v>
      </c>
      <c r="C350" s="48">
        <v>27240.240000000002</v>
      </c>
      <c r="D350" s="341">
        <v>134</v>
      </c>
      <c r="E350" s="48">
        <v>0</v>
      </c>
      <c r="F350" s="81"/>
      <c r="G350" s="413">
        <f t="shared" si="5"/>
        <v>511232.26000000094</v>
      </c>
      <c r="K350" s="351"/>
      <c r="L350" s="351"/>
    </row>
    <row r="351" spans="1:12">
      <c r="A351" s="322">
        <v>42661</v>
      </c>
      <c r="B351" s="9" t="s">
        <v>7966</v>
      </c>
      <c r="C351" s="48">
        <v>2860.88</v>
      </c>
      <c r="D351" s="341">
        <v>133</v>
      </c>
      <c r="E351" s="48">
        <v>0</v>
      </c>
      <c r="F351" s="81"/>
      <c r="G351" s="413">
        <f t="shared" si="5"/>
        <v>538472.50000000093</v>
      </c>
      <c r="K351" s="351"/>
      <c r="L351" s="351"/>
    </row>
    <row r="352" spans="1:12">
      <c r="A352" s="322">
        <v>42661</v>
      </c>
      <c r="B352" s="9" t="s">
        <v>7967</v>
      </c>
      <c r="C352" s="48">
        <v>9152.85</v>
      </c>
      <c r="D352" s="341">
        <v>132</v>
      </c>
      <c r="E352" s="48">
        <v>0</v>
      </c>
      <c r="F352" s="81"/>
      <c r="G352" s="413">
        <f t="shared" si="5"/>
        <v>541333.38000000094</v>
      </c>
      <c r="K352" s="351"/>
      <c r="L352" s="351"/>
    </row>
    <row r="353" spans="1:12">
      <c r="A353" s="322">
        <v>42661</v>
      </c>
      <c r="B353" s="9" t="s">
        <v>7968</v>
      </c>
      <c r="C353" s="48">
        <v>35725</v>
      </c>
      <c r="D353" s="341">
        <v>131</v>
      </c>
      <c r="E353" s="48">
        <v>0</v>
      </c>
      <c r="F353" s="81"/>
      <c r="G353" s="413">
        <f t="shared" si="5"/>
        <v>550486.23000000091</v>
      </c>
      <c r="K353" s="351"/>
      <c r="L353" s="351"/>
    </row>
    <row r="354" spans="1:12">
      <c r="A354" s="322">
        <v>42661</v>
      </c>
      <c r="B354" s="9" t="s">
        <v>7969</v>
      </c>
      <c r="C354" s="48">
        <v>232010.69</v>
      </c>
      <c r="D354" s="341">
        <v>135</v>
      </c>
      <c r="E354" s="48">
        <v>0</v>
      </c>
      <c r="F354" s="81"/>
      <c r="G354" s="413">
        <f t="shared" si="5"/>
        <v>586211.23000000091</v>
      </c>
      <c r="K354" s="351"/>
      <c r="L354" s="351"/>
    </row>
    <row r="355" spans="1:12">
      <c r="A355" s="322">
        <v>42661</v>
      </c>
      <c r="B355" s="9" t="s">
        <v>7970</v>
      </c>
      <c r="C355" s="48">
        <v>111712.61</v>
      </c>
      <c r="D355" s="341">
        <v>113</v>
      </c>
      <c r="E355" s="48">
        <v>0</v>
      </c>
      <c r="F355" s="81"/>
      <c r="G355" s="413">
        <f t="shared" si="5"/>
        <v>818221.92000000086</v>
      </c>
      <c r="K355" s="351"/>
      <c r="L355" s="351"/>
    </row>
    <row r="356" spans="1:12">
      <c r="A356" s="322">
        <v>42661</v>
      </c>
      <c r="B356" s="9" t="s">
        <v>7971</v>
      </c>
      <c r="C356" s="48">
        <v>0</v>
      </c>
      <c r="D356" s="341"/>
      <c r="E356" s="48">
        <v>37546.74</v>
      </c>
      <c r="F356" s="81">
        <v>149</v>
      </c>
      <c r="G356" s="413">
        <f t="shared" si="5"/>
        <v>929934.53000000084</v>
      </c>
      <c r="H356" s="333" t="s">
        <v>7972</v>
      </c>
      <c r="K356" s="351"/>
      <c r="L356" s="351"/>
    </row>
    <row r="357" spans="1:12">
      <c r="A357" s="322">
        <v>42661</v>
      </c>
      <c r="B357" s="9" t="s">
        <v>7973</v>
      </c>
      <c r="C357" s="48">
        <v>0</v>
      </c>
      <c r="D357" s="341"/>
      <c r="E357" s="48">
        <v>150000</v>
      </c>
      <c r="F357" s="81">
        <v>155</v>
      </c>
      <c r="G357" s="413">
        <f t="shared" si="5"/>
        <v>892387.79000000085</v>
      </c>
      <c r="H357" s="333" t="s">
        <v>7974</v>
      </c>
      <c r="K357" s="351"/>
      <c r="L357" s="351"/>
    </row>
    <row r="358" spans="1:12">
      <c r="A358" s="322">
        <v>42661</v>
      </c>
      <c r="B358" s="9" t="s">
        <v>7975</v>
      </c>
      <c r="C358" s="48">
        <v>0</v>
      </c>
      <c r="D358" s="341"/>
      <c r="E358" s="48">
        <v>141</v>
      </c>
      <c r="F358" s="81">
        <v>185</v>
      </c>
      <c r="G358" s="413">
        <f t="shared" si="5"/>
        <v>742387.79000000085</v>
      </c>
      <c r="K358" s="351"/>
      <c r="L358" s="351"/>
    </row>
    <row r="359" spans="1:12">
      <c r="A359" s="322">
        <v>42661</v>
      </c>
      <c r="B359" s="9" t="s">
        <v>7976</v>
      </c>
      <c r="C359" s="48">
        <v>0</v>
      </c>
      <c r="D359" s="341"/>
      <c r="E359" s="48">
        <v>193</v>
      </c>
      <c r="F359" s="81"/>
      <c r="G359" s="413">
        <f t="shared" si="5"/>
        <v>742246.79000000085</v>
      </c>
      <c r="K359" s="351"/>
      <c r="L359" s="351"/>
    </row>
    <row r="360" spans="1:12">
      <c r="A360" s="322">
        <v>42661</v>
      </c>
      <c r="B360" s="9" t="s">
        <v>7977</v>
      </c>
      <c r="C360" s="48">
        <v>0</v>
      </c>
      <c r="D360" s="341"/>
      <c r="E360" s="48">
        <v>1392</v>
      </c>
      <c r="F360" s="81"/>
      <c r="G360" s="413">
        <f t="shared" si="5"/>
        <v>742053.79000000085</v>
      </c>
      <c r="K360" s="351"/>
      <c r="L360" s="351"/>
    </row>
    <row r="361" spans="1:12">
      <c r="A361" s="322">
        <v>42661</v>
      </c>
      <c r="B361" s="284" t="s">
        <v>7978</v>
      </c>
      <c r="C361" s="48">
        <v>5000</v>
      </c>
      <c r="D361" s="341" t="s">
        <v>5039</v>
      </c>
      <c r="E361" s="48">
        <v>0</v>
      </c>
      <c r="F361" s="81"/>
      <c r="G361" s="413">
        <f t="shared" si="5"/>
        <v>740661.79000000085</v>
      </c>
      <c r="H361" s="333" t="s">
        <v>114</v>
      </c>
      <c r="K361" s="351"/>
      <c r="L361" s="351"/>
    </row>
    <row r="362" spans="1:12">
      <c r="A362" s="322">
        <v>42661</v>
      </c>
      <c r="B362" s="9" t="s">
        <v>7979</v>
      </c>
      <c r="C362" s="48">
        <v>0</v>
      </c>
      <c r="D362" s="341"/>
      <c r="E362" s="48">
        <v>72681.649999999994</v>
      </c>
      <c r="F362" s="81">
        <v>128</v>
      </c>
      <c r="G362" s="413">
        <f t="shared" si="5"/>
        <v>745661.79000000085</v>
      </c>
      <c r="H362" s="333" t="s">
        <v>7980</v>
      </c>
      <c r="K362" s="351"/>
      <c r="L362" s="351"/>
    </row>
    <row r="363" spans="1:12">
      <c r="A363" s="322">
        <v>42661</v>
      </c>
      <c r="B363" s="9" t="s">
        <v>7981</v>
      </c>
      <c r="C363" s="48">
        <v>0</v>
      </c>
      <c r="D363" s="341"/>
      <c r="E363" s="48">
        <v>7099.85</v>
      </c>
      <c r="F363" s="81">
        <v>123</v>
      </c>
      <c r="G363" s="413">
        <f t="shared" si="5"/>
        <v>672980.14000000083</v>
      </c>
      <c r="H363" s="333" t="s">
        <v>7982</v>
      </c>
      <c r="K363" s="351"/>
      <c r="L363" s="351"/>
    </row>
    <row r="364" spans="1:12">
      <c r="A364" s="322">
        <v>42661</v>
      </c>
      <c r="B364" s="9" t="s">
        <v>7983</v>
      </c>
      <c r="C364" s="48">
        <v>0</v>
      </c>
      <c r="D364" s="341"/>
      <c r="E364" s="48">
        <v>34739.5</v>
      </c>
      <c r="F364" s="81">
        <v>137</v>
      </c>
      <c r="G364" s="413">
        <f t="shared" si="5"/>
        <v>665880.29000000085</v>
      </c>
      <c r="H364" s="333" t="s">
        <v>7984</v>
      </c>
      <c r="K364" s="351"/>
      <c r="L364" s="351"/>
    </row>
    <row r="365" spans="1:12">
      <c r="A365" s="322">
        <v>42661</v>
      </c>
      <c r="B365" s="294" t="s">
        <v>7985</v>
      </c>
      <c r="C365" s="48">
        <v>0</v>
      </c>
      <c r="D365" s="341"/>
      <c r="E365" s="48">
        <v>2473.86</v>
      </c>
      <c r="F365" s="81" t="s">
        <v>779</v>
      </c>
      <c r="G365" s="413">
        <f t="shared" si="5"/>
        <v>631140.79000000085</v>
      </c>
      <c r="H365" s="333" t="s">
        <v>85</v>
      </c>
      <c r="K365" s="351"/>
      <c r="L365" s="351"/>
    </row>
    <row r="366" spans="1:12">
      <c r="A366" s="411">
        <v>42661</v>
      </c>
      <c r="B366" s="451" t="s">
        <v>4180</v>
      </c>
      <c r="C366" s="413">
        <v>8.02</v>
      </c>
      <c r="D366" s="341" t="s">
        <v>819</v>
      </c>
      <c r="E366" s="413">
        <v>0</v>
      </c>
      <c r="F366" s="81"/>
      <c r="G366" s="413">
        <f t="shared" si="5"/>
        <v>628666.93000000087</v>
      </c>
      <c r="H366" s="333" t="s">
        <v>819</v>
      </c>
      <c r="K366" s="351"/>
      <c r="L366" s="351"/>
    </row>
    <row r="367" spans="1:12">
      <c r="A367" s="411">
        <v>42661</v>
      </c>
      <c r="B367" s="412" t="s">
        <v>4181</v>
      </c>
      <c r="C367" s="413">
        <v>50.14</v>
      </c>
      <c r="D367" s="341" t="s">
        <v>819</v>
      </c>
      <c r="E367" s="413">
        <v>0</v>
      </c>
      <c r="F367" s="81"/>
      <c r="G367" s="413">
        <f t="shared" si="5"/>
        <v>628674.95000000088</v>
      </c>
      <c r="H367" s="333" t="s">
        <v>819</v>
      </c>
      <c r="K367" s="351"/>
      <c r="L367" s="351"/>
    </row>
    <row r="368" spans="1:12">
      <c r="A368" s="322">
        <v>42661</v>
      </c>
      <c r="B368" s="9" t="s">
        <v>4182</v>
      </c>
      <c r="C368" s="48">
        <v>0</v>
      </c>
      <c r="D368" s="341"/>
      <c r="E368" s="48">
        <v>3762.52</v>
      </c>
      <c r="F368" s="81">
        <v>138</v>
      </c>
      <c r="G368" s="413">
        <f t="shared" si="5"/>
        <v>628725.0900000009</v>
      </c>
      <c r="H368" s="347" t="s">
        <v>7986</v>
      </c>
      <c r="K368" s="351"/>
      <c r="L368" s="351"/>
    </row>
    <row r="369" spans="1:12">
      <c r="A369" s="411">
        <v>42661</v>
      </c>
      <c r="B369" s="451" t="s">
        <v>4183</v>
      </c>
      <c r="C369" s="413">
        <v>13.3</v>
      </c>
      <c r="D369" s="341" t="s">
        <v>819</v>
      </c>
      <c r="E369" s="413">
        <v>0</v>
      </c>
      <c r="F369" s="81"/>
      <c r="G369" s="413">
        <f t="shared" si="5"/>
        <v>624962.57000000088</v>
      </c>
      <c r="H369" s="333" t="s">
        <v>819</v>
      </c>
      <c r="K369" s="351"/>
      <c r="L369" s="351"/>
    </row>
    <row r="370" spans="1:12">
      <c r="A370" s="411">
        <v>42661</v>
      </c>
      <c r="B370" s="412" t="s">
        <v>4184</v>
      </c>
      <c r="C370" s="413">
        <v>83.14</v>
      </c>
      <c r="D370" s="341" t="s">
        <v>819</v>
      </c>
      <c r="E370" s="413">
        <v>0</v>
      </c>
      <c r="F370" s="81"/>
      <c r="G370" s="413">
        <f t="shared" si="5"/>
        <v>624975.87000000093</v>
      </c>
      <c r="H370" s="333" t="s">
        <v>819</v>
      </c>
      <c r="K370" s="351"/>
      <c r="L370" s="351"/>
    </row>
    <row r="371" spans="1:12">
      <c r="A371" s="322">
        <v>42661</v>
      </c>
      <c r="B371" s="9" t="s">
        <v>4185</v>
      </c>
      <c r="C371" s="48">
        <v>0</v>
      </c>
      <c r="D371" s="341"/>
      <c r="E371" s="48">
        <v>3493.98</v>
      </c>
      <c r="F371" s="81">
        <v>138</v>
      </c>
      <c r="G371" s="413">
        <f t="shared" si="5"/>
        <v>625059.01000000094</v>
      </c>
      <c r="H371" s="347" t="s">
        <v>7986</v>
      </c>
      <c r="K371" s="351"/>
      <c r="L371" s="351"/>
    </row>
    <row r="372" spans="1:12">
      <c r="A372" s="411">
        <v>42661</v>
      </c>
      <c r="B372" s="451" t="s">
        <v>7987</v>
      </c>
      <c r="C372" s="413">
        <v>264.22000000000003</v>
      </c>
      <c r="D372" s="341" t="s">
        <v>819</v>
      </c>
      <c r="E372" s="413">
        <v>0</v>
      </c>
      <c r="F372" s="81"/>
      <c r="G372" s="413">
        <f t="shared" si="5"/>
        <v>621565.03000000096</v>
      </c>
      <c r="H372" s="333" t="s">
        <v>819</v>
      </c>
      <c r="K372" s="351"/>
      <c r="L372" s="351"/>
    </row>
    <row r="373" spans="1:12">
      <c r="A373" s="411">
        <v>42661</v>
      </c>
      <c r="B373" s="412" t="s">
        <v>7988</v>
      </c>
      <c r="C373" s="413">
        <v>1651.36</v>
      </c>
      <c r="D373" s="341" t="s">
        <v>819</v>
      </c>
      <c r="E373" s="413">
        <v>0</v>
      </c>
      <c r="F373" s="81"/>
      <c r="G373" s="413">
        <f t="shared" si="5"/>
        <v>621829.25000000093</v>
      </c>
      <c r="H373" s="333" t="s">
        <v>819</v>
      </c>
      <c r="K373" s="351"/>
      <c r="L373" s="351"/>
    </row>
    <row r="374" spans="1:12">
      <c r="A374" s="322">
        <v>42661</v>
      </c>
      <c r="B374" s="9" t="s">
        <v>7989</v>
      </c>
      <c r="C374" s="48">
        <v>0</v>
      </c>
      <c r="D374" s="341"/>
      <c r="E374" s="48">
        <v>17401.349999999999</v>
      </c>
      <c r="F374" s="81">
        <v>138</v>
      </c>
      <c r="G374" s="413">
        <f t="shared" si="5"/>
        <v>623480.61000000092</v>
      </c>
      <c r="H374" s="347" t="s">
        <v>7986</v>
      </c>
      <c r="K374" s="351"/>
      <c r="L374" s="351"/>
    </row>
    <row r="375" spans="1:12">
      <c r="A375" s="322">
        <v>42660</v>
      </c>
      <c r="B375" s="9" t="s">
        <v>7990</v>
      </c>
      <c r="C375" s="48">
        <v>251310</v>
      </c>
      <c r="D375" s="341">
        <v>130</v>
      </c>
      <c r="E375" s="48">
        <v>0</v>
      </c>
      <c r="F375" s="81"/>
      <c r="G375" s="413">
        <f t="shared" si="5"/>
        <v>606079.26000000094</v>
      </c>
      <c r="H375" s="333" t="s">
        <v>4159</v>
      </c>
      <c r="I375" s="2" t="s">
        <v>802</v>
      </c>
      <c r="K375" s="351"/>
      <c r="L375" s="351"/>
    </row>
    <row r="376" spans="1:12">
      <c r="A376" s="322">
        <v>42660</v>
      </c>
      <c r="B376" s="9" t="s">
        <v>7175</v>
      </c>
      <c r="C376" s="48">
        <v>0</v>
      </c>
      <c r="D376" s="341"/>
      <c r="E376" s="48">
        <v>120000</v>
      </c>
      <c r="F376" s="81">
        <v>148</v>
      </c>
      <c r="G376" s="413">
        <f t="shared" si="5"/>
        <v>857389.26000000094</v>
      </c>
      <c r="H376" s="333" t="s">
        <v>7991</v>
      </c>
      <c r="K376" s="351"/>
      <c r="L376" s="351"/>
    </row>
    <row r="377" spans="1:12">
      <c r="A377" s="322">
        <v>42660</v>
      </c>
      <c r="B377" s="9" t="s">
        <v>7992</v>
      </c>
      <c r="C377" s="48">
        <v>0</v>
      </c>
      <c r="D377" s="341"/>
      <c r="E377" s="48">
        <v>159000</v>
      </c>
      <c r="F377" s="81">
        <v>143</v>
      </c>
      <c r="G377" s="413">
        <f t="shared" si="5"/>
        <v>737389.26000000094</v>
      </c>
      <c r="H377" s="333" t="s">
        <v>7993</v>
      </c>
      <c r="K377" s="351"/>
      <c r="L377" s="351"/>
    </row>
    <row r="378" spans="1:12">
      <c r="A378" s="322">
        <v>42660</v>
      </c>
      <c r="B378" s="9" t="s">
        <v>7994</v>
      </c>
      <c r="C378" s="48">
        <v>98923.72</v>
      </c>
      <c r="D378" s="341">
        <v>128</v>
      </c>
      <c r="E378" s="48">
        <v>0</v>
      </c>
      <c r="F378" s="81"/>
      <c r="G378" s="413">
        <f t="shared" si="5"/>
        <v>578389.26000000094</v>
      </c>
      <c r="K378" s="351"/>
      <c r="L378" s="351"/>
    </row>
    <row r="379" spans="1:12">
      <c r="A379" s="322">
        <v>42660</v>
      </c>
      <c r="B379" s="9" t="s">
        <v>7995</v>
      </c>
      <c r="C379" s="48">
        <v>0</v>
      </c>
      <c r="D379" s="341"/>
      <c r="E379" s="48">
        <v>28560</v>
      </c>
      <c r="F379" s="81">
        <v>154</v>
      </c>
      <c r="G379" s="413">
        <f t="shared" si="5"/>
        <v>677312.98000000091</v>
      </c>
      <c r="H379" s="333" t="s">
        <v>7996</v>
      </c>
      <c r="K379" s="351"/>
      <c r="L379" s="351"/>
    </row>
    <row r="380" spans="1:12">
      <c r="A380" s="322">
        <v>42660</v>
      </c>
      <c r="B380" s="9" t="s">
        <v>7997</v>
      </c>
      <c r="C380" s="48">
        <v>0</v>
      </c>
      <c r="D380" s="341"/>
      <c r="E380" s="48">
        <v>19000</v>
      </c>
      <c r="F380" s="81">
        <v>153</v>
      </c>
      <c r="G380" s="413">
        <f t="shared" si="5"/>
        <v>648752.98000000091</v>
      </c>
      <c r="H380" s="333" t="s">
        <v>7998</v>
      </c>
      <c r="K380" s="351"/>
      <c r="L380" s="351"/>
    </row>
    <row r="381" spans="1:12">
      <c r="A381" s="322">
        <v>42660</v>
      </c>
      <c r="B381" s="9" t="s">
        <v>4292</v>
      </c>
      <c r="C381" s="48">
        <v>0</v>
      </c>
      <c r="D381" s="341"/>
      <c r="E381" s="48">
        <v>2335</v>
      </c>
      <c r="F381" s="81">
        <v>146</v>
      </c>
      <c r="G381" s="413">
        <f t="shared" si="5"/>
        <v>629752.98000000091</v>
      </c>
      <c r="H381" s="333" t="s">
        <v>7999</v>
      </c>
      <c r="K381" s="351"/>
      <c r="L381" s="351"/>
    </row>
    <row r="382" spans="1:12">
      <c r="A382" s="322">
        <v>42660</v>
      </c>
      <c r="B382" s="9" t="s">
        <v>8000</v>
      </c>
      <c r="C382" s="48">
        <v>0</v>
      </c>
      <c r="D382" s="341"/>
      <c r="E382" s="48">
        <v>2550</v>
      </c>
      <c r="F382" s="81">
        <v>144</v>
      </c>
      <c r="G382" s="413">
        <f t="shared" si="5"/>
        <v>627417.98000000091</v>
      </c>
      <c r="H382" s="333" t="s">
        <v>8001</v>
      </c>
      <c r="K382" s="351"/>
      <c r="L382" s="351"/>
    </row>
    <row r="383" spans="1:12">
      <c r="A383" s="322">
        <v>42660</v>
      </c>
      <c r="B383" s="9" t="s">
        <v>8002</v>
      </c>
      <c r="C383" s="48">
        <v>12411.88</v>
      </c>
      <c r="D383" s="341">
        <v>117</v>
      </c>
      <c r="E383" s="48">
        <v>0</v>
      </c>
      <c r="F383" s="81"/>
      <c r="G383" s="413">
        <f t="shared" si="5"/>
        <v>624867.98000000091</v>
      </c>
      <c r="K383" s="351"/>
      <c r="L383" s="351"/>
    </row>
    <row r="384" spans="1:12">
      <c r="A384" s="322">
        <v>42660</v>
      </c>
      <c r="B384" s="9" t="s">
        <v>8003</v>
      </c>
      <c r="C384" s="48">
        <v>7448.91</v>
      </c>
      <c r="D384" s="341">
        <v>115</v>
      </c>
      <c r="E384" s="48">
        <v>0</v>
      </c>
      <c r="F384" s="81"/>
      <c r="G384" s="413">
        <f t="shared" si="5"/>
        <v>637279.86000000092</v>
      </c>
      <c r="K384" s="351"/>
      <c r="L384" s="351"/>
    </row>
    <row r="385" spans="1:12">
      <c r="A385" s="322">
        <v>42660</v>
      </c>
      <c r="B385" s="9" t="s">
        <v>8004</v>
      </c>
      <c r="C385" s="48">
        <v>12021.28</v>
      </c>
      <c r="D385" s="341">
        <v>114</v>
      </c>
      <c r="E385" s="48">
        <v>0</v>
      </c>
      <c r="F385" s="81"/>
      <c r="G385" s="413">
        <f t="shared" si="5"/>
        <v>644728.77000000095</v>
      </c>
      <c r="K385" s="351"/>
      <c r="L385" s="351"/>
    </row>
    <row r="386" spans="1:12">
      <c r="A386" s="322">
        <v>42660</v>
      </c>
      <c r="B386" s="9" t="s">
        <v>8005</v>
      </c>
      <c r="C386" s="48">
        <v>1298654.99</v>
      </c>
      <c r="D386" s="341">
        <v>127</v>
      </c>
      <c r="E386" s="48">
        <v>0</v>
      </c>
      <c r="F386" s="81"/>
      <c r="G386" s="413">
        <f t="shared" si="5"/>
        <v>656750.05000000098</v>
      </c>
      <c r="K386" s="351"/>
      <c r="L386" s="351"/>
    </row>
    <row r="387" spans="1:12">
      <c r="A387" s="322">
        <v>42660</v>
      </c>
      <c r="B387" s="9" t="s">
        <v>8006</v>
      </c>
      <c r="C387" s="48">
        <v>0</v>
      </c>
      <c r="D387" s="341"/>
      <c r="E387" s="48">
        <v>1840</v>
      </c>
      <c r="F387" s="81">
        <v>140</v>
      </c>
      <c r="G387" s="413">
        <f t="shared" si="5"/>
        <v>1955405.040000001</v>
      </c>
      <c r="H387" s="333" t="s">
        <v>8007</v>
      </c>
      <c r="K387" s="351"/>
      <c r="L387" s="351"/>
    </row>
    <row r="388" spans="1:12">
      <c r="A388" s="322">
        <v>42660</v>
      </c>
      <c r="B388" s="9" t="s">
        <v>8008</v>
      </c>
      <c r="C388" s="48">
        <v>0</v>
      </c>
      <c r="D388" s="341"/>
      <c r="E388" s="48">
        <v>83000</v>
      </c>
      <c r="F388" s="81">
        <v>142</v>
      </c>
      <c r="G388" s="413">
        <f t="shared" si="5"/>
        <v>1953565.040000001</v>
      </c>
      <c r="H388" s="333" t="s">
        <v>8009</v>
      </c>
      <c r="K388" s="351"/>
      <c r="L388" s="351"/>
    </row>
    <row r="389" spans="1:12">
      <c r="A389" s="322">
        <v>42660</v>
      </c>
      <c r="B389" s="291" t="s">
        <v>8010</v>
      </c>
      <c r="C389" s="48">
        <v>0</v>
      </c>
      <c r="D389" s="341"/>
      <c r="E389" s="48">
        <v>167262.75</v>
      </c>
      <c r="F389" s="81">
        <v>156</v>
      </c>
      <c r="G389" s="413">
        <f t="shared" si="5"/>
        <v>1870565.040000001</v>
      </c>
      <c r="H389" s="333" t="s">
        <v>8011</v>
      </c>
      <c r="I389" s="2" t="s">
        <v>8012</v>
      </c>
      <c r="K389" s="351"/>
      <c r="L389" s="351"/>
    </row>
    <row r="390" spans="1:12">
      <c r="A390" s="322">
        <v>42660</v>
      </c>
      <c r="B390" s="291" t="s">
        <v>8013</v>
      </c>
      <c r="C390" s="48">
        <v>0</v>
      </c>
      <c r="D390" s="341"/>
      <c r="E390" s="48">
        <v>38510.29</v>
      </c>
      <c r="F390" s="81">
        <v>157</v>
      </c>
      <c r="G390" s="413">
        <f t="shared" ref="G390:G453" si="6">+G391+E390-C390</f>
        <v>1703302.290000001</v>
      </c>
      <c r="H390" s="333" t="s">
        <v>8014</v>
      </c>
      <c r="I390" s="2" t="s">
        <v>8012</v>
      </c>
      <c r="K390" s="351"/>
      <c r="L390" s="351"/>
    </row>
    <row r="391" spans="1:12">
      <c r="A391" s="322">
        <v>42660</v>
      </c>
      <c r="B391" s="9" t="s">
        <v>8015</v>
      </c>
      <c r="C391" s="48">
        <v>0</v>
      </c>
      <c r="D391" s="341"/>
      <c r="E391" s="48">
        <v>20014.04</v>
      </c>
      <c r="F391" s="81">
        <v>111</v>
      </c>
      <c r="G391" s="413">
        <f t="shared" si="6"/>
        <v>1664792.0000000009</v>
      </c>
      <c r="H391" s="333" t="s">
        <v>8016</v>
      </c>
      <c r="K391" s="351"/>
      <c r="L391" s="351"/>
    </row>
    <row r="392" spans="1:12">
      <c r="A392" s="322">
        <v>42660</v>
      </c>
      <c r="B392" s="9" t="s">
        <v>8017</v>
      </c>
      <c r="C392" s="48">
        <v>0</v>
      </c>
      <c r="D392" s="341"/>
      <c r="E392" s="48">
        <v>38025.120000000003</v>
      </c>
      <c r="F392" s="81">
        <v>120</v>
      </c>
      <c r="G392" s="413">
        <f t="shared" si="6"/>
        <v>1644777.9600000009</v>
      </c>
      <c r="H392" s="333" t="s">
        <v>8018</v>
      </c>
      <c r="K392" s="351"/>
      <c r="L392" s="351"/>
    </row>
    <row r="393" spans="1:12">
      <c r="A393" s="322">
        <v>42660</v>
      </c>
      <c r="B393" s="284" t="s">
        <v>8019</v>
      </c>
      <c r="C393" s="48">
        <v>5000</v>
      </c>
      <c r="D393" s="341" t="s">
        <v>5039</v>
      </c>
      <c r="E393" s="48">
        <v>0</v>
      </c>
      <c r="F393" s="81"/>
      <c r="G393" s="413">
        <f t="shared" si="6"/>
        <v>1606752.8400000008</v>
      </c>
      <c r="H393" s="333" t="s">
        <v>114</v>
      </c>
      <c r="K393" s="351"/>
      <c r="L393" s="351"/>
    </row>
    <row r="394" spans="1:12">
      <c r="A394" s="411">
        <v>42660</v>
      </c>
      <c r="B394" s="451" t="s">
        <v>4180</v>
      </c>
      <c r="C394" s="413">
        <v>23.59</v>
      </c>
      <c r="D394" s="341" t="s">
        <v>819</v>
      </c>
      <c r="E394" s="413">
        <v>0</v>
      </c>
      <c r="F394" s="81"/>
      <c r="G394" s="413">
        <f t="shared" si="6"/>
        <v>1611752.8400000008</v>
      </c>
      <c r="H394" s="333" t="s">
        <v>819</v>
      </c>
      <c r="K394" s="351"/>
      <c r="L394" s="351"/>
    </row>
    <row r="395" spans="1:12">
      <c r="A395" s="411">
        <v>42660</v>
      </c>
      <c r="B395" s="412" t="s">
        <v>4181</v>
      </c>
      <c r="C395" s="413">
        <v>147.46</v>
      </c>
      <c r="D395" s="341" t="s">
        <v>819</v>
      </c>
      <c r="E395" s="413">
        <v>0</v>
      </c>
      <c r="F395" s="81"/>
      <c r="G395" s="413">
        <f t="shared" si="6"/>
        <v>1611776.4300000009</v>
      </c>
      <c r="H395" s="333" t="s">
        <v>819</v>
      </c>
      <c r="K395" s="351"/>
      <c r="L395" s="351"/>
    </row>
    <row r="396" spans="1:12">
      <c r="A396" s="322">
        <v>42660</v>
      </c>
      <c r="B396" s="9" t="s">
        <v>4182</v>
      </c>
      <c r="C396" s="48">
        <v>0</v>
      </c>
      <c r="D396" s="341"/>
      <c r="E396" s="48">
        <v>63279.35</v>
      </c>
      <c r="F396" s="81">
        <v>136</v>
      </c>
      <c r="G396" s="413">
        <f t="shared" si="6"/>
        <v>1611923.8900000008</v>
      </c>
      <c r="H396" s="347" t="s">
        <v>8020</v>
      </c>
      <c r="K396" s="351"/>
      <c r="L396" s="351"/>
    </row>
    <row r="397" spans="1:12">
      <c r="A397" s="411">
        <v>42660</v>
      </c>
      <c r="B397" s="451" t="s">
        <v>4183</v>
      </c>
      <c r="C397" s="413">
        <v>17.100000000000001</v>
      </c>
      <c r="D397" s="341" t="s">
        <v>819</v>
      </c>
      <c r="E397" s="413">
        <v>0</v>
      </c>
      <c r="F397" s="81"/>
      <c r="G397" s="413">
        <f t="shared" si="6"/>
        <v>1548644.5400000007</v>
      </c>
      <c r="H397" s="333" t="s">
        <v>819</v>
      </c>
      <c r="K397" s="351"/>
      <c r="L397" s="351"/>
    </row>
    <row r="398" spans="1:12">
      <c r="A398" s="411">
        <v>42660</v>
      </c>
      <c r="B398" s="412" t="s">
        <v>4184</v>
      </c>
      <c r="C398" s="413">
        <v>106.86</v>
      </c>
      <c r="D398" s="341" t="s">
        <v>819</v>
      </c>
      <c r="E398" s="413">
        <v>0</v>
      </c>
      <c r="F398" s="81"/>
      <c r="G398" s="413">
        <f t="shared" si="6"/>
        <v>1548661.6400000008</v>
      </c>
      <c r="H398" s="333" t="s">
        <v>819</v>
      </c>
      <c r="K398" s="351"/>
      <c r="L398" s="351"/>
    </row>
    <row r="399" spans="1:12">
      <c r="A399" s="322">
        <v>42660</v>
      </c>
      <c r="B399" s="9" t="s">
        <v>4185</v>
      </c>
      <c r="C399" s="48">
        <v>0</v>
      </c>
      <c r="D399" s="341"/>
      <c r="E399" s="48">
        <v>4490.37</v>
      </c>
      <c r="F399" s="81">
        <v>136</v>
      </c>
      <c r="G399" s="413">
        <f t="shared" si="6"/>
        <v>1548768.5000000009</v>
      </c>
      <c r="H399" s="347" t="s">
        <v>8020</v>
      </c>
      <c r="K399" s="351"/>
      <c r="L399" s="351"/>
    </row>
    <row r="400" spans="1:12">
      <c r="A400" s="411">
        <v>42660</v>
      </c>
      <c r="B400" s="451" t="s">
        <v>4180</v>
      </c>
      <c r="C400" s="413">
        <v>25.55</v>
      </c>
      <c r="D400" s="341" t="s">
        <v>819</v>
      </c>
      <c r="E400" s="413">
        <v>0</v>
      </c>
      <c r="F400" s="81"/>
      <c r="G400" s="413">
        <f t="shared" si="6"/>
        <v>1544278.1300000008</v>
      </c>
      <c r="H400" s="333" t="s">
        <v>819</v>
      </c>
      <c r="K400" s="351"/>
      <c r="L400" s="351"/>
    </row>
    <row r="401" spans="1:12">
      <c r="A401" s="411">
        <v>42660</v>
      </c>
      <c r="B401" s="412" t="s">
        <v>4181</v>
      </c>
      <c r="C401" s="413">
        <v>159.68</v>
      </c>
      <c r="D401" s="341" t="s">
        <v>819</v>
      </c>
      <c r="E401" s="413">
        <v>0</v>
      </c>
      <c r="F401" s="81"/>
      <c r="G401" s="413">
        <f t="shared" si="6"/>
        <v>1544303.6800000009</v>
      </c>
      <c r="H401" s="333" t="s">
        <v>819</v>
      </c>
      <c r="K401" s="351"/>
      <c r="L401" s="351"/>
    </row>
    <row r="402" spans="1:12">
      <c r="A402" s="322">
        <v>42660</v>
      </c>
      <c r="B402" s="9" t="s">
        <v>4182</v>
      </c>
      <c r="C402" s="48">
        <v>0</v>
      </c>
      <c r="D402" s="341"/>
      <c r="E402" s="48">
        <v>52520.99</v>
      </c>
      <c r="F402" s="81">
        <v>122</v>
      </c>
      <c r="G402" s="413">
        <f t="shared" si="6"/>
        <v>1544463.3600000008</v>
      </c>
      <c r="H402" s="347" t="s">
        <v>8021</v>
      </c>
      <c r="K402" s="351"/>
      <c r="L402" s="351"/>
    </row>
    <row r="403" spans="1:12">
      <c r="A403" s="411">
        <v>42660</v>
      </c>
      <c r="B403" s="451" t="s">
        <v>4183</v>
      </c>
      <c r="C403" s="413">
        <v>218.96</v>
      </c>
      <c r="D403" s="341" t="s">
        <v>819</v>
      </c>
      <c r="E403" s="413">
        <v>0</v>
      </c>
      <c r="F403" s="81"/>
      <c r="G403" s="413">
        <f t="shared" si="6"/>
        <v>1491942.3700000008</v>
      </c>
      <c r="H403" s="333" t="s">
        <v>819</v>
      </c>
      <c r="K403" s="351"/>
      <c r="L403" s="351"/>
    </row>
    <row r="404" spans="1:12">
      <c r="A404" s="411">
        <v>42660</v>
      </c>
      <c r="B404" s="412" t="s">
        <v>4184</v>
      </c>
      <c r="C404" s="413">
        <v>1368.49</v>
      </c>
      <c r="D404" s="341" t="s">
        <v>819</v>
      </c>
      <c r="E404" s="413">
        <v>0</v>
      </c>
      <c r="F404" s="81"/>
      <c r="G404" s="413">
        <f t="shared" si="6"/>
        <v>1492161.3300000008</v>
      </c>
      <c r="H404" s="333" t="s">
        <v>819</v>
      </c>
      <c r="K404" s="351"/>
      <c r="L404" s="351"/>
    </row>
    <row r="405" spans="1:12">
      <c r="A405" s="322">
        <v>42660</v>
      </c>
      <c r="B405" s="9" t="s">
        <v>4185</v>
      </c>
      <c r="C405" s="48">
        <v>0</v>
      </c>
      <c r="D405" s="341"/>
      <c r="E405" s="48">
        <v>57500.4</v>
      </c>
      <c r="F405" s="81">
        <v>122</v>
      </c>
      <c r="G405" s="413">
        <f t="shared" si="6"/>
        <v>1493529.8200000008</v>
      </c>
      <c r="H405" s="347" t="s">
        <v>8021</v>
      </c>
      <c r="K405" s="351"/>
      <c r="L405" s="351"/>
    </row>
    <row r="406" spans="1:12">
      <c r="A406" s="322">
        <v>42658</v>
      </c>
      <c r="B406" s="9" t="s">
        <v>8022</v>
      </c>
      <c r="C406" s="48">
        <v>0</v>
      </c>
      <c r="D406" s="341"/>
      <c r="E406" s="48">
        <v>544800</v>
      </c>
      <c r="F406" s="81">
        <v>131</v>
      </c>
      <c r="G406" s="413">
        <f t="shared" si="6"/>
        <v>1436029.4200000009</v>
      </c>
      <c r="H406" s="333" t="s">
        <v>8023</v>
      </c>
      <c r="K406" s="351"/>
      <c r="L406" s="351"/>
    </row>
    <row r="407" spans="1:12">
      <c r="A407" s="322">
        <v>42658</v>
      </c>
      <c r="B407" s="9" t="s">
        <v>8024</v>
      </c>
      <c r="C407" s="48">
        <v>0</v>
      </c>
      <c r="D407" s="341"/>
      <c r="E407" s="48">
        <v>700</v>
      </c>
      <c r="F407" s="81">
        <v>134</v>
      </c>
      <c r="G407" s="413">
        <f t="shared" si="6"/>
        <v>891229.42000000074</v>
      </c>
      <c r="H407" s="333" t="s">
        <v>8025</v>
      </c>
      <c r="K407" s="351"/>
      <c r="L407" s="351"/>
    </row>
    <row r="408" spans="1:12">
      <c r="A408" s="322">
        <v>42658</v>
      </c>
      <c r="B408" s="284" t="s">
        <v>8026</v>
      </c>
      <c r="C408" s="48">
        <v>5000</v>
      </c>
      <c r="D408" s="341" t="s">
        <v>5039</v>
      </c>
      <c r="E408" s="48">
        <v>0</v>
      </c>
      <c r="F408" s="81"/>
      <c r="G408" s="413">
        <f t="shared" si="6"/>
        <v>890529.42000000074</v>
      </c>
      <c r="H408" s="333" t="s">
        <v>114</v>
      </c>
      <c r="K408" s="351"/>
      <c r="L408" s="351"/>
    </row>
    <row r="409" spans="1:12">
      <c r="A409" s="322">
        <v>42658</v>
      </c>
      <c r="B409" s="9" t="s">
        <v>5077</v>
      </c>
      <c r="C409" s="48">
        <v>0</v>
      </c>
      <c r="D409" s="341"/>
      <c r="E409" s="48">
        <v>130000</v>
      </c>
      <c r="F409" s="81">
        <v>129</v>
      </c>
      <c r="G409" s="413">
        <f t="shared" si="6"/>
        <v>895529.42000000074</v>
      </c>
      <c r="H409" s="333" t="s">
        <v>8027</v>
      </c>
      <c r="K409" s="351"/>
      <c r="L409" s="351"/>
    </row>
    <row r="410" spans="1:12">
      <c r="A410" s="322">
        <v>42658</v>
      </c>
      <c r="B410" s="9" t="s">
        <v>5045</v>
      </c>
      <c r="C410" s="48">
        <v>0</v>
      </c>
      <c r="D410" s="341"/>
      <c r="E410" s="48">
        <v>232000</v>
      </c>
      <c r="F410" s="81">
        <v>133</v>
      </c>
      <c r="G410" s="413">
        <f t="shared" si="6"/>
        <v>765529.42000000074</v>
      </c>
      <c r="H410" s="333" t="s">
        <v>8028</v>
      </c>
      <c r="K410" s="351"/>
      <c r="L410" s="351"/>
    </row>
    <row r="411" spans="1:12">
      <c r="A411" s="322">
        <v>42660</v>
      </c>
      <c r="B411" s="9" t="s">
        <v>8029</v>
      </c>
      <c r="C411" s="48">
        <v>330000</v>
      </c>
      <c r="D411" s="341">
        <v>3</v>
      </c>
      <c r="E411" s="48">
        <v>0</v>
      </c>
      <c r="F411" s="81"/>
      <c r="G411" s="413">
        <f t="shared" si="6"/>
        <v>533529.42000000074</v>
      </c>
      <c r="K411" s="351"/>
      <c r="L411" s="351"/>
    </row>
    <row r="412" spans="1:12">
      <c r="A412" s="322">
        <v>42657</v>
      </c>
      <c r="B412" s="9" t="s">
        <v>8030</v>
      </c>
      <c r="C412" s="48">
        <v>5000</v>
      </c>
      <c r="D412" s="341">
        <v>5</v>
      </c>
      <c r="E412" s="48">
        <v>0</v>
      </c>
      <c r="F412" s="81"/>
      <c r="G412" s="413">
        <f t="shared" si="6"/>
        <v>863529.42000000074</v>
      </c>
      <c r="K412" s="351"/>
      <c r="L412" s="351"/>
    </row>
    <row r="413" spans="1:12">
      <c r="A413" s="322">
        <v>42657</v>
      </c>
      <c r="B413" s="9" t="s">
        <v>8031</v>
      </c>
      <c r="C413" s="48">
        <v>0</v>
      </c>
      <c r="D413" s="341"/>
      <c r="E413" s="48">
        <v>110000</v>
      </c>
      <c r="F413" s="81">
        <v>125</v>
      </c>
      <c r="G413" s="413">
        <f t="shared" si="6"/>
        <v>868529.42000000074</v>
      </c>
      <c r="H413" s="333" t="s">
        <v>8032</v>
      </c>
      <c r="K413" s="351"/>
      <c r="L413" s="351"/>
    </row>
    <row r="414" spans="1:12">
      <c r="A414" s="322">
        <v>42657</v>
      </c>
      <c r="B414" s="9" t="s">
        <v>8033</v>
      </c>
      <c r="C414" s="48">
        <v>0</v>
      </c>
      <c r="D414" s="341"/>
      <c r="E414" s="48">
        <v>66860</v>
      </c>
      <c r="F414" s="81">
        <v>126</v>
      </c>
      <c r="G414" s="413">
        <f t="shared" si="6"/>
        <v>758529.42000000074</v>
      </c>
      <c r="H414" s="333" t="s">
        <v>8034</v>
      </c>
      <c r="K414" s="351"/>
      <c r="L414" s="351"/>
    </row>
    <row r="415" spans="1:12">
      <c r="A415" s="322">
        <v>42657</v>
      </c>
      <c r="B415" s="9" t="s">
        <v>8035</v>
      </c>
      <c r="C415" s="48">
        <v>0</v>
      </c>
      <c r="D415" s="341"/>
      <c r="E415" s="48">
        <v>203200</v>
      </c>
      <c r="F415" s="81">
        <v>127</v>
      </c>
      <c r="G415" s="413">
        <f t="shared" si="6"/>
        <v>691669.42000000074</v>
      </c>
      <c r="H415" s="333" t="s">
        <v>8036</v>
      </c>
      <c r="K415" s="351"/>
      <c r="L415" s="351"/>
    </row>
    <row r="416" spans="1:12">
      <c r="A416" s="322">
        <v>42657</v>
      </c>
      <c r="B416" s="9" t="s">
        <v>8037</v>
      </c>
      <c r="C416" s="48">
        <v>0</v>
      </c>
      <c r="D416" s="341"/>
      <c r="E416" s="48">
        <v>185000</v>
      </c>
      <c r="F416" s="81">
        <v>130</v>
      </c>
      <c r="G416" s="413">
        <f t="shared" si="6"/>
        <v>488469.42000000074</v>
      </c>
      <c r="H416" s="333" t="s">
        <v>8038</v>
      </c>
      <c r="K416" s="351"/>
      <c r="L416" s="351"/>
    </row>
    <row r="417" spans="1:12">
      <c r="A417" s="322">
        <v>42657</v>
      </c>
      <c r="B417" s="414" t="s">
        <v>8039</v>
      </c>
      <c r="C417" s="48">
        <v>0</v>
      </c>
      <c r="D417" s="341"/>
      <c r="E417" s="48">
        <v>2434.85</v>
      </c>
      <c r="F417" s="81">
        <v>132</v>
      </c>
      <c r="G417" s="413">
        <f t="shared" si="6"/>
        <v>303469.42000000074</v>
      </c>
      <c r="K417" s="351"/>
      <c r="L417" s="351"/>
    </row>
    <row r="418" spans="1:12">
      <c r="A418" s="322">
        <v>42657</v>
      </c>
      <c r="B418" s="9" t="s">
        <v>8040</v>
      </c>
      <c r="C418" s="48">
        <v>2552</v>
      </c>
      <c r="D418" s="341">
        <v>122</v>
      </c>
      <c r="E418" s="48">
        <v>0</v>
      </c>
      <c r="F418" s="81"/>
      <c r="G418" s="413">
        <f t="shared" si="6"/>
        <v>301034.57000000076</v>
      </c>
      <c r="K418" s="351"/>
      <c r="L418" s="351"/>
    </row>
    <row r="419" spans="1:12">
      <c r="A419" s="322">
        <v>42657</v>
      </c>
      <c r="B419" s="9" t="s">
        <v>8041</v>
      </c>
      <c r="C419" s="48">
        <v>144482.79999999999</v>
      </c>
      <c r="D419" s="341">
        <v>121</v>
      </c>
      <c r="E419" s="48">
        <v>0</v>
      </c>
      <c r="F419" s="81"/>
      <c r="G419" s="413">
        <f t="shared" si="6"/>
        <v>303586.57000000076</v>
      </c>
      <c r="K419" s="351"/>
      <c r="L419" s="351"/>
    </row>
    <row r="420" spans="1:12">
      <c r="A420" s="322">
        <v>42657</v>
      </c>
      <c r="B420" s="9" t="s">
        <v>8041</v>
      </c>
      <c r="C420" s="48">
        <v>54626.18</v>
      </c>
      <c r="D420" s="341">
        <v>120</v>
      </c>
      <c r="E420" s="48">
        <v>0</v>
      </c>
      <c r="F420" s="81"/>
      <c r="G420" s="413">
        <f t="shared" si="6"/>
        <v>448069.37000000075</v>
      </c>
      <c r="K420" s="351"/>
      <c r="L420" s="351"/>
    </row>
    <row r="421" spans="1:12">
      <c r="A421" s="322">
        <v>42657</v>
      </c>
      <c r="B421" s="9" t="s">
        <v>8040</v>
      </c>
      <c r="C421" s="48">
        <v>498510.36</v>
      </c>
      <c r="D421" s="341">
        <v>119</v>
      </c>
      <c r="E421" s="48">
        <v>0</v>
      </c>
      <c r="F421" s="81"/>
      <c r="G421" s="413">
        <f t="shared" si="6"/>
        <v>502695.55000000075</v>
      </c>
      <c r="K421" s="351"/>
      <c r="L421" s="351"/>
    </row>
    <row r="422" spans="1:12">
      <c r="A422" s="322">
        <v>42657</v>
      </c>
      <c r="B422" s="9" t="s">
        <v>8040</v>
      </c>
      <c r="C422" s="48">
        <v>332395.87</v>
      </c>
      <c r="D422" s="341">
        <v>118</v>
      </c>
      <c r="E422" s="48">
        <v>0</v>
      </c>
      <c r="F422" s="81"/>
      <c r="G422" s="413">
        <f t="shared" si="6"/>
        <v>1001205.9100000007</v>
      </c>
      <c r="K422" s="351"/>
      <c r="L422" s="351"/>
    </row>
    <row r="423" spans="1:12">
      <c r="A423" s="322">
        <v>42657</v>
      </c>
      <c r="B423" s="9" t="s">
        <v>7175</v>
      </c>
      <c r="C423" s="48">
        <v>30000</v>
      </c>
      <c r="D423" s="341">
        <v>129</v>
      </c>
      <c r="E423" s="48">
        <v>0</v>
      </c>
      <c r="F423" s="81"/>
      <c r="G423" s="413">
        <f t="shared" si="6"/>
        <v>1333601.7800000007</v>
      </c>
      <c r="H423" s="333" t="s">
        <v>1246</v>
      </c>
      <c r="K423" s="351"/>
      <c r="L423" s="351"/>
    </row>
    <row r="424" spans="1:12">
      <c r="A424" s="322">
        <v>42657</v>
      </c>
      <c r="B424" s="9" t="s">
        <v>8042</v>
      </c>
      <c r="C424" s="48">
        <v>0</v>
      </c>
      <c r="D424" s="341"/>
      <c r="E424" s="48">
        <v>655000</v>
      </c>
      <c r="F424" s="81">
        <v>141</v>
      </c>
      <c r="G424" s="413">
        <f t="shared" si="6"/>
        <v>1363601.7800000007</v>
      </c>
      <c r="H424" s="333" t="s">
        <v>8043</v>
      </c>
      <c r="K424" s="351"/>
      <c r="L424" s="351"/>
    </row>
    <row r="425" spans="1:12">
      <c r="A425" s="322">
        <v>42657</v>
      </c>
      <c r="B425" s="9" t="s">
        <v>8044</v>
      </c>
      <c r="C425" s="48">
        <v>0</v>
      </c>
      <c r="D425" s="341"/>
      <c r="E425" s="48">
        <v>1025</v>
      </c>
      <c r="F425" s="81">
        <v>124</v>
      </c>
      <c r="G425" s="413">
        <f t="shared" si="6"/>
        <v>708601.78000000073</v>
      </c>
      <c r="H425" s="333" t="s">
        <v>8045</v>
      </c>
      <c r="I425" s="2" t="s">
        <v>8046</v>
      </c>
      <c r="K425" s="351"/>
      <c r="L425" s="351"/>
    </row>
    <row r="426" spans="1:12">
      <c r="A426" s="322">
        <v>42657</v>
      </c>
      <c r="B426" s="9" t="s">
        <v>8047</v>
      </c>
      <c r="C426" s="48">
        <v>0</v>
      </c>
      <c r="D426" s="341"/>
      <c r="E426" s="48">
        <v>3030</v>
      </c>
      <c r="F426" s="81">
        <v>119</v>
      </c>
      <c r="G426" s="413">
        <f t="shared" si="6"/>
        <v>707576.78000000073</v>
      </c>
      <c r="H426" s="333" t="s">
        <v>8048</v>
      </c>
      <c r="K426" s="351"/>
      <c r="L426" s="351"/>
    </row>
    <row r="427" spans="1:12">
      <c r="A427" s="322">
        <v>42657</v>
      </c>
      <c r="B427" s="284" t="s">
        <v>5127</v>
      </c>
      <c r="C427" s="48">
        <v>5000</v>
      </c>
      <c r="D427" s="341" t="s">
        <v>5039</v>
      </c>
      <c r="E427" s="48">
        <v>0</v>
      </c>
      <c r="F427" s="81"/>
      <c r="G427" s="413">
        <f t="shared" si="6"/>
        <v>704546.78000000073</v>
      </c>
      <c r="H427" s="333" t="s">
        <v>114</v>
      </c>
      <c r="K427" s="351"/>
      <c r="L427" s="351"/>
    </row>
    <row r="428" spans="1:12">
      <c r="A428" s="322">
        <v>42657</v>
      </c>
      <c r="B428" s="9" t="s">
        <v>8049</v>
      </c>
      <c r="C428" s="48">
        <v>0</v>
      </c>
      <c r="D428" s="341"/>
      <c r="E428" s="48">
        <v>26707.15</v>
      </c>
      <c r="F428" s="81">
        <v>106</v>
      </c>
      <c r="G428" s="413">
        <f t="shared" si="6"/>
        <v>709546.78000000073</v>
      </c>
      <c r="H428" s="333" t="s">
        <v>8050</v>
      </c>
      <c r="K428" s="351"/>
      <c r="L428" s="351"/>
    </row>
    <row r="429" spans="1:12">
      <c r="A429" s="322">
        <v>42657</v>
      </c>
      <c r="B429" s="9" t="s">
        <v>8051</v>
      </c>
      <c r="C429" s="48">
        <v>0</v>
      </c>
      <c r="D429" s="341"/>
      <c r="E429" s="48">
        <v>69944</v>
      </c>
      <c r="F429" s="81">
        <v>96</v>
      </c>
      <c r="G429" s="413">
        <f t="shared" si="6"/>
        <v>682839.6300000007</v>
      </c>
      <c r="H429" s="333" t="s">
        <v>8052</v>
      </c>
      <c r="K429" s="351"/>
      <c r="L429" s="351"/>
    </row>
    <row r="430" spans="1:12">
      <c r="A430" s="411">
        <v>42657</v>
      </c>
      <c r="B430" s="451" t="s">
        <v>4180</v>
      </c>
      <c r="C430" s="413">
        <v>17.28</v>
      </c>
      <c r="D430" s="341" t="s">
        <v>819</v>
      </c>
      <c r="E430" s="413">
        <v>0</v>
      </c>
      <c r="F430" s="81"/>
      <c r="G430" s="413">
        <f t="shared" si="6"/>
        <v>612895.6300000007</v>
      </c>
      <c r="H430" s="333" t="s">
        <v>819</v>
      </c>
      <c r="K430" s="351"/>
      <c r="L430" s="351"/>
    </row>
    <row r="431" spans="1:12">
      <c r="A431" s="411">
        <v>42657</v>
      </c>
      <c r="B431" s="412" t="s">
        <v>4181</v>
      </c>
      <c r="C431" s="413">
        <v>108</v>
      </c>
      <c r="D431" s="341" t="s">
        <v>819</v>
      </c>
      <c r="E431" s="413">
        <v>0</v>
      </c>
      <c r="F431" s="81"/>
      <c r="G431" s="413">
        <f t="shared" si="6"/>
        <v>612912.91000000073</v>
      </c>
      <c r="H431" s="333" t="s">
        <v>819</v>
      </c>
      <c r="K431" s="351"/>
      <c r="L431" s="351"/>
    </row>
    <row r="432" spans="1:12">
      <c r="A432" s="322">
        <v>42657</v>
      </c>
      <c r="B432" s="9" t="s">
        <v>4182</v>
      </c>
      <c r="C432" s="48">
        <v>0</v>
      </c>
      <c r="D432" s="341"/>
      <c r="E432" s="48">
        <v>39881.599999999999</v>
      </c>
      <c r="F432" s="81">
        <v>112</v>
      </c>
      <c r="G432" s="413">
        <f t="shared" si="6"/>
        <v>613020.91000000073</v>
      </c>
      <c r="H432" s="347" t="s">
        <v>8053</v>
      </c>
      <c r="K432" s="351"/>
      <c r="L432" s="351"/>
    </row>
    <row r="433" spans="1:12">
      <c r="A433" s="411">
        <v>42657</v>
      </c>
      <c r="B433" s="451" t="s">
        <v>4183</v>
      </c>
      <c r="C433" s="413">
        <v>17.72</v>
      </c>
      <c r="D433" s="341" t="s">
        <v>819</v>
      </c>
      <c r="E433" s="413">
        <v>0</v>
      </c>
      <c r="F433" s="81"/>
      <c r="G433" s="413">
        <f t="shared" si="6"/>
        <v>573139.31000000075</v>
      </c>
      <c r="H433" s="333" t="s">
        <v>819</v>
      </c>
      <c r="K433" s="351"/>
      <c r="L433" s="351"/>
    </row>
    <row r="434" spans="1:12">
      <c r="A434" s="411">
        <v>42657</v>
      </c>
      <c r="B434" s="412" t="s">
        <v>4184</v>
      </c>
      <c r="C434" s="413">
        <v>110.78</v>
      </c>
      <c r="D434" s="341" t="s">
        <v>819</v>
      </c>
      <c r="E434" s="413">
        <v>0</v>
      </c>
      <c r="F434" s="81"/>
      <c r="G434" s="413">
        <f t="shared" si="6"/>
        <v>573157.03000000073</v>
      </c>
      <c r="H434" s="333" t="s">
        <v>819</v>
      </c>
      <c r="K434" s="351"/>
      <c r="L434" s="351"/>
    </row>
    <row r="435" spans="1:12">
      <c r="A435" s="322">
        <v>42657</v>
      </c>
      <c r="B435" s="9" t="s">
        <v>4185</v>
      </c>
      <c r="C435" s="48">
        <v>0</v>
      </c>
      <c r="D435" s="341"/>
      <c r="E435" s="48">
        <v>4655.01</v>
      </c>
      <c r="F435" s="81">
        <v>112</v>
      </c>
      <c r="G435" s="413">
        <f t="shared" si="6"/>
        <v>573267.81000000075</v>
      </c>
      <c r="H435" s="347" t="s">
        <v>8053</v>
      </c>
      <c r="K435" s="351"/>
      <c r="L435" s="351"/>
    </row>
    <row r="436" spans="1:12">
      <c r="A436" s="322">
        <v>42657</v>
      </c>
      <c r="B436" s="294" t="s">
        <v>8054</v>
      </c>
      <c r="C436" s="48">
        <v>0</v>
      </c>
      <c r="D436" s="341"/>
      <c r="E436" s="48">
        <v>1753.86</v>
      </c>
      <c r="F436" s="81" t="s">
        <v>779</v>
      </c>
      <c r="G436" s="413">
        <f t="shared" si="6"/>
        <v>568612.80000000075</v>
      </c>
      <c r="H436" s="333" t="s">
        <v>85</v>
      </c>
      <c r="K436" s="351"/>
      <c r="L436" s="351"/>
    </row>
    <row r="437" spans="1:12">
      <c r="A437" s="322">
        <v>42657</v>
      </c>
      <c r="B437" s="9" t="s">
        <v>8055</v>
      </c>
      <c r="C437" s="48">
        <v>205000</v>
      </c>
      <c r="D437" s="341">
        <v>105</v>
      </c>
      <c r="E437" s="48">
        <v>0</v>
      </c>
      <c r="F437" s="81"/>
      <c r="G437" s="413">
        <f t="shared" si="6"/>
        <v>566858.94000000076</v>
      </c>
      <c r="K437" s="351"/>
      <c r="L437" s="351"/>
    </row>
    <row r="438" spans="1:12">
      <c r="A438" s="322">
        <v>42657</v>
      </c>
      <c r="B438" s="9" t="s">
        <v>8056</v>
      </c>
      <c r="C438" s="48">
        <v>150000</v>
      </c>
      <c r="D438" s="341">
        <v>78</v>
      </c>
      <c r="E438" s="48">
        <v>0</v>
      </c>
      <c r="F438" s="81"/>
      <c r="G438" s="413">
        <f t="shared" si="6"/>
        <v>771858.94000000076</v>
      </c>
      <c r="K438" s="351"/>
      <c r="L438" s="351"/>
    </row>
    <row r="439" spans="1:12">
      <c r="A439" s="322">
        <v>42656</v>
      </c>
      <c r="B439" s="9" t="s">
        <v>8057</v>
      </c>
      <c r="C439" s="48">
        <v>1520.76</v>
      </c>
      <c r="D439" s="341">
        <v>112</v>
      </c>
      <c r="E439" s="48">
        <v>0</v>
      </c>
      <c r="F439" s="81"/>
      <c r="G439" s="413">
        <f t="shared" si="6"/>
        <v>921858.94000000076</v>
      </c>
      <c r="K439" s="351"/>
      <c r="L439" s="351"/>
    </row>
    <row r="440" spans="1:12">
      <c r="A440" s="322">
        <v>42656</v>
      </c>
      <c r="B440" s="9" t="s">
        <v>8058</v>
      </c>
      <c r="C440" s="48">
        <v>0</v>
      </c>
      <c r="D440" s="341"/>
      <c r="E440" s="48">
        <v>1025</v>
      </c>
      <c r="F440" s="81">
        <v>220</v>
      </c>
      <c r="G440" s="413">
        <f t="shared" si="6"/>
        <v>923379.70000000077</v>
      </c>
      <c r="H440" s="333" t="s">
        <v>8059</v>
      </c>
      <c r="I440" s="2" t="s">
        <v>5695</v>
      </c>
      <c r="K440" s="351"/>
      <c r="L440" s="351"/>
    </row>
    <row r="441" spans="1:12">
      <c r="A441" s="322">
        <v>42656</v>
      </c>
      <c r="B441" s="414" t="s">
        <v>8060</v>
      </c>
      <c r="C441" s="48">
        <v>0</v>
      </c>
      <c r="D441" s="341"/>
      <c r="E441" s="48">
        <v>33684.199999999997</v>
      </c>
      <c r="F441" s="81">
        <v>115</v>
      </c>
      <c r="G441" s="413">
        <f t="shared" si="6"/>
        <v>922354.70000000077</v>
      </c>
      <c r="H441" s="333" t="s">
        <v>8061</v>
      </c>
      <c r="K441" s="351"/>
      <c r="L441" s="351"/>
    </row>
    <row r="442" spans="1:12">
      <c r="A442" s="322">
        <v>42656</v>
      </c>
      <c r="B442" s="414" t="s">
        <v>8062</v>
      </c>
      <c r="C442" s="48">
        <v>0</v>
      </c>
      <c r="D442" s="341"/>
      <c r="E442" s="48">
        <v>15643.08</v>
      </c>
      <c r="F442" s="81">
        <v>116</v>
      </c>
      <c r="G442" s="413">
        <f t="shared" si="6"/>
        <v>888670.50000000081</v>
      </c>
      <c r="H442" s="333" t="s">
        <v>8063</v>
      </c>
      <c r="K442" s="351"/>
      <c r="L442" s="351"/>
    </row>
    <row r="443" spans="1:12">
      <c r="A443" s="322">
        <v>42656</v>
      </c>
      <c r="B443" s="9" t="s">
        <v>8064</v>
      </c>
      <c r="C443" s="48">
        <v>0</v>
      </c>
      <c r="D443" s="341"/>
      <c r="E443" s="48">
        <v>5418.73</v>
      </c>
      <c r="F443" s="81">
        <v>236</v>
      </c>
      <c r="G443" s="413">
        <f t="shared" si="6"/>
        <v>873027.42000000086</v>
      </c>
      <c r="H443" s="333" t="s">
        <v>8065</v>
      </c>
      <c r="K443" s="351"/>
      <c r="L443" s="351"/>
    </row>
    <row r="444" spans="1:12">
      <c r="A444" s="322">
        <v>42656</v>
      </c>
      <c r="B444" s="9" t="s">
        <v>8066</v>
      </c>
      <c r="C444" s="48">
        <v>153000</v>
      </c>
      <c r="D444" s="341">
        <v>107</v>
      </c>
      <c r="E444" s="48">
        <v>0</v>
      </c>
      <c r="F444" s="81"/>
      <c r="G444" s="413">
        <f t="shared" si="6"/>
        <v>867608.69000000088</v>
      </c>
      <c r="K444" s="351"/>
      <c r="L444" s="351"/>
    </row>
    <row r="445" spans="1:12">
      <c r="A445" s="322">
        <v>42656</v>
      </c>
      <c r="B445" s="9" t="s">
        <v>8067</v>
      </c>
      <c r="C445" s="48">
        <v>5832</v>
      </c>
      <c r="D445" s="341">
        <v>109</v>
      </c>
      <c r="E445" s="48">
        <v>0</v>
      </c>
      <c r="F445" s="81"/>
      <c r="G445" s="413">
        <f t="shared" si="6"/>
        <v>1020608.6900000009</v>
      </c>
      <c r="H445" s="333" t="s">
        <v>8068</v>
      </c>
      <c r="K445" s="351"/>
      <c r="L445" s="351"/>
    </row>
    <row r="446" spans="1:12">
      <c r="A446" s="322">
        <v>42656</v>
      </c>
      <c r="B446" s="9" t="s">
        <v>8069</v>
      </c>
      <c r="C446" s="48">
        <v>53</v>
      </c>
      <c r="D446" s="341">
        <v>108</v>
      </c>
      <c r="E446" s="48">
        <v>0</v>
      </c>
      <c r="F446" s="81"/>
      <c r="G446" s="413">
        <f t="shared" si="6"/>
        <v>1026440.6900000009</v>
      </c>
      <c r="H446" s="333" t="s">
        <v>8070</v>
      </c>
      <c r="K446" s="351"/>
      <c r="L446" s="351"/>
    </row>
    <row r="447" spans="1:12">
      <c r="A447" s="322">
        <v>42656</v>
      </c>
      <c r="B447" s="9" t="s">
        <v>8071</v>
      </c>
      <c r="C447" s="48">
        <v>50000</v>
      </c>
      <c r="D447" s="341">
        <v>104</v>
      </c>
      <c r="E447" s="48">
        <v>0</v>
      </c>
      <c r="F447" s="81"/>
      <c r="G447" s="413">
        <f t="shared" si="6"/>
        <v>1026493.6900000009</v>
      </c>
      <c r="K447" s="351"/>
      <c r="L447" s="351"/>
    </row>
    <row r="448" spans="1:12">
      <c r="A448" s="322">
        <v>42656</v>
      </c>
      <c r="B448" s="9" t="s">
        <v>8072</v>
      </c>
      <c r="C448" s="48">
        <v>0</v>
      </c>
      <c r="D448" s="341"/>
      <c r="E448" s="48">
        <v>151300</v>
      </c>
      <c r="F448" s="81">
        <v>117</v>
      </c>
      <c r="G448" s="413">
        <f t="shared" si="6"/>
        <v>1076493.6900000009</v>
      </c>
      <c r="H448" s="333" t="s">
        <v>8073</v>
      </c>
      <c r="K448" s="351"/>
      <c r="L448" s="351"/>
    </row>
    <row r="449" spans="1:12">
      <c r="A449" s="322">
        <v>42656</v>
      </c>
      <c r="B449" s="9" t="s">
        <v>8074</v>
      </c>
      <c r="C449" s="48">
        <v>0</v>
      </c>
      <c r="D449" s="341"/>
      <c r="E449" s="48">
        <v>667.27</v>
      </c>
      <c r="F449" s="81">
        <v>118</v>
      </c>
      <c r="G449" s="413">
        <f t="shared" si="6"/>
        <v>925193.69000000088</v>
      </c>
      <c r="H449" s="333" t="s">
        <v>8075</v>
      </c>
      <c r="K449" s="351"/>
      <c r="L449" s="351"/>
    </row>
    <row r="450" spans="1:12">
      <c r="A450" s="322">
        <v>42656</v>
      </c>
      <c r="B450" s="9" t="s">
        <v>8076</v>
      </c>
      <c r="C450" s="48">
        <v>0</v>
      </c>
      <c r="D450" s="341"/>
      <c r="E450" s="48">
        <v>150000</v>
      </c>
      <c r="F450" s="81">
        <v>121</v>
      </c>
      <c r="G450" s="413">
        <f t="shared" si="6"/>
        <v>924526.42000000086</v>
      </c>
      <c r="H450" s="333" t="s">
        <v>8077</v>
      </c>
      <c r="K450" s="351"/>
      <c r="L450" s="351"/>
    </row>
    <row r="451" spans="1:12">
      <c r="A451" s="322">
        <v>42656</v>
      </c>
      <c r="B451" s="9" t="s">
        <v>8078</v>
      </c>
      <c r="C451" s="48">
        <v>693705</v>
      </c>
      <c r="D451" s="341">
        <v>70</v>
      </c>
      <c r="E451" s="48">
        <v>0</v>
      </c>
      <c r="F451" s="81"/>
      <c r="G451" s="413">
        <f t="shared" si="6"/>
        <v>774526.42000000086</v>
      </c>
      <c r="K451" s="351"/>
      <c r="L451" s="351"/>
    </row>
    <row r="452" spans="1:12">
      <c r="A452" s="322">
        <v>42656</v>
      </c>
      <c r="B452" s="9" t="s">
        <v>8079</v>
      </c>
      <c r="C452" s="48">
        <v>380000</v>
      </c>
      <c r="D452" s="341">
        <v>106</v>
      </c>
      <c r="E452" s="48">
        <v>0</v>
      </c>
      <c r="F452" s="81"/>
      <c r="G452" s="413">
        <f t="shared" si="6"/>
        <v>1468231.4200000009</v>
      </c>
      <c r="K452" s="351"/>
      <c r="L452" s="351"/>
    </row>
    <row r="453" spans="1:12">
      <c r="A453" s="322">
        <v>42656</v>
      </c>
      <c r="B453" s="9" t="s">
        <v>8080</v>
      </c>
      <c r="C453" s="48">
        <v>0</v>
      </c>
      <c r="D453" s="341"/>
      <c r="E453" s="48">
        <v>3185</v>
      </c>
      <c r="F453" s="81">
        <v>113</v>
      </c>
      <c r="G453" s="413">
        <f t="shared" si="6"/>
        <v>1848231.4200000009</v>
      </c>
      <c r="H453" s="333" t="s">
        <v>8081</v>
      </c>
      <c r="K453" s="351"/>
      <c r="L453" s="351"/>
    </row>
    <row r="454" spans="1:12">
      <c r="A454" s="322">
        <v>42656</v>
      </c>
      <c r="B454" s="9" t="s">
        <v>8082</v>
      </c>
      <c r="C454" s="48">
        <v>786401.31</v>
      </c>
      <c r="D454" s="341">
        <v>110</v>
      </c>
      <c r="E454" s="48">
        <v>0</v>
      </c>
      <c r="F454" s="81"/>
      <c r="G454" s="413">
        <f t="shared" ref="G454:G517" si="7">+G455+E454-C454</f>
        <v>1845046.4200000009</v>
      </c>
      <c r="K454" s="351"/>
      <c r="L454" s="351"/>
    </row>
    <row r="455" spans="1:12">
      <c r="A455" s="322">
        <v>42656</v>
      </c>
      <c r="B455" s="291" t="s">
        <v>8083</v>
      </c>
      <c r="C455" s="48">
        <v>0</v>
      </c>
      <c r="D455" s="341"/>
      <c r="E455" s="48">
        <v>417538.93</v>
      </c>
      <c r="F455" s="81">
        <v>114</v>
      </c>
      <c r="G455" s="413">
        <f t="shared" si="7"/>
        <v>2631447.7300000009</v>
      </c>
      <c r="H455" s="333" t="s">
        <v>8084</v>
      </c>
      <c r="I455" s="2" t="s">
        <v>8085</v>
      </c>
      <c r="K455" s="351"/>
      <c r="L455" s="351"/>
    </row>
    <row r="456" spans="1:12">
      <c r="A456" s="322">
        <v>42656</v>
      </c>
      <c r="B456" s="9" t="s">
        <v>8086</v>
      </c>
      <c r="C456" s="48">
        <v>0</v>
      </c>
      <c r="D456" s="341"/>
      <c r="E456" s="48">
        <v>1921</v>
      </c>
      <c r="F456" s="81">
        <v>110</v>
      </c>
      <c r="G456" s="413">
        <f t="shared" si="7"/>
        <v>2213908.8000000007</v>
      </c>
      <c r="H456" s="333" t="s">
        <v>8087</v>
      </c>
      <c r="K456" s="351"/>
      <c r="L456" s="351"/>
    </row>
    <row r="457" spans="1:12">
      <c r="A457" s="322">
        <v>42656</v>
      </c>
      <c r="B457" s="9" t="s">
        <v>8088</v>
      </c>
      <c r="C457" s="48">
        <v>0</v>
      </c>
      <c r="D457" s="341"/>
      <c r="E457" s="48">
        <v>240000</v>
      </c>
      <c r="F457" s="81">
        <v>135</v>
      </c>
      <c r="G457" s="413">
        <f t="shared" si="7"/>
        <v>2211987.8000000007</v>
      </c>
      <c r="H457" s="333" t="s">
        <v>8089</v>
      </c>
      <c r="K457" s="351"/>
      <c r="L457" s="351"/>
    </row>
    <row r="458" spans="1:12">
      <c r="A458" s="322">
        <v>42656</v>
      </c>
      <c r="B458" s="9" t="s">
        <v>8090</v>
      </c>
      <c r="C458" s="48">
        <v>0</v>
      </c>
      <c r="D458" s="341"/>
      <c r="E458" s="48">
        <v>3886</v>
      </c>
      <c r="F458" s="81">
        <v>109</v>
      </c>
      <c r="G458" s="413">
        <f t="shared" si="7"/>
        <v>1971987.8000000005</v>
      </c>
      <c r="H458" s="333" t="s">
        <v>8091</v>
      </c>
      <c r="K458" s="351"/>
      <c r="L458" s="351"/>
    </row>
    <row r="459" spans="1:12">
      <c r="A459" s="322">
        <v>42656</v>
      </c>
      <c r="B459" s="9" t="s">
        <v>8092</v>
      </c>
      <c r="C459" s="48">
        <v>0</v>
      </c>
      <c r="D459" s="341"/>
      <c r="E459" s="48">
        <v>110080.47</v>
      </c>
      <c r="F459" s="81">
        <v>90</v>
      </c>
      <c r="G459" s="413">
        <f t="shared" si="7"/>
        <v>1968101.8000000005</v>
      </c>
      <c r="H459" s="333" t="s">
        <v>8093</v>
      </c>
      <c r="K459" s="351"/>
      <c r="L459" s="351"/>
    </row>
    <row r="460" spans="1:12">
      <c r="A460" s="322">
        <v>42656</v>
      </c>
      <c r="B460" s="9" t="s">
        <v>8094</v>
      </c>
      <c r="C460" s="48">
        <v>0</v>
      </c>
      <c r="D460" s="341"/>
      <c r="E460" s="48">
        <v>5932.31</v>
      </c>
      <c r="F460" s="81">
        <v>88</v>
      </c>
      <c r="G460" s="413">
        <f t="shared" si="7"/>
        <v>1858021.3300000005</v>
      </c>
      <c r="H460" s="333" t="s">
        <v>8095</v>
      </c>
      <c r="K460" s="351"/>
      <c r="L460" s="351"/>
    </row>
    <row r="461" spans="1:12">
      <c r="A461" s="411">
        <v>42656</v>
      </c>
      <c r="B461" s="451" t="s">
        <v>4180</v>
      </c>
      <c r="C461" s="413">
        <v>21.2</v>
      </c>
      <c r="D461" s="341" t="s">
        <v>819</v>
      </c>
      <c r="E461" s="413">
        <v>0</v>
      </c>
      <c r="F461" s="81"/>
      <c r="G461" s="413">
        <f t="shared" si="7"/>
        <v>1852089.0200000005</v>
      </c>
      <c r="H461" s="333" t="s">
        <v>819</v>
      </c>
      <c r="K461" s="351"/>
      <c r="L461" s="351"/>
    </row>
    <row r="462" spans="1:12">
      <c r="A462" s="411">
        <v>42656</v>
      </c>
      <c r="B462" s="412" t="s">
        <v>4181</v>
      </c>
      <c r="C462" s="413">
        <v>132.53</v>
      </c>
      <c r="D462" s="341" t="s">
        <v>819</v>
      </c>
      <c r="E462" s="413">
        <v>0</v>
      </c>
      <c r="F462" s="81"/>
      <c r="G462" s="413">
        <f t="shared" si="7"/>
        <v>1852110.2200000004</v>
      </c>
      <c r="H462" s="333" t="s">
        <v>819</v>
      </c>
      <c r="K462" s="351"/>
      <c r="L462" s="351"/>
    </row>
    <row r="463" spans="1:12">
      <c r="A463" s="322">
        <v>42656</v>
      </c>
      <c r="B463" s="9" t="s">
        <v>4182</v>
      </c>
      <c r="C463" s="48">
        <v>0</v>
      </c>
      <c r="D463" s="341"/>
      <c r="E463" s="48">
        <v>38870.07</v>
      </c>
      <c r="F463" s="81">
        <v>97</v>
      </c>
      <c r="G463" s="413">
        <f t="shared" si="7"/>
        <v>1852242.7500000005</v>
      </c>
      <c r="H463" s="347" t="s">
        <v>8096</v>
      </c>
      <c r="K463" s="351"/>
      <c r="L463" s="351"/>
    </row>
    <row r="464" spans="1:12">
      <c r="A464" s="411">
        <v>42656</v>
      </c>
      <c r="B464" s="451" t="s">
        <v>4183</v>
      </c>
      <c r="C464" s="413">
        <v>97.01</v>
      </c>
      <c r="D464" s="341" t="s">
        <v>819</v>
      </c>
      <c r="E464" s="413">
        <v>0</v>
      </c>
      <c r="F464" s="81"/>
      <c r="G464" s="413">
        <f t="shared" si="7"/>
        <v>1813372.6800000004</v>
      </c>
      <c r="H464" s="333" t="s">
        <v>819</v>
      </c>
      <c r="K464" s="351"/>
      <c r="L464" s="351"/>
    </row>
    <row r="465" spans="1:12">
      <c r="A465" s="411">
        <v>42656</v>
      </c>
      <c r="B465" s="412" t="s">
        <v>4184</v>
      </c>
      <c r="C465" s="413">
        <v>606.32000000000005</v>
      </c>
      <c r="D465" s="341" t="s">
        <v>819</v>
      </c>
      <c r="E465" s="413">
        <v>0</v>
      </c>
      <c r="F465" s="81"/>
      <c r="G465" s="413">
        <f t="shared" si="7"/>
        <v>1813469.6900000004</v>
      </c>
      <c r="H465" s="333" t="s">
        <v>819</v>
      </c>
      <c r="K465" s="351"/>
      <c r="L465" s="351"/>
    </row>
    <row r="466" spans="1:12">
      <c r="A466" s="322">
        <v>42656</v>
      </c>
      <c r="B466" s="9" t="s">
        <v>4185</v>
      </c>
      <c r="C466" s="48">
        <v>0</v>
      </c>
      <c r="D466" s="341"/>
      <c r="E466" s="48">
        <v>25476.86</v>
      </c>
      <c r="F466" s="81">
        <v>97</v>
      </c>
      <c r="G466" s="413">
        <f t="shared" si="7"/>
        <v>1814076.0100000005</v>
      </c>
      <c r="H466" s="347" t="s">
        <v>8096</v>
      </c>
      <c r="K466" s="351"/>
      <c r="L466" s="351"/>
    </row>
    <row r="467" spans="1:12">
      <c r="A467" s="322">
        <v>42656</v>
      </c>
      <c r="B467" s="414" t="s">
        <v>8097</v>
      </c>
      <c r="C467" s="48">
        <v>0</v>
      </c>
      <c r="D467" s="341"/>
      <c r="E467" s="48">
        <v>17499.13</v>
      </c>
      <c r="F467" s="81">
        <v>108</v>
      </c>
      <c r="G467" s="413">
        <f t="shared" si="7"/>
        <v>1788599.1500000004</v>
      </c>
      <c r="H467" s="333" t="s">
        <v>8098</v>
      </c>
      <c r="K467" s="351"/>
      <c r="L467" s="351"/>
    </row>
    <row r="468" spans="1:12">
      <c r="A468" s="322">
        <v>42655</v>
      </c>
      <c r="B468" s="9" t="s">
        <v>8099</v>
      </c>
      <c r="C468" s="48">
        <v>0</v>
      </c>
      <c r="D468" s="341"/>
      <c r="E468" s="48">
        <v>2550</v>
      </c>
      <c r="F468" s="81">
        <v>145</v>
      </c>
      <c r="G468" s="413">
        <f t="shared" si="7"/>
        <v>1771100.0200000005</v>
      </c>
      <c r="H468" s="333" t="s">
        <v>8001</v>
      </c>
      <c r="K468" s="351"/>
      <c r="L468" s="351"/>
    </row>
    <row r="469" spans="1:12">
      <c r="A469" s="322">
        <v>42655</v>
      </c>
      <c r="B469" s="9" t="s">
        <v>8100</v>
      </c>
      <c r="C469" s="48">
        <v>0</v>
      </c>
      <c r="D469" s="341"/>
      <c r="E469" s="48">
        <v>50000</v>
      </c>
      <c r="F469" s="81">
        <v>105</v>
      </c>
      <c r="G469" s="413">
        <f t="shared" si="7"/>
        <v>1768550.0200000005</v>
      </c>
      <c r="H469" s="333" t="s">
        <v>8101</v>
      </c>
      <c r="K469" s="351"/>
      <c r="L469" s="351"/>
    </row>
    <row r="470" spans="1:12">
      <c r="A470" s="322">
        <v>42655</v>
      </c>
      <c r="B470" s="9" t="s">
        <v>8102</v>
      </c>
      <c r="C470" s="48">
        <v>0</v>
      </c>
      <c r="D470" s="341"/>
      <c r="E470" s="48">
        <v>2736</v>
      </c>
      <c r="F470" s="81">
        <v>103</v>
      </c>
      <c r="G470" s="413">
        <f t="shared" si="7"/>
        <v>1718550.0200000005</v>
      </c>
      <c r="H470" s="333" t="s">
        <v>8103</v>
      </c>
      <c r="K470" s="351"/>
      <c r="L470" s="351"/>
    </row>
    <row r="471" spans="1:12">
      <c r="A471" s="322">
        <v>42655</v>
      </c>
      <c r="B471" s="9" t="s">
        <v>5077</v>
      </c>
      <c r="C471" s="48">
        <v>0</v>
      </c>
      <c r="D471" s="341"/>
      <c r="E471" s="48">
        <v>52505</v>
      </c>
      <c r="F471" s="81">
        <v>104</v>
      </c>
      <c r="G471" s="413">
        <f t="shared" si="7"/>
        <v>1715814.0200000005</v>
      </c>
      <c r="H471" s="333" t="s">
        <v>8104</v>
      </c>
      <c r="K471" s="351"/>
      <c r="L471" s="351"/>
    </row>
    <row r="472" spans="1:12">
      <c r="A472" s="322">
        <v>42655</v>
      </c>
      <c r="B472" s="9" t="s">
        <v>8105</v>
      </c>
      <c r="C472" s="48">
        <v>0</v>
      </c>
      <c r="D472" s="341"/>
      <c r="E472" s="48">
        <v>10000</v>
      </c>
      <c r="F472" s="81">
        <v>102</v>
      </c>
      <c r="G472" s="413">
        <f t="shared" si="7"/>
        <v>1663309.0200000005</v>
      </c>
      <c r="H472" s="333" t="s">
        <v>8106</v>
      </c>
      <c r="K472" s="351"/>
      <c r="L472" s="351"/>
    </row>
    <row r="473" spans="1:12">
      <c r="A473" s="322">
        <v>42655</v>
      </c>
      <c r="B473" s="9" t="s">
        <v>8107</v>
      </c>
      <c r="C473" s="48">
        <v>0</v>
      </c>
      <c r="D473" s="341"/>
      <c r="E473" s="48">
        <v>324000</v>
      </c>
      <c r="F473" s="81">
        <v>99</v>
      </c>
      <c r="G473" s="413">
        <f t="shared" si="7"/>
        <v>1653309.0200000005</v>
      </c>
      <c r="H473" s="333" t="s">
        <v>8108</v>
      </c>
      <c r="K473" s="351"/>
      <c r="L473" s="351"/>
    </row>
    <row r="474" spans="1:12">
      <c r="A474" s="322">
        <v>42655</v>
      </c>
      <c r="B474" s="414" t="s">
        <v>8109</v>
      </c>
      <c r="C474" s="48">
        <v>0</v>
      </c>
      <c r="D474" s="341"/>
      <c r="E474" s="48">
        <v>12368.29</v>
      </c>
      <c r="F474" s="81">
        <v>101</v>
      </c>
      <c r="G474" s="413">
        <f t="shared" si="7"/>
        <v>1329309.0200000005</v>
      </c>
      <c r="H474" s="333" t="s">
        <v>8110</v>
      </c>
      <c r="I474" s="333" t="s">
        <v>7434</v>
      </c>
      <c r="K474" s="351"/>
      <c r="L474" s="351"/>
    </row>
    <row r="475" spans="1:12">
      <c r="A475" s="322">
        <v>42655</v>
      </c>
      <c r="B475" s="9" t="s">
        <v>8111</v>
      </c>
      <c r="C475" s="48">
        <v>2783.91</v>
      </c>
      <c r="D475" s="341">
        <v>80</v>
      </c>
      <c r="E475" s="48">
        <v>0</v>
      </c>
      <c r="F475" s="81"/>
      <c r="G475" s="413">
        <f t="shared" si="7"/>
        <v>1316940.7300000004</v>
      </c>
      <c r="K475" s="351"/>
      <c r="L475" s="351"/>
    </row>
    <row r="476" spans="1:12">
      <c r="A476" s="322">
        <v>42655</v>
      </c>
      <c r="B476" s="9" t="s">
        <v>8112</v>
      </c>
      <c r="C476" s="48">
        <v>9993.32</v>
      </c>
      <c r="D476" s="341">
        <v>77</v>
      </c>
      <c r="E476" s="48">
        <v>0</v>
      </c>
      <c r="F476" s="81"/>
      <c r="G476" s="413">
        <f t="shared" si="7"/>
        <v>1319724.6400000004</v>
      </c>
      <c r="K476" s="351"/>
      <c r="L476" s="351"/>
    </row>
    <row r="477" spans="1:12">
      <c r="A477" s="322">
        <v>42655</v>
      </c>
      <c r="B477" s="9" t="s">
        <v>8113</v>
      </c>
      <c r="C477" s="48">
        <v>0</v>
      </c>
      <c r="D477" s="341"/>
      <c r="E477" s="48">
        <v>1025</v>
      </c>
      <c r="F477" s="81">
        <v>118</v>
      </c>
      <c r="G477" s="413">
        <f t="shared" si="7"/>
        <v>1329717.9600000004</v>
      </c>
      <c r="H477" s="333" t="s">
        <v>8075</v>
      </c>
      <c r="I477" s="2" t="s">
        <v>8114</v>
      </c>
      <c r="K477" s="351"/>
      <c r="L477" s="351"/>
    </row>
    <row r="478" spans="1:12" ht="12" thickBot="1">
      <c r="A478" s="322">
        <v>42655</v>
      </c>
      <c r="B478" s="9" t="s">
        <v>8115</v>
      </c>
      <c r="C478" s="48">
        <v>0</v>
      </c>
      <c r="D478" s="341"/>
      <c r="E478" s="48">
        <v>624100</v>
      </c>
      <c r="F478" s="81">
        <v>98</v>
      </c>
      <c r="G478" s="413">
        <f t="shared" si="7"/>
        <v>1328692.9600000004</v>
      </c>
      <c r="H478" s="333" t="s">
        <v>8116</v>
      </c>
      <c r="K478" s="351"/>
      <c r="L478" s="351"/>
    </row>
    <row r="479" spans="1:12">
      <c r="A479" s="455">
        <v>42655</v>
      </c>
      <c r="B479" s="456" t="s">
        <v>8117</v>
      </c>
      <c r="C479" s="457">
        <v>3500</v>
      </c>
      <c r="D479" s="466">
        <v>100</v>
      </c>
      <c r="E479" s="457">
        <v>0</v>
      </c>
      <c r="F479" s="464"/>
      <c r="G479" s="413">
        <f t="shared" si="7"/>
        <v>704592.96000000031</v>
      </c>
      <c r="K479" s="351"/>
      <c r="L479" s="351"/>
    </row>
    <row r="480" spans="1:12">
      <c r="A480" s="458">
        <v>42655</v>
      </c>
      <c r="B480" s="459" t="s">
        <v>8118</v>
      </c>
      <c r="C480" s="388">
        <v>380.5</v>
      </c>
      <c r="D480" s="396">
        <v>100</v>
      </c>
      <c r="E480" s="388">
        <v>0</v>
      </c>
      <c r="F480" s="173"/>
      <c r="G480" s="413">
        <f t="shared" si="7"/>
        <v>708092.96000000031</v>
      </c>
      <c r="H480" s="333" t="s">
        <v>8119</v>
      </c>
      <c r="K480" s="351"/>
      <c r="L480" s="351"/>
    </row>
    <row r="481" spans="1:12">
      <c r="A481" s="458">
        <v>42655</v>
      </c>
      <c r="B481" s="459" t="s">
        <v>8120</v>
      </c>
      <c r="C481" s="388">
        <v>2378.0700000000002</v>
      </c>
      <c r="D481" s="396">
        <v>100</v>
      </c>
      <c r="E481" s="388">
        <v>0</v>
      </c>
      <c r="F481" s="173"/>
      <c r="G481" s="413">
        <f t="shared" si="7"/>
        <v>708473.46000000031</v>
      </c>
      <c r="H481" s="333" t="s">
        <v>8121</v>
      </c>
      <c r="K481" s="351"/>
      <c r="L481" s="351"/>
    </row>
    <row r="482" spans="1:12" ht="12" thickBot="1">
      <c r="A482" s="425">
        <v>42655</v>
      </c>
      <c r="B482" s="426" t="s">
        <v>8122</v>
      </c>
      <c r="C482" s="382">
        <v>0</v>
      </c>
      <c r="D482" s="427"/>
      <c r="E482" s="382">
        <v>112500</v>
      </c>
      <c r="F482" s="383">
        <v>100</v>
      </c>
      <c r="G482" s="413">
        <f t="shared" si="7"/>
        <v>710851.53000000026</v>
      </c>
      <c r="H482" s="390">
        <f>+E482-C481-C480-C479</f>
        <v>106241.43</v>
      </c>
      <c r="I482" s="2" t="s">
        <v>8123</v>
      </c>
      <c r="K482" s="351"/>
      <c r="L482" s="351"/>
    </row>
    <row r="483" spans="1:12">
      <c r="A483" s="322">
        <v>42655</v>
      </c>
      <c r="B483" s="9" t="s">
        <v>8124</v>
      </c>
      <c r="C483" s="48">
        <v>0</v>
      </c>
      <c r="D483" s="341"/>
      <c r="E483" s="48">
        <v>223000</v>
      </c>
      <c r="F483" s="81">
        <v>107</v>
      </c>
      <c r="G483" s="413">
        <f t="shared" si="7"/>
        <v>598351.53000000026</v>
      </c>
      <c r="H483" s="333" t="s">
        <v>8125</v>
      </c>
      <c r="K483" s="351"/>
      <c r="L483" s="351"/>
    </row>
    <row r="484" spans="1:12">
      <c r="A484" s="322">
        <v>42655</v>
      </c>
      <c r="B484" s="9" t="s">
        <v>8126</v>
      </c>
      <c r="C484" s="48">
        <v>2981.2</v>
      </c>
      <c r="D484" s="341">
        <v>90</v>
      </c>
      <c r="E484" s="48">
        <v>0</v>
      </c>
      <c r="F484" s="81"/>
      <c r="G484" s="413">
        <f t="shared" si="7"/>
        <v>375351.5300000002</v>
      </c>
      <c r="K484" s="351"/>
      <c r="L484" s="351"/>
    </row>
    <row r="485" spans="1:12">
      <c r="A485" s="322">
        <v>42655</v>
      </c>
      <c r="B485" s="9" t="s">
        <v>8127</v>
      </c>
      <c r="C485" s="48">
        <v>5000</v>
      </c>
      <c r="D485" s="341"/>
      <c r="E485" s="48">
        <v>0</v>
      </c>
      <c r="F485" s="81"/>
      <c r="G485" s="413">
        <f t="shared" si="7"/>
        <v>378332.73000000021</v>
      </c>
      <c r="K485" s="351"/>
      <c r="L485" s="351"/>
    </row>
    <row r="486" spans="1:12">
      <c r="A486" s="322">
        <v>42655</v>
      </c>
      <c r="B486" s="9" t="s">
        <v>8128</v>
      </c>
      <c r="C486" s="48">
        <v>1000</v>
      </c>
      <c r="D486" s="341"/>
      <c r="E486" s="48">
        <v>0</v>
      </c>
      <c r="F486" s="81"/>
      <c r="G486" s="413">
        <f t="shared" si="7"/>
        <v>383332.73000000021</v>
      </c>
      <c r="K486" s="351"/>
      <c r="L486" s="351"/>
    </row>
    <row r="487" spans="1:12">
      <c r="A487" s="322">
        <v>42655</v>
      </c>
      <c r="B487" s="9" t="s">
        <v>8129</v>
      </c>
      <c r="C487" s="48">
        <v>20000</v>
      </c>
      <c r="D487" s="341">
        <v>103</v>
      </c>
      <c r="E487" s="48">
        <v>0</v>
      </c>
      <c r="F487" s="81"/>
      <c r="G487" s="413">
        <f t="shared" si="7"/>
        <v>384332.73000000021</v>
      </c>
      <c r="K487" s="351"/>
      <c r="L487" s="351"/>
    </row>
    <row r="488" spans="1:12">
      <c r="A488" s="322">
        <v>42655</v>
      </c>
      <c r="B488" s="9" t="s">
        <v>8130</v>
      </c>
      <c r="C488" s="48">
        <v>12180</v>
      </c>
      <c r="D488" s="341">
        <v>83</v>
      </c>
      <c r="E488" s="48">
        <v>0</v>
      </c>
      <c r="F488" s="81"/>
      <c r="G488" s="413">
        <f t="shared" si="7"/>
        <v>404332.73000000021</v>
      </c>
      <c r="K488" s="351"/>
      <c r="L488" s="351"/>
    </row>
    <row r="489" spans="1:12">
      <c r="A489" s="322">
        <v>42655</v>
      </c>
      <c r="B489" s="9" t="s">
        <v>8131</v>
      </c>
      <c r="C489" s="48">
        <v>2050</v>
      </c>
      <c r="D489" s="341">
        <v>95</v>
      </c>
      <c r="E489" s="48">
        <v>0</v>
      </c>
      <c r="F489" s="81"/>
      <c r="G489" s="413">
        <f t="shared" si="7"/>
        <v>416512.73000000021</v>
      </c>
      <c r="K489" s="351"/>
      <c r="L489" s="351"/>
    </row>
    <row r="490" spans="1:12">
      <c r="A490" s="322">
        <v>42655</v>
      </c>
      <c r="B490" s="9" t="s">
        <v>8132</v>
      </c>
      <c r="C490" s="48">
        <v>406</v>
      </c>
      <c r="D490" s="341">
        <v>96</v>
      </c>
      <c r="E490" s="48">
        <v>0</v>
      </c>
      <c r="F490" s="81"/>
      <c r="G490" s="413">
        <f t="shared" si="7"/>
        <v>418562.73000000021</v>
      </c>
      <c r="K490" s="351"/>
      <c r="L490" s="351"/>
    </row>
    <row r="491" spans="1:12">
      <c r="A491" s="322">
        <v>42655</v>
      </c>
      <c r="B491" s="9" t="s">
        <v>8133</v>
      </c>
      <c r="C491" s="48">
        <v>1392</v>
      </c>
      <c r="D491" s="341">
        <v>97</v>
      </c>
      <c r="E491" s="48">
        <v>0</v>
      </c>
      <c r="F491" s="81"/>
      <c r="G491" s="413">
        <f t="shared" si="7"/>
        <v>418968.73000000021</v>
      </c>
      <c r="K491" s="351"/>
      <c r="L491" s="351"/>
    </row>
    <row r="492" spans="1:12">
      <c r="A492" s="322">
        <v>42655</v>
      </c>
      <c r="B492" s="9" t="s">
        <v>8134</v>
      </c>
      <c r="C492" s="48">
        <v>1818.88</v>
      </c>
      <c r="D492" s="341">
        <v>98</v>
      </c>
      <c r="E492" s="48">
        <v>0</v>
      </c>
      <c r="F492" s="81"/>
      <c r="G492" s="413">
        <f t="shared" si="7"/>
        <v>420360.73000000021</v>
      </c>
      <c r="K492" s="351"/>
      <c r="L492" s="351"/>
    </row>
    <row r="493" spans="1:12">
      <c r="A493" s="322">
        <v>42655</v>
      </c>
      <c r="B493" s="9" t="s">
        <v>8135</v>
      </c>
      <c r="C493" s="48">
        <v>9860</v>
      </c>
      <c r="D493" s="341">
        <v>89</v>
      </c>
      <c r="E493" s="48">
        <v>0</v>
      </c>
      <c r="F493" s="81"/>
      <c r="G493" s="413">
        <f t="shared" si="7"/>
        <v>422179.61000000022</v>
      </c>
      <c r="K493" s="351"/>
      <c r="L493" s="351"/>
    </row>
    <row r="494" spans="1:12">
      <c r="A494" s="322">
        <v>42655</v>
      </c>
      <c r="B494" s="9" t="s">
        <v>8136</v>
      </c>
      <c r="C494" s="48">
        <v>10000</v>
      </c>
      <c r="D494" s="341">
        <v>99</v>
      </c>
      <c r="E494" s="48">
        <v>0</v>
      </c>
      <c r="F494" s="81"/>
      <c r="G494" s="413">
        <f t="shared" si="7"/>
        <v>432039.61000000022</v>
      </c>
      <c r="K494" s="351"/>
      <c r="L494" s="351"/>
    </row>
    <row r="495" spans="1:12">
      <c r="A495" s="322">
        <v>42655</v>
      </c>
      <c r="B495" s="9" t="s">
        <v>8137</v>
      </c>
      <c r="C495" s="48">
        <v>220100</v>
      </c>
      <c r="D495" s="341">
        <v>100</v>
      </c>
      <c r="E495" s="48">
        <v>0</v>
      </c>
      <c r="F495" s="81"/>
      <c r="G495" s="413">
        <f t="shared" si="7"/>
        <v>442039.61000000022</v>
      </c>
      <c r="K495" s="351"/>
      <c r="L495" s="351"/>
    </row>
    <row r="496" spans="1:12">
      <c r="A496" s="322">
        <v>42655</v>
      </c>
      <c r="B496" s="9" t="s">
        <v>8138</v>
      </c>
      <c r="C496" s="48">
        <v>651.22</v>
      </c>
      <c r="D496" s="341">
        <v>101</v>
      </c>
      <c r="E496" s="48">
        <v>0</v>
      </c>
      <c r="F496" s="81"/>
      <c r="G496" s="413">
        <f t="shared" si="7"/>
        <v>662139.61000000022</v>
      </c>
      <c r="K496" s="351"/>
      <c r="L496" s="351"/>
    </row>
    <row r="497" spans="1:12">
      <c r="A497" s="322">
        <v>42655</v>
      </c>
      <c r="B497" s="9" t="s">
        <v>8139</v>
      </c>
      <c r="C497" s="48">
        <v>20000</v>
      </c>
      <c r="D497" s="341">
        <v>102</v>
      </c>
      <c r="E497" s="48">
        <v>0</v>
      </c>
      <c r="F497" s="81"/>
      <c r="G497" s="413">
        <f t="shared" si="7"/>
        <v>662790.83000000019</v>
      </c>
      <c r="K497" s="351"/>
      <c r="L497" s="351"/>
    </row>
    <row r="498" spans="1:12">
      <c r="A498" s="322">
        <v>42655</v>
      </c>
      <c r="B498" s="9" t="s">
        <v>8140</v>
      </c>
      <c r="C498" s="48">
        <v>9382.08</v>
      </c>
      <c r="D498" s="341">
        <v>84</v>
      </c>
      <c r="E498" s="48">
        <v>0</v>
      </c>
      <c r="F498" s="81"/>
      <c r="G498" s="413">
        <f t="shared" si="7"/>
        <v>682790.83000000019</v>
      </c>
      <c r="K498" s="351"/>
      <c r="L498" s="351"/>
    </row>
    <row r="499" spans="1:12">
      <c r="A499" s="322">
        <v>42655</v>
      </c>
      <c r="B499" s="9" t="s">
        <v>8141</v>
      </c>
      <c r="C499" s="48">
        <v>2050.16</v>
      </c>
      <c r="D499" s="341">
        <v>85</v>
      </c>
      <c r="E499" s="48">
        <v>0</v>
      </c>
      <c r="F499" s="81"/>
      <c r="G499" s="413">
        <f t="shared" si="7"/>
        <v>692172.91000000015</v>
      </c>
      <c r="K499" s="351"/>
      <c r="L499" s="351"/>
    </row>
    <row r="500" spans="1:12">
      <c r="A500" s="322">
        <v>42655</v>
      </c>
      <c r="B500" s="9" t="s">
        <v>8142</v>
      </c>
      <c r="C500" s="48">
        <v>16042.8</v>
      </c>
      <c r="D500" s="341">
        <v>93</v>
      </c>
      <c r="E500" s="48">
        <v>0</v>
      </c>
      <c r="F500" s="81"/>
      <c r="G500" s="413">
        <f t="shared" si="7"/>
        <v>694223.07000000018</v>
      </c>
      <c r="K500" s="351"/>
      <c r="L500" s="351"/>
    </row>
    <row r="501" spans="1:12">
      <c r="A501" s="322">
        <v>42655</v>
      </c>
      <c r="B501" s="9" t="s">
        <v>8143</v>
      </c>
      <c r="C501" s="48">
        <v>33292</v>
      </c>
      <c r="D501" s="341">
        <v>81</v>
      </c>
      <c r="E501" s="48">
        <v>0</v>
      </c>
      <c r="F501" s="81"/>
      <c r="G501" s="413">
        <f t="shared" si="7"/>
        <v>710265.87000000023</v>
      </c>
      <c r="K501" s="351"/>
      <c r="L501" s="351"/>
    </row>
    <row r="502" spans="1:12">
      <c r="A502" s="322">
        <v>42655</v>
      </c>
      <c r="B502" s="9" t="s">
        <v>8144</v>
      </c>
      <c r="C502" s="48">
        <v>20079.72</v>
      </c>
      <c r="D502" s="341">
        <v>86</v>
      </c>
      <c r="E502" s="48">
        <v>0</v>
      </c>
      <c r="F502" s="81"/>
      <c r="G502" s="413">
        <f t="shared" si="7"/>
        <v>743557.87000000023</v>
      </c>
      <c r="K502" s="351"/>
      <c r="L502" s="351"/>
    </row>
    <row r="503" spans="1:12">
      <c r="A503" s="322">
        <v>42655</v>
      </c>
      <c r="B503" s="9" t="s">
        <v>8145</v>
      </c>
      <c r="C503" s="48">
        <v>700</v>
      </c>
      <c r="D503" s="341">
        <v>87</v>
      </c>
      <c r="E503" s="48">
        <v>0</v>
      </c>
      <c r="F503" s="81"/>
      <c r="G503" s="413">
        <f t="shared" si="7"/>
        <v>763637.5900000002</v>
      </c>
      <c r="K503" s="351"/>
      <c r="L503" s="351"/>
    </row>
    <row r="504" spans="1:12">
      <c r="A504" s="322">
        <v>42655</v>
      </c>
      <c r="B504" s="9" t="s">
        <v>8146</v>
      </c>
      <c r="C504" s="48">
        <v>2680.41</v>
      </c>
      <c r="D504" s="341">
        <v>94</v>
      </c>
      <c r="E504" s="48">
        <v>0</v>
      </c>
      <c r="F504" s="81"/>
      <c r="G504" s="413">
        <f t="shared" si="7"/>
        <v>764337.5900000002</v>
      </c>
      <c r="K504" s="351"/>
      <c r="L504" s="351"/>
    </row>
    <row r="505" spans="1:12">
      <c r="A505" s="322">
        <v>42655</v>
      </c>
      <c r="B505" s="9" t="s">
        <v>8147</v>
      </c>
      <c r="C505" s="48">
        <v>23200</v>
      </c>
      <c r="D505" s="341">
        <v>82</v>
      </c>
      <c r="E505" s="48">
        <v>0</v>
      </c>
      <c r="F505" s="81"/>
      <c r="G505" s="413">
        <f t="shared" si="7"/>
        <v>767018.00000000023</v>
      </c>
      <c r="K505" s="351"/>
      <c r="L505" s="351"/>
    </row>
    <row r="506" spans="1:12">
      <c r="A506" s="322">
        <v>42655</v>
      </c>
      <c r="B506" s="9" t="s">
        <v>8148</v>
      </c>
      <c r="C506" s="48">
        <v>3016</v>
      </c>
      <c r="D506" s="341">
        <v>111</v>
      </c>
      <c r="E506" s="48">
        <v>0</v>
      </c>
      <c r="F506" s="81"/>
      <c r="G506" s="413">
        <f t="shared" si="7"/>
        <v>790218.00000000023</v>
      </c>
      <c r="K506" s="351"/>
      <c r="L506" s="351"/>
    </row>
    <row r="507" spans="1:12">
      <c r="A507" s="322">
        <v>42655</v>
      </c>
      <c r="B507" s="9" t="s">
        <v>8149</v>
      </c>
      <c r="C507" s="48">
        <v>47829.02</v>
      </c>
      <c r="D507" s="341">
        <v>88</v>
      </c>
      <c r="E507" s="48">
        <v>0</v>
      </c>
      <c r="F507" s="81"/>
      <c r="G507" s="413">
        <f t="shared" si="7"/>
        <v>793234.00000000023</v>
      </c>
      <c r="K507" s="351"/>
      <c r="L507" s="351"/>
    </row>
    <row r="508" spans="1:12">
      <c r="A508" s="322">
        <v>42655</v>
      </c>
      <c r="B508" s="9" t="s">
        <v>8150</v>
      </c>
      <c r="C508" s="48">
        <v>643582.75</v>
      </c>
      <c r="D508" s="341">
        <v>79</v>
      </c>
      <c r="E508" s="48">
        <v>0</v>
      </c>
      <c r="F508" s="81"/>
      <c r="G508" s="413">
        <f t="shared" si="7"/>
        <v>841063.02000000025</v>
      </c>
      <c r="K508" s="351"/>
      <c r="L508" s="351"/>
    </row>
    <row r="509" spans="1:12">
      <c r="A509" s="322">
        <v>42655</v>
      </c>
      <c r="B509" s="9" t="s">
        <v>8151</v>
      </c>
      <c r="C509" s="48">
        <v>5848</v>
      </c>
      <c r="D509" s="341">
        <v>91</v>
      </c>
      <c r="E509" s="48">
        <v>0</v>
      </c>
      <c r="F509" s="81"/>
      <c r="G509" s="413">
        <f t="shared" si="7"/>
        <v>1484645.7700000003</v>
      </c>
      <c r="K509" s="351"/>
      <c r="L509" s="351"/>
    </row>
    <row r="510" spans="1:12">
      <c r="A510" s="322">
        <v>42655</v>
      </c>
      <c r="B510" s="9" t="s">
        <v>8152</v>
      </c>
      <c r="C510" s="48">
        <v>55166.76</v>
      </c>
      <c r="D510" s="341">
        <v>92</v>
      </c>
      <c r="E510" s="48">
        <v>0</v>
      </c>
      <c r="F510" s="81"/>
      <c r="G510" s="413">
        <f t="shared" si="7"/>
        <v>1490493.7700000003</v>
      </c>
      <c r="K510" s="351"/>
      <c r="L510" s="351"/>
    </row>
    <row r="511" spans="1:12">
      <c r="A511" s="322">
        <v>42655</v>
      </c>
      <c r="B511" s="284" t="s">
        <v>8153</v>
      </c>
      <c r="C511" s="48">
        <v>5000</v>
      </c>
      <c r="D511" s="341" t="s">
        <v>5039</v>
      </c>
      <c r="E511" s="48">
        <v>0</v>
      </c>
      <c r="F511" s="81"/>
      <c r="G511" s="413">
        <f t="shared" si="7"/>
        <v>1545660.5300000003</v>
      </c>
      <c r="H511" s="333" t="s">
        <v>114</v>
      </c>
      <c r="K511" s="351"/>
      <c r="L511" s="351"/>
    </row>
    <row r="512" spans="1:12">
      <c r="A512" s="322">
        <v>42655</v>
      </c>
      <c r="B512" s="9" t="s">
        <v>8154</v>
      </c>
      <c r="C512" s="48">
        <v>0</v>
      </c>
      <c r="D512" s="341"/>
      <c r="E512" s="48">
        <v>91394.73</v>
      </c>
      <c r="F512" s="81">
        <v>78</v>
      </c>
      <c r="G512" s="413">
        <f t="shared" si="7"/>
        <v>1550660.5300000003</v>
      </c>
      <c r="H512" s="333" t="s">
        <v>8155</v>
      </c>
      <c r="K512" s="351"/>
      <c r="L512" s="351"/>
    </row>
    <row r="513" spans="1:12">
      <c r="A513" s="322">
        <v>42655</v>
      </c>
      <c r="B513" s="294" t="s">
        <v>8156</v>
      </c>
      <c r="C513" s="48">
        <v>0</v>
      </c>
      <c r="D513" s="341"/>
      <c r="E513" s="48">
        <v>1167.6500000000001</v>
      </c>
      <c r="F513" s="81" t="s">
        <v>779</v>
      </c>
      <c r="G513" s="413">
        <f t="shared" si="7"/>
        <v>1459265.8000000003</v>
      </c>
      <c r="H513" s="333" t="s">
        <v>85</v>
      </c>
      <c r="K513" s="351"/>
      <c r="L513" s="351"/>
    </row>
    <row r="514" spans="1:12">
      <c r="A514" s="411">
        <v>42655</v>
      </c>
      <c r="B514" s="451" t="s">
        <v>4180</v>
      </c>
      <c r="C514" s="413">
        <v>25.92</v>
      </c>
      <c r="D514" s="341" t="s">
        <v>819</v>
      </c>
      <c r="E514" s="413">
        <v>0</v>
      </c>
      <c r="F514" s="81"/>
      <c r="G514" s="413">
        <f t="shared" si="7"/>
        <v>1458098.1500000004</v>
      </c>
      <c r="H514" s="333" t="s">
        <v>819</v>
      </c>
      <c r="K514" s="351"/>
      <c r="L514" s="351"/>
    </row>
    <row r="515" spans="1:12">
      <c r="A515" s="411">
        <v>42655</v>
      </c>
      <c r="B515" s="412" t="s">
        <v>4181</v>
      </c>
      <c r="C515" s="413">
        <v>162</v>
      </c>
      <c r="D515" s="341" t="s">
        <v>819</v>
      </c>
      <c r="E515" s="413">
        <v>0</v>
      </c>
      <c r="F515" s="81"/>
      <c r="G515" s="413">
        <f t="shared" si="7"/>
        <v>1458124.0700000003</v>
      </c>
      <c r="H515" s="333" t="s">
        <v>819</v>
      </c>
      <c r="K515" s="351"/>
      <c r="L515" s="351"/>
    </row>
    <row r="516" spans="1:12">
      <c r="A516" s="322">
        <v>42655</v>
      </c>
      <c r="B516" s="9" t="s">
        <v>4182</v>
      </c>
      <c r="C516" s="48">
        <v>0</v>
      </c>
      <c r="D516" s="341"/>
      <c r="E516" s="48">
        <v>22157.18</v>
      </c>
      <c r="F516" s="81">
        <v>85</v>
      </c>
      <c r="G516" s="413">
        <f t="shared" si="7"/>
        <v>1458286.0700000003</v>
      </c>
      <c r="H516" s="347" t="s">
        <v>8157</v>
      </c>
      <c r="K516" s="351"/>
      <c r="L516" s="351"/>
    </row>
    <row r="517" spans="1:12">
      <c r="A517" s="411">
        <v>42655</v>
      </c>
      <c r="B517" s="451" t="s">
        <v>4183</v>
      </c>
      <c r="C517" s="413">
        <v>111.33</v>
      </c>
      <c r="D517" s="341" t="s">
        <v>819</v>
      </c>
      <c r="E517" s="413">
        <v>0</v>
      </c>
      <c r="F517" s="81"/>
      <c r="G517" s="413">
        <f t="shared" si="7"/>
        <v>1436128.8900000004</v>
      </c>
      <c r="H517" s="333" t="s">
        <v>819</v>
      </c>
      <c r="K517" s="351"/>
      <c r="L517" s="351"/>
    </row>
    <row r="518" spans="1:12">
      <c r="A518" s="411">
        <v>42655</v>
      </c>
      <c r="B518" s="412" t="s">
        <v>4184</v>
      </c>
      <c r="C518" s="413">
        <v>695.82</v>
      </c>
      <c r="D518" s="341" t="s">
        <v>819</v>
      </c>
      <c r="E518" s="413">
        <v>0</v>
      </c>
      <c r="F518" s="81"/>
      <c r="G518" s="413">
        <f t="shared" ref="G518:G581" si="8">+G519+E518-C518</f>
        <v>1436240.2200000004</v>
      </c>
      <c r="H518" s="333" t="s">
        <v>819</v>
      </c>
      <c r="K518" s="351"/>
      <c r="L518" s="351"/>
    </row>
    <row r="519" spans="1:12">
      <c r="A519" s="322">
        <v>42655</v>
      </c>
      <c r="B519" s="9" t="s">
        <v>4185</v>
      </c>
      <c r="C519" s="48">
        <v>0</v>
      </c>
      <c r="D519" s="341"/>
      <c r="E519" s="48">
        <v>29237.54</v>
      </c>
      <c r="F519" s="81">
        <v>85</v>
      </c>
      <c r="G519" s="413">
        <f t="shared" si="8"/>
        <v>1436936.0400000005</v>
      </c>
      <c r="H519" s="347" t="s">
        <v>8157</v>
      </c>
      <c r="K519" s="351"/>
      <c r="L519" s="351"/>
    </row>
    <row r="520" spans="1:12">
      <c r="A520" s="322">
        <v>42655</v>
      </c>
      <c r="B520" s="9" t="s">
        <v>8158</v>
      </c>
      <c r="C520" s="48">
        <v>352000</v>
      </c>
      <c r="D520" s="341">
        <v>61</v>
      </c>
      <c r="E520" s="48">
        <v>0</v>
      </c>
      <c r="F520" s="81"/>
      <c r="G520" s="413">
        <f t="shared" si="8"/>
        <v>1407698.5000000005</v>
      </c>
      <c r="K520" s="351"/>
      <c r="L520" s="351"/>
    </row>
    <row r="521" spans="1:12">
      <c r="A521" s="322">
        <v>42654</v>
      </c>
      <c r="B521" s="414" t="s">
        <v>8159</v>
      </c>
      <c r="C521" s="48">
        <v>0</v>
      </c>
      <c r="D521" s="341"/>
      <c r="E521" s="48">
        <v>93877.39</v>
      </c>
      <c r="F521" s="81">
        <v>89</v>
      </c>
      <c r="G521" s="413">
        <f t="shared" si="8"/>
        <v>1759698.5000000005</v>
      </c>
      <c r="H521" s="333" t="s">
        <v>8160</v>
      </c>
      <c r="K521" s="351"/>
      <c r="L521" s="351"/>
    </row>
    <row r="522" spans="1:12">
      <c r="A522" s="322">
        <v>42654</v>
      </c>
      <c r="B522" s="414" t="s">
        <v>8161</v>
      </c>
      <c r="C522" s="48">
        <v>0</v>
      </c>
      <c r="D522" s="341"/>
      <c r="E522" s="48">
        <v>137631.59</v>
      </c>
      <c r="F522" s="81">
        <v>93</v>
      </c>
      <c r="G522" s="413">
        <f t="shared" si="8"/>
        <v>1665821.1100000006</v>
      </c>
      <c r="H522" s="333" t="s">
        <v>8162</v>
      </c>
      <c r="K522" s="351"/>
      <c r="L522" s="351"/>
    </row>
    <row r="523" spans="1:12">
      <c r="A523" s="322">
        <v>42654</v>
      </c>
      <c r="B523" s="414" t="s">
        <v>8163</v>
      </c>
      <c r="C523" s="48">
        <v>0</v>
      </c>
      <c r="D523" s="341"/>
      <c r="E523" s="48">
        <v>113757.16</v>
      </c>
      <c r="F523" s="81">
        <v>94</v>
      </c>
      <c r="G523" s="413">
        <f t="shared" si="8"/>
        <v>1528189.5200000005</v>
      </c>
      <c r="H523" s="333" t="s">
        <v>8162</v>
      </c>
      <c r="K523" s="351"/>
      <c r="L523" s="351"/>
    </row>
    <row r="524" spans="1:12">
      <c r="A524" s="322">
        <v>42654</v>
      </c>
      <c r="B524" s="9" t="s">
        <v>8164</v>
      </c>
      <c r="C524" s="48">
        <v>551610.73</v>
      </c>
      <c r="D524" s="341">
        <v>75</v>
      </c>
      <c r="E524" s="48">
        <v>0</v>
      </c>
      <c r="F524" s="81"/>
      <c r="G524" s="413">
        <f t="shared" si="8"/>
        <v>1414432.3600000006</v>
      </c>
      <c r="K524" s="351"/>
      <c r="L524" s="351"/>
    </row>
    <row r="525" spans="1:12">
      <c r="A525" s="322">
        <v>42654</v>
      </c>
      <c r="B525" s="9" t="s">
        <v>8165</v>
      </c>
      <c r="C525" s="48">
        <v>0</v>
      </c>
      <c r="D525" s="341"/>
      <c r="E525" s="48">
        <v>277000</v>
      </c>
      <c r="F525" s="81">
        <v>91</v>
      </c>
      <c r="G525" s="413">
        <f t="shared" si="8"/>
        <v>1966043.0900000005</v>
      </c>
      <c r="H525" s="333" t="s">
        <v>8166</v>
      </c>
      <c r="K525" s="351"/>
      <c r="L525" s="351"/>
    </row>
    <row r="526" spans="1:12">
      <c r="A526" s="322">
        <v>42654</v>
      </c>
      <c r="B526" s="291" t="s">
        <v>8167</v>
      </c>
      <c r="C526" s="48">
        <v>0</v>
      </c>
      <c r="D526" s="341"/>
      <c r="E526" s="48">
        <v>33050</v>
      </c>
      <c r="F526" s="81">
        <v>95</v>
      </c>
      <c r="G526" s="413">
        <f t="shared" si="8"/>
        <v>1689043.0900000005</v>
      </c>
      <c r="H526" s="333" t="s">
        <v>8168</v>
      </c>
      <c r="I526" s="2" t="s">
        <v>8169</v>
      </c>
      <c r="K526" s="351"/>
      <c r="L526" s="351"/>
    </row>
    <row r="527" spans="1:12">
      <c r="A527" s="322">
        <v>42654</v>
      </c>
      <c r="B527" s="414" t="s">
        <v>8170</v>
      </c>
      <c r="C527" s="48">
        <v>0</v>
      </c>
      <c r="D527" s="341"/>
      <c r="E527" s="48">
        <v>12644.53</v>
      </c>
      <c r="F527" s="81">
        <v>81</v>
      </c>
      <c r="G527" s="413">
        <f t="shared" si="8"/>
        <v>1655993.0900000005</v>
      </c>
      <c r="H527" s="333" t="s">
        <v>8171</v>
      </c>
      <c r="K527" s="351"/>
      <c r="L527" s="351"/>
    </row>
    <row r="528" spans="1:12">
      <c r="A528" s="322">
        <v>42654</v>
      </c>
      <c r="B528" s="284" t="s">
        <v>8172</v>
      </c>
      <c r="C528" s="48">
        <v>5000</v>
      </c>
      <c r="D528" s="341" t="s">
        <v>5039</v>
      </c>
      <c r="E528" s="48">
        <v>0</v>
      </c>
      <c r="F528" s="81"/>
      <c r="G528" s="413">
        <f t="shared" si="8"/>
        <v>1643348.5600000005</v>
      </c>
      <c r="H528" s="333" t="s">
        <v>114</v>
      </c>
      <c r="K528" s="351"/>
      <c r="L528" s="351"/>
    </row>
    <row r="529" spans="1:12">
      <c r="A529" s="322">
        <v>42654</v>
      </c>
      <c r="B529" s="9" t="s">
        <v>8173</v>
      </c>
      <c r="C529" s="48">
        <v>0</v>
      </c>
      <c r="D529" s="341"/>
      <c r="E529" s="48">
        <v>60000</v>
      </c>
      <c r="F529" s="81">
        <v>77</v>
      </c>
      <c r="G529" s="413">
        <f t="shared" si="8"/>
        <v>1648348.5600000005</v>
      </c>
      <c r="H529" s="333" t="s">
        <v>8174</v>
      </c>
      <c r="K529" s="351"/>
      <c r="L529" s="351"/>
    </row>
    <row r="530" spans="1:12">
      <c r="A530" s="322">
        <v>42654</v>
      </c>
      <c r="B530" s="9" t="s">
        <v>8175</v>
      </c>
      <c r="C530" s="48">
        <v>0</v>
      </c>
      <c r="D530" s="341"/>
      <c r="E530" s="48">
        <v>20561.060000000001</v>
      </c>
      <c r="F530" s="81">
        <v>82</v>
      </c>
      <c r="G530" s="413">
        <f t="shared" si="8"/>
        <v>1588348.5600000005</v>
      </c>
      <c r="H530" s="333" t="s">
        <v>8176</v>
      </c>
      <c r="K530" s="351"/>
      <c r="L530" s="351"/>
    </row>
    <row r="531" spans="1:12">
      <c r="A531" s="322">
        <v>42654</v>
      </c>
      <c r="B531" s="9" t="s">
        <v>8177</v>
      </c>
      <c r="C531" s="48">
        <v>0</v>
      </c>
      <c r="D531" s="341"/>
      <c r="E531" s="48">
        <v>7723.95</v>
      </c>
      <c r="F531" s="81">
        <v>49</v>
      </c>
      <c r="G531" s="413">
        <f t="shared" si="8"/>
        <v>1567787.5000000005</v>
      </c>
      <c r="H531" s="333" t="s">
        <v>8178</v>
      </c>
      <c r="K531" s="351"/>
      <c r="L531" s="351"/>
    </row>
    <row r="532" spans="1:12">
      <c r="A532" s="322">
        <v>42654</v>
      </c>
      <c r="B532" s="9" t="s">
        <v>8179</v>
      </c>
      <c r="C532" s="48">
        <v>0</v>
      </c>
      <c r="D532" s="341"/>
      <c r="E532" s="48">
        <v>87867.73</v>
      </c>
      <c r="F532" s="81">
        <v>60</v>
      </c>
      <c r="G532" s="413">
        <f t="shared" si="8"/>
        <v>1560063.5500000005</v>
      </c>
      <c r="H532" s="333" t="s">
        <v>8180</v>
      </c>
      <c r="K532" s="351"/>
      <c r="L532" s="351"/>
    </row>
    <row r="533" spans="1:12">
      <c r="A533" s="322">
        <v>42654</v>
      </c>
      <c r="B533" s="9" t="s">
        <v>8181</v>
      </c>
      <c r="C533" s="48">
        <v>0</v>
      </c>
      <c r="D533" s="341"/>
      <c r="E533" s="48">
        <v>35148.29</v>
      </c>
      <c r="F533" s="81">
        <v>68</v>
      </c>
      <c r="G533" s="413">
        <f t="shared" si="8"/>
        <v>1472195.8200000005</v>
      </c>
      <c r="H533" s="333" t="s">
        <v>8182</v>
      </c>
      <c r="K533" s="351"/>
      <c r="L533" s="351"/>
    </row>
    <row r="534" spans="1:12">
      <c r="A534" s="411">
        <v>42654</v>
      </c>
      <c r="B534" s="451" t="s">
        <v>4180</v>
      </c>
      <c r="C534" s="413">
        <v>8.5500000000000007</v>
      </c>
      <c r="D534" s="341" t="s">
        <v>819</v>
      </c>
      <c r="E534" s="413">
        <v>0</v>
      </c>
      <c r="F534" s="81"/>
      <c r="G534" s="413">
        <f t="shared" si="8"/>
        <v>1437047.5300000005</v>
      </c>
      <c r="H534" s="333" t="s">
        <v>819</v>
      </c>
      <c r="K534" s="351"/>
      <c r="L534" s="351"/>
    </row>
    <row r="535" spans="1:12">
      <c r="A535" s="411">
        <v>42654</v>
      </c>
      <c r="B535" s="412" t="s">
        <v>4181</v>
      </c>
      <c r="C535" s="413">
        <v>53.42</v>
      </c>
      <c r="D535" s="341" t="s">
        <v>819</v>
      </c>
      <c r="E535" s="413">
        <v>0</v>
      </c>
      <c r="F535" s="81"/>
      <c r="G535" s="413">
        <f t="shared" si="8"/>
        <v>1437056.0800000005</v>
      </c>
      <c r="H535" s="333" t="s">
        <v>819</v>
      </c>
      <c r="K535" s="351"/>
      <c r="L535" s="351"/>
    </row>
    <row r="536" spans="1:12">
      <c r="A536" s="322">
        <v>42654</v>
      </c>
      <c r="B536" s="9" t="s">
        <v>4182</v>
      </c>
      <c r="C536" s="48">
        <v>0</v>
      </c>
      <c r="D536" s="341"/>
      <c r="E536" s="48">
        <v>41025</v>
      </c>
      <c r="F536" s="81">
        <v>79</v>
      </c>
      <c r="G536" s="413">
        <f t="shared" si="8"/>
        <v>1437109.5000000005</v>
      </c>
      <c r="H536" s="347" t="s">
        <v>8183</v>
      </c>
      <c r="K536" s="351"/>
      <c r="L536" s="351"/>
    </row>
    <row r="537" spans="1:12">
      <c r="A537" s="411">
        <v>42654</v>
      </c>
      <c r="B537" s="451" t="s">
        <v>4183</v>
      </c>
      <c r="C537" s="413">
        <v>27.85</v>
      </c>
      <c r="D537" s="341" t="s">
        <v>819</v>
      </c>
      <c r="E537" s="413">
        <v>0</v>
      </c>
      <c r="F537" s="81"/>
      <c r="G537" s="413">
        <f t="shared" si="8"/>
        <v>1396084.5000000005</v>
      </c>
      <c r="H537" s="333" t="s">
        <v>819</v>
      </c>
      <c r="K537" s="351"/>
      <c r="L537" s="351"/>
    </row>
    <row r="538" spans="1:12">
      <c r="A538" s="411">
        <v>42654</v>
      </c>
      <c r="B538" s="412" t="s">
        <v>4184</v>
      </c>
      <c r="C538" s="413">
        <v>174.09</v>
      </c>
      <c r="D538" s="341" t="s">
        <v>819</v>
      </c>
      <c r="E538" s="413">
        <v>0</v>
      </c>
      <c r="F538" s="81"/>
      <c r="G538" s="413">
        <f t="shared" si="8"/>
        <v>1396112.3500000006</v>
      </c>
      <c r="H538" s="333" t="s">
        <v>819</v>
      </c>
      <c r="K538" s="351"/>
      <c r="L538" s="351"/>
    </row>
    <row r="539" spans="1:12">
      <c r="A539" s="322">
        <v>42654</v>
      </c>
      <c r="B539" s="9" t="s">
        <v>4185</v>
      </c>
      <c r="C539" s="48">
        <v>0</v>
      </c>
      <c r="D539" s="341"/>
      <c r="E539" s="48">
        <v>7315</v>
      </c>
      <c r="F539" s="81">
        <v>79</v>
      </c>
      <c r="G539" s="413">
        <f t="shared" si="8"/>
        <v>1396286.4400000006</v>
      </c>
      <c r="H539" s="347" t="s">
        <v>8183</v>
      </c>
      <c r="K539" s="351"/>
      <c r="L539" s="351"/>
    </row>
    <row r="540" spans="1:12">
      <c r="A540" s="322">
        <v>42654</v>
      </c>
      <c r="B540" s="294" t="s">
        <v>8184</v>
      </c>
      <c r="C540" s="48">
        <v>0</v>
      </c>
      <c r="D540" s="341"/>
      <c r="E540" s="48">
        <v>2588.11</v>
      </c>
      <c r="F540" s="81" t="s">
        <v>779</v>
      </c>
      <c r="G540" s="413">
        <f t="shared" si="8"/>
        <v>1388971.4400000006</v>
      </c>
      <c r="H540" s="333" t="s">
        <v>85</v>
      </c>
      <c r="K540" s="351"/>
      <c r="L540" s="351"/>
    </row>
    <row r="541" spans="1:12">
      <c r="A541" s="322">
        <v>42653</v>
      </c>
      <c r="B541" s="9" t="s">
        <v>8185</v>
      </c>
      <c r="C541" s="48">
        <v>0</v>
      </c>
      <c r="D541" s="341"/>
      <c r="E541" s="48">
        <v>121000</v>
      </c>
      <c r="F541" s="81">
        <v>72</v>
      </c>
      <c r="G541" s="413">
        <f t="shared" si="8"/>
        <v>1386383.3300000005</v>
      </c>
      <c r="H541" s="333" t="s">
        <v>8186</v>
      </c>
      <c r="K541" s="351"/>
      <c r="L541" s="351"/>
    </row>
    <row r="542" spans="1:12">
      <c r="A542" s="322">
        <v>42653</v>
      </c>
      <c r="B542" s="414" t="s">
        <v>8187</v>
      </c>
      <c r="C542" s="48">
        <v>0</v>
      </c>
      <c r="D542" s="341"/>
      <c r="E542" s="48">
        <v>71711.75</v>
      </c>
      <c r="F542" s="81">
        <v>73</v>
      </c>
      <c r="G542" s="413">
        <f t="shared" si="8"/>
        <v>1265383.3300000005</v>
      </c>
      <c r="H542" s="333" t="s">
        <v>8188</v>
      </c>
      <c r="K542" s="351"/>
      <c r="L542" s="351"/>
    </row>
    <row r="543" spans="1:12">
      <c r="A543" s="322">
        <v>42653</v>
      </c>
      <c r="B543" s="9" t="s">
        <v>8189</v>
      </c>
      <c r="C543" s="48">
        <v>121000</v>
      </c>
      <c r="D543" s="341">
        <v>71</v>
      </c>
      <c r="E543" s="48">
        <v>0</v>
      </c>
      <c r="F543" s="81"/>
      <c r="G543" s="413">
        <f t="shared" si="8"/>
        <v>1193671.5800000005</v>
      </c>
      <c r="K543" s="351"/>
      <c r="L543" s="351"/>
    </row>
    <row r="544" spans="1:12">
      <c r="A544" s="322">
        <v>42653</v>
      </c>
      <c r="B544" s="9" t="s">
        <v>8190</v>
      </c>
      <c r="C544" s="48">
        <v>5140</v>
      </c>
      <c r="D544" s="341">
        <v>76</v>
      </c>
      <c r="E544" s="48">
        <v>0</v>
      </c>
      <c r="F544" s="81"/>
      <c r="G544" s="413">
        <f t="shared" si="8"/>
        <v>1314671.5800000005</v>
      </c>
      <c r="K544" s="351"/>
      <c r="L544" s="351"/>
    </row>
    <row r="545" spans="1:12">
      <c r="A545" s="322">
        <v>42653</v>
      </c>
      <c r="B545" s="9" t="s">
        <v>8191</v>
      </c>
      <c r="C545" s="48">
        <v>4100</v>
      </c>
      <c r="D545" s="341">
        <v>19</v>
      </c>
      <c r="E545" s="48">
        <v>0</v>
      </c>
      <c r="F545" s="81"/>
      <c r="G545" s="413">
        <f t="shared" si="8"/>
        <v>1319811.5800000005</v>
      </c>
      <c r="K545" s="351"/>
      <c r="L545" s="351"/>
    </row>
    <row r="546" spans="1:12">
      <c r="A546" s="322">
        <v>42653</v>
      </c>
      <c r="B546" s="9" t="s">
        <v>8192</v>
      </c>
      <c r="C546" s="48">
        <v>0</v>
      </c>
      <c r="D546" s="341"/>
      <c r="E546" s="48">
        <v>715000</v>
      </c>
      <c r="F546" s="81">
        <v>80</v>
      </c>
      <c r="G546" s="413">
        <f t="shared" si="8"/>
        <v>1323911.5800000005</v>
      </c>
      <c r="K546" s="351"/>
      <c r="L546" s="351"/>
    </row>
    <row r="547" spans="1:12">
      <c r="A547" s="322">
        <v>42653</v>
      </c>
      <c r="B547" s="9" t="s">
        <v>8193</v>
      </c>
      <c r="C547" s="48">
        <v>1295140.69</v>
      </c>
      <c r="D547" s="341">
        <v>69</v>
      </c>
      <c r="E547" s="48">
        <v>0</v>
      </c>
      <c r="F547" s="81"/>
      <c r="G547" s="413">
        <f t="shared" si="8"/>
        <v>608911.58000000054</v>
      </c>
      <c r="K547" s="351"/>
      <c r="L547" s="351"/>
    </row>
    <row r="548" spans="1:12">
      <c r="A548" s="322">
        <v>42653</v>
      </c>
      <c r="B548" s="9" t="s">
        <v>4294</v>
      </c>
      <c r="C548" s="48">
        <v>40000</v>
      </c>
      <c r="D548" s="341">
        <v>74</v>
      </c>
      <c r="E548" s="48">
        <v>0</v>
      </c>
      <c r="F548" s="81"/>
      <c r="G548" s="413">
        <f t="shared" si="8"/>
        <v>1904052.2700000005</v>
      </c>
      <c r="H548" s="333" t="s">
        <v>8194</v>
      </c>
      <c r="K548" s="351"/>
      <c r="L548" s="351"/>
    </row>
    <row r="549" spans="1:12">
      <c r="A549" s="322">
        <v>42653</v>
      </c>
      <c r="B549" s="291" t="s">
        <v>8195</v>
      </c>
      <c r="C549" s="48">
        <v>0</v>
      </c>
      <c r="D549" s="341"/>
      <c r="E549" s="48">
        <v>38847.21</v>
      </c>
      <c r="F549" s="81">
        <v>69</v>
      </c>
      <c r="G549" s="413">
        <f t="shared" si="8"/>
        <v>1944052.2700000005</v>
      </c>
      <c r="H549" s="333" t="s">
        <v>8196</v>
      </c>
      <c r="I549" s="2" t="s">
        <v>8197</v>
      </c>
      <c r="K549" s="351"/>
      <c r="L549" s="351"/>
    </row>
    <row r="550" spans="1:12">
      <c r="A550" s="322">
        <v>42653</v>
      </c>
      <c r="B550" s="291" t="s">
        <v>8198</v>
      </c>
      <c r="C550" s="48">
        <v>0</v>
      </c>
      <c r="D550" s="341"/>
      <c r="E550" s="48">
        <v>164412.22</v>
      </c>
      <c r="F550" s="81">
        <v>70</v>
      </c>
      <c r="G550" s="413">
        <f t="shared" si="8"/>
        <v>1905205.0600000005</v>
      </c>
      <c r="H550" s="333" t="s">
        <v>8199</v>
      </c>
      <c r="I550" s="2" t="s">
        <v>8197</v>
      </c>
      <c r="K550" s="351"/>
      <c r="L550" s="351"/>
    </row>
    <row r="551" spans="1:12">
      <c r="A551" s="322">
        <v>42653</v>
      </c>
      <c r="B551" s="291" t="s">
        <v>8200</v>
      </c>
      <c r="C551" s="48">
        <v>0</v>
      </c>
      <c r="D551" s="341"/>
      <c r="E551" s="48">
        <v>300100</v>
      </c>
      <c r="F551" s="81">
        <v>71</v>
      </c>
      <c r="G551" s="413">
        <f t="shared" si="8"/>
        <v>1740792.8400000005</v>
      </c>
      <c r="H551" s="333" t="s">
        <v>8201</v>
      </c>
      <c r="I551" s="2" t="s">
        <v>8197</v>
      </c>
      <c r="K551" s="351"/>
      <c r="L551" s="351"/>
    </row>
    <row r="552" spans="1:12">
      <c r="A552" s="322">
        <v>42653</v>
      </c>
      <c r="B552" s="9" t="s">
        <v>8202</v>
      </c>
      <c r="C552" s="48">
        <v>0</v>
      </c>
      <c r="D552" s="341"/>
      <c r="E552" s="48">
        <v>228000</v>
      </c>
      <c r="F552" s="81">
        <v>84</v>
      </c>
      <c r="G552" s="413">
        <f t="shared" si="8"/>
        <v>1440692.8400000005</v>
      </c>
      <c r="H552" s="333" t="s">
        <v>8203</v>
      </c>
      <c r="K552" s="351"/>
      <c r="L552" s="351"/>
    </row>
    <row r="553" spans="1:12">
      <c r="A553" s="322">
        <v>42653</v>
      </c>
      <c r="B553" s="9" t="s">
        <v>8204</v>
      </c>
      <c r="C553" s="48">
        <v>3900</v>
      </c>
      <c r="D553" s="341">
        <v>59</v>
      </c>
      <c r="E553" s="48">
        <v>0</v>
      </c>
      <c r="F553" s="81"/>
      <c r="G553" s="413">
        <f t="shared" si="8"/>
        <v>1212692.8400000005</v>
      </c>
      <c r="K553" s="351"/>
      <c r="L553" s="351"/>
    </row>
    <row r="554" spans="1:12">
      <c r="A554" s="322">
        <v>42653</v>
      </c>
      <c r="B554" s="9" t="s">
        <v>8205</v>
      </c>
      <c r="C554" s="48">
        <v>0</v>
      </c>
      <c r="D554" s="341"/>
      <c r="E554" s="48">
        <v>11038.08</v>
      </c>
      <c r="F554" s="81">
        <v>92</v>
      </c>
      <c r="G554" s="413">
        <f t="shared" si="8"/>
        <v>1216592.8400000005</v>
      </c>
      <c r="H554" s="333" t="s">
        <v>8206</v>
      </c>
      <c r="K554" s="351"/>
      <c r="L554" s="351"/>
    </row>
    <row r="555" spans="1:12">
      <c r="A555" s="322">
        <v>42653</v>
      </c>
      <c r="B555" s="9" t="s">
        <v>8207</v>
      </c>
      <c r="C555" s="48">
        <v>0</v>
      </c>
      <c r="D555" s="341"/>
      <c r="E555" s="48">
        <v>5100</v>
      </c>
      <c r="F555" s="81">
        <v>208</v>
      </c>
      <c r="G555" s="413">
        <f t="shared" si="8"/>
        <v>1205554.7600000005</v>
      </c>
      <c r="H555" s="333" t="s">
        <v>8208</v>
      </c>
      <c r="K555" s="351"/>
      <c r="L555" s="351"/>
    </row>
    <row r="556" spans="1:12">
      <c r="A556" s="322">
        <v>42653</v>
      </c>
      <c r="B556" s="414" t="s">
        <v>8209</v>
      </c>
      <c r="C556" s="48">
        <v>0</v>
      </c>
      <c r="D556" s="341"/>
      <c r="E556" s="48">
        <v>4280.99</v>
      </c>
      <c r="F556" s="81">
        <v>76</v>
      </c>
      <c r="G556" s="413">
        <f t="shared" si="8"/>
        <v>1200454.7600000005</v>
      </c>
      <c r="H556" s="333" t="s">
        <v>8210</v>
      </c>
      <c r="I556" s="333" t="s">
        <v>815</v>
      </c>
      <c r="K556" s="351"/>
      <c r="L556" s="351"/>
    </row>
    <row r="557" spans="1:12">
      <c r="A557" s="322">
        <v>42653</v>
      </c>
      <c r="B557" s="9" t="s">
        <v>8211</v>
      </c>
      <c r="C557" s="48">
        <v>3332</v>
      </c>
      <c r="D557" s="341">
        <v>60</v>
      </c>
      <c r="E557" s="48">
        <v>0</v>
      </c>
      <c r="F557" s="81"/>
      <c r="G557" s="413">
        <f t="shared" si="8"/>
        <v>1196173.7700000005</v>
      </c>
      <c r="K557" s="351"/>
      <c r="L557" s="351"/>
    </row>
    <row r="558" spans="1:12">
      <c r="A558" s="322">
        <v>42653</v>
      </c>
      <c r="B558" s="9" t="s">
        <v>8212</v>
      </c>
      <c r="C558" s="48">
        <v>4544.6899999999996</v>
      </c>
      <c r="D558" s="341">
        <v>1</v>
      </c>
      <c r="E558" s="48">
        <v>0</v>
      </c>
      <c r="F558" s="81"/>
      <c r="G558" s="413">
        <f t="shared" si="8"/>
        <v>1199505.7700000005</v>
      </c>
      <c r="K558" s="351"/>
      <c r="L558" s="351"/>
    </row>
    <row r="559" spans="1:12">
      <c r="A559" s="322">
        <v>42653</v>
      </c>
      <c r="B559" s="414" t="s">
        <v>8213</v>
      </c>
      <c r="C559" s="48">
        <v>0</v>
      </c>
      <c r="D559" s="341"/>
      <c r="E559" s="48">
        <v>10939.32</v>
      </c>
      <c r="F559" s="81">
        <v>74</v>
      </c>
      <c r="G559" s="413">
        <f t="shared" si="8"/>
        <v>1204050.4600000004</v>
      </c>
      <c r="H559" s="333" t="s">
        <v>8214</v>
      </c>
      <c r="K559" s="351"/>
      <c r="L559" s="351"/>
    </row>
    <row r="560" spans="1:12">
      <c r="A560" s="411">
        <v>42653</v>
      </c>
      <c r="B560" s="451" t="s">
        <v>4180</v>
      </c>
      <c r="C560" s="413">
        <v>2.88</v>
      </c>
      <c r="D560" s="341" t="s">
        <v>819</v>
      </c>
      <c r="E560" s="413">
        <v>0</v>
      </c>
      <c r="F560" s="81"/>
      <c r="G560" s="413">
        <f t="shared" si="8"/>
        <v>1193111.1400000004</v>
      </c>
      <c r="H560" s="333" t="s">
        <v>819</v>
      </c>
      <c r="K560" s="351"/>
      <c r="L560" s="351"/>
    </row>
    <row r="561" spans="1:12">
      <c r="A561" s="411">
        <v>42653</v>
      </c>
      <c r="B561" s="412" t="s">
        <v>4181</v>
      </c>
      <c r="C561" s="413">
        <v>18</v>
      </c>
      <c r="D561" s="341" t="s">
        <v>819</v>
      </c>
      <c r="E561" s="413">
        <v>0</v>
      </c>
      <c r="F561" s="81"/>
      <c r="G561" s="413">
        <f t="shared" si="8"/>
        <v>1193114.0200000003</v>
      </c>
      <c r="H561" s="333" t="s">
        <v>819</v>
      </c>
      <c r="K561" s="351"/>
      <c r="L561" s="351"/>
    </row>
    <row r="562" spans="1:12">
      <c r="A562" s="322">
        <v>42653</v>
      </c>
      <c r="B562" s="9" t="s">
        <v>4182</v>
      </c>
      <c r="C562" s="48">
        <v>0</v>
      </c>
      <c r="D562" s="341"/>
      <c r="E562" s="48">
        <v>20000</v>
      </c>
      <c r="F562" s="81">
        <v>502</v>
      </c>
      <c r="G562" s="413">
        <f t="shared" si="8"/>
        <v>1193132.0200000003</v>
      </c>
      <c r="H562" s="347" t="s">
        <v>8215</v>
      </c>
      <c r="K562" s="351"/>
      <c r="L562" s="351"/>
    </row>
    <row r="563" spans="1:12">
      <c r="A563" s="411">
        <v>42653</v>
      </c>
      <c r="B563" s="451" t="s">
        <v>4180</v>
      </c>
      <c r="C563" s="413">
        <v>23.17</v>
      </c>
      <c r="D563" s="341" t="s">
        <v>819</v>
      </c>
      <c r="E563" s="413">
        <v>0</v>
      </c>
      <c r="F563" s="81"/>
      <c r="G563" s="413">
        <f t="shared" si="8"/>
        <v>1173132.0200000003</v>
      </c>
      <c r="H563" s="333" t="s">
        <v>819</v>
      </c>
      <c r="K563" s="351"/>
      <c r="L563" s="351"/>
    </row>
    <row r="564" spans="1:12">
      <c r="A564" s="411">
        <v>42653</v>
      </c>
      <c r="B564" s="412" t="s">
        <v>4181</v>
      </c>
      <c r="C564" s="413">
        <v>144.84</v>
      </c>
      <c r="D564" s="341" t="s">
        <v>819</v>
      </c>
      <c r="E564" s="413">
        <v>0</v>
      </c>
      <c r="F564" s="81"/>
      <c r="G564" s="413">
        <f t="shared" si="8"/>
        <v>1173155.1900000002</v>
      </c>
      <c r="H564" s="333" t="s">
        <v>819</v>
      </c>
      <c r="K564" s="351"/>
      <c r="L564" s="351"/>
    </row>
    <row r="565" spans="1:12">
      <c r="A565" s="322">
        <v>42653</v>
      </c>
      <c r="B565" s="9" t="s">
        <v>4182</v>
      </c>
      <c r="C565" s="48">
        <v>0</v>
      </c>
      <c r="D565" s="341"/>
      <c r="E565" s="48">
        <v>66907.149999999994</v>
      </c>
      <c r="F565" s="81">
        <v>67</v>
      </c>
      <c r="G565" s="413">
        <f t="shared" si="8"/>
        <v>1173300.0300000003</v>
      </c>
      <c r="H565" s="347" t="s">
        <v>8216</v>
      </c>
      <c r="K565" s="351"/>
      <c r="L565" s="351"/>
    </row>
    <row r="566" spans="1:12">
      <c r="A566" s="411">
        <v>42653</v>
      </c>
      <c r="B566" s="451" t="s">
        <v>4183</v>
      </c>
      <c r="C566" s="413">
        <v>45.94</v>
      </c>
      <c r="D566" s="341" t="s">
        <v>819</v>
      </c>
      <c r="E566" s="413">
        <v>0</v>
      </c>
      <c r="F566" s="81"/>
      <c r="G566" s="413">
        <f t="shared" si="8"/>
        <v>1106392.8800000004</v>
      </c>
      <c r="H566" s="333" t="s">
        <v>819</v>
      </c>
      <c r="K566" s="351"/>
      <c r="L566" s="351"/>
    </row>
    <row r="567" spans="1:12">
      <c r="A567" s="411">
        <v>42653</v>
      </c>
      <c r="B567" s="412" t="s">
        <v>4184</v>
      </c>
      <c r="C567" s="413">
        <v>287.13</v>
      </c>
      <c r="D567" s="341" t="s">
        <v>819</v>
      </c>
      <c r="E567" s="413">
        <v>0</v>
      </c>
      <c r="F567" s="81"/>
      <c r="G567" s="413">
        <f t="shared" si="8"/>
        <v>1106438.8200000003</v>
      </c>
      <c r="H567" s="333" t="s">
        <v>819</v>
      </c>
      <c r="K567" s="351"/>
      <c r="L567" s="351"/>
    </row>
    <row r="568" spans="1:12">
      <c r="A568" s="322">
        <v>42653</v>
      </c>
      <c r="B568" s="9" t="s">
        <v>4185</v>
      </c>
      <c r="C568" s="48">
        <v>0</v>
      </c>
      <c r="D568" s="341"/>
      <c r="E568" s="48">
        <v>12066.26</v>
      </c>
      <c r="F568" s="81">
        <v>67</v>
      </c>
      <c r="G568" s="413">
        <f t="shared" si="8"/>
        <v>1106725.9500000002</v>
      </c>
      <c r="H568" s="347" t="s">
        <v>8216</v>
      </c>
      <c r="K568" s="351"/>
      <c r="L568" s="351"/>
    </row>
    <row r="569" spans="1:12">
      <c r="A569" s="411">
        <v>42653</v>
      </c>
      <c r="B569" s="451" t="s">
        <v>4180</v>
      </c>
      <c r="C569" s="413">
        <v>19.100000000000001</v>
      </c>
      <c r="D569" s="341" t="s">
        <v>819</v>
      </c>
      <c r="E569" s="413">
        <v>0</v>
      </c>
      <c r="F569" s="81"/>
      <c r="G569" s="413">
        <f t="shared" si="8"/>
        <v>1094659.6900000002</v>
      </c>
      <c r="H569" s="333" t="s">
        <v>819</v>
      </c>
      <c r="K569" s="351"/>
      <c r="L569" s="351"/>
    </row>
    <row r="570" spans="1:12">
      <c r="A570" s="411">
        <v>42653</v>
      </c>
      <c r="B570" s="412" t="s">
        <v>4181</v>
      </c>
      <c r="C570" s="413">
        <v>119.35</v>
      </c>
      <c r="D570" s="341" t="s">
        <v>819</v>
      </c>
      <c r="E570" s="413">
        <v>0</v>
      </c>
      <c r="F570" s="81"/>
      <c r="G570" s="413">
        <f t="shared" si="8"/>
        <v>1094678.7900000003</v>
      </c>
      <c r="H570" s="333" t="s">
        <v>819</v>
      </c>
      <c r="K570" s="351"/>
      <c r="L570" s="351"/>
    </row>
    <row r="571" spans="1:12">
      <c r="A571" s="322">
        <v>42653</v>
      </c>
      <c r="B571" s="9" t="s">
        <v>4182</v>
      </c>
      <c r="C571" s="48">
        <v>0</v>
      </c>
      <c r="D571" s="341"/>
      <c r="E571" s="48">
        <v>12125.99</v>
      </c>
      <c r="F571" s="81">
        <v>48</v>
      </c>
      <c r="G571" s="413">
        <f t="shared" si="8"/>
        <v>1094798.1400000004</v>
      </c>
      <c r="H571" s="347" t="s">
        <v>8217</v>
      </c>
      <c r="K571" s="351"/>
      <c r="L571" s="351"/>
    </row>
    <row r="572" spans="1:12">
      <c r="A572" s="411">
        <v>42653</v>
      </c>
      <c r="B572" s="451" t="s">
        <v>4183</v>
      </c>
      <c r="C572" s="413">
        <v>88.95</v>
      </c>
      <c r="D572" s="341" t="s">
        <v>819</v>
      </c>
      <c r="E572" s="413">
        <v>0</v>
      </c>
      <c r="F572" s="81"/>
      <c r="G572" s="413">
        <f t="shared" si="8"/>
        <v>1082672.1500000004</v>
      </c>
      <c r="H572" s="333" t="s">
        <v>819</v>
      </c>
      <c r="K572" s="351"/>
      <c r="L572" s="351"/>
    </row>
    <row r="573" spans="1:12">
      <c r="A573" s="411">
        <v>42653</v>
      </c>
      <c r="B573" s="412" t="s">
        <v>4184</v>
      </c>
      <c r="C573" s="413">
        <v>555.95000000000005</v>
      </c>
      <c r="D573" s="341" t="s">
        <v>819</v>
      </c>
      <c r="E573" s="413">
        <v>0</v>
      </c>
      <c r="F573" s="81"/>
      <c r="G573" s="413">
        <f t="shared" si="8"/>
        <v>1082761.1000000003</v>
      </c>
      <c r="H573" s="333" t="s">
        <v>819</v>
      </c>
      <c r="K573" s="351"/>
      <c r="L573" s="351"/>
    </row>
    <row r="574" spans="1:12">
      <c r="A574" s="322">
        <v>42653</v>
      </c>
      <c r="B574" s="9" t="s">
        <v>4185</v>
      </c>
      <c r="C574" s="48">
        <v>0</v>
      </c>
      <c r="D574" s="341"/>
      <c r="E574" s="48">
        <v>23360.91</v>
      </c>
      <c r="F574" s="81">
        <v>48</v>
      </c>
      <c r="G574" s="413">
        <f t="shared" si="8"/>
        <v>1083317.0500000003</v>
      </c>
      <c r="H574" s="347" t="s">
        <v>8217</v>
      </c>
      <c r="K574" s="351"/>
      <c r="L574" s="351"/>
    </row>
    <row r="575" spans="1:12">
      <c r="A575" s="322">
        <v>42651</v>
      </c>
      <c r="B575" s="9" t="s">
        <v>8218</v>
      </c>
      <c r="C575" s="48">
        <v>0</v>
      </c>
      <c r="D575" s="341"/>
      <c r="E575" s="48">
        <v>823.45</v>
      </c>
      <c r="F575" s="81">
        <v>65</v>
      </c>
      <c r="G575" s="413">
        <f t="shared" si="8"/>
        <v>1059956.1400000004</v>
      </c>
      <c r="H575" s="333" t="s">
        <v>8219</v>
      </c>
      <c r="K575" s="351"/>
      <c r="L575" s="351"/>
    </row>
    <row r="576" spans="1:12">
      <c r="A576" s="322">
        <v>42651</v>
      </c>
      <c r="B576" s="9" t="s">
        <v>8220</v>
      </c>
      <c r="C576" s="48">
        <v>0</v>
      </c>
      <c r="D576" s="341"/>
      <c r="E576" s="48">
        <v>1778</v>
      </c>
      <c r="F576" s="81">
        <v>64</v>
      </c>
      <c r="G576" s="413">
        <f t="shared" si="8"/>
        <v>1059132.6900000004</v>
      </c>
      <c r="H576" s="333" t="s">
        <v>8219</v>
      </c>
      <c r="K576" s="351"/>
      <c r="L576" s="351"/>
    </row>
    <row r="577" spans="1:12">
      <c r="A577" s="322">
        <v>42651</v>
      </c>
      <c r="B577" s="9" t="s">
        <v>8221</v>
      </c>
      <c r="C577" s="48">
        <v>0</v>
      </c>
      <c r="D577" s="341"/>
      <c r="E577" s="48">
        <v>205105.31</v>
      </c>
      <c r="F577" s="81">
        <v>44</v>
      </c>
      <c r="G577" s="413">
        <f t="shared" si="8"/>
        <v>1057354.6900000004</v>
      </c>
      <c r="H577" s="333" t="s">
        <v>8222</v>
      </c>
      <c r="K577" s="351"/>
      <c r="L577" s="351"/>
    </row>
    <row r="578" spans="1:12">
      <c r="A578" s="322">
        <v>42651</v>
      </c>
      <c r="B578" s="9" t="s">
        <v>8223</v>
      </c>
      <c r="C578" s="48">
        <v>0</v>
      </c>
      <c r="D578" s="341"/>
      <c r="E578" s="48">
        <v>18217.53</v>
      </c>
      <c r="F578" s="81">
        <v>35</v>
      </c>
      <c r="G578" s="413">
        <f t="shared" si="8"/>
        <v>852249.38000000047</v>
      </c>
      <c r="H578" s="333" t="s">
        <v>8224</v>
      </c>
      <c r="K578" s="351"/>
      <c r="L578" s="351"/>
    </row>
    <row r="579" spans="1:12">
      <c r="A579" s="322">
        <v>42650</v>
      </c>
      <c r="B579" s="9" t="s">
        <v>8225</v>
      </c>
      <c r="C579" s="48">
        <v>0</v>
      </c>
      <c r="D579" s="341"/>
      <c r="E579" s="48">
        <v>406</v>
      </c>
      <c r="F579" s="81">
        <v>62</v>
      </c>
      <c r="G579" s="413">
        <f t="shared" si="8"/>
        <v>834031.85000000044</v>
      </c>
      <c r="H579" s="333" t="s">
        <v>8226</v>
      </c>
      <c r="K579" s="351"/>
      <c r="L579" s="351"/>
    </row>
    <row r="580" spans="1:12">
      <c r="A580" s="322">
        <v>42650</v>
      </c>
      <c r="B580" s="9" t="s">
        <v>8227</v>
      </c>
      <c r="C580" s="48">
        <v>0</v>
      </c>
      <c r="D580" s="341"/>
      <c r="E580" s="48">
        <v>12412</v>
      </c>
      <c r="F580" s="81">
        <v>63</v>
      </c>
      <c r="G580" s="413">
        <f t="shared" si="8"/>
        <v>833625.85000000044</v>
      </c>
      <c r="H580" s="333" t="s">
        <v>8228</v>
      </c>
      <c r="K580" s="351"/>
      <c r="L580" s="351"/>
    </row>
    <row r="581" spans="1:12">
      <c r="A581" s="322">
        <v>42650</v>
      </c>
      <c r="B581" s="9" t="s">
        <v>8229</v>
      </c>
      <c r="C581" s="48">
        <v>0</v>
      </c>
      <c r="D581" s="341"/>
      <c r="E581" s="48">
        <v>7438</v>
      </c>
      <c r="F581" s="81">
        <v>59</v>
      </c>
      <c r="G581" s="413">
        <f t="shared" si="8"/>
        <v>821213.85000000044</v>
      </c>
      <c r="H581" s="333" t="s">
        <v>8230</v>
      </c>
      <c r="K581" s="351"/>
      <c r="L581" s="351"/>
    </row>
    <row r="582" spans="1:12">
      <c r="A582" s="322">
        <v>42650</v>
      </c>
      <c r="B582" s="9" t="s">
        <v>8231</v>
      </c>
      <c r="C582" s="48">
        <v>0</v>
      </c>
      <c r="D582" s="341"/>
      <c r="E582" s="48">
        <v>3176</v>
      </c>
      <c r="F582" s="81">
        <v>58</v>
      </c>
      <c r="G582" s="413">
        <f t="shared" ref="G582:G645" si="9">+G583+E582-C582</f>
        <v>813775.85000000044</v>
      </c>
      <c r="H582" s="333" t="s">
        <v>8232</v>
      </c>
      <c r="K582" s="351"/>
      <c r="L582" s="351"/>
    </row>
    <row r="583" spans="1:12">
      <c r="A583" s="322">
        <v>42650</v>
      </c>
      <c r="B583" s="9" t="s">
        <v>8233</v>
      </c>
      <c r="C583" s="48">
        <v>0</v>
      </c>
      <c r="D583" s="341"/>
      <c r="E583" s="48">
        <v>574100</v>
      </c>
      <c r="F583" s="81">
        <v>57</v>
      </c>
      <c r="G583" s="413">
        <f t="shared" si="9"/>
        <v>810599.85000000044</v>
      </c>
      <c r="H583" s="333" t="s">
        <v>8234</v>
      </c>
      <c r="K583" s="351"/>
      <c r="L583" s="351"/>
    </row>
    <row r="584" spans="1:12">
      <c r="A584" s="322">
        <v>42650</v>
      </c>
      <c r="B584" s="9" t="s">
        <v>8235</v>
      </c>
      <c r="C584" s="48">
        <v>23315</v>
      </c>
      <c r="D584" s="341">
        <v>8</v>
      </c>
      <c r="E584" s="48">
        <v>0</v>
      </c>
      <c r="F584" s="81"/>
      <c r="G584" s="413">
        <f t="shared" si="9"/>
        <v>236499.85000000044</v>
      </c>
      <c r="K584" s="351"/>
      <c r="L584" s="351"/>
    </row>
    <row r="585" spans="1:12">
      <c r="A585" s="322">
        <v>42650</v>
      </c>
      <c r="B585" s="9" t="s">
        <v>8236</v>
      </c>
      <c r="C585" s="48">
        <v>0</v>
      </c>
      <c r="D585" s="341"/>
      <c r="E585" s="48">
        <v>2552</v>
      </c>
      <c r="F585" s="81">
        <v>75</v>
      </c>
      <c r="G585" s="413">
        <f t="shared" si="9"/>
        <v>259814.85000000044</v>
      </c>
      <c r="H585" s="333" t="s">
        <v>8237</v>
      </c>
      <c r="K585" s="351"/>
      <c r="L585" s="351"/>
    </row>
    <row r="586" spans="1:12">
      <c r="A586" s="322">
        <v>42650</v>
      </c>
      <c r="B586" s="9" t="s">
        <v>8238</v>
      </c>
      <c r="C586" s="48">
        <v>126487.43</v>
      </c>
      <c r="D586" s="341">
        <v>64</v>
      </c>
      <c r="E586" s="48">
        <v>0</v>
      </c>
      <c r="F586" s="81"/>
      <c r="G586" s="413">
        <f t="shared" si="9"/>
        <v>257262.85000000044</v>
      </c>
      <c r="K586" s="351"/>
      <c r="L586" s="351"/>
    </row>
    <row r="587" spans="1:12">
      <c r="A587" s="322">
        <v>42650</v>
      </c>
      <c r="B587" s="9" t="s">
        <v>8239</v>
      </c>
      <c r="C587" s="48">
        <v>2100</v>
      </c>
      <c r="D587" s="341">
        <v>17</v>
      </c>
      <c r="E587" s="48">
        <v>0</v>
      </c>
      <c r="F587" s="81"/>
      <c r="G587" s="413">
        <f t="shared" si="9"/>
        <v>383750.28000000044</v>
      </c>
      <c r="K587" s="351"/>
      <c r="L587" s="351"/>
    </row>
    <row r="588" spans="1:12">
      <c r="A588" s="322">
        <v>42650</v>
      </c>
      <c r="B588" s="9" t="s">
        <v>8240</v>
      </c>
      <c r="C588" s="48">
        <v>3800</v>
      </c>
      <c r="D588" s="341">
        <v>18</v>
      </c>
      <c r="E588" s="48">
        <v>0</v>
      </c>
      <c r="F588" s="81"/>
      <c r="G588" s="413">
        <f t="shared" si="9"/>
        <v>385850.28000000044</v>
      </c>
      <c r="K588" s="351"/>
      <c r="L588" s="351"/>
    </row>
    <row r="589" spans="1:12">
      <c r="A589" s="322">
        <v>42650</v>
      </c>
      <c r="B589" s="9" t="s">
        <v>8241</v>
      </c>
      <c r="C589" s="48">
        <v>0</v>
      </c>
      <c r="D589" s="341"/>
      <c r="E589" s="48">
        <v>8851</v>
      </c>
      <c r="F589" s="81">
        <v>61</v>
      </c>
      <c r="G589" s="413">
        <f t="shared" si="9"/>
        <v>389650.28000000044</v>
      </c>
      <c r="H589" s="333" t="s">
        <v>8242</v>
      </c>
      <c r="K589" s="351"/>
      <c r="L589" s="351"/>
    </row>
    <row r="590" spans="1:12">
      <c r="A590" s="322">
        <v>42650</v>
      </c>
      <c r="B590" s="414" t="s">
        <v>8243</v>
      </c>
      <c r="C590" s="48">
        <v>0</v>
      </c>
      <c r="D590" s="341"/>
      <c r="E590" s="48">
        <v>7568.78</v>
      </c>
      <c r="F590" s="81">
        <v>56</v>
      </c>
      <c r="G590" s="413">
        <f t="shared" si="9"/>
        <v>380799.28000000044</v>
      </c>
      <c r="H590" s="333" t="s">
        <v>8244</v>
      </c>
      <c r="K590" s="351"/>
      <c r="L590" s="351"/>
    </row>
    <row r="591" spans="1:12">
      <c r="A591" s="322">
        <v>42650</v>
      </c>
      <c r="B591" s="9" t="s">
        <v>8245</v>
      </c>
      <c r="C591" s="48">
        <v>5177.82</v>
      </c>
      <c r="D591" s="341">
        <v>68</v>
      </c>
      <c r="E591" s="48">
        <v>0</v>
      </c>
      <c r="F591" s="81"/>
      <c r="G591" s="413">
        <f t="shared" si="9"/>
        <v>373230.50000000041</v>
      </c>
      <c r="K591" s="351"/>
      <c r="L591" s="351"/>
    </row>
    <row r="592" spans="1:12">
      <c r="A592" s="322">
        <v>42650</v>
      </c>
      <c r="B592" s="9" t="s">
        <v>8246</v>
      </c>
      <c r="C592" s="48">
        <v>90153.62</v>
      </c>
      <c r="D592" s="341">
        <v>67</v>
      </c>
      <c r="E592" s="48">
        <v>0</v>
      </c>
      <c r="F592" s="81"/>
      <c r="G592" s="413">
        <f t="shared" si="9"/>
        <v>378408.32000000041</v>
      </c>
      <c r="K592" s="351"/>
      <c r="L592" s="351"/>
    </row>
    <row r="593" spans="1:12">
      <c r="A593" s="322">
        <v>42650</v>
      </c>
      <c r="B593" s="9" t="s">
        <v>8246</v>
      </c>
      <c r="C593" s="48">
        <v>52516.26</v>
      </c>
      <c r="D593" s="341">
        <v>66</v>
      </c>
      <c r="E593" s="48">
        <v>0</v>
      </c>
      <c r="F593" s="81"/>
      <c r="G593" s="413">
        <f t="shared" si="9"/>
        <v>468561.94000000041</v>
      </c>
      <c r="K593" s="351"/>
      <c r="L593" s="351"/>
    </row>
    <row r="594" spans="1:12">
      <c r="A594" s="322">
        <v>42650</v>
      </c>
      <c r="B594" s="9" t="s">
        <v>8247</v>
      </c>
      <c r="C594" s="48">
        <v>1029461.69</v>
      </c>
      <c r="D594" s="341">
        <v>65</v>
      </c>
      <c r="E594" s="48">
        <v>0</v>
      </c>
      <c r="F594" s="81"/>
      <c r="G594" s="413">
        <f t="shared" si="9"/>
        <v>521078.20000000042</v>
      </c>
      <c r="K594" s="351"/>
      <c r="L594" s="351"/>
    </row>
    <row r="595" spans="1:12">
      <c r="A595" s="322">
        <v>42650</v>
      </c>
      <c r="B595" s="9" t="s">
        <v>8248</v>
      </c>
      <c r="C595" s="48">
        <v>0</v>
      </c>
      <c r="D595" s="341"/>
      <c r="E595" s="48">
        <v>99000</v>
      </c>
      <c r="F595" s="81">
        <v>83</v>
      </c>
      <c r="G595" s="413">
        <f t="shared" si="9"/>
        <v>1550539.8900000004</v>
      </c>
      <c r="H595" s="333" t="s">
        <v>8249</v>
      </c>
      <c r="K595" s="351"/>
      <c r="L595" s="351"/>
    </row>
    <row r="596" spans="1:12">
      <c r="A596" s="322">
        <v>42650</v>
      </c>
      <c r="B596" s="291" t="s">
        <v>8250</v>
      </c>
      <c r="C596" s="48">
        <v>0</v>
      </c>
      <c r="D596" s="341"/>
      <c r="E596" s="48">
        <v>13553.38</v>
      </c>
      <c r="F596" s="81">
        <v>54</v>
      </c>
      <c r="G596" s="413">
        <f t="shared" si="9"/>
        <v>1451539.8900000004</v>
      </c>
      <c r="H596" s="333" t="s">
        <v>8251</v>
      </c>
      <c r="I596" s="2" t="s">
        <v>8252</v>
      </c>
      <c r="K596" s="351"/>
      <c r="L596" s="351"/>
    </row>
    <row r="597" spans="1:12">
      <c r="A597" s="322">
        <v>42650</v>
      </c>
      <c r="B597" s="291" t="s">
        <v>8253</v>
      </c>
      <c r="C597" s="48">
        <v>0</v>
      </c>
      <c r="D597" s="341"/>
      <c r="E597" s="48">
        <v>150000.01</v>
      </c>
      <c r="F597" s="81">
        <v>55</v>
      </c>
      <c r="G597" s="413">
        <f t="shared" si="9"/>
        <v>1437986.5100000005</v>
      </c>
      <c r="H597" s="333" t="s">
        <v>8254</v>
      </c>
      <c r="I597" s="2" t="s">
        <v>8252</v>
      </c>
      <c r="K597" s="351"/>
      <c r="L597" s="351"/>
    </row>
    <row r="598" spans="1:12">
      <c r="A598" s="322">
        <v>42650</v>
      </c>
      <c r="B598" s="9" t="s">
        <v>8255</v>
      </c>
      <c r="C598" s="48">
        <v>0</v>
      </c>
      <c r="D598" s="341"/>
      <c r="E598" s="48">
        <v>263500</v>
      </c>
      <c r="F598" s="81">
        <v>51</v>
      </c>
      <c r="G598" s="413">
        <f t="shared" si="9"/>
        <v>1287986.5000000005</v>
      </c>
      <c r="H598" s="333" t="s">
        <v>8256</v>
      </c>
      <c r="K598" s="351"/>
      <c r="L598" s="351"/>
    </row>
    <row r="599" spans="1:12">
      <c r="A599" s="322">
        <v>42650</v>
      </c>
      <c r="B599" s="9" t="s">
        <v>8257</v>
      </c>
      <c r="C599" s="48">
        <v>0</v>
      </c>
      <c r="D599" s="341"/>
      <c r="E599" s="48">
        <v>3801.43</v>
      </c>
      <c r="F599" s="81">
        <v>43</v>
      </c>
      <c r="G599" s="413">
        <f t="shared" si="9"/>
        <v>1024486.5000000006</v>
      </c>
      <c r="H599" s="333" t="s">
        <v>8258</v>
      </c>
      <c r="K599" s="351"/>
      <c r="L599" s="351"/>
    </row>
    <row r="600" spans="1:12">
      <c r="A600" s="322">
        <v>42650</v>
      </c>
      <c r="B600" s="9" t="s">
        <v>8259</v>
      </c>
      <c r="C600" s="48">
        <v>0</v>
      </c>
      <c r="D600" s="341"/>
      <c r="E600" s="48">
        <v>266555.62</v>
      </c>
      <c r="F600" s="81">
        <v>32</v>
      </c>
      <c r="G600" s="413">
        <f t="shared" si="9"/>
        <v>1020685.0700000005</v>
      </c>
      <c r="H600" s="333" t="s">
        <v>8260</v>
      </c>
      <c r="K600" s="351"/>
      <c r="L600" s="351"/>
    </row>
    <row r="601" spans="1:12">
      <c r="A601" s="322">
        <v>42650</v>
      </c>
      <c r="B601" s="9" t="s">
        <v>8261</v>
      </c>
      <c r="C601" s="48">
        <v>0</v>
      </c>
      <c r="D601" s="341"/>
      <c r="E601" s="48">
        <v>36076.949999999997</v>
      </c>
      <c r="F601" s="81">
        <v>27</v>
      </c>
      <c r="G601" s="413">
        <f t="shared" si="9"/>
        <v>754129.45000000054</v>
      </c>
      <c r="H601" s="333" t="s">
        <v>8262</v>
      </c>
      <c r="K601" s="351"/>
      <c r="L601" s="351"/>
    </row>
    <row r="602" spans="1:12">
      <c r="A602" s="411">
        <v>42650</v>
      </c>
      <c r="B602" s="451" t="s">
        <v>4180</v>
      </c>
      <c r="C602" s="413">
        <v>24.8</v>
      </c>
      <c r="D602" s="341" t="s">
        <v>819</v>
      </c>
      <c r="E602" s="413">
        <v>0</v>
      </c>
      <c r="F602" s="81"/>
      <c r="G602" s="413">
        <f t="shared" si="9"/>
        <v>718052.50000000058</v>
      </c>
      <c r="H602" s="333" t="s">
        <v>819</v>
      </c>
      <c r="K602" s="351"/>
      <c r="L602" s="351"/>
    </row>
    <row r="603" spans="1:12">
      <c r="A603" s="411">
        <v>42650</v>
      </c>
      <c r="B603" s="412" t="s">
        <v>4181</v>
      </c>
      <c r="C603" s="413">
        <v>155.03</v>
      </c>
      <c r="D603" s="341" t="s">
        <v>819</v>
      </c>
      <c r="E603" s="413">
        <v>0</v>
      </c>
      <c r="F603" s="81"/>
      <c r="G603" s="413">
        <f t="shared" si="9"/>
        <v>718077.30000000063</v>
      </c>
      <c r="H603" s="333" t="s">
        <v>819</v>
      </c>
      <c r="K603" s="351"/>
      <c r="L603" s="351"/>
    </row>
    <row r="604" spans="1:12">
      <c r="A604" s="322">
        <v>42650</v>
      </c>
      <c r="B604" s="9" t="s">
        <v>4182</v>
      </c>
      <c r="C604" s="48">
        <v>0</v>
      </c>
      <c r="D604" s="341"/>
      <c r="E604" s="48">
        <v>52272.71</v>
      </c>
      <c r="F604" s="81">
        <v>34</v>
      </c>
      <c r="G604" s="413">
        <f t="shared" si="9"/>
        <v>718232.33000000066</v>
      </c>
      <c r="H604" s="347" t="s">
        <v>8263</v>
      </c>
      <c r="K604" s="351"/>
      <c r="L604" s="351"/>
    </row>
    <row r="605" spans="1:12">
      <c r="A605" s="411">
        <v>42650</v>
      </c>
      <c r="B605" s="451" t="s">
        <v>4183</v>
      </c>
      <c r="C605" s="413">
        <v>59.27</v>
      </c>
      <c r="D605" s="341" t="s">
        <v>819</v>
      </c>
      <c r="E605" s="413">
        <v>0</v>
      </c>
      <c r="F605" s="81"/>
      <c r="G605" s="413">
        <f t="shared" si="9"/>
        <v>665959.62000000069</v>
      </c>
      <c r="H605" s="333" t="s">
        <v>819</v>
      </c>
      <c r="K605" s="351"/>
      <c r="L605" s="351"/>
    </row>
    <row r="606" spans="1:12">
      <c r="A606" s="411">
        <v>42650</v>
      </c>
      <c r="B606" s="412" t="s">
        <v>4184</v>
      </c>
      <c r="C606" s="413">
        <v>370.41</v>
      </c>
      <c r="D606" s="341" t="s">
        <v>819</v>
      </c>
      <c r="E606" s="413">
        <v>0</v>
      </c>
      <c r="F606" s="81"/>
      <c r="G606" s="413">
        <f t="shared" si="9"/>
        <v>666018.89000000071</v>
      </c>
      <c r="H606" s="333" t="s">
        <v>819</v>
      </c>
      <c r="K606" s="351"/>
      <c r="L606" s="351"/>
    </row>
    <row r="607" spans="1:12">
      <c r="A607" s="322">
        <v>42650</v>
      </c>
      <c r="B607" s="9" t="s">
        <v>4185</v>
      </c>
      <c r="C607" s="48">
        <v>0</v>
      </c>
      <c r="D607" s="341"/>
      <c r="E607" s="48">
        <v>15564.99</v>
      </c>
      <c r="F607" s="81">
        <v>34</v>
      </c>
      <c r="G607" s="413">
        <f t="shared" si="9"/>
        <v>666389.30000000075</v>
      </c>
      <c r="H607" s="347" t="s">
        <v>8263</v>
      </c>
      <c r="K607" s="351"/>
      <c r="L607" s="351"/>
    </row>
    <row r="608" spans="1:12">
      <c r="A608" s="322">
        <v>42649</v>
      </c>
      <c r="B608" s="9" t="s">
        <v>8264</v>
      </c>
      <c r="C608" s="48">
        <v>50000</v>
      </c>
      <c r="D608" s="341">
        <v>53</v>
      </c>
      <c r="E608" s="48">
        <v>0</v>
      </c>
      <c r="F608" s="81"/>
      <c r="G608" s="413">
        <f t="shared" si="9"/>
        <v>650824.31000000075</v>
      </c>
      <c r="K608" s="351"/>
      <c r="L608" s="351"/>
    </row>
    <row r="609" spans="1:12">
      <c r="A609" s="322">
        <v>42649</v>
      </c>
      <c r="B609" s="9" t="s">
        <v>5045</v>
      </c>
      <c r="C609" s="48">
        <v>0</v>
      </c>
      <c r="D609" s="341"/>
      <c r="E609" s="48">
        <v>500.02</v>
      </c>
      <c r="F609" s="81">
        <v>66</v>
      </c>
      <c r="G609" s="413">
        <f t="shared" si="9"/>
        <v>700824.31000000075</v>
      </c>
      <c r="K609" s="351"/>
      <c r="L609" s="351"/>
    </row>
    <row r="610" spans="1:12">
      <c r="A610" s="322">
        <v>42649</v>
      </c>
      <c r="B610" s="9" t="s">
        <v>8265</v>
      </c>
      <c r="C610" s="48">
        <v>0</v>
      </c>
      <c r="D610" s="341"/>
      <c r="E610" s="48">
        <v>12000</v>
      </c>
      <c r="F610" s="81">
        <v>41</v>
      </c>
      <c r="G610" s="413">
        <f t="shared" si="9"/>
        <v>700324.29000000074</v>
      </c>
      <c r="H610" s="333" t="s">
        <v>8266</v>
      </c>
      <c r="K610" s="351"/>
      <c r="L610" s="351"/>
    </row>
    <row r="611" spans="1:12">
      <c r="A611" s="322">
        <v>42649</v>
      </c>
      <c r="B611" s="414" t="s">
        <v>8205</v>
      </c>
      <c r="C611" s="48">
        <v>0</v>
      </c>
      <c r="D611" s="341"/>
      <c r="E611" s="48">
        <v>12259.18</v>
      </c>
      <c r="F611" s="81">
        <v>36</v>
      </c>
      <c r="G611" s="413">
        <f t="shared" si="9"/>
        <v>688324.29000000074</v>
      </c>
      <c r="H611" s="333" t="s">
        <v>8267</v>
      </c>
      <c r="K611" s="351"/>
      <c r="L611" s="351"/>
    </row>
    <row r="612" spans="1:12">
      <c r="A612" s="322">
        <v>42649</v>
      </c>
      <c r="B612" s="9" t="s">
        <v>8268</v>
      </c>
      <c r="C612" s="48">
        <v>27078.1</v>
      </c>
      <c r="D612" s="341">
        <v>55</v>
      </c>
      <c r="E612" s="48">
        <v>0</v>
      </c>
      <c r="F612" s="81"/>
      <c r="G612" s="413">
        <f t="shared" si="9"/>
        <v>676065.11000000068</v>
      </c>
      <c r="H612" s="333" t="s">
        <v>8269</v>
      </c>
      <c r="K612" s="351"/>
      <c r="L612" s="351"/>
    </row>
    <row r="613" spans="1:12">
      <c r="A613" s="322">
        <v>42649</v>
      </c>
      <c r="B613" s="9" t="s">
        <v>8270</v>
      </c>
      <c r="C613" s="48">
        <v>0</v>
      </c>
      <c r="D613" s="341"/>
      <c r="E613" s="48">
        <v>442000</v>
      </c>
      <c r="F613" s="81">
        <v>33</v>
      </c>
      <c r="G613" s="413">
        <f t="shared" si="9"/>
        <v>703143.21000000066</v>
      </c>
      <c r="H613" s="333" t="s">
        <v>8271</v>
      </c>
      <c r="K613" s="351"/>
      <c r="L613" s="351"/>
    </row>
    <row r="614" spans="1:12">
      <c r="A614" s="322">
        <v>42649</v>
      </c>
      <c r="B614" s="9" t="s">
        <v>8272</v>
      </c>
      <c r="C614" s="48">
        <v>0</v>
      </c>
      <c r="D614" s="341"/>
      <c r="E614" s="48">
        <v>39523.93</v>
      </c>
      <c r="F614" s="81">
        <v>31</v>
      </c>
      <c r="G614" s="413">
        <f t="shared" si="9"/>
        <v>261143.21000000072</v>
      </c>
      <c r="H614" s="333" t="s">
        <v>8273</v>
      </c>
      <c r="K614" s="351"/>
      <c r="L614" s="351"/>
    </row>
    <row r="615" spans="1:12">
      <c r="A615" s="322">
        <v>42649</v>
      </c>
      <c r="B615" s="9" t="s">
        <v>8274</v>
      </c>
      <c r="C615" s="48">
        <v>0</v>
      </c>
      <c r="D615" s="341"/>
      <c r="E615" s="48">
        <v>50000</v>
      </c>
      <c r="F615" s="81">
        <v>42</v>
      </c>
      <c r="G615" s="413">
        <f t="shared" si="9"/>
        <v>221619.28000000073</v>
      </c>
      <c r="H615" s="333" t="s">
        <v>8275</v>
      </c>
      <c r="K615" s="351"/>
      <c r="L615" s="351"/>
    </row>
    <row r="616" spans="1:12">
      <c r="A616" s="322">
        <v>42649</v>
      </c>
      <c r="B616" s="9" t="s">
        <v>8276</v>
      </c>
      <c r="C616" s="48">
        <v>29600</v>
      </c>
      <c r="D616" s="341">
        <v>58</v>
      </c>
      <c r="E616" s="48">
        <v>0</v>
      </c>
      <c r="F616" s="81"/>
      <c r="G616" s="413">
        <f t="shared" si="9"/>
        <v>171619.28000000073</v>
      </c>
      <c r="K616" s="351"/>
      <c r="L616" s="351"/>
    </row>
    <row r="617" spans="1:12">
      <c r="A617" s="322">
        <v>42649</v>
      </c>
      <c r="B617" s="9" t="s">
        <v>8277</v>
      </c>
      <c r="C617" s="48">
        <v>2967</v>
      </c>
      <c r="D617" s="341">
        <v>57</v>
      </c>
      <c r="E617" s="48">
        <v>0</v>
      </c>
      <c r="F617" s="81"/>
      <c r="G617" s="413">
        <f t="shared" si="9"/>
        <v>201219.28000000073</v>
      </c>
      <c r="K617" s="351"/>
      <c r="L617" s="351"/>
    </row>
    <row r="618" spans="1:12">
      <c r="A618" s="322">
        <v>42649</v>
      </c>
      <c r="B618" s="9" t="s">
        <v>8278</v>
      </c>
      <c r="C618" s="48">
        <v>284238.17</v>
      </c>
      <c r="D618" s="341">
        <v>56</v>
      </c>
      <c r="E618" s="48">
        <v>0</v>
      </c>
      <c r="F618" s="81"/>
      <c r="G618" s="413">
        <f t="shared" si="9"/>
        <v>204186.28000000073</v>
      </c>
      <c r="K618" s="351"/>
      <c r="L618" s="351"/>
    </row>
    <row r="619" spans="1:12">
      <c r="A619" s="322">
        <v>42649</v>
      </c>
      <c r="B619" s="284" t="s">
        <v>8279</v>
      </c>
      <c r="C619" s="48">
        <v>5000</v>
      </c>
      <c r="D619" s="341" t="s">
        <v>5039</v>
      </c>
      <c r="E619" s="48">
        <v>0</v>
      </c>
      <c r="F619" s="81"/>
      <c r="G619" s="413">
        <f t="shared" si="9"/>
        <v>488424.45000000071</v>
      </c>
      <c r="H619" s="333" t="s">
        <v>114</v>
      </c>
      <c r="K619" s="351"/>
      <c r="L619" s="351"/>
    </row>
    <row r="620" spans="1:12">
      <c r="A620" s="322">
        <v>42649</v>
      </c>
      <c r="B620" s="9" t="s">
        <v>8280</v>
      </c>
      <c r="C620" s="48">
        <v>0</v>
      </c>
      <c r="D620" s="341"/>
      <c r="E620" s="48">
        <v>1840</v>
      </c>
      <c r="F620" s="81">
        <v>39</v>
      </c>
      <c r="G620" s="413">
        <f t="shared" si="9"/>
        <v>493424.45000000071</v>
      </c>
      <c r="H620" s="333" t="s">
        <v>8281</v>
      </c>
      <c r="K620" s="351"/>
      <c r="L620" s="351"/>
    </row>
    <row r="621" spans="1:12">
      <c r="A621" s="322">
        <v>42649</v>
      </c>
      <c r="B621" s="9" t="s">
        <v>8282</v>
      </c>
      <c r="C621" s="48">
        <v>0</v>
      </c>
      <c r="D621" s="341"/>
      <c r="E621" s="48">
        <v>142327.74</v>
      </c>
      <c r="F621" s="81">
        <v>19</v>
      </c>
      <c r="G621" s="413">
        <f t="shared" si="9"/>
        <v>491584.45000000071</v>
      </c>
      <c r="H621" s="333" t="s">
        <v>8283</v>
      </c>
      <c r="K621" s="351"/>
      <c r="L621" s="351"/>
    </row>
    <row r="622" spans="1:12">
      <c r="A622" s="322">
        <v>42649</v>
      </c>
      <c r="B622" s="9" t="s">
        <v>8284</v>
      </c>
      <c r="C622" s="48">
        <v>0</v>
      </c>
      <c r="D622" s="341"/>
      <c r="E622" s="48">
        <v>9965.26</v>
      </c>
      <c r="F622" s="81">
        <v>12</v>
      </c>
      <c r="G622" s="413">
        <f t="shared" si="9"/>
        <v>349256.71000000072</v>
      </c>
      <c r="H622" s="333" t="s">
        <v>8285</v>
      </c>
      <c r="K622" s="351"/>
      <c r="L622" s="351"/>
    </row>
    <row r="623" spans="1:12">
      <c r="A623" s="322">
        <v>42649</v>
      </c>
      <c r="B623" s="294" t="s">
        <v>8286</v>
      </c>
      <c r="C623" s="48">
        <v>0</v>
      </c>
      <c r="D623" s="341"/>
      <c r="E623" s="48">
        <v>1167.6600000000001</v>
      </c>
      <c r="F623" s="81" t="s">
        <v>779</v>
      </c>
      <c r="G623" s="413">
        <f t="shared" si="9"/>
        <v>339291.45000000071</v>
      </c>
      <c r="H623" s="333" t="s">
        <v>85</v>
      </c>
      <c r="K623" s="351"/>
      <c r="L623" s="351"/>
    </row>
    <row r="624" spans="1:12">
      <c r="A624" s="411">
        <v>42649</v>
      </c>
      <c r="B624" s="451" t="s">
        <v>4180</v>
      </c>
      <c r="C624" s="413">
        <v>14.31</v>
      </c>
      <c r="D624" s="341" t="s">
        <v>819</v>
      </c>
      <c r="E624" s="413">
        <v>0</v>
      </c>
      <c r="F624" s="81"/>
      <c r="G624" s="413">
        <f t="shared" si="9"/>
        <v>338123.79000000074</v>
      </c>
      <c r="H624" s="333" t="s">
        <v>819</v>
      </c>
      <c r="K624" s="351"/>
      <c r="L624" s="351"/>
    </row>
    <row r="625" spans="1:12">
      <c r="A625" s="411">
        <v>42649</v>
      </c>
      <c r="B625" s="412" t="s">
        <v>4181</v>
      </c>
      <c r="C625" s="413">
        <v>89.42</v>
      </c>
      <c r="D625" s="341" t="s">
        <v>819</v>
      </c>
      <c r="E625" s="413">
        <v>0</v>
      </c>
      <c r="F625" s="81"/>
      <c r="G625" s="413">
        <f t="shared" si="9"/>
        <v>338138.10000000073</v>
      </c>
      <c r="H625" s="333" t="s">
        <v>819</v>
      </c>
      <c r="K625" s="351"/>
      <c r="L625" s="351"/>
    </row>
    <row r="626" spans="1:12">
      <c r="A626" s="322">
        <v>42649</v>
      </c>
      <c r="B626" s="9" t="s">
        <v>4182</v>
      </c>
      <c r="C626" s="48">
        <v>0</v>
      </c>
      <c r="D626" s="341"/>
      <c r="E626" s="48">
        <v>11507.58</v>
      </c>
      <c r="F626" s="81">
        <v>26</v>
      </c>
      <c r="G626" s="413">
        <f t="shared" si="9"/>
        <v>338227.52000000072</v>
      </c>
      <c r="H626" s="347" t="s">
        <v>8287</v>
      </c>
      <c r="K626" s="351"/>
      <c r="L626" s="351"/>
    </row>
    <row r="627" spans="1:12">
      <c r="A627" s="411">
        <v>42649</v>
      </c>
      <c r="B627" s="451" t="s">
        <v>4183</v>
      </c>
      <c r="C627" s="413">
        <v>52.97</v>
      </c>
      <c r="D627" s="341" t="s">
        <v>819</v>
      </c>
      <c r="E627" s="413">
        <v>0</v>
      </c>
      <c r="F627" s="81"/>
      <c r="G627" s="413">
        <f t="shared" si="9"/>
        <v>326719.9400000007</v>
      </c>
      <c r="H627" s="333" t="s">
        <v>819</v>
      </c>
      <c r="K627" s="351"/>
      <c r="L627" s="351"/>
    </row>
    <row r="628" spans="1:12">
      <c r="A628" s="411">
        <v>42649</v>
      </c>
      <c r="B628" s="412" t="s">
        <v>4184</v>
      </c>
      <c r="C628" s="413">
        <v>331.07</v>
      </c>
      <c r="D628" s="341" t="s">
        <v>819</v>
      </c>
      <c r="E628" s="413">
        <v>0</v>
      </c>
      <c r="F628" s="81"/>
      <c r="G628" s="413">
        <f t="shared" si="9"/>
        <v>326772.91000000067</v>
      </c>
      <c r="H628" s="333" t="s">
        <v>819</v>
      </c>
      <c r="K628" s="351"/>
      <c r="L628" s="351"/>
    </row>
    <row r="629" spans="1:12">
      <c r="A629" s="322">
        <v>42649</v>
      </c>
      <c r="B629" s="9" t="s">
        <v>4185</v>
      </c>
      <c r="C629" s="48">
        <v>0</v>
      </c>
      <c r="D629" s="341"/>
      <c r="E629" s="48">
        <v>13911.24</v>
      </c>
      <c r="F629" s="81">
        <v>26</v>
      </c>
      <c r="G629" s="413">
        <f t="shared" si="9"/>
        <v>327103.98000000068</v>
      </c>
      <c r="H629" s="347" t="s">
        <v>8287</v>
      </c>
      <c r="K629" s="351"/>
      <c r="L629" s="351"/>
    </row>
    <row r="630" spans="1:12">
      <c r="A630" s="322">
        <v>42649</v>
      </c>
      <c r="B630" s="9" t="s">
        <v>8288</v>
      </c>
      <c r="C630" s="48">
        <v>217500</v>
      </c>
      <c r="D630" s="341" t="s">
        <v>768</v>
      </c>
      <c r="E630" s="48">
        <v>0</v>
      </c>
      <c r="F630" s="81"/>
      <c r="G630" s="413">
        <f t="shared" si="9"/>
        <v>313192.74000000069</v>
      </c>
      <c r="K630" s="351"/>
      <c r="L630" s="351"/>
    </row>
    <row r="631" spans="1:12">
      <c r="A631" s="322">
        <v>42648</v>
      </c>
      <c r="B631" s="9" t="s">
        <v>8289</v>
      </c>
      <c r="C631" s="48">
        <v>4720</v>
      </c>
      <c r="D631" s="341">
        <v>54</v>
      </c>
      <c r="E631" s="48">
        <v>0</v>
      </c>
      <c r="F631" s="81"/>
      <c r="G631" s="413">
        <f t="shared" si="9"/>
        <v>530692.74000000069</v>
      </c>
      <c r="K631" s="351"/>
      <c r="L631" s="351"/>
    </row>
    <row r="632" spans="1:12">
      <c r="A632" s="322">
        <v>42648</v>
      </c>
      <c r="B632" s="9" t="s">
        <v>8290</v>
      </c>
      <c r="C632" s="48">
        <v>225.5</v>
      </c>
      <c r="D632" s="341" t="s">
        <v>767</v>
      </c>
      <c r="E632" s="48">
        <v>0</v>
      </c>
      <c r="F632" s="81"/>
      <c r="G632" s="413">
        <f t="shared" si="9"/>
        <v>535412.74000000069</v>
      </c>
      <c r="K632" s="351"/>
      <c r="L632" s="351"/>
    </row>
    <row r="633" spans="1:12">
      <c r="A633" s="322">
        <v>42648</v>
      </c>
      <c r="B633" s="9" t="s">
        <v>8291</v>
      </c>
      <c r="C633" s="48">
        <v>8133.55</v>
      </c>
      <c r="D633" s="341">
        <v>15</v>
      </c>
      <c r="E633" s="48">
        <v>0</v>
      </c>
      <c r="F633" s="81"/>
      <c r="G633" s="413">
        <f t="shared" si="9"/>
        <v>535638.24000000069</v>
      </c>
      <c r="K633" s="351"/>
      <c r="L633" s="351"/>
    </row>
    <row r="634" spans="1:12">
      <c r="A634" s="322">
        <v>42648</v>
      </c>
      <c r="B634" s="9" t="s">
        <v>8292</v>
      </c>
      <c r="C634" s="48">
        <v>26294.09</v>
      </c>
      <c r="D634" s="341">
        <v>16</v>
      </c>
      <c r="E634" s="48">
        <v>0</v>
      </c>
      <c r="F634" s="81"/>
      <c r="G634" s="413">
        <f t="shared" si="9"/>
        <v>543771.79000000074</v>
      </c>
      <c r="K634" s="351"/>
      <c r="L634" s="351"/>
    </row>
    <row r="635" spans="1:12">
      <c r="A635" s="322">
        <v>42648</v>
      </c>
      <c r="B635" s="9" t="s">
        <v>8293</v>
      </c>
      <c r="C635" s="48">
        <v>6457.62</v>
      </c>
      <c r="D635" s="341">
        <v>21</v>
      </c>
      <c r="E635" s="48">
        <v>0</v>
      </c>
      <c r="F635" s="81"/>
      <c r="G635" s="413">
        <f t="shared" si="9"/>
        <v>570065.8800000007</v>
      </c>
      <c r="K635" s="351"/>
      <c r="L635" s="351"/>
    </row>
    <row r="636" spans="1:12">
      <c r="A636" s="322">
        <v>42648</v>
      </c>
      <c r="B636" s="9" t="s">
        <v>8294</v>
      </c>
      <c r="C636" s="48">
        <v>17358.39</v>
      </c>
      <c r="D636" s="341">
        <v>20</v>
      </c>
      <c r="E636" s="48">
        <v>0</v>
      </c>
      <c r="F636" s="81"/>
      <c r="G636" s="413">
        <f t="shared" si="9"/>
        <v>576523.5000000007</v>
      </c>
      <c r="K636" s="351"/>
      <c r="L636" s="351"/>
    </row>
    <row r="637" spans="1:12">
      <c r="A637" s="322">
        <v>42648</v>
      </c>
      <c r="B637" s="9" t="s">
        <v>8295</v>
      </c>
      <c r="C637" s="48">
        <v>0</v>
      </c>
      <c r="D637" s="341"/>
      <c r="E637" s="48">
        <v>46500</v>
      </c>
      <c r="F637" s="81">
        <v>29</v>
      </c>
      <c r="G637" s="413">
        <f t="shared" si="9"/>
        <v>593881.89000000071</v>
      </c>
      <c r="H637" s="333" t="s">
        <v>8296</v>
      </c>
      <c r="K637" s="351"/>
      <c r="L637" s="351"/>
    </row>
    <row r="638" spans="1:12">
      <c r="A638" s="322">
        <v>42648</v>
      </c>
      <c r="B638" s="414" t="s">
        <v>8297</v>
      </c>
      <c r="C638" s="48">
        <v>0</v>
      </c>
      <c r="D638" s="341"/>
      <c r="E638" s="48">
        <v>74932.28</v>
      </c>
      <c r="F638" s="81">
        <v>28</v>
      </c>
      <c r="G638" s="413">
        <f t="shared" si="9"/>
        <v>547381.89000000071</v>
      </c>
      <c r="H638" s="333" t="s">
        <v>8298</v>
      </c>
      <c r="K638" s="351"/>
      <c r="L638" s="351"/>
    </row>
    <row r="639" spans="1:12">
      <c r="A639" s="322">
        <v>42648</v>
      </c>
      <c r="B639" s="291" t="s">
        <v>8299</v>
      </c>
      <c r="C639" s="48">
        <v>0</v>
      </c>
      <c r="D639" s="341"/>
      <c r="E639" s="48">
        <v>9000.01</v>
      </c>
      <c r="F639" s="81">
        <v>50</v>
      </c>
      <c r="G639" s="413">
        <f t="shared" si="9"/>
        <v>472449.61000000068</v>
      </c>
      <c r="H639" s="333" t="s">
        <v>8300</v>
      </c>
      <c r="K639" s="351"/>
      <c r="L639" s="351"/>
    </row>
    <row r="640" spans="1:12">
      <c r="A640" s="322">
        <v>42648</v>
      </c>
      <c r="B640" s="9" t="s">
        <v>8301</v>
      </c>
      <c r="C640" s="48">
        <v>197262.39</v>
      </c>
      <c r="D640" s="341">
        <v>2</v>
      </c>
      <c r="E640" s="48">
        <v>0</v>
      </c>
      <c r="F640" s="81"/>
      <c r="G640" s="413">
        <f t="shared" si="9"/>
        <v>463449.60000000068</v>
      </c>
      <c r="K640" s="351"/>
      <c r="L640" s="351"/>
    </row>
    <row r="641" spans="1:12">
      <c r="A641" s="322">
        <v>42648</v>
      </c>
      <c r="B641" s="9" t="s">
        <v>8302</v>
      </c>
      <c r="C641" s="48">
        <v>782821.73</v>
      </c>
      <c r="D641" s="341">
        <v>23</v>
      </c>
      <c r="E641" s="48">
        <v>0</v>
      </c>
      <c r="F641" s="81"/>
      <c r="G641" s="413">
        <f t="shared" si="9"/>
        <v>660711.99000000069</v>
      </c>
      <c r="K641" s="351"/>
      <c r="L641" s="351"/>
    </row>
    <row r="642" spans="1:12">
      <c r="A642" s="322">
        <v>42648</v>
      </c>
      <c r="B642" s="9" t="s">
        <v>8303</v>
      </c>
      <c r="C642" s="48">
        <v>14077.97</v>
      </c>
      <c r="D642" s="341">
        <v>22</v>
      </c>
      <c r="E642" s="48">
        <v>0</v>
      </c>
      <c r="F642" s="81"/>
      <c r="G642" s="413">
        <f t="shared" si="9"/>
        <v>1443533.7200000007</v>
      </c>
      <c r="K642" s="351"/>
      <c r="L642" s="351"/>
    </row>
    <row r="643" spans="1:12">
      <c r="A643" s="322">
        <v>42648</v>
      </c>
      <c r="B643" s="9" t="s">
        <v>5045</v>
      </c>
      <c r="C643" s="48">
        <v>0</v>
      </c>
      <c r="D643" s="341"/>
      <c r="E643" s="48">
        <v>1030.5</v>
      </c>
      <c r="F643" s="81">
        <v>40</v>
      </c>
      <c r="G643" s="413">
        <f t="shared" si="9"/>
        <v>1457611.6900000006</v>
      </c>
      <c r="H643" s="333" t="s">
        <v>8304</v>
      </c>
      <c r="K643" s="351"/>
      <c r="L643" s="351"/>
    </row>
    <row r="644" spans="1:12">
      <c r="A644" s="322">
        <v>42648</v>
      </c>
      <c r="B644" s="9" t="s">
        <v>8305</v>
      </c>
      <c r="C644" s="48">
        <v>0</v>
      </c>
      <c r="D644" s="341"/>
      <c r="E644" s="48">
        <v>35255.449999999997</v>
      </c>
      <c r="F644" s="81">
        <v>25</v>
      </c>
      <c r="G644" s="413">
        <f t="shared" si="9"/>
        <v>1456581.1900000006</v>
      </c>
      <c r="H644" s="333" t="s">
        <v>8306</v>
      </c>
      <c r="K644" s="351"/>
      <c r="L644" s="351"/>
    </row>
    <row r="645" spans="1:12">
      <c r="A645" s="322">
        <v>42648</v>
      </c>
      <c r="B645" s="9" t="s">
        <v>5077</v>
      </c>
      <c r="C645" s="48">
        <v>0</v>
      </c>
      <c r="D645" s="341"/>
      <c r="E645" s="48">
        <v>331200</v>
      </c>
      <c r="F645" s="81">
        <v>15</v>
      </c>
      <c r="G645" s="413">
        <f t="shared" si="9"/>
        <v>1421325.7400000007</v>
      </c>
      <c r="H645" s="333" t="s">
        <v>8307</v>
      </c>
      <c r="K645" s="351"/>
      <c r="L645" s="351"/>
    </row>
    <row r="646" spans="1:12">
      <c r="A646" s="322">
        <v>42648</v>
      </c>
      <c r="B646" s="9" t="s">
        <v>5045</v>
      </c>
      <c r="C646" s="48">
        <v>0</v>
      </c>
      <c r="D646" s="341"/>
      <c r="E646" s="48">
        <v>700</v>
      </c>
      <c r="F646" s="81">
        <v>47</v>
      </c>
      <c r="G646" s="413">
        <f t="shared" ref="G646:G709" si="10">+G647+E646-C646</f>
        <v>1090125.7400000007</v>
      </c>
      <c r="H646" s="333" t="s">
        <v>8308</v>
      </c>
      <c r="K646" s="351"/>
      <c r="L646" s="351"/>
    </row>
    <row r="647" spans="1:12">
      <c r="A647" s="322">
        <v>42648</v>
      </c>
      <c r="B647" s="9" t="s">
        <v>5045</v>
      </c>
      <c r="C647" s="48">
        <v>0</v>
      </c>
      <c r="D647" s="341"/>
      <c r="E647" s="470">
        <v>500</v>
      </c>
      <c r="F647" s="81">
        <v>600</v>
      </c>
      <c r="G647" s="413">
        <f t="shared" si="10"/>
        <v>1089425.7400000007</v>
      </c>
      <c r="H647" s="333" t="s">
        <v>8309</v>
      </c>
      <c r="I647" s="333"/>
      <c r="K647" s="351"/>
      <c r="L647" s="351"/>
    </row>
    <row r="648" spans="1:12">
      <c r="A648" s="325">
        <v>42648</v>
      </c>
      <c r="B648" s="284" t="s">
        <v>8310</v>
      </c>
      <c r="C648" s="27">
        <v>5000</v>
      </c>
      <c r="D648" s="341" t="s">
        <v>5039</v>
      </c>
      <c r="E648" s="27">
        <v>0</v>
      </c>
      <c r="F648" s="80"/>
      <c r="G648" s="413">
        <f t="shared" si="10"/>
        <v>1088925.7400000007</v>
      </c>
      <c r="H648" s="333" t="s">
        <v>114</v>
      </c>
      <c r="K648" s="351"/>
      <c r="L648" s="351"/>
    </row>
    <row r="649" spans="1:12">
      <c r="A649" s="322">
        <v>42648</v>
      </c>
      <c r="B649" s="9" t="s">
        <v>8311</v>
      </c>
      <c r="C649" s="48">
        <v>10000</v>
      </c>
      <c r="D649" s="341">
        <v>24</v>
      </c>
      <c r="E649" s="48">
        <v>0</v>
      </c>
      <c r="F649" s="81"/>
      <c r="G649" s="413">
        <f t="shared" si="10"/>
        <v>1093925.7400000007</v>
      </c>
      <c r="K649" s="351"/>
      <c r="L649" s="351"/>
    </row>
    <row r="650" spans="1:12">
      <c r="A650" s="322">
        <v>42648</v>
      </c>
      <c r="B650" s="9" t="s">
        <v>8312</v>
      </c>
      <c r="C650" s="48">
        <v>10000</v>
      </c>
      <c r="D650" s="341">
        <v>25</v>
      </c>
      <c r="E650" s="48">
        <v>0</v>
      </c>
      <c r="F650" s="81"/>
      <c r="G650" s="413">
        <f t="shared" si="10"/>
        <v>1103925.7400000007</v>
      </c>
      <c r="K650" s="351"/>
      <c r="L650" s="351"/>
    </row>
    <row r="651" spans="1:12">
      <c r="A651" s="322">
        <v>42648</v>
      </c>
      <c r="B651" s="9" t="s">
        <v>8313</v>
      </c>
      <c r="C651" s="48">
        <v>5000</v>
      </c>
      <c r="D651" s="341">
        <v>26</v>
      </c>
      <c r="E651" s="48">
        <v>0</v>
      </c>
      <c r="F651" s="81"/>
      <c r="G651" s="413">
        <f t="shared" si="10"/>
        <v>1113925.7400000007</v>
      </c>
      <c r="K651" s="351"/>
      <c r="L651" s="351"/>
    </row>
    <row r="652" spans="1:12">
      <c r="A652" s="322">
        <v>42648</v>
      </c>
      <c r="B652" s="9" t="s">
        <v>8314</v>
      </c>
      <c r="C652" s="48">
        <v>10000</v>
      </c>
      <c r="D652" s="341">
        <v>27</v>
      </c>
      <c r="E652" s="48">
        <v>0</v>
      </c>
      <c r="F652" s="81"/>
      <c r="G652" s="413">
        <f t="shared" si="10"/>
        <v>1118925.7400000007</v>
      </c>
      <c r="K652" s="351"/>
      <c r="L652" s="351"/>
    </row>
    <row r="653" spans="1:12">
      <c r="A653" s="322">
        <v>42648</v>
      </c>
      <c r="B653" s="9" t="s">
        <v>8315</v>
      </c>
      <c r="C653" s="48">
        <v>1044</v>
      </c>
      <c r="D653" s="341">
        <v>31</v>
      </c>
      <c r="E653" s="48">
        <v>0</v>
      </c>
      <c r="F653" s="81"/>
      <c r="G653" s="413">
        <f t="shared" si="10"/>
        <v>1128925.7400000007</v>
      </c>
      <c r="K653" s="351"/>
      <c r="L653" s="351"/>
    </row>
    <row r="654" spans="1:12">
      <c r="A654" s="322">
        <v>42648</v>
      </c>
      <c r="B654" s="9" t="s">
        <v>8316</v>
      </c>
      <c r="C654" s="48">
        <v>1405.92</v>
      </c>
      <c r="D654" s="341">
        <v>42</v>
      </c>
      <c r="E654" s="48">
        <v>0</v>
      </c>
      <c r="F654" s="81"/>
      <c r="G654" s="413">
        <f t="shared" si="10"/>
        <v>1129969.7400000007</v>
      </c>
      <c r="K654" s="351"/>
      <c r="L654" s="351"/>
    </row>
    <row r="655" spans="1:12">
      <c r="A655" s="322">
        <v>42648</v>
      </c>
      <c r="B655" s="9" t="s">
        <v>8317</v>
      </c>
      <c r="C655" s="48">
        <v>19488</v>
      </c>
      <c r="D655" s="341">
        <v>43</v>
      </c>
      <c r="E655" s="48">
        <v>0</v>
      </c>
      <c r="F655" s="81"/>
      <c r="G655" s="413">
        <f t="shared" si="10"/>
        <v>1131375.6600000006</v>
      </c>
      <c r="K655" s="351"/>
      <c r="L655" s="351"/>
    </row>
    <row r="656" spans="1:12">
      <c r="A656" s="322">
        <v>42648</v>
      </c>
      <c r="B656" s="9" t="s">
        <v>8318</v>
      </c>
      <c r="C656" s="48">
        <v>5562.2</v>
      </c>
      <c r="D656" s="341">
        <v>32</v>
      </c>
      <c r="E656" s="48">
        <v>0</v>
      </c>
      <c r="F656" s="81"/>
      <c r="G656" s="413">
        <f t="shared" si="10"/>
        <v>1150863.6600000006</v>
      </c>
      <c r="K656" s="351"/>
      <c r="L656" s="351"/>
    </row>
    <row r="657" spans="1:12">
      <c r="A657" s="322">
        <v>42648</v>
      </c>
      <c r="B657" s="9" t="s">
        <v>8319</v>
      </c>
      <c r="C657" s="48">
        <v>4640</v>
      </c>
      <c r="D657" s="341">
        <v>44</v>
      </c>
      <c r="E657" s="48">
        <v>0</v>
      </c>
      <c r="F657" s="81"/>
      <c r="G657" s="413">
        <f t="shared" si="10"/>
        <v>1156425.8600000006</v>
      </c>
      <c r="K657" s="351"/>
      <c r="L657" s="351"/>
    </row>
    <row r="658" spans="1:12">
      <c r="A658" s="322">
        <v>42648</v>
      </c>
      <c r="B658" s="9" t="s">
        <v>8320</v>
      </c>
      <c r="C658" s="48">
        <v>5360.82</v>
      </c>
      <c r="D658" s="341">
        <v>33</v>
      </c>
      <c r="E658" s="48">
        <v>0</v>
      </c>
      <c r="F658" s="81"/>
      <c r="G658" s="413">
        <f t="shared" si="10"/>
        <v>1161065.8600000006</v>
      </c>
      <c r="K658" s="351"/>
      <c r="L658" s="351"/>
    </row>
    <row r="659" spans="1:12">
      <c r="A659" s="322">
        <v>42648</v>
      </c>
      <c r="B659" s="9" t="s">
        <v>8321</v>
      </c>
      <c r="C659" s="48">
        <v>5411.46</v>
      </c>
      <c r="D659" s="341">
        <v>45</v>
      </c>
      <c r="E659" s="48">
        <v>0</v>
      </c>
      <c r="F659" s="81"/>
      <c r="G659" s="413">
        <f t="shared" si="10"/>
        <v>1166426.6800000006</v>
      </c>
      <c r="K659" s="351"/>
      <c r="L659" s="351"/>
    </row>
    <row r="660" spans="1:12">
      <c r="A660" s="322">
        <v>42648</v>
      </c>
      <c r="B660" s="9" t="s">
        <v>8322</v>
      </c>
      <c r="C660" s="48">
        <v>2236.1799999999998</v>
      </c>
      <c r="D660" s="341">
        <v>46</v>
      </c>
      <c r="E660" s="48">
        <v>0</v>
      </c>
      <c r="F660" s="81"/>
      <c r="G660" s="413">
        <f t="shared" si="10"/>
        <v>1171838.1400000006</v>
      </c>
      <c r="K660" s="351"/>
      <c r="L660" s="351"/>
    </row>
    <row r="661" spans="1:12">
      <c r="A661" s="322">
        <v>42648</v>
      </c>
      <c r="B661" s="9" t="s">
        <v>8323</v>
      </c>
      <c r="C661" s="48">
        <v>21460</v>
      </c>
      <c r="D661" s="341">
        <v>40</v>
      </c>
      <c r="E661" s="48">
        <v>0</v>
      </c>
      <c r="F661" s="81"/>
      <c r="G661" s="413">
        <f t="shared" si="10"/>
        <v>1174074.3200000005</v>
      </c>
      <c r="K661" s="351"/>
      <c r="L661" s="351"/>
    </row>
    <row r="662" spans="1:12">
      <c r="A662" s="322">
        <v>42648</v>
      </c>
      <c r="B662" s="9" t="s">
        <v>8324</v>
      </c>
      <c r="C662" s="48">
        <v>1160</v>
      </c>
      <c r="D662" s="341">
        <v>34</v>
      </c>
      <c r="E662" s="48">
        <v>0</v>
      </c>
      <c r="F662" s="81"/>
      <c r="G662" s="413">
        <f t="shared" si="10"/>
        <v>1195534.3200000005</v>
      </c>
      <c r="K662" s="351"/>
      <c r="L662" s="351"/>
    </row>
    <row r="663" spans="1:12">
      <c r="A663" s="322">
        <v>42648</v>
      </c>
      <c r="B663" s="9" t="s">
        <v>8325</v>
      </c>
      <c r="C663" s="48">
        <v>22359.79</v>
      </c>
      <c r="D663" s="341">
        <v>47</v>
      </c>
      <c r="E663" s="48">
        <v>0</v>
      </c>
      <c r="F663" s="81"/>
      <c r="G663" s="413">
        <f t="shared" si="10"/>
        <v>1196694.3200000005</v>
      </c>
      <c r="K663" s="351"/>
      <c r="L663" s="351"/>
    </row>
    <row r="664" spans="1:12">
      <c r="A664" s="322">
        <v>42648</v>
      </c>
      <c r="B664" s="9" t="s">
        <v>8326</v>
      </c>
      <c r="C664" s="48">
        <v>1276</v>
      </c>
      <c r="D664" s="341">
        <v>35</v>
      </c>
      <c r="E664" s="48">
        <v>0</v>
      </c>
      <c r="F664" s="81"/>
      <c r="G664" s="413">
        <f t="shared" si="10"/>
        <v>1219054.1100000006</v>
      </c>
      <c r="K664" s="351"/>
      <c r="L664" s="351"/>
    </row>
    <row r="665" spans="1:12">
      <c r="A665" s="322">
        <v>42648</v>
      </c>
      <c r="B665" s="9" t="s">
        <v>8327</v>
      </c>
      <c r="C665" s="48">
        <v>10496</v>
      </c>
      <c r="D665" s="341">
        <v>48</v>
      </c>
      <c r="E665" s="48">
        <v>0</v>
      </c>
      <c r="F665" s="81"/>
      <c r="G665" s="413">
        <f t="shared" si="10"/>
        <v>1220330.1100000006</v>
      </c>
      <c r="K665" s="351"/>
      <c r="L665" s="351"/>
    </row>
    <row r="666" spans="1:12">
      <c r="A666" s="322">
        <v>42648</v>
      </c>
      <c r="B666" s="9" t="s">
        <v>8328</v>
      </c>
      <c r="C666" s="48">
        <v>6380</v>
      </c>
      <c r="D666" s="341">
        <v>36</v>
      </c>
      <c r="E666" s="48">
        <v>0</v>
      </c>
      <c r="F666" s="81"/>
      <c r="G666" s="413">
        <f t="shared" si="10"/>
        <v>1230826.1100000006</v>
      </c>
      <c r="K666" s="351"/>
      <c r="L666" s="351"/>
    </row>
    <row r="667" spans="1:12">
      <c r="A667" s="322">
        <v>42648</v>
      </c>
      <c r="B667" s="9" t="s">
        <v>8329</v>
      </c>
      <c r="C667" s="48">
        <v>2014.9</v>
      </c>
      <c r="D667" s="341">
        <v>49</v>
      </c>
      <c r="E667" s="48">
        <v>0</v>
      </c>
      <c r="F667" s="81"/>
      <c r="G667" s="413">
        <f t="shared" si="10"/>
        <v>1237206.1100000006</v>
      </c>
      <c r="K667" s="351"/>
      <c r="L667" s="351"/>
    </row>
    <row r="668" spans="1:12">
      <c r="A668" s="322">
        <v>42648</v>
      </c>
      <c r="B668" s="9" t="s">
        <v>8330</v>
      </c>
      <c r="C668" s="48">
        <v>100000</v>
      </c>
      <c r="D668" s="341">
        <v>28</v>
      </c>
      <c r="E668" s="48">
        <v>0</v>
      </c>
      <c r="F668" s="81"/>
      <c r="G668" s="413">
        <f t="shared" si="10"/>
        <v>1239221.0100000005</v>
      </c>
      <c r="K668" s="351"/>
      <c r="L668" s="351"/>
    </row>
    <row r="669" spans="1:12">
      <c r="A669" s="322">
        <v>42648</v>
      </c>
      <c r="B669" s="9" t="s">
        <v>8331</v>
      </c>
      <c r="C669" s="48">
        <v>10000</v>
      </c>
      <c r="D669" s="341">
        <v>29</v>
      </c>
      <c r="E669" s="48">
        <v>0</v>
      </c>
      <c r="F669" s="81"/>
      <c r="G669" s="413">
        <f t="shared" si="10"/>
        <v>1339221.0100000005</v>
      </c>
      <c r="K669" s="351"/>
      <c r="L669" s="351"/>
    </row>
    <row r="670" spans="1:12">
      <c r="A670" s="322">
        <v>42648</v>
      </c>
      <c r="B670" s="9" t="s">
        <v>8332</v>
      </c>
      <c r="C670" s="48">
        <v>9280</v>
      </c>
      <c r="D670" s="341">
        <v>37</v>
      </c>
      <c r="E670" s="48">
        <v>0</v>
      </c>
      <c r="F670" s="81"/>
      <c r="G670" s="413">
        <f t="shared" si="10"/>
        <v>1349221.0100000005</v>
      </c>
      <c r="K670" s="351"/>
      <c r="L670" s="351"/>
    </row>
    <row r="671" spans="1:12">
      <c r="A671" s="322">
        <v>42648</v>
      </c>
      <c r="B671" s="9" t="s">
        <v>8333</v>
      </c>
      <c r="C671" s="48">
        <v>3045.23</v>
      </c>
      <c r="D671" s="341">
        <v>50</v>
      </c>
      <c r="E671" s="48">
        <v>0</v>
      </c>
      <c r="F671" s="81"/>
      <c r="G671" s="413">
        <f t="shared" si="10"/>
        <v>1358501.0100000005</v>
      </c>
      <c r="K671" s="351"/>
      <c r="L671" s="351"/>
    </row>
    <row r="672" spans="1:12">
      <c r="A672" s="322">
        <v>42648</v>
      </c>
      <c r="B672" s="9" t="s">
        <v>8334</v>
      </c>
      <c r="C672" s="48">
        <v>464.99</v>
      </c>
      <c r="D672" s="341">
        <v>51</v>
      </c>
      <c r="E672" s="48">
        <v>0</v>
      </c>
      <c r="F672" s="81"/>
      <c r="G672" s="413">
        <f t="shared" si="10"/>
        <v>1361546.2400000005</v>
      </c>
      <c r="K672" s="351"/>
      <c r="L672" s="351"/>
    </row>
    <row r="673" spans="1:12">
      <c r="A673" s="322">
        <v>42648</v>
      </c>
      <c r="B673" s="9" t="s">
        <v>8335</v>
      </c>
      <c r="C673" s="48">
        <v>1392</v>
      </c>
      <c r="D673" s="341">
        <v>38</v>
      </c>
      <c r="E673" s="48">
        <v>0</v>
      </c>
      <c r="F673" s="81"/>
      <c r="G673" s="413">
        <f t="shared" si="10"/>
        <v>1362011.2300000004</v>
      </c>
      <c r="K673" s="351"/>
      <c r="L673" s="351"/>
    </row>
    <row r="674" spans="1:12">
      <c r="A674" s="322">
        <v>42648</v>
      </c>
      <c r="B674" s="9" t="s">
        <v>8336</v>
      </c>
      <c r="C674" s="48">
        <v>15660</v>
      </c>
      <c r="D674" s="341">
        <v>41</v>
      </c>
      <c r="E674" s="48">
        <v>0</v>
      </c>
      <c r="F674" s="81"/>
      <c r="G674" s="413">
        <f t="shared" si="10"/>
        <v>1363403.2300000004</v>
      </c>
      <c r="K674" s="351"/>
      <c r="L674" s="351"/>
    </row>
    <row r="675" spans="1:12">
      <c r="A675" s="322">
        <v>42648</v>
      </c>
      <c r="B675" s="9" t="s">
        <v>8337</v>
      </c>
      <c r="C675" s="48">
        <v>4709</v>
      </c>
      <c r="D675" s="341">
        <v>39</v>
      </c>
      <c r="E675" s="48">
        <v>0</v>
      </c>
      <c r="F675" s="81"/>
      <c r="G675" s="413">
        <f t="shared" si="10"/>
        <v>1379063.2300000004</v>
      </c>
      <c r="K675" s="351"/>
      <c r="L675" s="351"/>
    </row>
    <row r="676" spans="1:12">
      <c r="A676" s="322">
        <v>42648</v>
      </c>
      <c r="B676" s="9" t="s">
        <v>8338</v>
      </c>
      <c r="C676" s="48">
        <v>0</v>
      </c>
      <c r="D676" s="341"/>
      <c r="E676" s="48">
        <v>196000</v>
      </c>
      <c r="F676" s="81">
        <v>30</v>
      </c>
      <c r="G676" s="413">
        <f t="shared" si="10"/>
        <v>1383772.2300000004</v>
      </c>
      <c r="H676" s="333" t="s">
        <v>8339</v>
      </c>
      <c r="K676" s="351"/>
      <c r="L676" s="351"/>
    </row>
    <row r="677" spans="1:12">
      <c r="A677" s="322">
        <v>42648</v>
      </c>
      <c r="B677" s="9" t="s">
        <v>4279</v>
      </c>
      <c r="C677" s="48">
        <v>899986.41</v>
      </c>
      <c r="D677" s="341">
        <v>14</v>
      </c>
      <c r="E677" s="48">
        <v>0</v>
      </c>
      <c r="F677" s="81"/>
      <c r="G677" s="413">
        <f t="shared" si="10"/>
        <v>1187772.2300000004</v>
      </c>
      <c r="H677" s="333" t="s">
        <v>8340</v>
      </c>
      <c r="K677" s="351"/>
      <c r="L677" s="351"/>
    </row>
    <row r="678" spans="1:12">
      <c r="A678" s="322">
        <v>42648</v>
      </c>
      <c r="B678" s="9" t="s">
        <v>8341</v>
      </c>
      <c r="C678" s="48">
        <v>0</v>
      </c>
      <c r="D678" s="341"/>
      <c r="E678" s="48">
        <v>22636.28</v>
      </c>
      <c r="F678" s="81">
        <v>8</v>
      </c>
      <c r="G678" s="413">
        <f t="shared" si="10"/>
        <v>2087758.6400000004</v>
      </c>
      <c r="H678" s="333" t="s">
        <v>8342</v>
      </c>
      <c r="K678" s="351"/>
      <c r="L678" s="351"/>
    </row>
    <row r="679" spans="1:12">
      <c r="A679" s="322">
        <v>42648</v>
      </c>
      <c r="B679" s="9" t="s">
        <v>8343</v>
      </c>
      <c r="C679" s="48">
        <v>0</v>
      </c>
      <c r="D679" s="341"/>
      <c r="E679" s="48">
        <v>37225.089999999997</v>
      </c>
      <c r="F679" s="81">
        <v>7</v>
      </c>
      <c r="G679" s="413">
        <f t="shared" si="10"/>
        <v>2065122.3600000003</v>
      </c>
      <c r="H679" s="333" t="s">
        <v>8344</v>
      </c>
      <c r="K679" s="351"/>
      <c r="L679" s="351"/>
    </row>
    <row r="680" spans="1:12">
      <c r="A680" s="322">
        <v>42648</v>
      </c>
      <c r="B680" s="294" t="s">
        <v>8345</v>
      </c>
      <c r="C680" s="48">
        <v>0</v>
      </c>
      <c r="D680" s="341"/>
      <c r="E680" s="48">
        <v>20349.669999999998</v>
      </c>
      <c r="F680" s="81" t="s">
        <v>779</v>
      </c>
      <c r="G680" s="413">
        <f t="shared" si="10"/>
        <v>2027897.2700000003</v>
      </c>
      <c r="H680" s="333" t="s">
        <v>85</v>
      </c>
      <c r="K680" s="351"/>
      <c r="L680" s="351"/>
    </row>
    <row r="681" spans="1:12">
      <c r="A681" s="411">
        <v>42648</v>
      </c>
      <c r="B681" s="451" t="s">
        <v>4180</v>
      </c>
      <c r="C681" s="413">
        <v>9.73</v>
      </c>
      <c r="D681" s="341" t="s">
        <v>819</v>
      </c>
      <c r="E681" s="413">
        <v>0</v>
      </c>
      <c r="F681" s="81"/>
      <c r="G681" s="413">
        <f t="shared" si="10"/>
        <v>2007547.6000000003</v>
      </c>
      <c r="H681" s="333" t="s">
        <v>819</v>
      </c>
      <c r="K681" s="351"/>
      <c r="L681" s="351"/>
    </row>
    <row r="682" spans="1:12">
      <c r="A682" s="411">
        <v>42648</v>
      </c>
      <c r="B682" s="412" t="s">
        <v>4181</v>
      </c>
      <c r="C682" s="413">
        <v>60.8</v>
      </c>
      <c r="D682" s="341" t="s">
        <v>819</v>
      </c>
      <c r="E682" s="413">
        <v>0</v>
      </c>
      <c r="F682" s="81"/>
      <c r="G682" s="413">
        <f t="shared" si="10"/>
        <v>2007557.3300000003</v>
      </c>
      <c r="H682" s="333" t="s">
        <v>819</v>
      </c>
      <c r="K682" s="351"/>
      <c r="L682" s="351"/>
    </row>
    <row r="683" spans="1:12">
      <c r="A683" s="322">
        <v>42648</v>
      </c>
      <c r="B683" s="9" t="s">
        <v>4182</v>
      </c>
      <c r="C683" s="48">
        <v>0</v>
      </c>
      <c r="D683" s="341"/>
      <c r="E683" s="48">
        <v>25700.99</v>
      </c>
      <c r="F683" s="81">
        <v>11</v>
      </c>
      <c r="G683" s="413">
        <f t="shared" si="10"/>
        <v>2007618.1300000004</v>
      </c>
      <c r="H683" s="347" t="s">
        <v>8346</v>
      </c>
      <c r="K683" s="351"/>
      <c r="L683" s="351"/>
    </row>
    <row r="684" spans="1:12">
      <c r="A684" s="411">
        <v>42648</v>
      </c>
      <c r="B684" s="451" t="s">
        <v>4183</v>
      </c>
      <c r="C684" s="413">
        <v>89.97</v>
      </c>
      <c r="D684" s="341" t="s">
        <v>819</v>
      </c>
      <c r="E684" s="413">
        <v>0</v>
      </c>
      <c r="F684" s="81"/>
      <c r="G684" s="413">
        <f t="shared" si="10"/>
        <v>1981917.1400000004</v>
      </c>
      <c r="H684" s="333" t="s">
        <v>819</v>
      </c>
      <c r="K684" s="351"/>
      <c r="L684" s="351"/>
    </row>
    <row r="685" spans="1:12">
      <c r="A685" s="411">
        <v>42648</v>
      </c>
      <c r="B685" s="412" t="s">
        <v>4184</v>
      </c>
      <c r="C685" s="413">
        <v>562.30999999999995</v>
      </c>
      <c r="D685" s="341" t="s">
        <v>819</v>
      </c>
      <c r="E685" s="413">
        <v>0</v>
      </c>
      <c r="F685" s="81"/>
      <c r="G685" s="413">
        <f t="shared" si="10"/>
        <v>1982007.1100000003</v>
      </c>
      <c r="H685" s="333" t="s">
        <v>819</v>
      </c>
      <c r="K685" s="351"/>
      <c r="L685" s="351"/>
    </row>
    <row r="686" spans="1:12">
      <c r="A686" s="322">
        <v>42648</v>
      </c>
      <c r="B686" s="9" t="s">
        <v>4185</v>
      </c>
      <c r="C686" s="48">
        <v>0</v>
      </c>
      <c r="D686" s="341"/>
      <c r="E686" s="48">
        <v>23628.15</v>
      </c>
      <c r="F686" s="81">
        <v>11</v>
      </c>
      <c r="G686" s="413">
        <f t="shared" si="10"/>
        <v>1982569.4200000004</v>
      </c>
      <c r="H686" s="347" t="s">
        <v>8346</v>
      </c>
      <c r="K686" s="351"/>
      <c r="L686" s="351"/>
    </row>
    <row r="687" spans="1:12">
      <c r="A687" s="322">
        <v>42647</v>
      </c>
      <c r="B687" s="9" t="s">
        <v>5468</v>
      </c>
      <c r="C687" s="48">
        <v>0</v>
      </c>
      <c r="D687" s="341"/>
      <c r="E687" s="48">
        <v>900000</v>
      </c>
      <c r="F687" s="81">
        <v>38</v>
      </c>
      <c r="G687" s="413">
        <f t="shared" si="10"/>
        <v>1958941.2700000005</v>
      </c>
      <c r="H687" s="333" t="s">
        <v>8347</v>
      </c>
      <c r="K687" s="351"/>
      <c r="L687" s="351"/>
    </row>
    <row r="688" spans="1:12">
      <c r="A688" s="322">
        <v>42647</v>
      </c>
      <c r="B688" s="9" t="s">
        <v>8348</v>
      </c>
      <c r="C688" s="48">
        <v>0</v>
      </c>
      <c r="D688" s="341"/>
      <c r="E688" s="48">
        <v>155000</v>
      </c>
      <c r="F688" s="81">
        <v>13</v>
      </c>
      <c r="G688" s="413">
        <f t="shared" si="10"/>
        <v>1058941.2700000005</v>
      </c>
      <c r="H688" s="333" t="s">
        <v>8349</v>
      </c>
      <c r="K688" s="351"/>
      <c r="L688" s="351"/>
    </row>
    <row r="689" spans="1:12">
      <c r="A689" s="322">
        <v>42647</v>
      </c>
      <c r="B689" s="9" t="s">
        <v>8350</v>
      </c>
      <c r="C689" s="48">
        <v>0</v>
      </c>
      <c r="D689" s="341"/>
      <c r="E689" s="48">
        <v>182000</v>
      </c>
      <c r="F689" s="81">
        <v>20</v>
      </c>
      <c r="G689" s="413">
        <f t="shared" si="10"/>
        <v>903941.27000000037</v>
      </c>
      <c r="K689" s="351"/>
      <c r="L689" s="351"/>
    </row>
    <row r="690" spans="1:12">
      <c r="A690" s="322">
        <v>42647</v>
      </c>
      <c r="B690" s="9" t="s">
        <v>8351</v>
      </c>
      <c r="C690" s="48">
        <v>0</v>
      </c>
      <c r="D690" s="341"/>
      <c r="E690" s="48">
        <v>659120</v>
      </c>
      <c r="F690" s="81">
        <v>23</v>
      </c>
      <c r="G690" s="413">
        <f t="shared" si="10"/>
        <v>721941.27000000037</v>
      </c>
      <c r="H690" s="333" t="s">
        <v>8352</v>
      </c>
      <c r="K690" s="351"/>
      <c r="L690" s="351"/>
    </row>
    <row r="691" spans="1:12">
      <c r="A691" s="322">
        <v>42647</v>
      </c>
      <c r="B691" s="414" t="s">
        <v>8353</v>
      </c>
      <c r="C691" s="48">
        <v>0</v>
      </c>
      <c r="D691" s="341"/>
      <c r="E691" s="48">
        <v>18990.099999999999</v>
      </c>
      <c r="F691" s="81">
        <v>22</v>
      </c>
      <c r="G691" s="413">
        <f t="shared" si="10"/>
        <v>62821.27000000039</v>
      </c>
      <c r="H691" s="333" t="s">
        <v>8354</v>
      </c>
      <c r="K691" s="351"/>
      <c r="L691" s="351"/>
    </row>
    <row r="692" spans="1:12">
      <c r="A692" s="322">
        <v>42647</v>
      </c>
      <c r="B692" s="9" t="s">
        <v>8355</v>
      </c>
      <c r="C692" s="48">
        <v>1066348.94</v>
      </c>
      <c r="D692" s="341">
        <v>13</v>
      </c>
      <c r="E692" s="48">
        <v>0</v>
      </c>
      <c r="F692" s="81"/>
      <c r="G692" s="413">
        <f t="shared" si="10"/>
        <v>43831.170000000391</v>
      </c>
      <c r="K692" s="351"/>
      <c r="L692" s="351"/>
    </row>
    <row r="693" spans="1:12">
      <c r="A693" s="322">
        <v>42647</v>
      </c>
      <c r="B693" s="9" t="s">
        <v>7175</v>
      </c>
      <c r="C693" s="48">
        <v>100000</v>
      </c>
      <c r="D693" s="341">
        <v>52</v>
      </c>
      <c r="E693" s="48">
        <v>0</v>
      </c>
      <c r="F693" s="81"/>
      <c r="G693" s="413">
        <f t="shared" si="10"/>
        <v>1110180.1100000003</v>
      </c>
      <c r="H693" s="333" t="s">
        <v>8356</v>
      </c>
      <c r="K693" s="351"/>
      <c r="L693" s="351"/>
    </row>
    <row r="694" spans="1:12">
      <c r="A694" s="322">
        <v>42647</v>
      </c>
      <c r="B694" s="9" t="s">
        <v>8357</v>
      </c>
      <c r="C694" s="48">
        <v>292650.11</v>
      </c>
      <c r="D694" s="341">
        <v>9</v>
      </c>
      <c r="E694" s="48">
        <v>0</v>
      </c>
      <c r="F694" s="81"/>
      <c r="G694" s="413">
        <f t="shared" si="10"/>
        <v>1210180.1100000003</v>
      </c>
      <c r="K694" s="351"/>
      <c r="L694" s="351"/>
    </row>
    <row r="695" spans="1:12">
      <c r="A695" s="322">
        <v>42647</v>
      </c>
      <c r="B695" s="9" t="s">
        <v>8358</v>
      </c>
      <c r="C695" s="48">
        <v>232744.95999999999</v>
      </c>
      <c r="D695" s="341">
        <v>11</v>
      </c>
      <c r="E695" s="48">
        <v>0</v>
      </c>
      <c r="F695" s="81"/>
      <c r="G695" s="413">
        <f t="shared" si="10"/>
        <v>1502830.2200000002</v>
      </c>
      <c r="K695" s="351"/>
      <c r="L695" s="351"/>
    </row>
    <row r="696" spans="1:12">
      <c r="A696" s="322">
        <v>42647</v>
      </c>
      <c r="B696" s="9" t="s">
        <v>8359</v>
      </c>
      <c r="C696" s="48">
        <v>277492.47999999998</v>
      </c>
      <c r="D696" s="341">
        <v>12</v>
      </c>
      <c r="E696" s="48">
        <v>0</v>
      </c>
      <c r="F696" s="81"/>
      <c r="G696" s="413">
        <f t="shared" si="10"/>
        <v>1735575.1800000002</v>
      </c>
      <c r="K696" s="351"/>
      <c r="L696" s="351"/>
    </row>
    <row r="697" spans="1:12">
      <c r="A697" s="322">
        <v>42647</v>
      </c>
      <c r="B697" s="9" t="s">
        <v>8360</v>
      </c>
      <c r="C697" s="48">
        <v>57413.5</v>
      </c>
      <c r="D697" s="341">
        <v>10</v>
      </c>
      <c r="E697" s="48">
        <v>0</v>
      </c>
      <c r="F697" s="81"/>
      <c r="G697" s="413">
        <f t="shared" si="10"/>
        <v>2013067.6600000001</v>
      </c>
      <c r="K697" s="351"/>
      <c r="L697" s="351"/>
    </row>
    <row r="698" spans="1:12">
      <c r="A698" s="322">
        <v>42647</v>
      </c>
      <c r="B698" s="9" t="s">
        <v>8361</v>
      </c>
      <c r="C698" s="48">
        <v>0</v>
      </c>
      <c r="D698" s="341"/>
      <c r="E698" s="48">
        <v>309000</v>
      </c>
      <c r="F698" s="81">
        <v>37</v>
      </c>
      <c r="G698" s="413">
        <f t="shared" si="10"/>
        <v>2070481.1600000001</v>
      </c>
      <c r="H698" s="333" t="s">
        <v>8362</v>
      </c>
      <c r="K698" s="351"/>
      <c r="L698" s="351"/>
    </row>
    <row r="699" spans="1:12">
      <c r="A699" s="322">
        <v>42647</v>
      </c>
      <c r="B699" s="9" t="s">
        <v>8363</v>
      </c>
      <c r="C699" s="48">
        <v>0</v>
      </c>
      <c r="D699" s="341"/>
      <c r="E699" s="48">
        <v>6641.6</v>
      </c>
      <c r="F699" s="81">
        <v>18</v>
      </c>
      <c r="G699" s="413">
        <f t="shared" si="10"/>
        <v>1761481.1600000001</v>
      </c>
      <c r="H699" s="333" t="s">
        <v>8364</v>
      </c>
      <c r="I699" s="2" t="s">
        <v>8365</v>
      </c>
      <c r="K699" s="351"/>
      <c r="L699" s="351"/>
    </row>
    <row r="700" spans="1:12">
      <c r="A700" s="322">
        <v>42647</v>
      </c>
      <c r="B700" s="9" t="s">
        <v>8366</v>
      </c>
      <c r="C700" s="48">
        <v>0</v>
      </c>
      <c r="D700" s="341"/>
      <c r="E700" s="48">
        <v>2598.36</v>
      </c>
      <c r="F700" s="81">
        <v>17</v>
      </c>
      <c r="G700" s="413">
        <f t="shared" si="10"/>
        <v>1754839.56</v>
      </c>
      <c r="H700" s="333" t="s">
        <v>8367</v>
      </c>
      <c r="K700" s="351"/>
      <c r="L700" s="351"/>
    </row>
    <row r="701" spans="1:12">
      <c r="A701" s="322">
        <v>42647</v>
      </c>
      <c r="B701" s="9" t="s">
        <v>8368</v>
      </c>
      <c r="C701" s="48">
        <v>0</v>
      </c>
      <c r="D701" s="341"/>
      <c r="E701" s="48">
        <v>20000</v>
      </c>
      <c r="F701" s="81">
        <v>201</v>
      </c>
      <c r="G701" s="413">
        <f t="shared" si="10"/>
        <v>1752241.2</v>
      </c>
      <c r="H701" s="333" t="s">
        <v>8369</v>
      </c>
      <c r="I701" s="2" t="s">
        <v>8370</v>
      </c>
      <c r="K701" s="351"/>
      <c r="L701" s="351"/>
    </row>
    <row r="702" spans="1:12">
      <c r="A702" s="322">
        <v>42647</v>
      </c>
      <c r="B702" s="284" t="s">
        <v>8371</v>
      </c>
      <c r="C702" s="48">
        <v>5000</v>
      </c>
      <c r="D702" s="341" t="s">
        <v>5039</v>
      </c>
      <c r="E702" s="48">
        <v>0</v>
      </c>
      <c r="F702" s="81"/>
      <c r="G702" s="413">
        <f t="shared" si="10"/>
        <v>1732241.2</v>
      </c>
      <c r="H702" s="333" t="s">
        <v>114</v>
      </c>
      <c r="K702" s="351"/>
      <c r="L702" s="351"/>
    </row>
    <row r="703" spans="1:12">
      <c r="A703" s="322">
        <v>42647</v>
      </c>
      <c r="B703" s="9" t="s">
        <v>7464</v>
      </c>
      <c r="C703" s="48">
        <v>0</v>
      </c>
      <c r="D703" s="341"/>
      <c r="E703" s="48">
        <v>57413.5</v>
      </c>
      <c r="F703" s="81">
        <v>46</v>
      </c>
      <c r="G703" s="413">
        <f t="shared" si="10"/>
        <v>1737241.2</v>
      </c>
      <c r="H703" s="333" t="s">
        <v>8372</v>
      </c>
      <c r="K703" s="351"/>
      <c r="L703" s="351"/>
    </row>
    <row r="704" spans="1:12">
      <c r="A704" s="322">
        <v>42647</v>
      </c>
      <c r="B704" s="9" t="s">
        <v>7464</v>
      </c>
      <c r="C704" s="48">
        <v>0</v>
      </c>
      <c r="D704" s="341"/>
      <c r="E704" s="48">
        <v>194159.15</v>
      </c>
      <c r="F704" s="81">
        <v>45</v>
      </c>
      <c r="G704" s="413">
        <f t="shared" si="10"/>
        <v>1679827.7</v>
      </c>
      <c r="H704" s="333" t="s">
        <v>8373</v>
      </c>
      <c r="K704" s="351"/>
      <c r="L704" s="351"/>
    </row>
    <row r="705" spans="1:12">
      <c r="A705" s="322">
        <v>42647</v>
      </c>
      <c r="B705" s="9" t="s">
        <v>8374</v>
      </c>
      <c r="C705" s="48">
        <v>0</v>
      </c>
      <c r="D705" s="341"/>
      <c r="E705" s="48">
        <v>39700</v>
      </c>
      <c r="F705" s="81">
        <v>4</v>
      </c>
      <c r="G705" s="413">
        <f t="shared" si="10"/>
        <v>1485668.55</v>
      </c>
      <c r="H705" s="333" t="s">
        <v>8375</v>
      </c>
      <c r="K705" s="351"/>
      <c r="L705" s="351"/>
    </row>
    <row r="706" spans="1:12">
      <c r="A706" s="322">
        <v>42647</v>
      </c>
      <c r="B706" s="9" t="s">
        <v>8376</v>
      </c>
      <c r="C706" s="48">
        <v>0</v>
      </c>
      <c r="D706" s="341"/>
      <c r="E706" s="48">
        <v>16149.7</v>
      </c>
      <c r="F706" s="81">
        <v>2</v>
      </c>
      <c r="G706" s="413">
        <f t="shared" si="10"/>
        <v>1445968.55</v>
      </c>
      <c r="H706" s="333" t="s">
        <v>8377</v>
      </c>
      <c r="K706" s="351"/>
      <c r="L706" s="351"/>
    </row>
    <row r="707" spans="1:12">
      <c r="A707" s="322">
        <v>42647</v>
      </c>
      <c r="B707" s="9" t="s">
        <v>8378</v>
      </c>
      <c r="C707" s="48">
        <v>500</v>
      </c>
      <c r="D707" s="341">
        <v>600</v>
      </c>
      <c r="E707" s="48">
        <v>0</v>
      </c>
      <c r="F707" s="81"/>
      <c r="G707" s="413">
        <f t="shared" si="10"/>
        <v>1429818.85</v>
      </c>
      <c r="H707" s="333" t="s">
        <v>8416</v>
      </c>
      <c r="K707" s="351"/>
      <c r="L707" s="351"/>
    </row>
    <row r="708" spans="1:12">
      <c r="A708" s="322">
        <v>42647</v>
      </c>
      <c r="B708" s="9" t="s">
        <v>8379</v>
      </c>
      <c r="C708" s="48">
        <v>0</v>
      </c>
      <c r="D708" s="341"/>
      <c r="E708" s="48">
        <v>325705.36</v>
      </c>
      <c r="F708" s="81" t="s">
        <v>2482</v>
      </c>
      <c r="G708" s="413">
        <f t="shared" si="10"/>
        <v>1430318.85</v>
      </c>
      <c r="H708" s="333" t="s">
        <v>8380</v>
      </c>
      <c r="K708" s="351"/>
      <c r="L708" s="351"/>
    </row>
    <row r="709" spans="1:12">
      <c r="A709" s="322">
        <v>42647</v>
      </c>
      <c r="B709" s="9" t="s">
        <v>8381</v>
      </c>
      <c r="C709" s="48">
        <v>0</v>
      </c>
      <c r="D709" s="341"/>
      <c r="E709" s="48">
        <v>218028.22</v>
      </c>
      <c r="F709" s="81" t="s">
        <v>2481</v>
      </c>
      <c r="G709" s="413">
        <f t="shared" si="10"/>
        <v>1104613.49</v>
      </c>
      <c r="H709" s="333" t="s">
        <v>8382</v>
      </c>
      <c r="K709" s="351"/>
      <c r="L709" s="351"/>
    </row>
    <row r="710" spans="1:12">
      <c r="A710" s="411">
        <v>42647</v>
      </c>
      <c r="B710" s="451" t="s">
        <v>8383</v>
      </c>
      <c r="C710" s="413">
        <v>132.80000000000001</v>
      </c>
      <c r="D710" s="341" t="s">
        <v>819</v>
      </c>
      <c r="E710" s="413">
        <v>0</v>
      </c>
      <c r="F710" s="81"/>
      <c r="G710" s="413">
        <f t="shared" ref="G710:G749" si="11">+G711+E710-C710</f>
        <v>886585.27</v>
      </c>
      <c r="H710" s="333" t="s">
        <v>819</v>
      </c>
      <c r="K710" s="351"/>
      <c r="L710" s="351"/>
    </row>
    <row r="711" spans="1:12">
      <c r="A711" s="411">
        <v>42647</v>
      </c>
      <c r="B711" s="412" t="s">
        <v>8384</v>
      </c>
      <c r="C711" s="413">
        <v>830</v>
      </c>
      <c r="D711" s="341" t="s">
        <v>819</v>
      </c>
      <c r="E711" s="413">
        <v>0</v>
      </c>
      <c r="F711" s="81"/>
      <c r="G711" s="413">
        <f t="shared" si="11"/>
        <v>886718.07000000007</v>
      </c>
      <c r="H711" s="333" t="s">
        <v>819</v>
      </c>
      <c r="K711" s="351"/>
      <c r="L711" s="351"/>
    </row>
    <row r="712" spans="1:12">
      <c r="A712" s="411">
        <v>42647</v>
      </c>
      <c r="B712" s="451" t="s">
        <v>4180</v>
      </c>
      <c r="C712" s="413">
        <v>17.07</v>
      </c>
      <c r="D712" s="341" t="s">
        <v>819</v>
      </c>
      <c r="E712" s="413">
        <v>0</v>
      </c>
      <c r="F712" s="81"/>
      <c r="G712" s="413">
        <f t="shared" si="11"/>
        <v>887548.07000000007</v>
      </c>
      <c r="H712" s="333" t="s">
        <v>819</v>
      </c>
      <c r="K712" s="351"/>
      <c r="L712" s="351"/>
    </row>
    <row r="713" spans="1:12">
      <c r="A713" s="411">
        <v>42647</v>
      </c>
      <c r="B713" s="412" t="s">
        <v>4181</v>
      </c>
      <c r="C713" s="413">
        <v>106.66</v>
      </c>
      <c r="D713" s="341" t="s">
        <v>819</v>
      </c>
      <c r="E713" s="413">
        <v>0</v>
      </c>
      <c r="F713" s="81"/>
      <c r="G713" s="413">
        <f t="shared" si="11"/>
        <v>887565.14</v>
      </c>
      <c r="H713" s="333" t="s">
        <v>819</v>
      </c>
      <c r="K713" s="351"/>
      <c r="L713" s="351"/>
    </row>
    <row r="714" spans="1:12">
      <c r="A714" s="322">
        <v>42647</v>
      </c>
      <c r="B714" s="9" t="s">
        <v>4182</v>
      </c>
      <c r="C714" s="48">
        <v>0</v>
      </c>
      <c r="D714" s="341"/>
      <c r="E714" s="48">
        <v>16070.46</v>
      </c>
      <c r="F714" s="81">
        <v>6</v>
      </c>
      <c r="G714" s="413">
        <f t="shared" si="11"/>
        <v>887671.8</v>
      </c>
      <c r="H714" s="347" t="s">
        <v>8385</v>
      </c>
      <c r="K714" s="351"/>
      <c r="L714" s="351"/>
    </row>
    <row r="715" spans="1:12">
      <c r="A715" s="411">
        <v>42647</v>
      </c>
      <c r="B715" s="451" t="s">
        <v>4183</v>
      </c>
      <c r="C715" s="413">
        <v>16.87</v>
      </c>
      <c r="D715" s="341" t="s">
        <v>819</v>
      </c>
      <c r="E715" s="413">
        <v>0</v>
      </c>
      <c r="F715" s="81"/>
      <c r="G715" s="413">
        <f t="shared" si="11"/>
        <v>871601.34000000008</v>
      </c>
      <c r="H715" s="333" t="s">
        <v>819</v>
      </c>
      <c r="K715" s="351"/>
      <c r="L715" s="351"/>
    </row>
    <row r="716" spans="1:12">
      <c r="A716" s="411">
        <v>42647</v>
      </c>
      <c r="B716" s="412" t="s">
        <v>4184</v>
      </c>
      <c r="C716" s="413">
        <v>105.43</v>
      </c>
      <c r="D716" s="341" t="s">
        <v>819</v>
      </c>
      <c r="E716" s="413">
        <v>0</v>
      </c>
      <c r="F716" s="81"/>
      <c r="G716" s="413">
        <f t="shared" si="11"/>
        <v>871618.21000000008</v>
      </c>
      <c r="H716" s="333" t="s">
        <v>819</v>
      </c>
      <c r="K716" s="351"/>
      <c r="L716" s="351"/>
    </row>
    <row r="717" spans="1:12">
      <c r="A717" s="322">
        <v>42647</v>
      </c>
      <c r="B717" s="9" t="s">
        <v>4185</v>
      </c>
      <c r="C717" s="48">
        <v>0</v>
      </c>
      <c r="D717" s="341"/>
      <c r="E717" s="48">
        <v>4430.01</v>
      </c>
      <c r="F717" s="81">
        <v>6</v>
      </c>
      <c r="G717" s="413">
        <f t="shared" si="11"/>
        <v>871723.64000000013</v>
      </c>
      <c r="H717" s="347" t="s">
        <v>8385</v>
      </c>
      <c r="K717" s="351"/>
      <c r="L717" s="351"/>
    </row>
    <row r="718" spans="1:12">
      <c r="A718" s="322">
        <v>42646</v>
      </c>
      <c r="B718" s="9" t="s">
        <v>8386</v>
      </c>
      <c r="C718" s="48">
        <v>0</v>
      </c>
      <c r="D718" s="341"/>
      <c r="E718" s="48">
        <v>436.77</v>
      </c>
      <c r="F718" s="81">
        <v>9</v>
      </c>
      <c r="G718" s="413">
        <f t="shared" si="11"/>
        <v>867293.63000000012</v>
      </c>
      <c r="H718" s="333" t="s">
        <v>8387</v>
      </c>
      <c r="K718" s="351"/>
      <c r="L718" s="351"/>
    </row>
    <row r="719" spans="1:12">
      <c r="A719" s="322">
        <v>42646</v>
      </c>
      <c r="B719" s="9" t="s">
        <v>5077</v>
      </c>
      <c r="C719" s="48">
        <v>0</v>
      </c>
      <c r="D719" s="341"/>
      <c r="E719" s="48">
        <v>1025</v>
      </c>
      <c r="F719" s="81">
        <v>21</v>
      </c>
      <c r="G719" s="413">
        <f t="shared" si="11"/>
        <v>866856.8600000001</v>
      </c>
      <c r="H719" s="333" t="s">
        <v>8388</v>
      </c>
      <c r="I719" s="2" t="s">
        <v>8389</v>
      </c>
      <c r="K719" s="351"/>
      <c r="L719" s="351"/>
    </row>
    <row r="720" spans="1:12">
      <c r="A720" s="322">
        <v>42646</v>
      </c>
      <c r="B720" s="291" t="s">
        <v>8390</v>
      </c>
      <c r="C720" s="48">
        <v>0</v>
      </c>
      <c r="D720" s="341"/>
      <c r="E720" s="48">
        <v>297700.01</v>
      </c>
      <c r="F720" s="81">
        <v>52</v>
      </c>
      <c r="G720" s="413">
        <f t="shared" si="11"/>
        <v>865831.8600000001</v>
      </c>
      <c r="H720" s="333" t="s">
        <v>8391</v>
      </c>
      <c r="K720" s="351"/>
      <c r="L720" s="351"/>
    </row>
    <row r="721" spans="1:12">
      <c r="A721" s="322">
        <v>42646</v>
      </c>
      <c r="B721" s="291" t="s">
        <v>8392</v>
      </c>
      <c r="C721" s="48">
        <v>0</v>
      </c>
      <c r="D721" s="341"/>
      <c r="E721" s="48">
        <v>251200</v>
      </c>
      <c r="F721" s="81">
        <v>53</v>
      </c>
      <c r="G721" s="413">
        <f t="shared" si="11"/>
        <v>568131.85000000009</v>
      </c>
      <c r="H721" s="333" t="s">
        <v>8393</v>
      </c>
      <c r="K721" s="351"/>
      <c r="L721" s="351"/>
    </row>
    <row r="722" spans="1:12">
      <c r="A722" s="322">
        <v>42646</v>
      </c>
      <c r="B722" s="9" t="s">
        <v>5077</v>
      </c>
      <c r="C722" s="48">
        <v>0</v>
      </c>
      <c r="D722" s="341"/>
      <c r="E722" s="48">
        <v>20000</v>
      </c>
      <c r="F722" s="81">
        <v>505</v>
      </c>
      <c r="G722" s="413">
        <f t="shared" si="11"/>
        <v>316931.85000000009</v>
      </c>
      <c r="H722" s="333" t="s">
        <v>8394</v>
      </c>
      <c r="K722" s="351"/>
      <c r="L722" s="351"/>
    </row>
    <row r="723" spans="1:12">
      <c r="A723" s="322">
        <v>42646</v>
      </c>
      <c r="B723" s="9" t="s">
        <v>8395</v>
      </c>
      <c r="C723" s="48">
        <v>424.47</v>
      </c>
      <c r="D723" s="341">
        <v>7</v>
      </c>
      <c r="E723" s="48">
        <v>0</v>
      </c>
      <c r="F723" s="81"/>
      <c r="G723" s="413">
        <f t="shared" si="11"/>
        <v>296931.85000000009</v>
      </c>
      <c r="K723" s="351"/>
      <c r="L723" s="351"/>
    </row>
    <row r="724" spans="1:12">
      <c r="A724" s="322">
        <v>42646</v>
      </c>
      <c r="B724" s="9" t="s">
        <v>8396</v>
      </c>
      <c r="C724" s="48">
        <v>1266968.1100000001</v>
      </c>
      <c r="D724" s="341">
        <v>6</v>
      </c>
      <c r="E724" s="48">
        <v>0</v>
      </c>
      <c r="F724" s="81"/>
      <c r="G724" s="413">
        <f t="shared" si="11"/>
        <v>297356.32000000007</v>
      </c>
      <c r="K724" s="351"/>
      <c r="L724" s="351"/>
    </row>
    <row r="725" spans="1:12">
      <c r="A725" s="322">
        <v>42646</v>
      </c>
      <c r="B725" s="9" t="s">
        <v>8397</v>
      </c>
      <c r="C725" s="48">
        <v>0</v>
      </c>
      <c r="D725" s="341"/>
      <c r="E725" s="48">
        <v>543000</v>
      </c>
      <c r="F725" s="81">
        <v>16</v>
      </c>
      <c r="G725" s="413">
        <f t="shared" si="11"/>
        <v>1564324.4300000002</v>
      </c>
      <c r="H725" s="333" t="s">
        <v>8398</v>
      </c>
      <c r="K725" s="351"/>
      <c r="L725" s="351"/>
    </row>
    <row r="726" spans="1:12">
      <c r="A726" s="322">
        <v>42646</v>
      </c>
      <c r="B726" s="9" t="s">
        <v>8399</v>
      </c>
      <c r="C726" s="48">
        <v>0</v>
      </c>
      <c r="D726" s="341"/>
      <c r="E726" s="48">
        <v>2990</v>
      </c>
      <c r="F726" s="81">
        <v>10</v>
      </c>
      <c r="G726" s="413">
        <f t="shared" si="11"/>
        <v>1021324.43</v>
      </c>
      <c r="H726" s="333" t="s">
        <v>8400</v>
      </c>
      <c r="K726" s="351"/>
      <c r="L726" s="351"/>
    </row>
    <row r="727" spans="1:12">
      <c r="A727" s="322">
        <v>42646</v>
      </c>
      <c r="B727" s="354" t="s">
        <v>8401</v>
      </c>
      <c r="C727" s="48">
        <v>0</v>
      </c>
      <c r="D727" s="341"/>
      <c r="E727" s="48">
        <v>4383.0600000000004</v>
      </c>
      <c r="F727" s="81" t="s">
        <v>2478</v>
      </c>
      <c r="G727" s="413">
        <f t="shared" si="11"/>
        <v>1018334.43</v>
      </c>
      <c r="H727" s="333" t="s">
        <v>8402</v>
      </c>
      <c r="K727" s="351"/>
      <c r="L727" s="351"/>
    </row>
    <row r="728" spans="1:12">
      <c r="A728" s="322">
        <v>42646</v>
      </c>
      <c r="B728" s="354" t="s">
        <v>8403</v>
      </c>
      <c r="C728" s="48">
        <v>0</v>
      </c>
      <c r="D728" s="341"/>
      <c r="E728" s="48">
        <v>71159.95</v>
      </c>
      <c r="F728" s="81" t="s">
        <v>2479</v>
      </c>
      <c r="G728" s="413">
        <f t="shared" si="11"/>
        <v>1013951.37</v>
      </c>
      <c r="H728" s="333" t="s">
        <v>8404</v>
      </c>
      <c r="K728" s="351"/>
      <c r="L728" s="351"/>
    </row>
    <row r="729" spans="1:12">
      <c r="A729" s="322">
        <v>42646</v>
      </c>
      <c r="B729" s="355" t="s">
        <v>8405</v>
      </c>
      <c r="C729" s="48">
        <v>5000</v>
      </c>
      <c r="D729" s="341" t="s">
        <v>5039</v>
      </c>
      <c r="E729" s="48">
        <v>0</v>
      </c>
      <c r="F729" s="81"/>
      <c r="G729" s="413">
        <f t="shared" si="11"/>
        <v>942791.42</v>
      </c>
      <c r="H729" s="333" t="s">
        <v>114</v>
      </c>
      <c r="K729" s="351"/>
      <c r="L729" s="351"/>
    </row>
    <row r="730" spans="1:12">
      <c r="A730" s="411">
        <v>42646</v>
      </c>
      <c r="B730" s="460" t="s">
        <v>4180</v>
      </c>
      <c r="C730" s="413">
        <v>2.88</v>
      </c>
      <c r="D730" s="341" t="s">
        <v>819</v>
      </c>
      <c r="E730" s="413">
        <v>0</v>
      </c>
      <c r="F730" s="81"/>
      <c r="G730" s="413">
        <f t="shared" si="11"/>
        <v>947791.42</v>
      </c>
      <c r="H730" s="333" t="s">
        <v>819</v>
      </c>
      <c r="K730" s="351"/>
      <c r="L730" s="351"/>
    </row>
    <row r="731" spans="1:12">
      <c r="A731" s="411">
        <v>42646</v>
      </c>
      <c r="B731" s="461" t="s">
        <v>4181</v>
      </c>
      <c r="C731" s="413">
        <v>18</v>
      </c>
      <c r="D731" s="341" t="s">
        <v>819</v>
      </c>
      <c r="E731" s="413">
        <v>0</v>
      </c>
      <c r="F731" s="81"/>
      <c r="G731" s="413">
        <f t="shared" si="11"/>
        <v>947794.3</v>
      </c>
      <c r="H731" s="333" t="s">
        <v>819</v>
      </c>
      <c r="K731" s="351"/>
      <c r="L731" s="351"/>
    </row>
    <row r="732" spans="1:12">
      <c r="A732" s="322">
        <v>42646</v>
      </c>
      <c r="B732" s="2" t="s">
        <v>4182</v>
      </c>
      <c r="C732" s="48">
        <v>0</v>
      </c>
      <c r="D732" s="341"/>
      <c r="E732" s="48">
        <v>5000</v>
      </c>
      <c r="F732" s="81">
        <v>3</v>
      </c>
      <c r="G732" s="413">
        <f t="shared" si="11"/>
        <v>947812.3</v>
      </c>
      <c r="H732" s="347" t="s">
        <v>8406</v>
      </c>
      <c r="K732" s="351"/>
      <c r="L732" s="351"/>
    </row>
    <row r="733" spans="1:12">
      <c r="A733" s="322">
        <v>42646</v>
      </c>
      <c r="B733" s="462" t="s">
        <v>8407</v>
      </c>
      <c r="C733" s="48">
        <v>0</v>
      </c>
      <c r="D733" s="341"/>
      <c r="E733" s="48">
        <v>978.37</v>
      </c>
      <c r="F733" s="81" t="s">
        <v>779</v>
      </c>
      <c r="G733" s="413">
        <f t="shared" si="11"/>
        <v>942812.3</v>
      </c>
      <c r="H733" s="333" t="s">
        <v>85</v>
      </c>
      <c r="K733" s="351"/>
      <c r="L733" s="351"/>
    </row>
    <row r="734" spans="1:12">
      <c r="A734" s="411">
        <v>42646</v>
      </c>
      <c r="B734" s="460" t="s">
        <v>4180</v>
      </c>
      <c r="C734" s="413">
        <v>24.49</v>
      </c>
      <c r="D734" s="341" t="s">
        <v>819</v>
      </c>
      <c r="E734" s="413">
        <v>0</v>
      </c>
      <c r="F734" s="81"/>
      <c r="G734" s="413">
        <f t="shared" si="11"/>
        <v>941833.93</v>
      </c>
      <c r="H734" s="333" t="s">
        <v>819</v>
      </c>
      <c r="K734" s="351"/>
      <c r="L734" s="351"/>
    </row>
    <row r="735" spans="1:12">
      <c r="A735" s="411">
        <v>42646</v>
      </c>
      <c r="B735" s="461" t="s">
        <v>4181</v>
      </c>
      <c r="C735" s="413">
        <v>153.04</v>
      </c>
      <c r="D735" s="341" t="s">
        <v>819</v>
      </c>
      <c r="E735" s="413">
        <v>0</v>
      </c>
      <c r="F735" s="81"/>
      <c r="G735" s="413">
        <f t="shared" si="11"/>
        <v>941858.42</v>
      </c>
      <c r="H735" s="333" t="s">
        <v>819</v>
      </c>
      <c r="K735" s="351"/>
      <c r="L735" s="351"/>
    </row>
    <row r="736" spans="1:12">
      <c r="A736" s="322">
        <v>42646</v>
      </c>
      <c r="B736" s="2" t="s">
        <v>4182</v>
      </c>
      <c r="C736" s="48">
        <v>0</v>
      </c>
      <c r="D736" s="341"/>
      <c r="E736" s="48">
        <v>32538.59</v>
      </c>
      <c r="F736" s="81" t="s">
        <v>2480</v>
      </c>
      <c r="G736" s="413">
        <f t="shared" si="11"/>
        <v>942011.46000000008</v>
      </c>
      <c r="H736" s="347" t="s">
        <v>8408</v>
      </c>
      <c r="K736" s="351"/>
      <c r="L736" s="351"/>
    </row>
    <row r="737" spans="1:12">
      <c r="A737" s="411">
        <v>42646</v>
      </c>
      <c r="B737" s="460" t="s">
        <v>4183</v>
      </c>
      <c r="C737" s="413">
        <v>90.19</v>
      </c>
      <c r="D737" s="341" t="s">
        <v>819</v>
      </c>
      <c r="E737" s="413">
        <v>0</v>
      </c>
      <c r="F737" s="81"/>
      <c r="G737" s="413">
        <f t="shared" si="11"/>
        <v>909472.87000000011</v>
      </c>
      <c r="H737" s="333" t="s">
        <v>819</v>
      </c>
      <c r="K737" s="351"/>
      <c r="L737" s="351"/>
    </row>
    <row r="738" spans="1:12">
      <c r="A738" s="411">
        <v>42646</v>
      </c>
      <c r="B738" s="461" t="s">
        <v>4184</v>
      </c>
      <c r="C738" s="413">
        <v>563.70000000000005</v>
      </c>
      <c r="D738" s="341" t="s">
        <v>819</v>
      </c>
      <c r="E738" s="413">
        <v>0</v>
      </c>
      <c r="F738" s="81"/>
      <c r="G738" s="413">
        <f t="shared" si="11"/>
        <v>909563.06</v>
      </c>
      <c r="H738" s="333" t="s">
        <v>819</v>
      </c>
      <c r="K738" s="351"/>
      <c r="L738" s="351"/>
    </row>
    <row r="739" spans="1:12">
      <c r="A739" s="322">
        <v>42646</v>
      </c>
      <c r="B739" s="2" t="s">
        <v>4185</v>
      </c>
      <c r="C739" s="48">
        <v>0</v>
      </c>
      <c r="D739" s="341"/>
      <c r="E739" s="48">
        <v>23009.14</v>
      </c>
      <c r="F739" s="81" t="s">
        <v>2480</v>
      </c>
      <c r="G739" s="413">
        <f t="shared" si="11"/>
        <v>910126.76</v>
      </c>
      <c r="H739" s="347" t="s">
        <v>8408</v>
      </c>
      <c r="K739" s="351"/>
      <c r="L739" s="351"/>
    </row>
    <row r="740" spans="1:12">
      <c r="A740" s="411">
        <v>42646</v>
      </c>
      <c r="B740" s="460" t="s">
        <v>4180</v>
      </c>
      <c r="C740" s="413">
        <v>2.88</v>
      </c>
      <c r="D740" s="341" t="s">
        <v>819</v>
      </c>
      <c r="E740" s="413">
        <v>0</v>
      </c>
      <c r="F740" s="81"/>
      <c r="G740" s="413">
        <f t="shared" si="11"/>
        <v>887117.62</v>
      </c>
      <c r="H740" s="333" t="s">
        <v>819</v>
      </c>
      <c r="K740" s="351"/>
      <c r="L740" s="351"/>
    </row>
    <row r="741" spans="1:12">
      <c r="A741" s="411">
        <v>42646</v>
      </c>
      <c r="B741" s="461" t="s">
        <v>4181</v>
      </c>
      <c r="C741" s="413">
        <v>18</v>
      </c>
      <c r="D741" s="341" t="s">
        <v>819</v>
      </c>
      <c r="E741" s="413">
        <v>0</v>
      </c>
      <c r="F741" s="81"/>
      <c r="G741" s="413">
        <f t="shared" si="11"/>
        <v>887120.5</v>
      </c>
      <c r="H741" s="333" t="s">
        <v>819</v>
      </c>
      <c r="K741" s="351"/>
      <c r="L741" s="351"/>
    </row>
    <row r="742" spans="1:12">
      <c r="A742" s="322">
        <v>42646</v>
      </c>
      <c r="B742" s="2" t="s">
        <v>4182</v>
      </c>
      <c r="C742" s="48">
        <v>0</v>
      </c>
      <c r="D742" s="341"/>
      <c r="E742" s="48">
        <v>5000</v>
      </c>
      <c r="F742" s="81">
        <v>1</v>
      </c>
      <c r="G742" s="413">
        <f t="shared" si="11"/>
        <v>887138.5</v>
      </c>
      <c r="H742" s="347" t="s">
        <v>8409</v>
      </c>
      <c r="K742" s="351"/>
      <c r="L742" s="351"/>
    </row>
    <row r="743" spans="1:12">
      <c r="A743" s="411">
        <v>42646</v>
      </c>
      <c r="B743" s="460" t="s">
        <v>4183</v>
      </c>
      <c r="C743" s="413">
        <v>197.08</v>
      </c>
      <c r="D743" s="341" t="s">
        <v>819</v>
      </c>
      <c r="E743" s="413">
        <v>0</v>
      </c>
      <c r="F743" s="81"/>
      <c r="G743" s="413">
        <f t="shared" si="11"/>
        <v>882138.5</v>
      </c>
      <c r="H743" s="333" t="s">
        <v>819</v>
      </c>
      <c r="K743" s="351"/>
      <c r="L743" s="351"/>
    </row>
    <row r="744" spans="1:12">
      <c r="A744" s="411">
        <v>42646</v>
      </c>
      <c r="B744" s="461" t="s">
        <v>4184</v>
      </c>
      <c r="C744" s="413">
        <v>1231.75</v>
      </c>
      <c r="D744" s="341" t="s">
        <v>819</v>
      </c>
      <c r="E744" s="413">
        <v>0</v>
      </c>
      <c r="F744" s="81"/>
      <c r="G744" s="413">
        <f t="shared" si="11"/>
        <v>882335.58</v>
      </c>
      <c r="H744" s="333" t="s">
        <v>819</v>
      </c>
      <c r="K744" s="351"/>
      <c r="L744" s="351"/>
    </row>
    <row r="745" spans="1:12">
      <c r="A745" s="322">
        <v>42646</v>
      </c>
      <c r="B745" s="2" t="s">
        <v>4185</v>
      </c>
      <c r="C745" s="48">
        <v>0</v>
      </c>
      <c r="D745" s="341"/>
      <c r="E745" s="48">
        <v>50276</v>
      </c>
      <c r="F745" s="81">
        <v>1</v>
      </c>
      <c r="G745" s="413">
        <f t="shared" si="11"/>
        <v>883567.33</v>
      </c>
      <c r="H745" s="347" t="s">
        <v>8409</v>
      </c>
      <c r="K745" s="351"/>
      <c r="L745" s="351"/>
    </row>
    <row r="746" spans="1:12">
      <c r="A746" s="322">
        <v>42644</v>
      </c>
      <c r="B746" s="2" t="s">
        <v>8270</v>
      </c>
      <c r="C746" s="48">
        <v>0</v>
      </c>
      <c r="D746" s="341"/>
      <c r="E746" s="48">
        <v>20000</v>
      </c>
      <c r="F746" s="81">
        <v>500</v>
      </c>
      <c r="G746" s="413">
        <f t="shared" si="11"/>
        <v>833291.33</v>
      </c>
      <c r="H746" s="333" t="s">
        <v>8410</v>
      </c>
      <c r="K746" s="351"/>
      <c r="L746" s="351"/>
    </row>
    <row r="747" spans="1:12">
      <c r="A747" s="322">
        <v>42644</v>
      </c>
      <c r="B747" s="2" t="s">
        <v>8411</v>
      </c>
      <c r="C747" s="48">
        <v>0</v>
      </c>
      <c r="D747" s="341"/>
      <c r="E747" s="48">
        <v>151000</v>
      </c>
      <c r="F747" s="81">
        <v>5</v>
      </c>
      <c r="G747" s="413">
        <f t="shared" si="11"/>
        <v>813291.33</v>
      </c>
      <c r="H747" s="333" t="s">
        <v>8412</v>
      </c>
      <c r="K747" s="351"/>
      <c r="L747" s="351"/>
    </row>
    <row r="748" spans="1:12">
      <c r="A748" s="322">
        <v>42644</v>
      </c>
      <c r="B748" s="463" t="s">
        <v>8413</v>
      </c>
      <c r="C748" s="48">
        <v>5000</v>
      </c>
      <c r="D748" s="341" t="s">
        <v>5039</v>
      </c>
      <c r="E748" s="48">
        <v>0</v>
      </c>
      <c r="F748" s="81"/>
      <c r="G748" s="413">
        <f t="shared" si="11"/>
        <v>662291.32999999996</v>
      </c>
      <c r="H748" s="333" t="s">
        <v>114</v>
      </c>
      <c r="K748" s="351"/>
      <c r="L748" s="351"/>
    </row>
    <row r="749" spans="1:12">
      <c r="A749" s="411">
        <v>42646</v>
      </c>
      <c r="B749" s="460" t="s">
        <v>5896</v>
      </c>
      <c r="C749" s="413">
        <v>215.04</v>
      </c>
      <c r="D749" s="341" t="s">
        <v>819</v>
      </c>
      <c r="E749" s="413">
        <v>0</v>
      </c>
      <c r="F749" s="81"/>
      <c r="G749" s="413">
        <f t="shared" si="11"/>
        <v>667291.32999999996</v>
      </c>
      <c r="H749" s="333" t="s">
        <v>819</v>
      </c>
      <c r="K749" s="351"/>
      <c r="L749" s="351"/>
    </row>
    <row r="750" spans="1:12">
      <c r="A750" s="411">
        <v>42646</v>
      </c>
      <c r="B750" s="461" t="s">
        <v>8414</v>
      </c>
      <c r="C750" s="413">
        <v>1344</v>
      </c>
      <c r="D750" s="341" t="s">
        <v>819</v>
      </c>
      <c r="E750" s="413">
        <v>0</v>
      </c>
      <c r="F750" s="81"/>
      <c r="G750" s="413">
        <f>+G751+E750-C750</f>
        <v>667506.37</v>
      </c>
      <c r="H750" s="333" t="s">
        <v>819</v>
      </c>
      <c r="K750" s="351"/>
      <c r="L750" s="351"/>
    </row>
    <row r="751" spans="1:12">
      <c r="G751" s="468">
        <v>668850.37</v>
      </c>
      <c r="K751" s="41"/>
      <c r="L751" s="351"/>
    </row>
    <row r="755" spans="3:4">
      <c r="C755" s="351">
        <f>+C255+C750+C744+C741+C738+C735+C731+C716+C713+C711+C685+C682+C628+C625+C606+C603+C573+C570+C567+C564+C561+C538+C535+C518+C515+C462+C465+C434+C431+C404+0+C287+C261+C258+C215+C212+C208+C205+C189+C186+C161+C158+C112+C109+C85+C82+C44+C41+C38+C35+C32+C29+C290+C336+C339+C367+C370+C373+C395+C398+C401+C8</f>
        <v>28951.24</v>
      </c>
      <c r="D755" s="397"/>
    </row>
    <row r="756" spans="3:4">
      <c r="C756" s="351">
        <f>+C749+C743+C740+C737+C734+C730+C715+C712+C710+C684+C681+C627+C624+C605+C602+C572+C569+C566+C563+C560+C537+C534+C517+C514+C464+C461+C433+C430+C403+C400+C397+C394+C372+C369+C366+C338+C335+C289+C286+C260+C257+C254+C214+C211+C207+C204+C188+C185+C160+C157+C111+C108+C84+C81+C43+C40+C37+C34+C31+C28+C7</f>
        <v>4632.1799999999994</v>
      </c>
      <c r="D756" s="397"/>
    </row>
  </sheetData>
  <autoFilter ref="A6:I751"/>
  <mergeCells count="3">
    <mergeCell ref="A1:G1"/>
    <mergeCell ref="A3:B3"/>
    <mergeCell ref="A4:B4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831"/>
  <sheetViews>
    <sheetView topLeftCell="A2" workbookViewId="0">
      <selection activeCell="G7" sqref="G7"/>
    </sheetView>
  </sheetViews>
  <sheetFormatPr baseColWidth="10" defaultRowHeight="11.25"/>
  <cols>
    <col min="1" max="1" width="8.7109375" style="2" bestFit="1" customWidth="1"/>
    <col min="2" max="2" width="65.85546875" style="2" bestFit="1" customWidth="1"/>
    <col min="3" max="3" width="13.140625" style="2" bestFit="1" customWidth="1"/>
    <col min="4" max="4" width="4.42578125" style="397" bestFit="1" customWidth="1"/>
    <col min="5" max="5" width="15.28515625" style="2" bestFit="1" customWidth="1"/>
    <col min="6" max="6" width="5.42578125" style="344" bestFit="1" customWidth="1"/>
    <col min="7" max="7" width="12" style="2" bestFit="1" customWidth="1"/>
    <col min="8" max="8" width="20" style="333" bestFit="1" customWidth="1"/>
    <col min="9" max="9" width="20.42578125" style="2" customWidth="1"/>
    <col min="10" max="11" width="11.42578125" style="41"/>
    <col min="12" max="16384" width="11.42578125" style="2"/>
  </cols>
  <sheetData>
    <row r="1" spans="1:8" ht="12" thickBot="1">
      <c r="A1" s="505" t="s">
        <v>0</v>
      </c>
      <c r="B1" s="506"/>
      <c r="C1" s="506"/>
      <c r="D1" s="506"/>
      <c r="E1" s="506"/>
      <c r="F1" s="506"/>
      <c r="G1" s="508"/>
    </row>
    <row r="2" spans="1:8">
      <c r="A2" s="260">
        <v>42675</v>
      </c>
      <c r="B2" s="261" t="s">
        <v>1</v>
      </c>
      <c r="C2" s="321"/>
      <c r="D2" s="395"/>
      <c r="E2" s="320"/>
      <c r="F2" s="342"/>
      <c r="G2" s="321"/>
    </row>
    <row r="3" spans="1:8">
      <c r="A3" s="498" t="s">
        <v>2</v>
      </c>
      <c r="B3" s="498"/>
      <c r="C3" s="321"/>
      <c r="D3" s="395"/>
      <c r="E3" s="320"/>
      <c r="F3" s="342"/>
      <c r="G3" s="321"/>
    </row>
    <row r="4" spans="1:8">
      <c r="A4" s="500" t="s">
        <v>3</v>
      </c>
      <c r="B4" s="500"/>
      <c r="C4" s="321"/>
      <c r="D4" s="395"/>
      <c r="E4" s="320"/>
      <c r="F4" s="342"/>
      <c r="G4" s="321"/>
    </row>
    <row r="5" spans="1:8">
      <c r="A5" s="262"/>
      <c r="B5" s="473"/>
      <c r="C5" s="321"/>
      <c r="D5" s="395"/>
      <c r="E5" s="320"/>
      <c r="F5" s="342"/>
      <c r="G5" s="321"/>
    </row>
    <row r="6" spans="1:8">
      <c r="A6" s="106" t="s">
        <v>4</v>
      </c>
      <c r="B6" s="9" t="s">
        <v>5</v>
      </c>
      <c r="C6" s="387" t="s">
        <v>6</v>
      </c>
      <c r="D6" s="395"/>
      <c r="E6" s="263" t="s">
        <v>7</v>
      </c>
      <c r="F6" s="304"/>
      <c r="G6" s="263" t="s">
        <v>8</v>
      </c>
    </row>
    <row r="7" spans="1:8">
      <c r="A7" s="411">
        <v>42704</v>
      </c>
      <c r="B7" s="451" t="s">
        <v>8419</v>
      </c>
      <c r="C7" s="413">
        <v>634.48</v>
      </c>
      <c r="D7" s="341">
        <v>208</v>
      </c>
      <c r="E7" s="413">
        <v>0</v>
      </c>
      <c r="F7" s="81"/>
      <c r="G7" s="48">
        <f t="shared" ref="G7:G70" si="0">+G8-C7+E7</f>
        <v>1780034.3500000029</v>
      </c>
    </row>
    <row r="8" spans="1:8">
      <c r="A8" s="411">
        <v>42704</v>
      </c>
      <c r="B8" s="412" t="s">
        <v>8419</v>
      </c>
      <c r="C8" s="413">
        <v>3965.5</v>
      </c>
      <c r="D8" s="341">
        <v>208</v>
      </c>
      <c r="E8" s="413">
        <v>0</v>
      </c>
      <c r="F8" s="81"/>
      <c r="G8" s="48">
        <f t="shared" si="0"/>
        <v>1780668.8300000029</v>
      </c>
    </row>
    <row r="9" spans="1:8">
      <c r="A9" s="322">
        <v>42704</v>
      </c>
      <c r="B9" s="9" t="s">
        <v>8420</v>
      </c>
      <c r="C9" s="48">
        <v>0</v>
      </c>
      <c r="D9" s="341"/>
      <c r="E9" s="48">
        <v>10000</v>
      </c>
      <c r="F9" s="81"/>
      <c r="G9" s="48">
        <f t="shared" si="0"/>
        <v>1784634.3300000029</v>
      </c>
    </row>
    <row r="10" spans="1:8">
      <c r="A10" s="322">
        <v>42704</v>
      </c>
      <c r="B10" s="9" t="s">
        <v>8421</v>
      </c>
      <c r="C10" s="48">
        <v>1000000</v>
      </c>
      <c r="D10" s="341">
        <v>236</v>
      </c>
      <c r="E10" s="48">
        <v>0</v>
      </c>
      <c r="F10" s="81"/>
      <c r="G10" s="48">
        <f t="shared" si="0"/>
        <v>1774634.3300000029</v>
      </c>
    </row>
    <row r="11" spans="1:8">
      <c r="A11" s="322">
        <v>42704</v>
      </c>
      <c r="B11" s="9" t="s">
        <v>8422</v>
      </c>
      <c r="C11" s="48">
        <v>3220</v>
      </c>
      <c r="D11" s="341">
        <v>46</v>
      </c>
      <c r="E11" s="48">
        <v>0</v>
      </c>
      <c r="F11" s="81"/>
      <c r="G11" s="48">
        <f t="shared" si="0"/>
        <v>2774634.3300000029</v>
      </c>
    </row>
    <row r="12" spans="1:8">
      <c r="A12" s="322">
        <v>42704</v>
      </c>
      <c r="B12" s="9" t="s">
        <v>8423</v>
      </c>
      <c r="C12" s="48">
        <v>0</v>
      </c>
      <c r="D12" s="341"/>
      <c r="E12" s="48">
        <v>82000</v>
      </c>
      <c r="F12" s="81">
        <v>321</v>
      </c>
      <c r="G12" s="48">
        <f t="shared" si="0"/>
        <v>2777854.3300000029</v>
      </c>
    </row>
    <row r="13" spans="1:8">
      <c r="A13" s="322">
        <v>42704</v>
      </c>
      <c r="B13" s="9" t="s">
        <v>8424</v>
      </c>
      <c r="C13" s="48">
        <v>0</v>
      </c>
      <c r="D13" s="341"/>
      <c r="E13" s="48">
        <v>2440</v>
      </c>
      <c r="F13" s="81">
        <v>315</v>
      </c>
      <c r="G13" s="48">
        <f t="shared" si="0"/>
        <v>2695854.3300000029</v>
      </c>
      <c r="H13" s="333" t="s">
        <v>8425</v>
      </c>
    </row>
    <row r="14" spans="1:8">
      <c r="A14" s="322">
        <v>42704</v>
      </c>
      <c r="B14" s="9" t="s">
        <v>8426</v>
      </c>
      <c r="C14" s="48">
        <v>0</v>
      </c>
      <c r="D14" s="341"/>
      <c r="E14" s="48">
        <v>205000</v>
      </c>
      <c r="F14" s="81"/>
      <c r="G14" s="48">
        <f t="shared" si="0"/>
        <v>2693414.3300000029</v>
      </c>
    </row>
    <row r="15" spans="1:8">
      <c r="A15" s="322">
        <v>42704</v>
      </c>
      <c r="B15" s="9" t="s">
        <v>8427</v>
      </c>
      <c r="C15" s="48">
        <v>0</v>
      </c>
      <c r="D15" s="341"/>
      <c r="E15" s="48">
        <v>9366.67</v>
      </c>
      <c r="F15" s="81"/>
      <c r="G15" s="48">
        <f t="shared" si="0"/>
        <v>2488414.3300000029</v>
      </c>
    </row>
    <row r="16" spans="1:8">
      <c r="A16" s="322">
        <v>42704</v>
      </c>
      <c r="B16" s="9" t="s">
        <v>8428</v>
      </c>
      <c r="C16" s="48">
        <v>0</v>
      </c>
      <c r="D16" s="341"/>
      <c r="E16" s="48">
        <v>4100</v>
      </c>
      <c r="F16" s="81">
        <v>313</v>
      </c>
      <c r="G16" s="48">
        <f t="shared" si="0"/>
        <v>2479047.6600000029</v>
      </c>
      <c r="H16" s="333" t="s">
        <v>8425</v>
      </c>
    </row>
    <row r="17" spans="1:9">
      <c r="A17" s="322">
        <v>42704</v>
      </c>
      <c r="B17" s="9" t="s">
        <v>8429</v>
      </c>
      <c r="C17" s="48">
        <v>0</v>
      </c>
      <c r="D17" s="341"/>
      <c r="E17" s="48">
        <v>45010</v>
      </c>
      <c r="F17" s="81">
        <v>317</v>
      </c>
      <c r="G17" s="48">
        <f t="shared" si="0"/>
        <v>2474947.6600000029</v>
      </c>
      <c r="H17" s="333" t="s">
        <v>8425</v>
      </c>
    </row>
    <row r="18" spans="1:9">
      <c r="A18" s="322">
        <v>42704</v>
      </c>
      <c r="B18" s="9" t="s">
        <v>8430</v>
      </c>
      <c r="C18" s="48">
        <v>0</v>
      </c>
      <c r="D18" s="341"/>
      <c r="E18" s="48">
        <v>45010</v>
      </c>
      <c r="F18" s="81">
        <v>318</v>
      </c>
      <c r="G18" s="48">
        <f t="shared" si="0"/>
        <v>2429937.6600000029</v>
      </c>
      <c r="H18" s="333" t="s">
        <v>8425</v>
      </c>
    </row>
    <row r="19" spans="1:9">
      <c r="A19" s="322">
        <v>42704</v>
      </c>
      <c r="B19" s="9" t="s">
        <v>8431</v>
      </c>
      <c r="C19" s="48">
        <v>0</v>
      </c>
      <c r="D19" s="341"/>
      <c r="E19" s="48">
        <v>184960</v>
      </c>
      <c r="F19" s="81">
        <v>312</v>
      </c>
      <c r="G19" s="48">
        <f t="shared" si="0"/>
        <v>2384927.6600000029</v>
      </c>
      <c r="H19" s="333" t="s">
        <v>8432</v>
      </c>
    </row>
    <row r="20" spans="1:9">
      <c r="A20" s="322">
        <v>42704</v>
      </c>
      <c r="B20" s="9" t="s">
        <v>8433</v>
      </c>
      <c r="C20" s="48">
        <v>4750000</v>
      </c>
      <c r="D20" s="341">
        <v>206</v>
      </c>
      <c r="E20" s="48">
        <v>0</v>
      </c>
      <c r="F20" s="81"/>
      <c r="G20" s="48">
        <f t="shared" si="0"/>
        <v>2199967.6600000029</v>
      </c>
      <c r="H20" s="333" t="s">
        <v>8434</v>
      </c>
    </row>
    <row r="21" spans="1:9">
      <c r="A21" s="322">
        <v>42704</v>
      </c>
      <c r="B21" s="9" t="s">
        <v>8435</v>
      </c>
      <c r="C21" s="48">
        <v>3000</v>
      </c>
      <c r="D21" s="341">
        <v>210</v>
      </c>
      <c r="E21" s="48">
        <v>0</v>
      </c>
      <c r="F21" s="81"/>
      <c r="G21" s="48">
        <f t="shared" si="0"/>
        <v>6949967.6600000029</v>
      </c>
    </row>
    <row r="22" spans="1:9">
      <c r="A22" s="322">
        <v>42704</v>
      </c>
      <c r="B22" s="9" t="s">
        <v>8436</v>
      </c>
      <c r="C22" s="48">
        <v>1427598.71</v>
      </c>
      <c r="D22" s="341">
        <v>209</v>
      </c>
      <c r="E22" s="48">
        <v>0</v>
      </c>
      <c r="F22" s="81"/>
      <c r="G22" s="48">
        <f t="shared" si="0"/>
        <v>6952967.6600000029</v>
      </c>
    </row>
    <row r="23" spans="1:9">
      <c r="A23" s="322">
        <v>42704</v>
      </c>
      <c r="B23" s="9" t="s">
        <v>5642</v>
      </c>
      <c r="C23" s="48">
        <v>0</v>
      </c>
      <c r="D23" s="341"/>
      <c r="E23" s="48">
        <v>4750016.37</v>
      </c>
      <c r="F23" s="81">
        <v>311</v>
      </c>
      <c r="G23" s="48">
        <f t="shared" si="0"/>
        <v>8380566.3700000029</v>
      </c>
      <c r="H23" s="333" t="s">
        <v>8434</v>
      </c>
    </row>
    <row r="24" spans="1:9">
      <c r="A24" s="322">
        <v>42704</v>
      </c>
      <c r="B24" s="9" t="s">
        <v>8437</v>
      </c>
      <c r="C24" s="48">
        <v>0</v>
      </c>
      <c r="D24" s="341"/>
      <c r="E24" s="48">
        <v>192000</v>
      </c>
      <c r="F24" s="81">
        <v>319</v>
      </c>
      <c r="G24" s="48">
        <f t="shared" si="0"/>
        <v>3630550.0000000028</v>
      </c>
    </row>
    <row r="25" spans="1:9">
      <c r="A25" s="322">
        <v>42704</v>
      </c>
      <c r="B25" s="291" t="s">
        <v>8438</v>
      </c>
      <c r="C25" s="48">
        <v>0</v>
      </c>
      <c r="D25" s="341"/>
      <c r="E25" s="48">
        <v>120799.69</v>
      </c>
      <c r="F25" s="81">
        <v>308</v>
      </c>
      <c r="G25" s="48">
        <f t="shared" si="0"/>
        <v>3438550.0000000028</v>
      </c>
      <c r="H25" s="333" t="s">
        <v>8439</v>
      </c>
      <c r="I25" s="2" t="s">
        <v>8440</v>
      </c>
    </row>
    <row r="26" spans="1:9">
      <c r="A26" s="322">
        <v>42704</v>
      </c>
      <c r="B26" s="291" t="s">
        <v>8441</v>
      </c>
      <c r="C26" s="48">
        <v>0</v>
      </c>
      <c r="D26" s="341"/>
      <c r="E26" s="48">
        <v>456300</v>
      </c>
      <c r="F26" s="81">
        <v>309</v>
      </c>
      <c r="G26" s="48">
        <f t="shared" si="0"/>
        <v>3317750.3100000028</v>
      </c>
      <c r="H26" s="333" t="s">
        <v>8442</v>
      </c>
      <c r="I26" s="2" t="s">
        <v>8440</v>
      </c>
    </row>
    <row r="27" spans="1:9">
      <c r="A27" s="322">
        <v>42704</v>
      </c>
      <c r="B27" s="9" t="s">
        <v>8443</v>
      </c>
      <c r="C27" s="48">
        <v>0</v>
      </c>
      <c r="D27" s="341"/>
      <c r="E27" s="48">
        <v>1921</v>
      </c>
      <c r="F27" s="81">
        <v>314</v>
      </c>
      <c r="G27" s="48">
        <f t="shared" si="0"/>
        <v>2861450.3100000028</v>
      </c>
      <c r="H27" s="333" t="s">
        <v>8425</v>
      </c>
    </row>
    <row r="28" spans="1:9">
      <c r="A28" s="322">
        <v>42704</v>
      </c>
      <c r="B28" s="9" t="s">
        <v>8444</v>
      </c>
      <c r="C28" s="48">
        <v>0</v>
      </c>
      <c r="D28" s="341"/>
      <c r="E28" s="48">
        <v>234300</v>
      </c>
      <c r="F28" s="81">
        <v>302</v>
      </c>
      <c r="G28" s="48">
        <f t="shared" si="0"/>
        <v>2859529.3100000028</v>
      </c>
      <c r="H28" s="333" t="s">
        <v>8425</v>
      </c>
    </row>
    <row r="29" spans="1:9">
      <c r="A29" s="322">
        <v>42704</v>
      </c>
      <c r="B29" s="9" t="s">
        <v>8445</v>
      </c>
      <c r="C29" s="48">
        <v>0</v>
      </c>
      <c r="D29" s="341"/>
      <c r="E29" s="48">
        <v>100000</v>
      </c>
      <c r="F29" s="81">
        <v>301</v>
      </c>
      <c r="G29" s="48">
        <f t="shared" si="0"/>
        <v>2625229.3100000028</v>
      </c>
      <c r="H29" s="333" t="s">
        <v>8425</v>
      </c>
    </row>
    <row r="30" spans="1:9">
      <c r="A30" s="322">
        <v>42704</v>
      </c>
      <c r="B30" s="9" t="s">
        <v>8446</v>
      </c>
      <c r="C30" s="48">
        <v>0</v>
      </c>
      <c r="D30" s="341"/>
      <c r="E30" s="48">
        <v>118000</v>
      </c>
      <c r="F30" s="81">
        <v>303</v>
      </c>
      <c r="G30" s="48">
        <f t="shared" si="0"/>
        <v>2525229.3100000028</v>
      </c>
      <c r="H30" s="333" t="s">
        <v>8425</v>
      </c>
    </row>
    <row r="31" spans="1:9">
      <c r="A31" s="322">
        <v>42704</v>
      </c>
      <c r="B31" s="9" t="s">
        <v>8447</v>
      </c>
      <c r="C31" s="48">
        <v>5000</v>
      </c>
      <c r="D31" s="341">
        <v>211</v>
      </c>
      <c r="E31" s="48">
        <v>0</v>
      </c>
      <c r="F31" s="81"/>
      <c r="G31" s="48">
        <f t="shared" si="0"/>
        <v>2407229.3100000028</v>
      </c>
    </row>
    <row r="32" spans="1:9">
      <c r="A32" s="322">
        <v>42704</v>
      </c>
      <c r="B32" s="9" t="s">
        <v>8448</v>
      </c>
      <c r="C32" s="48">
        <v>7190.52</v>
      </c>
      <c r="D32" s="341">
        <v>221</v>
      </c>
      <c r="E32" s="48">
        <v>0</v>
      </c>
      <c r="F32" s="81"/>
      <c r="G32" s="48">
        <f t="shared" si="0"/>
        <v>2412229.3100000028</v>
      </c>
    </row>
    <row r="33" spans="1:7">
      <c r="A33" s="322">
        <v>42704</v>
      </c>
      <c r="B33" s="9" t="s">
        <v>8449</v>
      </c>
      <c r="C33" s="48">
        <v>7888</v>
      </c>
      <c r="D33" s="341">
        <v>212</v>
      </c>
      <c r="E33" s="48">
        <v>0</v>
      </c>
      <c r="F33" s="81"/>
      <c r="G33" s="48">
        <f t="shared" si="0"/>
        <v>2419419.8300000029</v>
      </c>
    </row>
    <row r="34" spans="1:7">
      <c r="A34" s="322">
        <v>42704</v>
      </c>
      <c r="B34" s="9" t="s">
        <v>8450</v>
      </c>
      <c r="C34" s="48">
        <v>3900</v>
      </c>
      <c r="D34" s="341">
        <v>222</v>
      </c>
      <c r="E34" s="48">
        <v>0</v>
      </c>
      <c r="F34" s="81"/>
      <c r="G34" s="48">
        <f t="shared" si="0"/>
        <v>2427307.8300000029</v>
      </c>
    </row>
    <row r="35" spans="1:7">
      <c r="A35" s="322">
        <v>42704</v>
      </c>
      <c r="B35" s="9" t="s">
        <v>8451</v>
      </c>
      <c r="C35" s="48">
        <v>4640</v>
      </c>
      <c r="D35" s="341">
        <v>223</v>
      </c>
      <c r="E35" s="48">
        <v>0</v>
      </c>
      <c r="F35" s="81"/>
      <c r="G35" s="48">
        <f t="shared" si="0"/>
        <v>2431207.8300000029</v>
      </c>
    </row>
    <row r="36" spans="1:7">
      <c r="A36" s="322">
        <v>42704</v>
      </c>
      <c r="B36" s="9" t="s">
        <v>8452</v>
      </c>
      <c r="C36" s="48">
        <v>67526.91</v>
      </c>
      <c r="D36" s="341">
        <v>224</v>
      </c>
      <c r="E36" s="48">
        <v>0</v>
      </c>
      <c r="F36" s="81"/>
      <c r="G36" s="48">
        <f t="shared" si="0"/>
        <v>2435847.8300000029</v>
      </c>
    </row>
    <row r="37" spans="1:7">
      <c r="A37" s="322">
        <v>42704</v>
      </c>
      <c r="B37" s="9" t="s">
        <v>8453</v>
      </c>
      <c r="C37" s="48">
        <v>8277.32</v>
      </c>
      <c r="D37" s="341">
        <v>213</v>
      </c>
      <c r="E37" s="48">
        <v>0</v>
      </c>
      <c r="F37" s="81"/>
      <c r="G37" s="48">
        <f t="shared" si="0"/>
        <v>2503374.740000003</v>
      </c>
    </row>
    <row r="38" spans="1:7">
      <c r="A38" s="322">
        <v>42704</v>
      </c>
      <c r="B38" s="9" t="s">
        <v>8454</v>
      </c>
      <c r="C38" s="48">
        <v>500</v>
      </c>
      <c r="D38" s="341">
        <v>225</v>
      </c>
      <c r="E38" s="48">
        <v>0</v>
      </c>
      <c r="F38" s="81"/>
      <c r="G38" s="48">
        <f t="shared" si="0"/>
        <v>2511652.0600000028</v>
      </c>
    </row>
    <row r="39" spans="1:7">
      <c r="A39" s="322">
        <v>42704</v>
      </c>
      <c r="B39" s="9" t="s">
        <v>8455</v>
      </c>
      <c r="C39" s="48">
        <v>4462.91</v>
      </c>
      <c r="D39" s="341">
        <v>226</v>
      </c>
      <c r="E39" s="48">
        <v>0</v>
      </c>
      <c r="F39" s="81"/>
      <c r="G39" s="48">
        <f t="shared" si="0"/>
        <v>2512152.0600000028</v>
      </c>
    </row>
    <row r="40" spans="1:7">
      <c r="A40" s="322">
        <v>42704</v>
      </c>
      <c r="B40" s="9" t="s">
        <v>8456</v>
      </c>
      <c r="C40" s="48">
        <v>8526</v>
      </c>
      <c r="D40" s="341">
        <v>227</v>
      </c>
      <c r="E40" s="48">
        <v>0</v>
      </c>
      <c r="F40" s="81"/>
      <c r="G40" s="48">
        <f t="shared" si="0"/>
        <v>2516614.970000003</v>
      </c>
    </row>
    <row r="41" spans="1:7">
      <c r="A41" s="322">
        <v>42704</v>
      </c>
      <c r="B41" s="9" t="s">
        <v>8457</v>
      </c>
      <c r="C41" s="48">
        <v>4044.92</v>
      </c>
      <c r="D41" s="341">
        <v>228</v>
      </c>
      <c r="E41" s="48">
        <v>0</v>
      </c>
      <c r="F41" s="81"/>
      <c r="G41" s="48">
        <f t="shared" si="0"/>
        <v>2525140.970000003</v>
      </c>
    </row>
    <row r="42" spans="1:7">
      <c r="A42" s="322">
        <v>42704</v>
      </c>
      <c r="B42" s="9" t="s">
        <v>8458</v>
      </c>
      <c r="C42" s="48">
        <v>11600</v>
      </c>
      <c r="D42" s="341">
        <v>214</v>
      </c>
      <c r="E42" s="48">
        <v>0</v>
      </c>
      <c r="F42" s="81"/>
      <c r="G42" s="48">
        <f t="shared" si="0"/>
        <v>2529185.8900000029</v>
      </c>
    </row>
    <row r="43" spans="1:7">
      <c r="A43" s="322">
        <v>42704</v>
      </c>
      <c r="B43" s="9" t="s">
        <v>8459</v>
      </c>
      <c r="C43" s="48">
        <v>72</v>
      </c>
      <c r="D43" s="341">
        <v>229</v>
      </c>
      <c r="E43" s="48">
        <v>0</v>
      </c>
      <c r="F43" s="81"/>
      <c r="G43" s="48">
        <f t="shared" si="0"/>
        <v>2540785.8900000029</v>
      </c>
    </row>
    <row r="44" spans="1:7">
      <c r="A44" s="322">
        <v>42704</v>
      </c>
      <c r="B44" s="9" t="s">
        <v>8460</v>
      </c>
      <c r="C44" s="48">
        <v>16234.2</v>
      </c>
      <c r="D44" s="341">
        <v>215</v>
      </c>
      <c r="E44" s="48">
        <v>0</v>
      </c>
      <c r="F44" s="81"/>
      <c r="G44" s="48">
        <f t="shared" si="0"/>
        <v>2540857.8900000029</v>
      </c>
    </row>
    <row r="45" spans="1:7">
      <c r="A45" s="322">
        <v>42704</v>
      </c>
      <c r="B45" s="9" t="s">
        <v>8461</v>
      </c>
      <c r="C45" s="48">
        <v>2784</v>
      </c>
      <c r="D45" s="341">
        <v>216</v>
      </c>
      <c r="E45" s="48">
        <v>0</v>
      </c>
      <c r="F45" s="81"/>
      <c r="G45" s="48">
        <f t="shared" si="0"/>
        <v>2557092.0900000031</v>
      </c>
    </row>
    <row r="46" spans="1:7">
      <c r="A46" s="322">
        <v>42704</v>
      </c>
      <c r="B46" s="9" t="s">
        <v>8462</v>
      </c>
      <c r="C46" s="48">
        <v>2610</v>
      </c>
      <c r="D46" s="341">
        <v>230</v>
      </c>
      <c r="E46" s="48">
        <v>0</v>
      </c>
      <c r="F46" s="81"/>
      <c r="G46" s="48">
        <f t="shared" si="0"/>
        <v>2559876.0900000031</v>
      </c>
    </row>
    <row r="47" spans="1:7">
      <c r="A47" s="322">
        <v>42704</v>
      </c>
      <c r="B47" s="9" t="s">
        <v>8463</v>
      </c>
      <c r="C47" s="48">
        <v>6470</v>
      </c>
      <c r="D47" s="341">
        <v>217</v>
      </c>
      <c r="E47" s="48">
        <v>0</v>
      </c>
      <c r="F47" s="81"/>
      <c r="G47" s="48">
        <f t="shared" si="0"/>
        <v>2562486.0900000031</v>
      </c>
    </row>
    <row r="48" spans="1:7">
      <c r="A48" s="322">
        <v>42704</v>
      </c>
      <c r="B48" s="9" t="s">
        <v>8464</v>
      </c>
      <c r="C48" s="48">
        <v>200</v>
      </c>
      <c r="D48" s="341">
        <v>231</v>
      </c>
      <c r="E48" s="48">
        <v>0</v>
      </c>
      <c r="F48" s="81"/>
      <c r="G48" s="48">
        <f t="shared" si="0"/>
        <v>2568956.0900000031</v>
      </c>
    </row>
    <row r="49" spans="1:7">
      <c r="A49" s="322">
        <v>42704</v>
      </c>
      <c r="B49" s="9" t="s">
        <v>8465</v>
      </c>
      <c r="C49" s="48">
        <v>5512.63</v>
      </c>
      <c r="D49" s="341">
        <v>232</v>
      </c>
      <c r="E49" s="48">
        <v>0</v>
      </c>
      <c r="F49" s="81"/>
      <c r="G49" s="48">
        <f t="shared" si="0"/>
        <v>2569156.0900000031</v>
      </c>
    </row>
    <row r="50" spans="1:7">
      <c r="A50" s="322">
        <v>42704</v>
      </c>
      <c r="B50" s="9" t="s">
        <v>8466</v>
      </c>
      <c r="C50" s="48">
        <v>42920</v>
      </c>
      <c r="D50" s="341">
        <v>218</v>
      </c>
      <c r="E50" s="48">
        <v>0</v>
      </c>
      <c r="F50" s="81"/>
      <c r="G50" s="48">
        <f t="shared" si="0"/>
        <v>2574668.720000003</v>
      </c>
    </row>
    <row r="51" spans="1:7">
      <c r="A51" s="322">
        <v>42704</v>
      </c>
      <c r="B51" s="9" t="s">
        <v>8467</v>
      </c>
      <c r="C51" s="48">
        <v>14152</v>
      </c>
      <c r="D51" s="341">
        <v>233</v>
      </c>
      <c r="E51" s="48">
        <v>0</v>
      </c>
      <c r="F51" s="81"/>
      <c r="G51" s="48">
        <f t="shared" si="0"/>
        <v>2617588.720000003</v>
      </c>
    </row>
    <row r="52" spans="1:7">
      <c r="A52" s="322">
        <v>42704</v>
      </c>
      <c r="B52" s="9" t="s">
        <v>8468</v>
      </c>
      <c r="C52" s="48">
        <v>722.68</v>
      </c>
      <c r="D52" s="341">
        <v>219</v>
      </c>
      <c r="E52" s="48">
        <v>0</v>
      </c>
      <c r="F52" s="81"/>
      <c r="G52" s="48">
        <f t="shared" si="0"/>
        <v>2631740.720000003</v>
      </c>
    </row>
    <row r="53" spans="1:7">
      <c r="A53" s="322">
        <v>42704</v>
      </c>
      <c r="B53" s="9" t="s">
        <v>8469</v>
      </c>
      <c r="C53" s="48">
        <v>406</v>
      </c>
      <c r="D53" s="341">
        <v>220</v>
      </c>
      <c r="E53" s="48">
        <v>0</v>
      </c>
      <c r="F53" s="81"/>
      <c r="G53" s="48">
        <f t="shared" si="0"/>
        <v>2632463.4000000032</v>
      </c>
    </row>
    <row r="54" spans="1:7">
      <c r="A54" s="322">
        <v>42704</v>
      </c>
      <c r="B54" s="9" t="s">
        <v>8470</v>
      </c>
      <c r="C54" s="48">
        <v>1522.08</v>
      </c>
      <c r="D54" s="341">
        <v>234</v>
      </c>
      <c r="E54" s="48">
        <v>0</v>
      </c>
      <c r="F54" s="81"/>
      <c r="G54" s="48">
        <f t="shared" si="0"/>
        <v>2632869.4000000032</v>
      </c>
    </row>
    <row r="55" spans="1:7">
      <c r="A55" s="322">
        <v>42704</v>
      </c>
      <c r="B55" s="9" t="s">
        <v>8471</v>
      </c>
      <c r="C55" s="48">
        <v>3045.23</v>
      </c>
      <c r="D55" s="341">
        <v>235</v>
      </c>
      <c r="E55" s="48">
        <v>0</v>
      </c>
      <c r="F55" s="81"/>
      <c r="G55" s="48">
        <f t="shared" si="0"/>
        <v>2634391.4800000032</v>
      </c>
    </row>
    <row r="56" spans="1:7">
      <c r="A56" s="322">
        <v>42704</v>
      </c>
      <c r="B56" s="9" t="s">
        <v>8472</v>
      </c>
      <c r="C56" s="48">
        <v>0</v>
      </c>
      <c r="D56" s="341"/>
      <c r="E56" s="48">
        <v>66480.67</v>
      </c>
      <c r="F56" s="81">
        <v>284</v>
      </c>
      <c r="G56" s="48">
        <f t="shared" si="0"/>
        <v>2637436.7100000032</v>
      </c>
    </row>
    <row r="57" spans="1:7">
      <c r="A57" s="322">
        <v>42704</v>
      </c>
      <c r="B57" s="9" t="s">
        <v>8473</v>
      </c>
      <c r="C57" s="48">
        <v>0</v>
      </c>
      <c r="D57" s="341"/>
      <c r="E57" s="48">
        <v>130320.93</v>
      </c>
      <c r="F57" s="81">
        <v>269</v>
      </c>
      <c r="G57" s="48">
        <f t="shared" si="0"/>
        <v>2570956.0400000033</v>
      </c>
    </row>
    <row r="58" spans="1:7">
      <c r="A58" s="411">
        <v>42704</v>
      </c>
      <c r="B58" s="451" t="s">
        <v>4180</v>
      </c>
      <c r="C58" s="413">
        <v>20.27</v>
      </c>
      <c r="D58" s="341">
        <v>208</v>
      </c>
      <c r="E58" s="413">
        <v>0</v>
      </c>
      <c r="F58" s="81"/>
      <c r="G58" s="48">
        <f t="shared" si="0"/>
        <v>2440635.1100000031</v>
      </c>
    </row>
    <row r="59" spans="1:7">
      <c r="A59" s="411">
        <v>42704</v>
      </c>
      <c r="B59" s="412" t="s">
        <v>4181</v>
      </c>
      <c r="C59" s="413">
        <v>126.68</v>
      </c>
      <c r="D59" s="341">
        <v>208</v>
      </c>
      <c r="E59" s="413">
        <v>0</v>
      </c>
      <c r="F59" s="81"/>
      <c r="G59" s="48">
        <f t="shared" si="0"/>
        <v>2440655.3800000031</v>
      </c>
    </row>
    <row r="60" spans="1:7">
      <c r="A60" s="322">
        <v>42704</v>
      </c>
      <c r="B60" s="9" t="s">
        <v>4182</v>
      </c>
      <c r="C60" s="48">
        <v>0</v>
      </c>
      <c r="D60" s="341"/>
      <c r="E60" s="48">
        <v>42555.98</v>
      </c>
      <c r="F60" s="81">
        <v>507</v>
      </c>
      <c r="G60" s="48">
        <f t="shared" si="0"/>
        <v>2440782.0600000033</v>
      </c>
    </row>
    <row r="61" spans="1:7">
      <c r="A61" s="411">
        <v>42704</v>
      </c>
      <c r="B61" s="451" t="s">
        <v>4183</v>
      </c>
      <c r="C61" s="413">
        <v>14.41</v>
      </c>
      <c r="D61" s="341">
        <v>208</v>
      </c>
      <c r="E61" s="413">
        <v>0</v>
      </c>
      <c r="F61" s="81"/>
      <c r="G61" s="48">
        <f t="shared" si="0"/>
        <v>2398226.0800000033</v>
      </c>
    </row>
    <row r="62" spans="1:7">
      <c r="A62" s="411">
        <v>42704</v>
      </c>
      <c r="B62" s="412" t="s">
        <v>4184</v>
      </c>
      <c r="C62" s="413">
        <v>90.09</v>
      </c>
      <c r="D62" s="341">
        <v>208</v>
      </c>
      <c r="E62" s="413">
        <v>0</v>
      </c>
      <c r="F62" s="81"/>
      <c r="G62" s="48">
        <f t="shared" si="0"/>
        <v>2398240.4900000035</v>
      </c>
    </row>
    <row r="63" spans="1:7">
      <c r="A63" s="322">
        <v>42704</v>
      </c>
      <c r="B63" s="9" t="s">
        <v>4185</v>
      </c>
      <c r="C63" s="48">
        <v>0</v>
      </c>
      <c r="D63" s="341"/>
      <c r="E63" s="48">
        <v>3786</v>
      </c>
      <c r="F63" s="81">
        <v>507</v>
      </c>
      <c r="G63" s="48">
        <f t="shared" si="0"/>
        <v>2398330.5800000033</v>
      </c>
    </row>
    <row r="64" spans="1:7">
      <c r="A64" s="322">
        <v>42704</v>
      </c>
      <c r="B64" s="9" t="s">
        <v>4186</v>
      </c>
      <c r="C64" s="48">
        <v>3022.9</v>
      </c>
      <c r="D64" s="341">
        <v>207</v>
      </c>
      <c r="E64" s="48">
        <v>0</v>
      </c>
      <c r="F64" s="81"/>
      <c r="G64" s="48">
        <f t="shared" si="0"/>
        <v>2394544.5800000033</v>
      </c>
    </row>
    <row r="65" spans="1:9">
      <c r="A65" s="322">
        <v>42703</v>
      </c>
      <c r="B65" s="9" t="s">
        <v>8474</v>
      </c>
      <c r="C65" s="48">
        <v>593444.19999999995</v>
      </c>
      <c r="D65" s="341">
        <v>205</v>
      </c>
      <c r="E65" s="48">
        <v>0</v>
      </c>
      <c r="F65" s="81"/>
      <c r="G65" s="48">
        <f t="shared" si="0"/>
        <v>2397567.4800000032</v>
      </c>
    </row>
    <row r="66" spans="1:9">
      <c r="A66" s="322">
        <v>42703</v>
      </c>
      <c r="B66" s="9" t="s">
        <v>8475</v>
      </c>
      <c r="C66" s="48">
        <v>92000</v>
      </c>
      <c r="D66" s="341">
        <v>107</v>
      </c>
      <c r="E66" s="48">
        <v>0</v>
      </c>
      <c r="F66" s="81"/>
      <c r="G66" s="48">
        <f t="shared" si="0"/>
        <v>2991011.6800000034</v>
      </c>
    </row>
    <row r="67" spans="1:9">
      <c r="A67" s="322">
        <v>42703</v>
      </c>
      <c r="B67" s="9" t="s">
        <v>8476</v>
      </c>
      <c r="C67" s="48">
        <v>92000</v>
      </c>
      <c r="D67" s="341">
        <v>107</v>
      </c>
      <c r="E67" s="48">
        <v>0</v>
      </c>
      <c r="F67" s="81"/>
      <c r="G67" s="48">
        <f t="shared" si="0"/>
        <v>3083011.6800000034</v>
      </c>
    </row>
    <row r="68" spans="1:9">
      <c r="A68" s="322">
        <v>42703</v>
      </c>
      <c r="B68" s="9" t="s">
        <v>8477</v>
      </c>
      <c r="C68" s="48">
        <v>125000</v>
      </c>
      <c r="D68" s="341">
        <v>48</v>
      </c>
      <c r="E68" s="48">
        <v>0</v>
      </c>
      <c r="F68" s="81"/>
      <c r="G68" s="48">
        <f t="shared" si="0"/>
        <v>3175011.6800000034</v>
      </c>
    </row>
    <row r="69" spans="1:9">
      <c r="A69" s="322">
        <v>42703</v>
      </c>
      <c r="B69" s="9" t="s">
        <v>8478</v>
      </c>
      <c r="C69" s="48">
        <v>125000</v>
      </c>
      <c r="D69" s="341">
        <v>47</v>
      </c>
      <c r="E69" s="48">
        <v>0</v>
      </c>
      <c r="F69" s="81"/>
      <c r="G69" s="48">
        <f t="shared" si="0"/>
        <v>3300011.6800000034</v>
      </c>
    </row>
    <row r="70" spans="1:9">
      <c r="A70" s="322">
        <v>42703</v>
      </c>
      <c r="B70" s="9" t="s">
        <v>8479</v>
      </c>
      <c r="C70" s="48">
        <v>0</v>
      </c>
      <c r="D70" s="341"/>
      <c r="E70" s="48">
        <v>20000</v>
      </c>
      <c r="F70" s="81"/>
      <c r="G70" s="48">
        <f t="shared" si="0"/>
        <v>3425011.6800000034</v>
      </c>
    </row>
    <row r="71" spans="1:9">
      <c r="A71" s="322">
        <v>42703</v>
      </c>
      <c r="B71" s="9" t="s">
        <v>8480</v>
      </c>
      <c r="C71" s="48">
        <v>0</v>
      </c>
      <c r="D71" s="341"/>
      <c r="E71" s="48">
        <v>199000</v>
      </c>
      <c r="F71" s="81">
        <v>295</v>
      </c>
      <c r="G71" s="48">
        <f t="shared" ref="G71:G134" si="1">+G72-C71+E71</f>
        <v>3405011.6800000034</v>
      </c>
    </row>
    <row r="72" spans="1:9">
      <c r="A72" s="322">
        <v>42703</v>
      </c>
      <c r="B72" s="9" t="s">
        <v>8481</v>
      </c>
      <c r="C72" s="48">
        <v>3445.2</v>
      </c>
      <c r="D72" s="341">
        <v>204</v>
      </c>
      <c r="E72" s="48">
        <v>0</v>
      </c>
      <c r="F72" s="81"/>
      <c r="G72" s="48">
        <f t="shared" si="1"/>
        <v>3206011.6800000034</v>
      </c>
    </row>
    <row r="73" spans="1:9">
      <c r="A73" s="322">
        <v>42703</v>
      </c>
      <c r="B73" s="9" t="s">
        <v>8482</v>
      </c>
      <c r="C73" s="48">
        <v>47873.2</v>
      </c>
      <c r="D73" s="341">
        <v>203</v>
      </c>
      <c r="E73" s="48">
        <v>0</v>
      </c>
      <c r="F73" s="81"/>
      <c r="G73" s="48">
        <f t="shared" si="1"/>
        <v>3209456.8800000036</v>
      </c>
    </row>
    <row r="74" spans="1:9">
      <c r="A74" s="322">
        <v>42703</v>
      </c>
      <c r="B74" s="9" t="s">
        <v>8482</v>
      </c>
      <c r="C74" s="48">
        <v>328321.24</v>
      </c>
      <c r="D74" s="341">
        <v>202</v>
      </c>
      <c r="E74" s="48">
        <v>0</v>
      </c>
      <c r="F74" s="81"/>
      <c r="G74" s="48">
        <f t="shared" si="1"/>
        <v>3257330.0800000038</v>
      </c>
    </row>
    <row r="75" spans="1:9">
      <c r="A75" s="322">
        <v>42703</v>
      </c>
      <c r="B75" s="9" t="s">
        <v>8483</v>
      </c>
      <c r="C75" s="48">
        <v>55671.89</v>
      </c>
      <c r="D75" s="341">
        <v>201</v>
      </c>
      <c r="E75" s="48">
        <v>0</v>
      </c>
      <c r="F75" s="81"/>
      <c r="G75" s="48">
        <f t="shared" si="1"/>
        <v>3585651.3200000036</v>
      </c>
    </row>
    <row r="76" spans="1:9">
      <c r="A76" s="322">
        <v>42703</v>
      </c>
      <c r="B76" s="9" t="s">
        <v>8484</v>
      </c>
      <c r="C76" s="48">
        <v>0</v>
      </c>
      <c r="D76" s="341"/>
      <c r="E76" s="48">
        <v>1025</v>
      </c>
      <c r="F76" s="81">
        <v>290</v>
      </c>
      <c r="G76" s="48">
        <f t="shared" si="1"/>
        <v>3641323.2100000037</v>
      </c>
    </row>
    <row r="77" spans="1:9">
      <c r="A77" s="322">
        <v>42703</v>
      </c>
      <c r="B77" s="414" t="s">
        <v>8485</v>
      </c>
      <c r="C77" s="48">
        <v>0</v>
      </c>
      <c r="D77" s="341"/>
      <c r="E77" s="48">
        <v>38575.870000000003</v>
      </c>
      <c r="F77" s="81">
        <v>297</v>
      </c>
      <c r="G77" s="48">
        <f t="shared" si="1"/>
        <v>3640298.2100000037</v>
      </c>
    </row>
    <row r="78" spans="1:9">
      <c r="A78" s="322">
        <v>42703</v>
      </c>
      <c r="B78" s="291" t="s">
        <v>8486</v>
      </c>
      <c r="C78" s="27">
        <v>0</v>
      </c>
      <c r="D78" s="315"/>
      <c r="E78" s="27">
        <v>44574.27</v>
      </c>
      <c r="F78" s="80">
        <v>310</v>
      </c>
      <c r="G78" s="48">
        <f t="shared" si="1"/>
        <v>3601722.3400000036</v>
      </c>
      <c r="H78" s="333" t="s">
        <v>8487</v>
      </c>
      <c r="I78" s="2" t="s">
        <v>8440</v>
      </c>
    </row>
    <row r="79" spans="1:9">
      <c r="A79" s="325">
        <v>42703</v>
      </c>
      <c r="B79" s="414" t="s">
        <v>8488</v>
      </c>
      <c r="C79" s="27">
        <v>0</v>
      </c>
      <c r="D79" s="315"/>
      <c r="E79" s="27">
        <v>165710.95000000001</v>
      </c>
      <c r="F79" s="80">
        <v>304</v>
      </c>
      <c r="G79" s="48">
        <f t="shared" si="1"/>
        <v>3557148.0700000036</v>
      </c>
      <c r="H79" s="333" t="s">
        <v>8489</v>
      </c>
    </row>
    <row r="80" spans="1:9">
      <c r="A80" s="325">
        <v>42703</v>
      </c>
      <c r="B80" s="414" t="s">
        <v>8490</v>
      </c>
      <c r="C80" s="27">
        <v>0</v>
      </c>
      <c r="D80" s="315"/>
      <c r="E80" s="27">
        <v>164198</v>
      </c>
      <c r="F80" s="80">
        <v>305</v>
      </c>
      <c r="G80" s="48">
        <f t="shared" si="1"/>
        <v>3391437.1200000034</v>
      </c>
      <c r="H80" s="333" t="s">
        <v>8489</v>
      </c>
    </row>
    <row r="81" spans="1:8">
      <c r="A81" s="322">
        <v>42703</v>
      </c>
      <c r="B81" s="9" t="s">
        <v>8491</v>
      </c>
      <c r="C81" s="27">
        <v>0</v>
      </c>
      <c r="D81" s="315"/>
      <c r="E81" s="27">
        <v>1267.08</v>
      </c>
      <c r="F81" s="80"/>
      <c r="G81" s="48">
        <f t="shared" si="1"/>
        <v>3227239.1200000034</v>
      </c>
    </row>
    <row r="82" spans="1:8">
      <c r="A82" s="322">
        <v>42703</v>
      </c>
      <c r="B82" s="9" t="s">
        <v>8492</v>
      </c>
      <c r="C82" s="48">
        <v>0</v>
      </c>
      <c r="D82" s="341"/>
      <c r="E82" s="48">
        <v>14531.54</v>
      </c>
      <c r="F82" s="81">
        <v>306</v>
      </c>
      <c r="G82" s="48">
        <f t="shared" si="1"/>
        <v>3225972.0400000033</v>
      </c>
    </row>
    <row r="83" spans="1:8">
      <c r="A83" s="322">
        <v>42703</v>
      </c>
      <c r="B83" s="9" t="s">
        <v>8493</v>
      </c>
      <c r="C83" s="48">
        <v>0</v>
      </c>
      <c r="D83" s="341"/>
      <c r="E83" s="48">
        <v>59800</v>
      </c>
      <c r="F83" s="81">
        <v>298</v>
      </c>
      <c r="G83" s="48">
        <f t="shared" si="1"/>
        <v>3211440.5000000033</v>
      </c>
      <c r="H83" s="333" t="s">
        <v>8425</v>
      </c>
    </row>
    <row r="84" spans="1:8">
      <c r="A84" s="322">
        <v>42703</v>
      </c>
      <c r="B84" s="9" t="s">
        <v>8494</v>
      </c>
      <c r="C84" s="48">
        <v>85000</v>
      </c>
      <c r="D84" s="341">
        <v>200</v>
      </c>
      <c r="E84" s="48">
        <v>0</v>
      </c>
      <c r="F84" s="81"/>
      <c r="G84" s="48">
        <f t="shared" si="1"/>
        <v>3151640.5000000033</v>
      </c>
    </row>
    <row r="85" spans="1:8">
      <c r="A85" s="322">
        <v>42703</v>
      </c>
      <c r="B85" s="9" t="s">
        <v>8495</v>
      </c>
      <c r="C85" s="48">
        <v>0</v>
      </c>
      <c r="D85" s="341"/>
      <c r="E85" s="48">
        <v>312000</v>
      </c>
      <c r="F85" s="81">
        <v>294</v>
      </c>
      <c r="G85" s="48">
        <f t="shared" si="1"/>
        <v>3236640.5000000033</v>
      </c>
      <c r="H85" s="333" t="s">
        <v>8496</v>
      </c>
    </row>
    <row r="86" spans="1:8">
      <c r="A86" s="322">
        <v>42703</v>
      </c>
      <c r="B86" s="9" t="s">
        <v>8497</v>
      </c>
      <c r="C86" s="48">
        <v>0</v>
      </c>
      <c r="D86" s="341"/>
      <c r="E86" s="48">
        <v>1840</v>
      </c>
      <c r="F86" s="81">
        <v>316</v>
      </c>
      <c r="G86" s="48">
        <f t="shared" si="1"/>
        <v>2924640.5000000033</v>
      </c>
      <c r="H86" s="333" t="s">
        <v>8425</v>
      </c>
    </row>
    <row r="87" spans="1:8">
      <c r="A87" s="322">
        <v>42703</v>
      </c>
      <c r="B87" s="9" t="s">
        <v>8498</v>
      </c>
      <c r="C87" s="48">
        <v>0</v>
      </c>
      <c r="D87" s="341"/>
      <c r="E87" s="48">
        <v>23000</v>
      </c>
      <c r="F87" s="81">
        <v>287</v>
      </c>
      <c r="G87" s="48">
        <f t="shared" si="1"/>
        <v>2922800.5000000033</v>
      </c>
    </row>
    <row r="88" spans="1:8">
      <c r="A88" s="322">
        <v>42703</v>
      </c>
      <c r="B88" s="9" t="s">
        <v>8499</v>
      </c>
      <c r="C88" s="48">
        <v>0</v>
      </c>
      <c r="D88" s="341"/>
      <c r="E88" s="48">
        <v>3030</v>
      </c>
      <c r="F88" s="81">
        <v>289</v>
      </c>
      <c r="G88" s="48">
        <f t="shared" si="1"/>
        <v>2899800.5000000033</v>
      </c>
    </row>
    <row r="89" spans="1:8">
      <c r="A89" s="322">
        <v>42703</v>
      </c>
      <c r="B89" s="9" t="s">
        <v>8500</v>
      </c>
      <c r="C89" s="48">
        <v>0</v>
      </c>
      <c r="D89" s="341"/>
      <c r="E89" s="48">
        <v>196</v>
      </c>
      <c r="F89" s="81"/>
      <c r="G89" s="48">
        <f t="shared" si="1"/>
        <v>2896770.5000000033</v>
      </c>
    </row>
    <row r="90" spans="1:8">
      <c r="A90" s="322">
        <v>42703</v>
      </c>
      <c r="B90" s="284" t="s">
        <v>5127</v>
      </c>
      <c r="C90" s="48">
        <v>5000</v>
      </c>
      <c r="D90" s="341" t="s">
        <v>5039</v>
      </c>
      <c r="E90" s="48">
        <v>0</v>
      </c>
      <c r="F90" s="81"/>
      <c r="G90" s="48">
        <f t="shared" si="1"/>
        <v>2896574.5000000033</v>
      </c>
    </row>
    <row r="91" spans="1:8">
      <c r="A91" s="322">
        <v>42703</v>
      </c>
      <c r="B91" s="414" t="s">
        <v>8501</v>
      </c>
      <c r="C91" s="48">
        <v>0</v>
      </c>
      <c r="D91" s="341"/>
      <c r="E91" s="48">
        <v>10748.49</v>
      </c>
      <c r="F91" s="81">
        <v>299</v>
      </c>
      <c r="G91" s="48">
        <f t="shared" si="1"/>
        <v>2901574.5000000033</v>
      </c>
    </row>
    <row r="92" spans="1:8">
      <c r="A92" s="322">
        <v>42703</v>
      </c>
      <c r="B92" s="9" t="s">
        <v>8502</v>
      </c>
      <c r="C92" s="48">
        <v>0</v>
      </c>
      <c r="D92" s="341"/>
      <c r="E92" s="48">
        <v>416531.02</v>
      </c>
      <c r="F92" s="81">
        <v>259</v>
      </c>
      <c r="G92" s="48">
        <f t="shared" si="1"/>
        <v>2890826.010000003</v>
      </c>
    </row>
    <row r="93" spans="1:8">
      <c r="A93" s="322">
        <v>42703</v>
      </c>
      <c r="B93" s="9" t="s">
        <v>8503</v>
      </c>
      <c r="C93" s="48">
        <v>0</v>
      </c>
      <c r="D93" s="341"/>
      <c r="E93" s="48">
        <v>61000</v>
      </c>
      <c r="F93" s="81">
        <v>248</v>
      </c>
      <c r="G93" s="48">
        <f t="shared" si="1"/>
        <v>2474294.990000003</v>
      </c>
    </row>
    <row r="94" spans="1:8">
      <c r="A94" s="322">
        <v>42703</v>
      </c>
      <c r="B94" s="9" t="s">
        <v>8504</v>
      </c>
      <c r="C94" s="48">
        <v>0</v>
      </c>
      <c r="D94" s="341"/>
      <c r="E94" s="48">
        <v>300303.87</v>
      </c>
      <c r="F94" s="81">
        <v>262</v>
      </c>
      <c r="G94" s="48">
        <f t="shared" si="1"/>
        <v>2413294.990000003</v>
      </c>
    </row>
    <row r="95" spans="1:8">
      <c r="A95" s="322">
        <v>42703</v>
      </c>
      <c r="B95" s="294" t="s">
        <v>8505</v>
      </c>
      <c r="C95" s="48">
        <v>0</v>
      </c>
      <c r="D95" s="341"/>
      <c r="E95" s="48">
        <v>9304.9500000000007</v>
      </c>
      <c r="F95" s="81" t="s">
        <v>779</v>
      </c>
      <c r="G95" s="48">
        <f t="shared" si="1"/>
        <v>2112991.1200000029</v>
      </c>
    </row>
    <row r="96" spans="1:8">
      <c r="A96" s="411">
        <v>42703</v>
      </c>
      <c r="B96" s="451" t="s">
        <v>4183</v>
      </c>
      <c r="C96" s="413">
        <v>19.04</v>
      </c>
      <c r="D96" s="341">
        <v>208</v>
      </c>
      <c r="E96" s="413">
        <v>0</v>
      </c>
      <c r="F96" s="81"/>
      <c r="G96" s="48">
        <f t="shared" si="1"/>
        <v>2103686.1700000027</v>
      </c>
    </row>
    <row r="97" spans="1:8">
      <c r="A97" s="411">
        <v>42703</v>
      </c>
      <c r="B97" s="412" t="s">
        <v>4184</v>
      </c>
      <c r="C97" s="413">
        <v>119</v>
      </c>
      <c r="D97" s="341">
        <v>208</v>
      </c>
      <c r="E97" s="413">
        <v>0</v>
      </c>
      <c r="F97" s="81"/>
      <c r="G97" s="48">
        <f t="shared" si="1"/>
        <v>2103705.2100000028</v>
      </c>
    </row>
    <row r="98" spans="1:8">
      <c r="A98" s="322">
        <v>42703</v>
      </c>
      <c r="B98" s="9" t="s">
        <v>4185</v>
      </c>
      <c r="C98" s="48">
        <v>0</v>
      </c>
      <c r="D98" s="341"/>
      <c r="E98" s="48">
        <v>5000</v>
      </c>
      <c r="F98" s="81">
        <v>700</v>
      </c>
      <c r="G98" s="48">
        <f t="shared" si="1"/>
        <v>2103824.2100000028</v>
      </c>
      <c r="H98" s="333" t="s">
        <v>9334</v>
      </c>
    </row>
    <row r="99" spans="1:8">
      <c r="A99" s="411">
        <v>42703</v>
      </c>
      <c r="B99" s="451" t="s">
        <v>4183</v>
      </c>
      <c r="C99" s="413">
        <v>533.12</v>
      </c>
      <c r="D99" s="341">
        <v>208</v>
      </c>
      <c r="E99" s="413">
        <v>0</v>
      </c>
      <c r="F99" s="81"/>
      <c r="G99" s="48">
        <f t="shared" si="1"/>
        <v>2098824.2100000028</v>
      </c>
    </row>
    <row r="100" spans="1:8">
      <c r="A100" s="411">
        <v>42703</v>
      </c>
      <c r="B100" s="412" t="s">
        <v>4184</v>
      </c>
      <c r="C100" s="413">
        <v>3332</v>
      </c>
      <c r="D100" s="341">
        <v>208</v>
      </c>
      <c r="E100" s="413">
        <v>0</v>
      </c>
      <c r="F100" s="81"/>
      <c r="G100" s="48">
        <f t="shared" si="1"/>
        <v>2099357.3300000029</v>
      </c>
    </row>
    <row r="101" spans="1:8">
      <c r="A101" s="322">
        <v>42703</v>
      </c>
      <c r="B101" s="9" t="s">
        <v>4185</v>
      </c>
      <c r="C101" s="48">
        <v>0</v>
      </c>
      <c r="D101" s="341"/>
      <c r="E101" s="356">
        <v>140000</v>
      </c>
      <c r="F101" s="81">
        <v>701</v>
      </c>
      <c r="G101" s="48">
        <f t="shared" si="1"/>
        <v>2102689.3300000029</v>
      </c>
      <c r="H101" s="333" t="s">
        <v>9335</v>
      </c>
    </row>
    <row r="102" spans="1:8">
      <c r="A102" s="411">
        <v>42703</v>
      </c>
      <c r="B102" s="451" t="s">
        <v>4180</v>
      </c>
      <c r="C102" s="413">
        <v>21.44</v>
      </c>
      <c r="D102" s="341">
        <v>208</v>
      </c>
      <c r="E102" s="413">
        <v>0</v>
      </c>
      <c r="F102" s="81"/>
      <c r="G102" s="48">
        <f t="shared" si="1"/>
        <v>1962689.3300000029</v>
      </c>
    </row>
    <row r="103" spans="1:8">
      <c r="A103" s="411">
        <v>42703</v>
      </c>
      <c r="B103" s="412" t="s">
        <v>4181</v>
      </c>
      <c r="C103" s="413">
        <v>134.01</v>
      </c>
      <c r="D103" s="341">
        <v>208</v>
      </c>
      <c r="E103" s="413">
        <v>0</v>
      </c>
      <c r="F103" s="81"/>
      <c r="G103" s="48">
        <f t="shared" si="1"/>
        <v>1962710.7700000028</v>
      </c>
    </row>
    <row r="104" spans="1:8">
      <c r="A104" s="322">
        <v>42703</v>
      </c>
      <c r="B104" s="9" t="s">
        <v>4182</v>
      </c>
      <c r="C104" s="48">
        <v>0</v>
      </c>
      <c r="D104" s="341"/>
      <c r="E104" s="48">
        <v>74670.22</v>
      </c>
      <c r="F104" s="81">
        <v>703</v>
      </c>
      <c r="G104" s="48">
        <f t="shared" si="1"/>
        <v>1962844.7800000028</v>
      </c>
      <c r="H104" s="333" t="s">
        <v>9336</v>
      </c>
    </row>
    <row r="105" spans="1:8">
      <c r="A105" s="411">
        <v>42703</v>
      </c>
      <c r="B105" s="451" t="s">
        <v>4183</v>
      </c>
      <c r="C105" s="413">
        <v>120.4</v>
      </c>
      <c r="D105" s="341">
        <v>208</v>
      </c>
      <c r="E105" s="413">
        <v>0</v>
      </c>
      <c r="F105" s="81"/>
      <c r="G105" s="48">
        <f t="shared" si="1"/>
        <v>1888174.5600000028</v>
      </c>
    </row>
    <row r="106" spans="1:8">
      <c r="A106" s="411">
        <v>42703</v>
      </c>
      <c r="B106" s="412" t="s">
        <v>4184</v>
      </c>
      <c r="C106" s="413">
        <v>752.48</v>
      </c>
      <c r="D106" s="341">
        <v>208</v>
      </c>
      <c r="E106" s="413">
        <v>0</v>
      </c>
      <c r="F106" s="81"/>
      <c r="G106" s="48">
        <f t="shared" si="1"/>
        <v>1888294.9600000028</v>
      </c>
    </row>
    <row r="107" spans="1:8">
      <c r="A107" s="322">
        <v>42703</v>
      </c>
      <c r="B107" s="9" t="s">
        <v>4185</v>
      </c>
      <c r="C107" s="48">
        <v>0</v>
      </c>
      <c r="D107" s="341"/>
      <c r="E107" s="48">
        <v>31617.21</v>
      </c>
      <c r="F107" s="81">
        <v>703</v>
      </c>
      <c r="G107" s="48">
        <f t="shared" si="1"/>
        <v>1889047.4400000027</v>
      </c>
      <c r="H107" s="333" t="s">
        <v>9336</v>
      </c>
    </row>
    <row r="108" spans="1:8">
      <c r="A108" s="411">
        <v>42703</v>
      </c>
      <c r="B108" s="451" t="s">
        <v>7987</v>
      </c>
      <c r="C108" s="413">
        <v>168.3</v>
      </c>
      <c r="D108" s="341">
        <v>208</v>
      </c>
      <c r="E108" s="413">
        <v>0</v>
      </c>
      <c r="F108" s="81"/>
      <c r="G108" s="48">
        <f t="shared" si="1"/>
        <v>1857430.2300000028</v>
      </c>
    </row>
    <row r="109" spans="1:8">
      <c r="A109" s="411">
        <v>42703</v>
      </c>
      <c r="B109" s="412" t="s">
        <v>7988</v>
      </c>
      <c r="C109" s="413">
        <v>1051.8599999999999</v>
      </c>
      <c r="D109" s="341">
        <v>208</v>
      </c>
      <c r="E109" s="413">
        <v>0</v>
      </c>
      <c r="F109" s="81"/>
      <c r="G109" s="48">
        <f t="shared" si="1"/>
        <v>1857598.5300000028</v>
      </c>
    </row>
    <row r="110" spans="1:8">
      <c r="A110" s="322">
        <v>42703</v>
      </c>
      <c r="B110" s="9" t="s">
        <v>7989</v>
      </c>
      <c r="C110" s="48">
        <v>0</v>
      </c>
      <c r="D110" s="341"/>
      <c r="E110" s="48">
        <v>11084.01</v>
      </c>
      <c r="F110" s="81">
        <v>283</v>
      </c>
      <c r="G110" s="48">
        <f t="shared" si="1"/>
        <v>1858650.3900000029</v>
      </c>
    </row>
    <row r="111" spans="1:8">
      <c r="A111" s="322">
        <v>42702</v>
      </c>
      <c r="B111" s="9" t="s">
        <v>8506</v>
      </c>
      <c r="C111" s="48">
        <v>0</v>
      </c>
      <c r="D111" s="341"/>
      <c r="E111" s="48">
        <v>197900</v>
      </c>
      <c r="F111" s="81">
        <v>286</v>
      </c>
      <c r="G111" s="48">
        <f t="shared" si="1"/>
        <v>1847566.3800000029</v>
      </c>
      <c r="H111" s="333" t="s">
        <v>8507</v>
      </c>
    </row>
    <row r="112" spans="1:8">
      <c r="A112" s="322">
        <v>42702</v>
      </c>
      <c r="B112" s="9" t="s">
        <v>8508</v>
      </c>
      <c r="C112" s="48">
        <v>0</v>
      </c>
      <c r="D112" s="341"/>
      <c r="E112" s="48">
        <v>3030</v>
      </c>
      <c r="F112" s="81">
        <v>291</v>
      </c>
      <c r="G112" s="48">
        <f t="shared" si="1"/>
        <v>1649666.3800000029</v>
      </c>
    </row>
    <row r="113" spans="1:9">
      <c r="A113" s="322">
        <v>42702</v>
      </c>
      <c r="B113" s="9" t="s">
        <v>8509</v>
      </c>
      <c r="C113" s="48">
        <v>0</v>
      </c>
      <c r="D113" s="341"/>
      <c r="E113" s="48">
        <v>190000</v>
      </c>
      <c r="F113" s="81">
        <v>285</v>
      </c>
      <c r="G113" s="48">
        <f t="shared" si="1"/>
        <v>1646636.3800000029</v>
      </c>
    </row>
    <row r="114" spans="1:9">
      <c r="A114" s="322">
        <v>42702</v>
      </c>
      <c r="B114" s="9" t="s">
        <v>8510</v>
      </c>
      <c r="C114" s="48">
        <v>177500</v>
      </c>
      <c r="D114" s="341">
        <v>198</v>
      </c>
      <c r="E114" s="48">
        <v>0</v>
      </c>
      <c r="F114" s="81"/>
      <c r="G114" s="48">
        <f t="shared" si="1"/>
        <v>1456636.3800000029</v>
      </c>
    </row>
    <row r="115" spans="1:9">
      <c r="A115" s="322">
        <v>42702</v>
      </c>
      <c r="B115" s="9" t="s">
        <v>8511</v>
      </c>
      <c r="C115" s="48">
        <v>5215.2299999999996</v>
      </c>
      <c r="D115" s="341">
        <v>194</v>
      </c>
      <c r="E115" s="48">
        <v>0</v>
      </c>
      <c r="F115" s="81"/>
      <c r="G115" s="48">
        <f t="shared" si="1"/>
        <v>1634136.3800000029</v>
      </c>
    </row>
    <row r="116" spans="1:9">
      <c r="A116" s="322">
        <v>42702</v>
      </c>
      <c r="B116" s="9" t="s">
        <v>8512</v>
      </c>
      <c r="C116" s="48">
        <v>11534.94</v>
      </c>
      <c r="D116" s="341">
        <v>195</v>
      </c>
      <c r="E116" s="48">
        <v>0</v>
      </c>
      <c r="F116" s="81"/>
      <c r="G116" s="48">
        <f t="shared" si="1"/>
        <v>1639351.6100000029</v>
      </c>
    </row>
    <row r="117" spans="1:9">
      <c r="A117" s="322">
        <v>42702</v>
      </c>
      <c r="B117" s="9" t="s">
        <v>8513</v>
      </c>
      <c r="C117" s="48">
        <v>11221.03</v>
      </c>
      <c r="D117" s="341">
        <v>196</v>
      </c>
      <c r="E117" s="48">
        <v>0</v>
      </c>
      <c r="F117" s="81"/>
      <c r="G117" s="48">
        <f t="shared" si="1"/>
        <v>1650886.5500000028</v>
      </c>
    </row>
    <row r="118" spans="1:9">
      <c r="A118" s="322">
        <v>42702</v>
      </c>
      <c r="B118" s="9" t="s">
        <v>8514</v>
      </c>
      <c r="C118" s="48">
        <v>0</v>
      </c>
      <c r="D118" s="341"/>
      <c r="E118" s="48">
        <v>25541.599999999999</v>
      </c>
      <c r="F118" s="81">
        <v>277</v>
      </c>
      <c r="G118" s="48">
        <f t="shared" si="1"/>
        <v>1662107.5800000029</v>
      </c>
      <c r="H118" s="333" t="s">
        <v>8507</v>
      </c>
    </row>
    <row r="119" spans="1:9">
      <c r="A119" s="322">
        <v>42702</v>
      </c>
      <c r="B119" s="9" t="s">
        <v>8515</v>
      </c>
      <c r="C119" s="48">
        <v>23000</v>
      </c>
      <c r="D119" s="341">
        <v>197</v>
      </c>
      <c r="E119" s="48">
        <v>0</v>
      </c>
      <c r="F119" s="81"/>
      <c r="G119" s="48">
        <f t="shared" si="1"/>
        <v>1636565.9800000028</v>
      </c>
    </row>
    <row r="120" spans="1:9">
      <c r="A120" s="322">
        <v>42702</v>
      </c>
      <c r="B120" s="9" t="s">
        <v>8516</v>
      </c>
      <c r="C120" s="48">
        <v>0</v>
      </c>
      <c r="D120" s="341"/>
      <c r="E120" s="48">
        <v>1921</v>
      </c>
      <c r="F120" s="81">
        <v>280</v>
      </c>
      <c r="G120" s="48">
        <f t="shared" si="1"/>
        <v>1659565.9800000028</v>
      </c>
      <c r="H120" s="333" t="s">
        <v>8507</v>
      </c>
      <c r="I120" s="2" t="s">
        <v>6264</v>
      </c>
    </row>
    <row r="121" spans="1:9">
      <c r="A121" s="322">
        <v>42702</v>
      </c>
      <c r="B121" s="414" t="s">
        <v>8517</v>
      </c>
      <c r="C121" s="48">
        <v>0</v>
      </c>
      <c r="D121" s="341"/>
      <c r="E121" s="48">
        <v>101551.57</v>
      </c>
      <c r="F121" s="81">
        <v>300</v>
      </c>
      <c r="G121" s="48">
        <f t="shared" si="1"/>
        <v>1657644.9800000028</v>
      </c>
      <c r="H121" s="333" t="s">
        <v>8518</v>
      </c>
    </row>
    <row r="122" spans="1:9">
      <c r="A122" s="322">
        <v>42702</v>
      </c>
      <c r="B122" s="291" t="s">
        <v>8519</v>
      </c>
      <c r="C122" s="48">
        <v>0</v>
      </c>
      <c r="D122" s="341"/>
      <c r="E122" s="48">
        <v>68600</v>
      </c>
      <c r="F122" s="81">
        <v>273</v>
      </c>
      <c r="G122" s="48">
        <f t="shared" si="1"/>
        <v>1556093.4100000027</v>
      </c>
      <c r="H122" s="333" t="s">
        <v>8520</v>
      </c>
      <c r="I122" s="2" t="s">
        <v>8521</v>
      </c>
    </row>
    <row r="123" spans="1:9">
      <c r="A123" s="322">
        <v>42702</v>
      </c>
      <c r="B123" s="291" t="s">
        <v>8522</v>
      </c>
      <c r="C123" s="48">
        <v>0</v>
      </c>
      <c r="D123" s="341"/>
      <c r="E123" s="48">
        <v>10683.16</v>
      </c>
      <c r="F123" s="81">
        <v>274</v>
      </c>
      <c r="G123" s="48">
        <f t="shared" si="1"/>
        <v>1487493.4100000027</v>
      </c>
      <c r="H123" s="333" t="s">
        <v>8523</v>
      </c>
      <c r="I123" s="2" t="s">
        <v>8521</v>
      </c>
    </row>
    <row r="124" spans="1:9">
      <c r="A124" s="322">
        <v>42702</v>
      </c>
      <c r="B124" s="291" t="s">
        <v>8524</v>
      </c>
      <c r="C124" s="48">
        <v>0</v>
      </c>
      <c r="D124" s="341"/>
      <c r="E124" s="48">
        <v>14620.27</v>
      </c>
      <c r="F124" s="81">
        <v>275</v>
      </c>
      <c r="G124" s="48">
        <f t="shared" si="1"/>
        <v>1476810.2500000028</v>
      </c>
      <c r="H124" s="333" t="s">
        <v>8525</v>
      </c>
      <c r="I124" s="2" t="s">
        <v>8521</v>
      </c>
    </row>
    <row r="125" spans="1:9">
      <c r="A125" s="322">
        <v>42702</v>
      </c>
      <c r="B125" s="9" t="s">
        <v>8526</v>
      </c>
      <c r="C125" s="48">
        <v>0</v>
      </c>
      <c r="D125" s="341"/>
      <c r="E125" s="48">
        <v>255000</v>
      </c>
      <c r="F125" s="81">
        <v>278</v>
      </c>
      <c r="G125" s="48">
        <f t="shared" si="1"/>
        <v>1462189.9800000028</v>
      </c>
      <c r="H125" s="333" t="s">
        <v>8527</v>
      </c>
    </row>
    <row r="126" spans="1:9">
      <c r="A126" s="322">
        <v>42702</v>
      </c>
      <c r="B126" s="9" t="s">
        <v>8528</v>
      </c>
      <c r="C126" s="48">
        <v>0</v>
      </c>
      <c r="D126" s="341"/>
      <c r="E126" s="48">
        <v>1038</v>
      </c>
      <c r="F126" s="81"/>
      <c r="G126" s="48">
        <f t="shared" si="1"/>
        <v>1207189.9800000028</v>
      </c>
    </row>
    <row r="127" spans="1:9">
      <c r="A127" s="322">
        <v>42702</v>
      </c>
      <c r="B127" s="9" t="s">
        <v>8529</v>
      </c>
      <c r="C127" s="48">
        <v>0</v>
      </c>
      <c r="D127" s="341"/>
      <c r="E127" s="48">
        <v>280000</v>
      </c>
      <c r="F127" s="81">
        <v>272</v>
      </c>
      <c r="G127" s="48">
        <f t="shared" si="1"/>
        <v>1206151.9800000028</v>
      </c>
      <c r="H127" s="333" t="s">
        <v>8507</v>
      </c>
    </row>
    <row r="128" spans="1:9">
      <c r="A128" s="322">
        <v>42702</v>
      </c>
      <c r="B128" s="9" t="s">
        <v>8530</v>
      </c>
      <c r="C128" s="48">
        <v>0</v>
      </c>
      <c r="D128" s="341"/>
      <c r="E128" s="48">
        <v>399000</v>
      </c>
      <c r="F128" s="81">
        <v>293</v>
      </c>
      <c r="G128" s="48">
        <f t="shared" si="1"/>
        <v>926151.98000000278</v>
      </c>
      <c r="H128" s="333" t="s">
        <v>8531</v>
      </c>
    </row>
    <row r="129" spans="1:9">
      <c r="A129" s="322">
        <v>42702</v>
      </c>
      <c r="B129" s="9" t="s">
        <v>8532</v>
      </c>
      <c r="C129" s="48">
        <v>0</v>
      </c>
      <c r="D129" s="341"/>
      <c r="E129" s="48">
        <v>3030</v>
      </c>
      <c r="F129" s="81"/>
      <c r="G129" s="48">
        <f t="shared" si="1"/>
        <v>527151.98000000278</v>
      </c>
      <c r="H129" s="333" t="s">
        <v>9329</v>
      </c>
    </row>
    <row r="130" spans="1:9">
      <c r="A130" s="322">
        <v>42702</v>
      </c>
      <c r="B130" s="9" t="s">
        <v>8533</v>
      </c>
      <c r="C130" s="48">
        <v>0</v>
      </c>
      <c r="D130" s="341"/>
      <c r="E130" s="48">
        <v>5251.67</v>
      </c>
      <c r="F130" s="81">
        <v>268</v>
      </c>
      <c r="G130" s="48">
        <f t="shared" si="1"/>
        <v>524121.98000000283</v>
      </c>
      <c r="H130" s="333" t="s">
        <v>8534</v>
      </c>
    </row>
    <row r="131" spans="1:9">
      <c r="A131" s="322">
        <v>42702</v>
      </c>
      <c r="B131" s="9" t="s">
        <v>8535</v>
      </c>
      <c r="C131" s="48">
        <v>2836649.8</v>
      </c>
      <c r="D131" s="341">
        <v>199</v>
      </c>
      <c r="E131" s="48">
        <v>0</v>
      </c>
      <c r="F131" s="81"/>
      <c r="G131" s="48">
        <f t="shared" si="1"/>
        <v>518870.31000000285</v>
      </c>
    </row>
    <row r="132" spans="1:9">
      <c r="A132" s="322">
        <v>42702</v>
      </c>
      <c r="B132" s="9" t="s">
        <v>8536</v>
      </c>
      <c r="C132" s="48">
        <v>0</v>
      </c>
      <c r="D132" s="341"/>
      <c r="E132" s="48">
        <v>4432</v>
      </c>
      <c r="F132" s="81">
        <v>307</v>
      </c>
      <c r="G132" s="48">
        <f t="shared" si="1"/>
        <v>3355520.1100000027</v>
      </c>
      <c r="H132" s="333" t="s">
        <v>8507</v>
      </c>
    </row>
    <row r="133" spans="1:9">
      <c r="A133" s="322">
        <v>42702</v>
      </c>
      <c r="B133" s="414" t="s">
        <v>8537</v>
      </c>
      <c r="C133" s="48">
        <v>0</v>
      </c>
      <c r="D133" s="341"/>
      <c r="E133" s="48">
        <v>11661.28</v>
      </c>
      <c r="F133" s="81">
        <v>263</v>
      </c>
      <c r="G133" s="48">
        <f t="shared" si="1"/>
        <v>3351088.1100000027</v>
      </c>
      <c r="H133" s="333" t="s">
        <v>8538</v>
      </c>
    </row>
    <row r="134" spans="1:9">
      <c r="A134" s="322">
        <v>42702</v>
      </c>
      <c r="B134" s="9" t="s">
        <v>8539</v>
      </c>
      <c r="C134" s="48">
        <v>0</v>
      </c>
      <c r="D134" s="341"/>
      <c r="E134" s="48">
        <v>20000</v>
      </c>
      <c r="F134" s="81">
        <v>266</v>
      </c>
      <c r="G134" s="48">
        <f t="shared" si="1"/>
        <v>3339426.8300000029</v>
      </c>
      <c r="H134" s="333" t="s">
        <v>8507</v>
      </c>
    </row>
    <row r="135" spans="1:9">
      <c r="A135" s="322">
        <v>42702</v>
      </c>
      <c r="B135" s="284" t="s">
        <v>8540</v>
      </c>
      <c r="C135" s="48">
        <v>5000</v>
      </c>
      <c r="D135" s="341" t="s">
        <v>5039</v>
      </c>
      <c r="E135" s="48">
        <v>0</v>
      </c>
      <c r="F135" s="81"/>
      <c r="G135" s="48">
        <f t="shared" ref="G135:G162" si="2">+G136-C135+E135</f>
        <v>3319426.8300000029</v>
      </c>
    </row>
    <row r="136" spans="1:9">
      <c r="A136" s="322">
        <v>42702</v>
      </c>
      <c r="B136" s="9" t="s">
        <v>8541</v>
      </c>
      <c r="C136" s="48">
        <v>0</v>
      </c>
      <c r="D136" s="341"/>
      <c r="E136" s="48">
        <v>68000</v>
      </c>
      <c r="F136" s="81">
        <v>282</v>
      </c>
      <c r="G136" s="48">
        <f t="shared" si="2"/>
        <v>3324426.8300000029</v>
      </c>
      <c r="H136" s="333" t="s">
        <v>8507</v>
      </c>
    </row>
    <row r="137" spans="1:9">
      <c r="A137" s="322">
        <v>42702</v>
      </c>
      <c r="B137" s="9" t="s">
        <v>8542</v>
      </c>
      <c r="C137" s="48">
        <v>0</v>
      </c>
      <c r="D137" s="341"/>
      <c r="E137" s="48">
        <v>279920</v>
      </c>
      <c r="F137" s="81">
        <v>266</v>
      </c>
      <c r="G137" s="48">
        <f t="shared" si="2"/>
        <v>3256426.8300000029</v>
      </c>
      <c r="H137" s="333" t="s">
        <v>8507</v>
      </c>
      <c r="I137" s="2" t="s">
        <v>8543</v>
      </c>
    </row>
    <row r="138" spans="1:9">
      <c r="A138" s="322">
        <v>42702</v>
      </c>
      <c r="B138" s="9" t="s">
        <v>8544</v>
      </c>
      <c r="C138" s="48">
        <v>0</v>
      </c>
      <c r="D138" s="341"/>
      <c r="E138" s="48">
        <v>76132.009999999995</v>
      </c>
      <c r="F138" s="81">
        <v>265</v>
      </c>
      <c r="G138" s="48">
        <f t="shared" si="2"/>
        <v>2976506.8300000029</v>
      </c>
      <c r="H138" s="333" t="s">
        <v>8507</v>
      </c>
    </row>
    <row r="139" spans="1:9">
      <c r="A139" s="322">
        <v>42702</v>
      </c>
      <c r="B139" s="9" t="s">
        <v>8545</v>
      </c>
      <c r="C139" s="48">
        <v>0</v>
      </c>
      <c r="D139" s="341"/>
      <c r="E139" s="48">
        <v>131439.35999999999</v>
      </c>
      <c r="F139" s="81">
        <v>240</v>
      </c>
      <c r="G139" s="48">
        <f t="shared" si="2"/>
        <v>2900374.8200000031</v>
      </c>
    </row>
    <row r="140" spans="1:9">
      <c r="A140" s="322">
        <v>42702</v>
      </c>
      <c r="B140" s="9" t="s">
        <v>8546</v>
      </c>
      <c r="C140" s="48">
        <v>0</v>
      </c>
      <c r="D140" s="341"/>
      <c r="E140" s="48">
        <v>10662.86</v>
      </c>
      <c r="F140" s="81">
        <v>234</v>
      </c>
      <c r="G140" s="48">
        <f t="shared" si="2"/>
        <v>2768935.4600000032</v>
      </c>
    </row>
    <row r="141" spans="1:9">
      <c r="A141" s="411">
        <v>42702</v>
      </c>
      <c r="B141" s="451" t="s">
        <v>4180</v>
      </c>
      <c r="C141" s="413">
        <v>2.88</v>
      </c>
      <c r="D141" s="341">
        <v>208</v>
      </c>
      <c r="E141" s="413">
        <v>0</v>
      </c>
      <c r="F141" s="81"/>
      <c r="G141" s="48">
        <f t="shared" si="2"/>
        <v>2758272.6000000034</v>
      </c>
    </row>
    <row r="142" spans="1:9">
      <c r="A142" s="411">
        <v>42702</v>
      </c>
      <c r="B142" s="412" t="s">
        <v>4181</v>
      </c>
      <c r="C142" s="413">
        <v>18</v>
      </c>
      <c r="D142" s="341">
        <v>208</v>
      </c>
      <c r="E142" s="413">
        <v>0</v>
      </c>
      <c r="F142" s="81"/>
      <c r="G142" s="48">
        <f t="shared" si="2"/>
        <v>2758275.4800000032</v>
      </c>
    </row>
    <row r="143" spans="1:9">
      <c r="A143" s="322">
        <v>42702</v>
      </c>
      <c r="B143" s="9" t="s">
        <v>4182</v>
      </c>
      <c r="C143" s="48">
        <v>0</v>
      </c>
      <c r="D143" s="341"/>
      <c r="E143" s="48">
        <v>13500</v>
      </c>
      <c r="F143" s="81">
        <v>239</v>
      </c>
      <c r="G143" s="48">
        <f t="shared" si="2"/>
        <v>2758293.4800000032</v>
      </c>
    </row>
    <row r="144" spans="1:9">
      <c r="A144" s="322">
        <v>42702</v>
      </c>
      <c r="B144" s="294" t="s">
        <v>8547</v>
      </c>
      <c r="C144" s="48">
        <v>0</v>
      </c>
      <c r="D144" s="341"/>
      <c r="E144" s="48">
        <v>978.37</v>
      </c>
      <c r="F144" s="81" t="s">
        <v>779</v>
      </c>
      <c r="G144" s="48">
        <f t="shared" si="2"/>
        <v>2744793.4800000032</v>
      </c>
    </row>
    <row r="145" spans="1:12">
      <c r="A145" s="411">
        <v>42702</v>
      </c>
      <c r="B145" s="451" t="s">
        <v>4180</v>
      </c>
      <c r="C145" s="413">
        <v>22.85</v>
      </c>
      <c r="D145" s="341">
        <v>208</v>
      </c>
      <c r="E145" s="413">
        <v>0</v>
      </c>
      <c r="F145" s="81"/>
      <c r="G145" s="48">
        <f t="shared" si="2"/>
        <v>2743815.1100000031</v>
      </c>
    </row>
    <row r="146" spans="1:12">
      <c r="A146" s="411">
        <v>42702</v>
      </c>
      <c r="B146" s="412" t="s">
        <v>4181</v>
      </c>
      <c r="C146" s="413">
        <v>142.84</v>
      </c>
      <c r="D146" s="341">
        <v>208</v>
      </c>
      <c r="E146" s="413">
        <v>0</v>
      </c>
      <c r="F146" s="81"/>
      <c r="G146" s="48">
        <f t="shared" si="2"/>
        <v>2743837.9600000032</v>
      </c>
    </row>
    <row r="147" spans="1:12">
      <c r="A147" s="322">
        <v>42702</v>
      </c>
      <c r="B147" s="9" t="s">
        <v>4182</v>
      </c>
      <c r="C147" s="48">
        <v>0</v>
      </c>
      <c r="D147" s="341"/>
      <c r="E147" s="48">
        <v>53531.06</v>
      </c>
      <c r="F147" s="81">
        <v>702</v>
      </c>
      <c r="G147" s="48">
        <f t="shared" si="2"/>
        <v>2743980.8000000031</v>
      </c>
      <c r="H147" s="347" t="s">
        <v>9337</v>
      </c>
    </row>
    <row r="148" spans="1:12">
      <c r="A148" s="411">
        <v>42702</v>
      </c>
      <c r="B148" s="451" t="s">
        <v>4183</v>
      </c>
      <c r="C148" s="413">
        <v>65.52</v>
      </c>
      <c r="D148" s="341">
        <v>208</v>
      </c>
      <c r="E148" s="413">
        <v>0</v>
      </c>
      <c r="F148" s="81"/>
      <c r="G148" s="48">
        <f t="shared" si="2"/>
        <v>2690449.740000003</v>
      </c>
    </row>
    <row r="149" spans="1:12">
      <c r="A149" s="411">
        <v>42702</v>
      </c>
      <c r="B149" s="412" t="s">
        <v>4184</v>
      </c>
      <c r="C149" s="413">
        <v>409.47</v>
      </c>
      <c r="D149" s="341">
        <v>208</v>
      </c>
      <c r="E149" s="413">
        <v>0</v>
      </c>
      <c r="F149" s="81"/>
      <c r="G149" s="48">
        <f t="shared" si="2"/>
        <v>2690515.260000003</v>
      </c>
    </row>
    <row r="150" spans="1:12">
      <c r="A150" s="322">
        <v>42702</v>
      </c>
      <c r="B150" s="9" t="s">
        <v>4185</v>
      </c>
      <c r="C150" s="48">
        <v>0</v>
      </c>
      <c r="D150" s="341"/>
      <c r="E150" s="48">
        <v>17205.98</v>
      </c>
      <c r="F150" s="81">
        <v>702</v>
      </c>
      <c r="G150" s="48">
        <f t="shared" si="2"/>
        <v>2690924.7300000032</v>
      </c>
      <c r="H150" s="347" t="s">
        <v>9337</v>
      </c>
    </row>
    <row r="151" spans="1:12">
      <c r="A151" s="411">
        <v>42702</v>
      </c>
      <c r="B151" s="451" t="s">
        <v>4180</v>
      </c>
      <c r="C151" s="413">
        <v>34.14</v>
      </c>
      <c r="D151" s="341">
        <v>208</v>
      </c>
      <c r="E151" s="413">
        <v>0</v>
      </c>
      <c r="F151" s="81"/>
      <c r="G151" s="48">
        <f t="shared" si="2"/>
        <v>2673718.7500000033</v>
      </c>
    </row>
    <row r="152" spans="1:12">
      <c r="A152" s="411">
        <v>42702</v>
      </c>
      <c r="B152" s="412" t="s">
        <v>4181</v>
      </c>
      <c r="C152" s="413">
        <v>213.4</v>
      </c>
      <c r="D152" s="341">
        <v>208</v>
      </c>
      <c r="E152" s="413">
        <v>0</v>
      </c>
      <c r="F152" s="81"/>
      <c r="G152" s="48">
        <f t="shared" si="2"/>
        <v>2673752.8900000034</v>
      </c>
    </row>
    <row r="153" spans="1:12">
      <c r="A153" s="322">
        <v>42702</v>
      </c>
      <c r="B153" s="9" t="s">
        <v>4182</v>
      </c>
      <c r="C153" s="48">
        <v>0</v>
      </c>
      <c r="D153" s="341"/>
      <c r="E153" s="356">
        <v>108454.41</v>
      </c>
      <c r="F153" s="81">
        <v>701</v>
      </c>
      <c r="G153" s="48">
        <f t="shared" si="2"/>
        <v>2673966.2900000033</v>
      </c>
      <c r="H153" s="347" t="s">
        <v>9338</v>
      </c>
    </row>
    <row r="154" spans="1:12">
      <c r="A154" s="411">
        <v>42702</v>
      </c>
      <c r="B154" s="451" t="s">
        <v>4183</v>
      </c>
      <c r="C154" s="413">
        <v>68.02</v>
      </c>
      <c r="D154" s="341">
        <v>208</v>
      </c>
      <c r="E154" s="413">
        <v>0</v>
      </c>
      <c r="F154" s="81"/>
      <c r="G154" s="48">
        <f t="shared" si="2"/>
        <v>2565511.8800000031</v>
      </c>
    </row>
    <row r="155" spans="1:12">
      <c r="A155" s="411">
        <v>42702</v>
      </c>
      <c r="B155" s="412" t="s">
        <v>4184</v>
      </c>
      <c r="C155" s="413">
        <v>425.12</v>
      </c>
      <c r="D155" s="341">
        <v>208</v>
      </c>
      <c r="E155" s="413">
        <v>0</v>
      </c>
      <c r="F155" s="81"/>
      <c r="G155" s="48">
        <f t="shared" si="2"/>
        <v>2565579.9000000032</v>
      </c>
    </row>
    <row r="156" spans="1:12">
      <c r="A156" s="322">
        <v>42702</v>
      </c>
      <c r="B156" s="9" t="s">
        <v>4185</v>
      </c>
      <c r="C156" s="48">
        <v>0</v>
      </c>
      <c r="D156" s="341"/>
      <c r="E156" s="356">
        <v>17862.939999999999</v>
      </c>
      <c r="F156" s="81">
        <v>701</v>
      </c>
      <c r="G156" s="48">
        <f t="shared" si="2"/>
        <v>2566005.0200000033</v>
      </c>
      <c r="H156" s="347" t="s">
        <v>9338</v>
      </c>
      <c r="L156" s="351"/>
    </row>
    <row r="157" spans="1:12">
      <c r="A157" s="322">
        <v>42702</v>
      </c>
      <c r="B157" s="9" t="s">
        <v>9328</v>
      </c>
      <c r="C157" s="48">
        <v>20000</v>
      </c>
      <c r="D157" s="341">
        <v>50</v>
      </c>
      <c r="E157" s="48">
        <v>0</v>
      </c>
      <c r="F157" s="81"/>
      <c r="G157" s="48">
        <f t="shared" si="2"/>
        <v>2548142.0800000033</v>
      </c>
      <c r="L157" s="351"/>
    </row>
    <row r="158" spans="1:12">
      <c r="A158" s="322">
        <v>42700</v>
      </c>
      <c r="B158" s="9" t="s">
        <v>5045</v>
      </c>
      <c r="C158" s="48">
        <v>0</v>
      </c>
      <c r="D158" s="341"/>
      <c r="E158" s="48">
        <v>550</v>
      </c>
      <c r="F158" s="81">
        <v>279</v>
      </c>
      <c r="G158" s="48">
        <f t="shared" si="2"/>
        <v>2568142.0800000033</v>
      </c>
      <c r="H158" s="333" t="s">
        <v>8548</v>
      </c>
      <c r="L158" s="351"/>
    </row>
    <row r="159" spans="1:12">
      <c r="A159" s="322">
        <v>42700</v>
      </c>
      <c r="B159" s="9" t="s">
        <v>8549</v>
      </c>
      <c r="C159" s="48">
        <v>0</v>
      </c>
      <c r="D159" s="341"/>
      <c r="E159" s="48">
        <v>5000</v>
      </c>
      <c r="F159" s="81">
        <v>281</v>
      </c>
      <c r="G159" s="48">
        <f t="shared" si="2"/>
        <v>2567592.0800000033</v>
      </c>
      <c r="H159" s="333" t="s">
        <v>8548</v>
      </c>
      <c r="L159" s="351"/>
    </row>
    <row r="160" spans="1:12">
      <c r="A160" s="322">
        <v>42700</v>
      </c>
      <c r="B160" s="9" t="s">
        <v>8550</v>
      </c>
      <c r="C160" s="48">
        <v>0</v>
      </c>
      <c r="D160" s="341"/>
      <c r="E160" s="48">
        <v>100300</v>
      </c>
      <c r="F160" s="81">
        <v>260</v>
      </c>
      <c r="G160" s="48">
        <f t="shared" si="2"/>
        <v>2562592.0800000033</v>
      </c>
      <c r="H160" s="333" t="s">
        <v>8548</v>
      </c>
      <c r="L160" s="351"/>
    </row>
    <row r="161" spans="1:12">
      <c r="A161" s="322">
        <v>42700</v>
      </c>
      <c r="B161" s="284" t="s">
        <v>8551</v>
      </c>
      <c r="C161" s="48">
        <v>5000</v>
      </c>
      <c r="D161" s="341" t="s">
        <v>5039</v>
      </c>
      <c r="E161" s="48">
        <v>0</v>
      </c>
      <c r="F161" s="81"/>
      <c r="G161" s="48">
        <f t="shared" si="2"/>
        <v>2462292.0800000033</v>
      </c>
      <c r="L161" s="351"/>
    </row>
    <row r="162" spans="1:12">
      <c r="A162" s="322">
        <v>42700</v>
      </c>
      <c r="B162" s="9" t="s">
        <v>5045</v>
      </c>
      <c r="C162" s="48">
        <v>0</v>
      </c>
      <c r="D162" s="341"/>
      <c r="E162" s="48">
        <v>23000</v>
      </c>
      <c r="F162" s="81">
        <v>264</v>
      </c>
      <c r="G162" s="48">
        <f t="shared" si="2"/>
        <v>2467292.0800000033</v>
      </c>
      <c r="H162" s="333" t="s">
        <v>8548</v>
      </c>
      <c r="I162" s="2" t="s">
        <v>8552</v>
      </c>
      <c r="L162" s="351"/>
    </row>
    <row r="163" spans="1:12">
      <c r="A163" s="322">
        <v>42699</v>
      </c>
      <c r="B163" s="9" t="s">
        <v>8553</v>
      </c>
      <c r="C163" s="48">
        <v>0</v>
      </c>
      <c r="D163" s="341"/>
      <c r="E163" s="48">
        <v>11858.58</v>
      </c>
      <c r="F163" s="81">
        <v>252</v>
      </c>
      <c r="G163" s="48">
        <f t="shared" ref="G163:G226" si="3">+G164-C163+E163</f>
        <v>2444292.0800000033</v>
      </c>
      <c r="H163" s="333" t="s">
        <v>8554</v>
      </c>
      <c r="J163" s="41">
        <v>2444292.08</v>
      </c>
      <c r="K163" s="41">
        <f>+G163-J163</f>
        <v>0</v>
      </c>
      <c r="L163" s="351"/>
    </row>
    <row r="164" spans="1:12">
      <c r="A164" s="322">
        <v>42699</v>
      </c>
      <c r="B164" s="9" t="s">
        <v>8555</v>
      </c>
      <c r="C164" s="48">
        <v>0</v>
      </c>
      <c r="D164" s="341"/>
      <c r="E164" s="48">
        <v>64000</v>
      </c>
      <c r="F164" s="81">
        <v>253</v>
      </c>
      <c r="G164" s="48">
        <f t="shared" si="3"/>
        <v>2432433.5000000033</v>
      </c>
      <c r="H164" s="333" t="s">
        <v>8554</v>
      </c>
      <c r="L164" s="351"/>
    </row>
    <row r="165" spans="1:12">
      <c r="A165" s="322">
        <v>42699</v>
      </c>
      <c r="B165" s="9" t="s">
        <v>8556</v>
      </c>
      <c r="C165" s="48">
        <v>50000</v>
      </c>
      <c r="D165" s="341">
        <v>188</v>
      </c>
      <c r="E165" s="48">
        <v>0</v>
      </c>
      <c r="F165" s="81"/>
      <c r="G165" s="48">
        <f t="shared" si="3"/>
        <v>2368433.5000000033</v>
      </c>
      <c r="L165" s="351"/>
    </row>
    <row r="166" spans="1:12">
      <c r="A166" s="322">
        <v>42699</v>
      </c>
      <c r="B166" s="9" t="s">
        <v>8557</v>
      </c>
      <c r="C166" s="48">
        <v>0</v>
      </c>
      <c r="D166" s="341"/>
      <c r="E166" s="48">
        <v>107525</v>
      </c>
      <c r="F166" s="81">
        <v>251</v>
      </c>
      <c r="G166" s="48">
        <f t="shared" si="3"/>
        <v>2418433.5000000033</v>
      </c>
      <c r="L166" s="351"/>
    </row>
    <row r="167" spans="1:12">
      <c r="A167" s="322">
        <v>42699</v>
      </c>
      <c r="B167" s="9" t="s">
        <v>8558</v>
      </c>
      <c r="C167" s="48">
        <v>0</v>
      </c>
      <c r="D167" s="341"/>
      <c r="E167" s="48">
        <v>4100</v>
      </c>
      <c r="F167" s="81">
        <v>257</v>
      </c>
      <c r="G167" s="48">
        <f t="shared" si="3"/>
        <v>2310908.5000000033</v>
      </c>
      <c r="H167" s="333" t="s">
        <v>8554</v>
      </c>
      <c r="L167" s="351"/>
    </row>
    <row r="168" spans="1:12">
      <c r="A168" s="322">
        <v>42699</v>
      </c>
      <c r="B168" s="9" t="s">
        <v>8559</v>
      </c>
      <c r="C168" s="48">
        <v>126828.03</v>
      </c>
      <c r="D168" s="341">
        <v>193</v>
      </c>
      <c r="E168" s="48">
        <v>0</v>
      </c>
      <c r="F168" s="81"/>
      <c r="G168" s="48">
        <f t="shared" si="3"/>
        <v>2306808.5000000033</v>
      </c>
      <c r="L168" s="351"/>
    </row>
    <row r="169" spans="1:12">
      <c r="A169" s="322">
        <v>42699</v>
      </c>
      <c r="B169" s="9" t="s">
        <v>8559</v>
      </c>
      <c r="C169" s="48">
        <v>58538.75</v>
      </c>
      <c r="D169" s="341">
        <v>192</v>
      </c>
      <c r="E169" s="48">
        <v>0</v>
      </c>
      <c r="F169" s="81"/>
      <c r="G169" s="48">
        <f t="shared" si="3"/>
        <v>2433636.5300000031</v>
      </c>
      <c r="L169" s="351"/>
    </row>
    <row r="170" spans="1:12">
      <c r="A170" s="322">
        <v>42699</v>
      </c>
      <c r="B170" s="9" t="s">
        <v>8560</v>
      </c>
      <c r="C170" s="48">
        <v>0</v>
      </c>
      <c r="D170" s="341"/>
      <c r="E170" s="48">
        <v>585000</v>
      </c>
      <c r="F170" s="81">
        <v>292</v>
      </c>
      <c r="G170" s="48">
        <f t="shared" si="3"/>
        <v>2492175.2800000031</v>
      </c>
      <c r="H170" s="333" t="s">
        <v>8561</v>
      </c>
      <c r="L170" s="351"/>
    </row>
    <row r="171" spans="1:12">
      <c r="A171" s="322">
        <v>42699</v>
      </c>
      <c r="B171" s="291" t="s">
        <v>8562</v>
      </c>
      <c r="C171" s="48">
        <v>0</v>
      </c>
      <c r="D171" s="341"/>
      <c r="E171" s="48">
        <v>281360</v>
      </c>
      <c r="F171" s="81">
        <v>243</v>
      </c>
      <c r="G171" s="48">
        <f t="shared" si="3"/>
        <v>1907175.2800000033</v>
      </c>
      <c r="H171" s="333" t="s">
        <v>8563</v>
      </c>
      <c r="I171" s="2" t="s">
        <v>8564</v>
      </c>
      <c r="L171" s="351"/>
    </row>
    <row r="172" spans="1:12">
      <c r="A172" s="322">
        <v>42699</v>
      </c>
      <c r="B172" s="291" t="s">
        <v>8565</v>
      </c>
      <c r="C172" s="48">
        <v>0</v>
      </c>
      <c r="D172" s="341"/>
      <c r="E172" s="48">
        <v>119332.77</v>
      </c>
      <c r="F172" s="81">
        <v>244</v>
      </c>
      <c r="G172" s="48">
        <f t="shared" si="3"/>
        <v>1625815.2800000033</v>
      </c>
      <c r="H172" s="333" t="s">
        <v>8566</v>
      </c>
      <c r="I172" s="2" t="s">
        <v>8564</v>
      </c>
      <c r="L172" s="351"/>
    </row>
    <row r="173" spans="1:12">
      <c r="A173" s="322">
        <v>42699</v>
      </c>
      <c r="B173" s="9" t="s">
        <v>5045</v>
      </c>
      <c r="C173" s="48">
        <v>0</v>
      </c>
      <c r="D173" s="341"/>
      <c r="E173" s="48">
        <v>50000</v>
      </c>
      <c r="F173" s="81">
        <v>247</v>
      </c>
      <c r="G173" s="48">
        <f t="shared" si="3"/>
        <v>1506482.5100000033</v>
      </c>
      <c r="H173" s="333" t="s">
        <v>8554</v>
      </c>
      <c r="L173" s="351"/>
    </row>
    <row r="174" spans="1:12">
      <c r="A174" s="322">
        <v>42699</v>
      </c>
      <c r="B174" s="9" t="s">
        <v>8567</v>
      </c>
      <c r="C174" s="48">
        <v>1175972.1100000001</v>
      </c>
      <c r="D174" s="341">
        <v>190</v>
      </c>
      <c r="E174" s="48">
        <v>0</v>
      </c>
      <c r="F174" s="81"/>
      <c r="G174" s="48">
        <f t="shared" si="3"/>
        <v>1456482.5100000033</v>
      </c>
      <c r="L174" s="351"/>
    </row>
    <row r="175" spans="1:12">
      <c r="A175" s="322">
        <v>42699</v>
      </c>
      <c r="B175" s="9" t="s">
        <v>8568</v>
      </c>
      <c r="C175" s="48">
        <v>0</v>
      </c>
      <c r="D175" s="341"/>
      <c r="E175" s="48">
        <v>324300</v>
      </c>
      <c r="F175" s="81">
        <v>258</v>
      </c>
      <c r="G175" s="48">
        <f t="shared" si="3"/>
        <v>2632454.6200000034</v>
      </c>
      <c r="H175" s="333" t="s">
        <v>8554</v>
      </c>
      <c r="L175" s="351"/>
    </row>
    <row r="176" spans="1:12">
      <c r="A176" s="322">
        <v>42699</v>
      </c>
      <c r="B176" s="9" t="s">
        <v>8569</v>
      </c>
      <c r="C176" s="422">
        <v>0</v>
      </c>
      <c r="D176" s="341"/>
      <c r="E176" s="422">
        <v>2275.58</v>
      </c>
      <c r="F176" s="81">
        <v>256</v>
      </c>
      <c r="G176" s="48">
        <f t="shared" si="3"/>
        <v>2308154.6200000034</v>
      </c>
      <c r="H176" s="333" t="s">
        <v>8554</v>
      </c>
      <c r="L176" s="351"/>
    </row>
    <row r="177" spans="1:12">
      <c r="A177" s="322">
        <v>42699</v>
      </c>
      <c r="B177" s="284" t="s">
        <v>8570</v>
      </c>
      <c r="C177" s="422">
        <v>5000</v>
      </c>
      <c r="D177" s="341" t="s">
        <v>5039</v>
      </c>
      <c r="E177" s="422">
        <v>0</v>
      </c>
      <c r="F177" s="81"/>
      <c r="G177" s="48">
        <f t="shared" si="3"/>
        <v>2305879.0400000033</v>
      </c>
      <c r="L177" s="351"/>
    </row>
    <row r="178" spans="1:12">
      <c r="A178" s="322">
        <v>42699</v>
      </c>
      <c r="B178" s="474" t="s">
        <v>16</v>
      </c>
      <c r="C178" s="475">
        <v>0</v>
      </c>
      <c r="D178" s="341"/>
      <c r="E178" s="475">
        <v>18000</v>
      </c>
      <c r="F178" s="81">
        <v>250</v>
      </c>
      <c r="G178" s="48">
        <f t="shared" si="3"/>
        <v>2310879.0400000033</v>
      </c>
      <c r="H178" s="333" t="s">
        <v>8554</v>
      </c>
      <c r="L178" s="351"/>
    </row>
    <row r="179" spans="1:12">
      <c r="A179" s="322">
        <v>42699</v>
      </c>
      <c r="B179" s="9" t="s">
        <v>8571</v>
      </c>
      <c r="C179" s="48">
        <v>0</v>
      </c>
      <c r="D179" s="341"/>
      <c r="E179" s="48">
        <v>27886.25</v>
      </c>
      <c r="F179" s="81">
        <v>213</v>
      </c>
      <c r="G179" s="48">
        <f t="shared" si="3"/>
        <v>2292879.0400000033</v>
      </c>
      <c r="H179" s="333" t="s">
        <v>8572</v>
      </c>
      <c r="L179" s="351"/>
    </row>
    <row r="180" spans="1:12">
      <c r="A180" s="322">
        <v>42699</v>
      </c>
      <c r="B180" s="9" t="s">
        <v>8573</v>
      </c>
      <c r="C180" s="48">
        <v>0</v>
      </c>
      <c r="D180" s="341"/>
      <c r="E180" s="48">
        <v>263730.32</v>
      </c>
      <c r="F180" s="81">
        <v>229</v>
      </c>
      <c r="G180" s="48">
        <f t="shared" si="3"/>
        <v>2264992.7900000033</v>
      </c>
      <c r="H180" s="333" t="s">
        <v>8574</v>
      </c>
      <c r="L180" s="351"/>
    </row>
    <row r="181" spans="1:12">
      <c r="A181" s="322">
        <v>42699</v>
      </c>
      <c r="B181" s="414" t="s">
        <v>8575</v>
      </c>
      <c r="C181" s="48">
        <v>0</v>
      </c>
      <c r="D181" s="341"/>
      <c r="E181" s="48">
        <v>35712.559999999998</v>
      </c>
      <c r="F181" s="81">
        <v>241</v>
      </c>
      <c r="G181" s="48">
        <f t="shared" si="3"/>
        <v>2001262.4700000032</v>
      </c>
      <c r="H181" s="333" t="s">
        <v>8576</v>
      </c>
      <c r="L181" s="351"/>
    </row>
    <row r="182" spans="1:12">
      <c r="A182" s="322">
        <v>42699</v>
      </c>
      <c r="B182" s="294" t="s">
        <v>8577</v>
      </c>
      <c r="C182" s="48">
        <v>0</v>
      </c>
      <c r="D182" s="341"/>
      <c r="E182" s="48">
        <v>3722.17</v>
      </c>
      <c r="F182" s="81" t="s">
        <v>779</v>
      </c>
      <c r="G182" s="48">
        <f t="shared" si="3"/>
        <v>1965549.9100000032</v>
      </c>
      <c r="L182" s="351"/>
    </row>
    <row r="183" spans="1:12">
      <c r="A183" s="411">
        <v>42699</v>
      </c>
      <c r="B183" s="451" t="s">
        <v>4180</v>
      </c>
      <c r="C183" s="413">
        <v>30.51</v>
      </c>
      <c r="D183" s="341">
        <v>208</v>
      </c>
      <c r="E183" s="413">
        <v>0</v>
      </c>
      <c r="F183" s="81"/>
      <c r="G183" s="48">
        <f t="shared" si="3"/>
        <v>1961827.7400000033</v>
      </c>
      <c r="L183" s="351"/>
    </row>
    <row r="184" spans="1:12">
      <c r="A184" s="411">
        <v>42699</v>
      </c>
      <c r="B184" s="412" t="s">
        <v>4181</v>
      </c>
      <c r="C184" s="413">
        <v>190.69</v>
      </c>
      <c r="D184" s="341">
        <v>208</v>
      </c>
      <c r="E184" s="413">
        <v>0</v>
      </c>
      <c r="F184" s="81"/>
      <c r="G184" s="48">
        <f t="shared" si="3"/>
        <v>1961858.2500000033</v>
      </c>
      <c r="L184" s="351"/>
    </row>
    <row r="185" spans="1:12">
      <c r="A185" s="322">
        <v>42699</v>
      </c>
      <c r="B185" s="9" t="s">
        <v>4182</v>
      </c>
      <c r="C185" s="48">
        <v>0</v>
      </c>
      <c r="D185" s="341"/>
      <c r="E185" s="48">
        <v>66669.240000000005</v>
      </c>
      <c r="F185" s="81">
        <v>235</v>
      </c>
      <c r="G185" s="48">
        <f t="shared" si="3"/>
        <v>1962048.9400000032</v>
      </c>
      <c r="L185" s="351"/>
    </row>
    <row r="186" spans="1:12">
      <c r="A186" s="411">
        <v>42699</v>
      </c>
      <c r="B186" s="451" t="s">
        <v>4183</v>
      </c>
      <c r="C186" s="413">
        <v>66.23</v>
      </c>
      <c r="D186" s="341">
        <v>208</v>
      </c>
      <c r="E186" s="413">
        <v>0</v>
      </c>
      <c r="F186" s="81"/>
      <c r="G186" s="48">
        <f t="shared" si="3"/>
        <v>1895379.7000000032</v>
      </c>
      <c r="L186" s="351"/>
    </row>
    <row r="187" spans="1:12">
      <c r="A187" s="411">
        <v>42699</v>
      </c>
      <c r="B187" s="412" t="s">
        <v>4184</v>
      </c>
      <c r="C187" s="413">
        <v>413.91</v>
      </c>
      <c r="D187" s="341">
        <v>208</v>
      </c>
      <c r="E187" s="413">
        <v>0</v>
      </c>
      <c r="F187" s="81"/>
      <c r="G187" s="48">
        <f t="shared" si="3"/>
        <v>1895445.9300000032</v>
      </c>
      <c r="L187" s="351"/>
    </row>
    <row r="188" spans="1:12">
      <c r="A188" s="322">
        <v>42699</v>
      </c>
      <c r="B188" s="9" t="s">
        <v>4185</v>
      </c>
      <c r="C188" s="48">
        <v>0</v>
      </c>
      <c r="D188" s="341"/>
      <c r="E188" s="48">
        <v>17391.96</v>
      </c>
      <c r="F188" s="81">
        <v>235</v>
      </c>
      <c r="G188" s="48">
        <f t="shared" si="3"/>
        <v>1895859.8400000031</v>
      </c>
      <c r="L188" s="351"/>
    </row>
    <row r="189" spans="1:12">
      <c r="A189" s="322">
        <v>42698</v>
      </c>
      <c r="B189" s="9" t="s">
        <v>8578</v>
      </c>
      <c r="C189" s="48">
        <v>7750.8</v>
      </c>
      <c r="D189" s="341">
        <v>78</v>
      </c>
      <c r="E189" s="48">
        <v>0</v>
      </c>
      <c r="F189" s="81"/>
      <c r="G189" s="48">
        <f t="shared" si="3"/>
        <v>1878467.8800000031</v>
      </c>
      <c r="L189" s="351"/>
    </row>
    <row r="190" spans="1:12">
      <c r="A190" s="322">
        <v>42698</v>
      </c>
      <c r="B190" s="9" t="s">
        <v>8579</v>
      </c>
      <c r="C190" s="48">
        <v>4992.04</v>
      </c>
      <c r="D190" s="341">
        <v>185</v>
      </c>
      <c r="E190" s="48">
        <v>0</v>
      </c>
      <c r="F190" s="81"/>
      <c r="G190" s="48">
        <f t="shared" si="3"/>
        <v>1886218.6800000032</v>
      </c>
      <c r="L190" s="351"/>
    </row>
    <row r="191" spans="1:12">
      <c r="A191" s="322">
        <v>42698</v>
      </c>
      <c r="B191" s="9" t="s">
        <v>8580</v>
      </c>
      <c r="C191" s="48">
        <v>9329</v>
      </c>
      <c r="D191" s="341">
        <v>186</v>
      </c>
      <c r="E191" s="48">
        <v>0</v>
      </c>
      <c r="F191" s="81"/>
      <c r="G191" s="48">
        <f t="shared" si="3"/>
        <v>1891210.7200000032</v>
      </c>
      <c r="L191" s="351"/>
    </row>
    <row r="192" spans="1:12">
      <c r="A192" s="322">
        <v>42698</v>
      </c>
      <c r="B192" s="9" t="s">
        <v>8581</v>
      </c>
      <c r="C192" s="48">
        <v>14429.35</v>
      </c>
      <c r="D192" s="341">
        <v>187</v>
      </c>
      <c r="E192" s="48">
        <v>0</v>
      </c>
      <c r="F192" s="81"/>
      <c r="G192" s="48">
        <f t="shared" si="3"/>
        <v>1900539.7200000032</v>
      </c>
      <c r="L192" s="351"/>
    </row>
    <row r="193" spans="1:12">
      <c r="A193" s="322">
        <v>42698</v>
      </c>
      <c r="B193" s="9" t="s">
        <v>8582</v>
      </c>
      <c r="C193" s="48">
        <v>5700</v>
      </c>
      <c r="D193" s="341">
        <v>181</v>
      </c>
      <c r="E193" s="48">
        <v>0</v>
      </c>
      <c r="F193" s="81"/>
      <c r="G193" s="48">
        <f t="shared" si="3"/>
        <v>1914969.0700000033</v>
      </c>
      <c r="L193" s="351"/>
    </row>
    <row r="194" spans="1:12">
      <c r="A194" s="322">
        <v>42698</v>
      </c>
      <c r="B194" s="9" t="s">
        <v>8583</v>
      </c>
      <c r="C194" s="48">
        <v>50000</v>
      </c>
      <c r="D194" s="341">
        <v>180</v>
      </c>
      <c r="E194" s="48">
        <v>0</v>
      </c>
      <c r="F194" s="81"/>
      <c r="G194" s="48">
        <f t="shared" si="3"/>
        <v>1920669.0700000033</v>
      </c>
      <c r="L194" s="351"/>
    </row>
    <row r="195" spans="1:12">
      <c r="A195" s="322">
        <v>42698</v>
      </c>
      <c r="B195" s="9" t="s">
        <v>8584</v>
      </c>
      <c r="C195" s="48">
        <v>7540.03</v>
      </c>
      <c r="D195" s="341">
        <v>182</v>
      </c>
      <c r="E195" s="48">
        <v>0</v>
      </c>
      <c r="F195" s="81"/>
      <c r="G195" s="48">
        <f t="shared" si="3"/>
        <v>1970669.0700000033</v>
      </c>
      <c r="L195" s="351"/>
    </row>
    <row r="196" spans="1:12">
      <c r="A196" s="322">
        <v>42698</v>
      </c>
      <c r="B196" s="9" t="s">
        <v>8585</v>
      </c>
      <c r="C196" s="48">
        <v>0</v>
      </c>
      <c r="D196" s="341"/>
      <c r="E196" s="48">
        <v>100000</v>
      </c>
      <c r="F196" s="81">
        <v>236</v>
      </c>
      <c r="G196" s="48">
        <f t="shared" si="3"/>
        <v>1978209.1000000034</v>
      </c>
      <c r="H196" s="333" t="s">
        <v>8554</v>
      </c>
      <c r="L196" s="351"/>
    </row>
    <row r="197" spans="1:12">
      <c r="A197" s="322">
        <v>42698</v>
      </c>
      <c r="B197" s="9" t="s">
        <v>8586</v>
      </c>
      <c r="C197" s="48">
        <v>170000</v>
      </c>
      <c r="D197" s="341">
        <v>183</v>
      </c>
      <c r="E197" s="48">
        <v>0</v>
      </c>
      <c r="F197" s="81"/>
      <c r="G197" s="48">
        <f t="shared" si="3"/>
        <v>1878209.1000000034</v>
      </c>
      <c r="L197" s="351"/>
    </row>
    <row r="198" spans="1:12">
      <c r="A198" s="322">
        <v>42698</v>
      </c>
      <c r="B198" s="9" t="s">
        <v>8587</v>
      </c>
      <c r="C198" s="48">
        <v>180000</v>
      </c>
      <c r="D198" s="341">
        <v>105</v>
      </c>
      <c r="E198" s="48">
        <v>0</v>
      </c>
      <c r="F198" s="81"/>
      <c r="G198" s="48">
        <f t="shared" si="3"/>
        <v>2048209.1000000034</v>
      </c>
      <c r="L198" s="351"/>
    </row>
    <row r="199" spans="1:12">
      <c r="A199" s="322">
        <v>42698</v>
      </c>
      <c r="B199" s="9" t="s">
        <v>8588</v>
      </c>
      <c r="C199" s="48">
        <v>0</v>
      </c>
      <c r="D199" s="341"/>
      <c r="E199" s="48">
        <v>144830</v>
      </c>
      <c r="F199" s="81">
        <v>238</v>
      </c>
      <c r="G199" s="48">
        <f t="shared" si="3"/>
        <v>2228209.1000000034</v>
      </c>
      <c r="H199" s="333" t="s">
        <v>8589</v>
      </c>
      <c r="L199" s="351"/>
    </row>
    <row r="200" spans="1:12">
      <c r="A200" s="322">
        <v>42698</v>
      </c>
      <c r="B200" s="9" t="s">
        <v>8590</v>
      </c>
      <c r="C200" s="48">
        <v>0</v>
      </c>
      <c r="D200" s="341"/>
      <c r="E200" s="48">
        <v>92000</v>
      </c>
      <c r="F200" s="81">
        <v>254</v>
      </c>
      <c r="G200" s="48">
        <f t="shared" si="3"/>
        <v>2083379.1000000034</v>
      </c>
      <c r="H200" s="333" t="s">
        <v>8591</v>
      </c>
      <c r="L200" s="351"/>
    </row>
    <row r="201" spans="1:12">
      <c r="A201" s="322">
        <v>42698</v>
      </c>
      <c r="B201" s="9" t="s">
        <v>8592</v>
      </c>
      <c r="C201" s="48">
        <v>854785.65</v>
      </c>
      <c r="D201" s="341">
        <v>184</v>
      </c>
      <c r="E201" s="48">
        <v>0</v>
      </c>
      <c r="F201" s="81"/>
      <c r="G201" s="48">
        <f t="shared" si="3"/>
        <v>1991379.1000000034</v>
      </c>
      <c r="L201" s="351"/>
    </row>
    <row r="202" spans="1:12">
      <c r="A202" s="322">
        <v>42698</v>
      </c>
      <c r="B202" s="291" t="s">
        <v>8593</v>
      </c>
      <c r="C202" s="48">
        <v>0</v>
      </c>
      <c r="D202" s="341"/>
      <c r="E202" s="48">
        <v>2474.56</v>
      </c>
      <c r="F202" s="81">
        <v>245</v>
      </c>
      <c r="G202" s="48">
        <f t="shared" si="3"/>
        <v>2846164.7500000033</v>
      </c>
      <c r="H202" s="333" t="s">
        <v>8594</v>
      </c>
      <c r="I202" s="2" t="s">
        <v>8564</v>
      </c>
      <c r="J202" s="41" t="s">
        <v>10</v>
      </c>
      <c r="L202" s="351"/>
    </row>
    <row r="203" spans="1:12">
      <c r="A203" s="322">
        <v>42698</v>
      </c>
      <c r="B203" s="291" t="s">
        <v>8595</v>
      </c>
      <c r="C203" s="48">
        <v>0</v>
      </c>
      <c r="D203" s="341"/>
      <c r="E203" s="48">
        <v>63000</v>
      </c>
      <c r="F203" s="81">
        <v>246</v>
      </c>
      <c r="G203" s="48">
        <f t="shared" si="3"/>
        <v>2843690.1900000032</v>
      </c>
      <c r="H203" s="333" t="s">
        <v>8596</v>
      </c>
      <c r="I203" s="2" t="s">
        <v>8564</v>
      </c>
      <c r="L203" s="351"/>
    </row>
    <row r="204" spans="1:12">
      <c r="A204" s="322">
        <v>42698</v>
      </c>
      <c r="B204" s="414" t="s">
        <v>8597</v>
      </c>
      <c r="C204" s="48">
        <v>0</v>
      </c>
      <c r="D204" s="341"/>
      <c r="E204" s="48">
        <v>27985</v>
      </c>
      <c r="F204" s="81">
        <v>270</v>
      </c>
      <c r="G204" s="48">
        <f t="shared" si="3"/>
        <v>2780690.1900000032</v>
      </c>
      <c r="H204" s="333" t="s">
        <v>8598</v>
      </c>
      <c r="I204" s="2" t="s">
        <v>8599</v>
      </c>
      <c r="L204" s="351"/>
    </row>
    <row r="205" spans="1:12">
      <c r="A205" s="322">
        <v>42698</v>
      </c>
      <c r="B205" s="9" t="s">
        <v>8600</v>
      </c>
      <c r="C205" s="48">
        <v>0</v>
      </c>
      <c r="D205" s="341"/>
      <c r="E205" s="48">
        <v>25000</v>
      </c>
      <c r="F205" s="81">
        <v>271</v>
      </c>
      <c r="G205" s="48">
        <f t="shared" si="3"/>
        <v>2752705.1900000032</v>
      </c>
      <c r="H205" s="333" t="s">
        <v>8601</v>
      </c>
      <c r="I205" s="2" t="s">
        <v>8602</v>
      </c>
      <c r="J205" s="41" t="s">
        <v>8603</v>
      </c>
      <c r="L205" s="351"/>
    </row>
    <row r="206" spans="1:12">
      <c r="A206" s="322">
        <v>42698</v>
      </c>
      <c r="B206" s="284" t="s">
        <v>8604</v>
      </c>
      <c r="C206" s="48">
        <v>5000</v>
      </c>
      <c r="D206" s="341" t="s">
        <v>5039</v>
      </c>
      <c r="E206" s="48">
        <v>0</v>
      </c>
      <c r="F206" s="81"/>
      <c r="G206" s="48">
        <f t="shared" si="3"/>
        <v>2727705.1900000032</v>
      </c>
      <c r="L206" s="351"/>
    </row>
    <row r="207" spans="1:12">
      <c r="A207" s="322">
        <v>42698</v>
      </c>
      <c r="B207" s="9" t="s">
        <v>8605</v>
      </c>
      <c r="C207" s="48">
        <v>0</v>
      </c>
      <c r="D207" s="341"/>
      <c r="E207" s="48">
        <v>7493.35</v>
      </c>
      <c r="F207" s="81">
        <v>195</v>
      </c>
      <c r="G207" s="48">
        <f t="shared" si="3"/>
        <v>2732705.1900000032</v>
      </c>
      <c r="H207" s="333" t="s">
        <v>8606</v>
      </c>
      <c r="L207" s="351"/>
    </row>
    <row r="208" spans="1:12">
      <c r="A208" s="322">
        <v>42698</v>
      </c>
      <c r="B208" s="9" t="s">
        <v>8607</v>
      </c>
      <c r="C208" s="48">
        <v>0</v>
      </c>
      <c r="D208" s="341"/>
      <c r="E208" s="48">
        <v>142976.57</v>
      </c>
      <c r="F208" s="81">
        <v>203</v>
      </c>
      <c r="G208" s="48">
        <f t="shared" si="3"/>
        <v>2725211.8400000031</v>
      </c>
      <c r="H208" s="333" t="s">
        <v>8608</v>
      </c>
      <c r="L208" s="351"/>
    </row>
    <row r="209" spans="1:12">
      <c r="A209" s="322">
        <v>42698</v>
      </c>
      <c r="B209" s="414" t="s">
        <v>8609</v>
      </c>
      <c r="C209" s="48">
        <v>0</v>
      </c>
      <c r="D209" s="341"/>
      <c r="E209" s="48">
        <v>23393.71</v>
      </c>
      <c r="F209" s="81">
        <v>231</v>
      </c>
      <c r="G209" s="48">
        <f t="shared" si="3"/>
        <v>2582235.2700000033</v>
      </c>
      <c r="H209" s="333" t="s">
        <v>8610</v>
      </c>
      <c r="L209" s="351"/>
    </row>
    <row r="210" spans="1:12">
      <c r="A210" s="322">
        <v>42698</v>
      </c>
      <c r="B210" s="294" t="s">
        <v>8611</v>
      </c>
      <c r="C210" s="48">
        <v>0</v>
      </c>
      <c r="D210" s="341"/>
      <c r="E210" s="48">
        <v>14297.72</v>
      </c>
      <c r="F210" s="81" t="s">
        <v>779</v>
      </c>
      <c r="G210" s="48">
        <f t="shared" si="3"/>
        <v>2558841.5600000033</v>
      </c>
      <c r="L210" s="351"/>
    </row>
    <row r="211" spans="1:12">
      <c r="A211" s="411">
        <v>42698</v>
      </c>
      <c r="B211" s="451" t="s">
        <v>4180</v>
      </c>
      <c r="C211" s="413">
        <v>20.07</v>
      </c>
      <c r="D211" s="341">
        <v>208</v>
      </c>
      <c r="E211" s="413">
        <v>0</v>
      </c>
      <c r="F211" s="81"/>
      <c r="G211" s="48">
        <f t="shared" si="3"/>
        <v>2544543.8400000031</v>
      </c>
      <c r="L211" s="351"/>
    </row>
    <row r="212" spans="1:12">
      <c r="A212" s="411">
        <v>42698</v>
      </c>
      <c r="B212" s="412" t="s">
        <v>4181</v>
      </c>
      <c r="C212" s="413">
        <v>125.42</v>
      </c>
      <c r="D212" s="341">
        <v>208</v>
      </c>
      <c r="E212" s="413">
        <v>0</v>
      </c>
      <c r="F212" s="81"/>
      <c r="G212" s="48">
        <f t="shared" si="3"/>
        <v>2544563.9100000029</v>
      </c>
      <c r="L212" s="351"/>
    </row>
    <row r="213" spans="1:12">
      <c r="A213" s="322">
        <v>42698</v>
      </c>
      <c r="B213" s="9" t="s">
        <v>4182</v>
      </c>
      <c r="C213" s="48">
        <v>0</v>
      </c>
      <c r="D213" s="341"/>
      <c r="E213" s="48">
        <v>29525.82</v>
      </c>
      <c r="F213" s="81">
        <v>214</v>
      </c>
      <c r="G213" s="48">
        <f t="shared" si="3"/>
        <v>2544689.3300000029</v>
      </c>
      <c r="H213" s="347" t="s">
        <v>8612</v>
      </c>
      <c r="L213" s="351"/>
    </row>
    <row r="214" spans="1:12">
      <c r="A214" s="411">
        <v>42698</v>
      </c>
      <c r="B214" s="451" t="s">
        <v>4183</v>
      </c>
      <c r="C214" s="413">
        <v>275.08</v>
      </c>
      <c r="D214" s="341">
        <v>208</v>
      </c>
      <c r="E214" s="413">
        <v>0</v>
      </c>
      <c r="F214" s="81"/>
      <c r="G214" s="48">
        <f t="shared" si="3"/>
        <v>2515163.510000003</v>
      </c>
      <c r="L214" s="351"/>
    </row>
    <row r="215" spans="1:12">
      <c r="A215" s="411">
        <v>42698</v>
      </c>
      <c r="B215" s="412" t="s">
        <v>4184</v>
      </c>
      <c r="C215" s="413">
        <v>1719.24</v>
      </c>
      <c r="D215" s="341">
        <v>208</v>
      </c>
      <c r="E215" s="413">
        <v>0</v>
      </c>
      <c r="F215" s="81"/>
      <c r="G215" s="48">
        <f t="shared" si="3"/>
        <v>2515438.5900000031</v>
      </c>
      <c r="L215" s="351"/>
    </row>
    <row r="216" spans="1:12">
      <c r="A216" s="322">
        <v>42698</v>
      </c>
      <c r="B216" s="9" t="s">
        <v>4185</v>
      </c>
      <c r="C216" s="48">
        <v>0</v>
      </c>
      <c r="D216" s="341"/>
      <c r="E216" s="48">
        <v>72237.86</v>
      </c>
      <c r="F216" s="81">
        <v>214</v>
      </c>
      <c r="G216" s="48">
        <f t="shared" si="3"/>
        <v>2517157.8300000033</v>
      </c>
      <c r="H216" s="347" t="s">
        <v>8612</v>
      </c>
      <c r="L216" s="351"/>
    </row>
    <row r="217" spans="1:12">
      <c r="A217" s="322">
        <v>42697</v>
      </c>
      <c r="B217" s="9" t="s">
        <v>8613</v>
      </c>
      <c r="C217" s="48">
        <v>0</v>
      </c>
      <c r="D217" s="341"/>
      <c r="E217" s="48">
        <v>1921</v>
      </c>
      <c r="F217" s="81">
        <v>227</v>
      </c>
      <c r="G217" s="48">
        <f t="shared" si="3"/>
        <v>2444919.9700000035</v>
      </c>
      <c r="H217" s="333" t="s">
        <v>8614</v>
      </c>
      <c r="J217" s="41">
        <v>2444919.9700000002</v>
      </c>
      <c r="K217" s="41">
        <f>+G217-J217</f>
        <v>0</v>
      </c>
      <c r="L217" s="351"/>
    </row>
    <row r="218" spans="1:12">
      <c r="A218" s="322">
        <v>42697</v>
      </c>
      <c r="B218" s="9" t="s">
        <v>8615</v>
      </c>
      <c r="C218" s="48">
        <v>799.44</v>
      </c>
      <c r="D218" s="341">
        <v>191</v>
      </c>
      <c r="E218" s="48">
        <v>0</v>
      </c>
      <c r="F218" s="81"/>
      <c r="G218" s="48">
        <f t="shared" si="3"/>
        <v>2442998.9700000035</v>
      </c>
      <c r="H218" s="333" t="s">
        <v>8616</v>
      </c>
      <c r="L218" s="351"/>
    </row>
    <row r="219" spans="1:12">
      <c r="A219" s="322">
        <v>42697</v>
      </c>
      <c r="B219" s="9" t="s">
        <v>8617</v>
      </c>
      <c r="C219" s="48">
        <v>0</v>
      </c>
      <c r="D219" s="341"/>
      <c r="E219" s="48">
        <v>145000</v>
      </c>
      <c r="F219" s="81">
        <v>228</v>
      </c>
      <c r="G219" s="48">
        <f t="shared" si="3"/>
        <v>2443798.4100000034</v>
      </c>
      <c r="H219" s="333" t="s">
        <v>8618</v>
      </c>
      <c r="L219" s="351"/>
    </row>
    <row r="220" spans="1:12">
      <c r="A220" s="322">
        <v>42697</v>
      </c>
      <c r="B220" s="9" t="s">
        <v>8619</v>
      </c>
      <c r="C220" s="48">
        <v>0</v>
      </c>
      <c r="D220" s="341"/>
      <c r="E220" s="48">
        <v>488000</v>
      </c>
      <c r="F220" s="81">
        <v>215</v>
      </c>
      <c r="G220" s="48">
        <f t="shared" si="3"/>
        <v>2298798.4100000034</v>
      </c>
      <c r="L220" s="351"/>
    </row>
    <row r="221" spans="1:12">
      <c r="A221" s="322">
        <v>42697</v>
      </c>
      <c r="B221" s="9" t="s">
        <v>5077</v>
      </c>
      <c r="C221" s="48">
        <v>0</v>
      </c>
      <c r="D221" s="341"/>
      <c r="E221" s="48">
        <v>450100</v>
      </c>
      <c r="F221" s="81">
        <v>233</v>
      </c>
      <c r="G221" s="48">
        <f t="shared" si="3"/>
        <v>1810798.4100000034</v>
      </c>
      <c r="H221" s="333" t="s">
        <v>8589</v>
      </c>
      <c r="L221" s="351"/>
    </row>
    <row r="222" spans="1:12">
      <c r="A222" s="322">
        <v>42697</v>
      </c>
      <c r="B222" s="9" t="s">
        <v>8620</v>
      </c>
      <c r="C222" s="48">
        <v>0</v>
      </c>
      <c r="D222" s="341"/>
      <c r="E222" s="48">
        <v>406200</v>
      </c>
      <c r="F222" s="81">
        <v>161</v>
      </c>
      <c r="G222" s="48">
        <f t="shared" si="3"/>
        <v>1360698.4100000034</v>
      </c>
      <c r="H222" s="333" t="s">
        <v>8621</v>
      </c>
      <c r="L222" s="351"/>
    </row>
    <row r="223" spans="1:12">
      <c r="A223" s="322">
        <v>42697</v>
      </c>
      <c r="B223" s="9" t="s">
        <v>8622</v>
      </c>
      <c r="C223" s="48">
        <v>0</v>
      </c>
      <c r="D223" s="341"/>
      <c r="E223" s="48">
        <v>237800</v>
      </c>
      <c r="F223" s="81">
        <v>224</v>
      </c>
      <c r="G223" s="48">
        <f t="shared" si="3"/>
        <v>954498.41000000353</v>
      </c>
      <c r="H223" s="333" t="s">
        <v>8623</v>
      </c>
      <c r="L223" s="351"/>
    </row>
    <row r="224" spans="1:12">
      <c r="A224" s="322">
        <v>42697</v>
      </c>
      <c r="B224" s="414" t="s">
        <v>8624</v>
      </c>
      <c r="C224" s="48">
        <v>0</v>
      </c>
      <c r="D224" s="341"/>
      <c r="E224" s="48">
        <v>20549.3</v>
      </c>
      <c r="F224" s="81">
        <v>232</v>
      </c>
      <c r="G224" s="48">
        <f t="shared" si="3"/>
        <v>716698.41000000353</v>
      </c>
      <c r="H224" s="333" t="s">
        <v>8625</v>
      </c>
      <c r="L224" s="351"/>
    </row>
    <row r="225" spans="1:12">
      <c r="A225" s="322">
        <v>42697</v>
      </c>
      <c r="B225" s="9" t="s">
        <v>8626</v>
      </c>
      <c r="C225" s="13">
        <v>0</v>
      </c>
      <c r="D225" s="314"/>
      <c r="E225" s="48">
        <v>334300</v>
      </c>
      <c r="F225" s="81">
        <v>226</v>
      </c>
      <c r="G225" s="48">
        <f t="shared" si="3"/>
        <v>696149.11000000348</v>
      </c>
      <c r="H225" s="333" t="s">
        <v>8627</v>
      </c>
      <c r="L225" s="351"/>
    </row>
    <row r="226" spans="1:12">
      <c r="A226" s="322">
        <v>42697</v>
      </c>
      <c r="B226" s="414" t="s">
        <v>8628</v>
      </c>
      <c r="C226" s="13">
        <v>0</v>
      </c>
      <c r="D226" s="314"/>
      <c r="E226" s="48">
        <v>74810.880000000005</v>
      </c>
      <c r="F226" s="81">
        <v>219</v>
      </c>
      <c r="G226" s="48">
        <f t="shared" si="3"/>
        <v>361849.11000000348</v>
      </c>
      <c r="H226" s="333" t="s">
        <v>8629</v>
      </c>
      <c r="L226" s="351"/>
    </row>
    <row r="227" spans="1:12">
      <c r="A227" s="322">
        <v>42697</v>
      </c>
      <c r="B227" s="9" t="s">
        <v>8630</v>
      </c>
      <c r="C227" s="48">
        <v>172237.79</v>
      </c>
      <c r="D227" s="341">
        <v>177</v>
      </c>
      <c r="E227" s="48">
        <v>0</v>
      </c>
      <c r="F227" s="81"/>
      <c r="G227" s="48">
        <f t="shared" ref="G227:G290" si="4">+G228-C227+E227</f>
        <v>287038.23000000347</v>
      </c>
      <c r="L227" s="351"/>
    </row>
    <row r="228" spans="1:12">
      <c r="A228" s="322">
        <v>42697</v>
      </c>
      <c r="B228" s="9" t="s">
        <v>8631</v>
      </c>
      <c r="C228" s="48">
        <v>3480</v>
      </c>
      <c r="D228" s="341">
        <v>166</v>
      </c>
      <c r="E228" s="48">
        <v>0</v>
      </c>
      <c r="F228" s="81"/>
      <c r="G228" s="48">
        <f t="shared" si="4"/>
        <v>459276.02000000345</v>
      </c>
      <c r="L228" s="351"/>
    </row>
    <row r="229" spans="1:12">
      <c r="A229" s="322">
        <v>42697</v>
      </c>
      <c r="B229" s="9" t="s">
        <v>8632</v>
      </c>
      <c r="C229" s="48">
        <v>6628.56</v>
      </c>
      <c r="D229" s="341">
        <v>178</v>
      </c>
      <c r="E229" s="48">
        <v>0</v>
      </c>
      <c r="F229" s="81"/>
      <c r="G229" s="48">
        <f t="shared" si="4"/>
        <v>462756.02000000345</v>
      </c>
      <c r="L229" s="351"/>
    </row>
    <row r="230" spans="1:12">
      <c r="A230" s="322">
        <v>42697</v>
      </c>
      <c r="B230" s="9" t="s">
        <v>8633</v>
      </c>
      <c r="C230" s="48">
        <v>406</v>
      </c>
      <c r="D230" s="341">
        <v>167</v>
      </c>
      <c r="E230" s="48">
        <v>0</v>
      </c>
      <c r="F230" s="81"/>
      <c r="G230" s="48">
        <f t="shared" si="4"/>
        <v>469384.58000000345</v>
      </c>
      <c r="L230" s="351"/>
    </row>
    <row r="231" spans="1:12">
      <c r="A231" s="322">
        <v>42697</v>
      </c>
      <c r="B231" s="9" t="s">
        <v>8634</v>
      </c>
      <c r="C231" s="48">
        <v>2822</v>
      </c>
      <c r="D231" s="341">
        <v>168</v>
      </c>
      <c r="E231" s="48">
        <v>0</v>
      </c>
      <c r="F231" s="81"/>
      <c r="G231" s="48">
        <f t="shared" si="4"/>
        <v>469790.58000000345</v>
      </c>
      <c r="L231" s="351"/>
    </row>
    <row r="232" spans="1:12">
      <c r="A232" s="322">
        <v>42697</v>
      </c>
      <c r="B232" s="9" t="s">
        <v>8635</v>
      </c>
      <c r="C232" s="48">
        <v>18096</v>
      </c>
      <c r="D232" s="341">
        <v>169</v>
      </c>
      <c r="E232" s="48">
        <v>0</v>
      </c>
      <c r="F232" s="81"/>
      <c r="G232" s="48">
        <f t="shared" si="4"/>
        <v>472612.58000000345</v>
      </c>
      <c r="L232" s="351"/>
    </row>
    <row r="233" spans="1:12">
      <c r="A233" s="322">
        <v>42697</v>
      </c>
      <c r="B233" s="9" t="s">
        <v>8636</v>
      </c>
      <c r="C233" s="48">
        <v>7911.2</v>
      </c>
      <c r="D233" s="341">
        <v>170</v>
      </c>
      <c r="E233" s="48">
        <v>0</v>
      </c>
      <c r="F233" s="81"/>
      <c r="G233" s="48">
        <f t="shared" si="4"/>
        <v>490708.58000000345</v>
      </c>
      <c r="L233" s="351"/>
    </row>
    <row r="234" spans="1:12">
      <c r="A234" s="322">
        <v>42697</v>
      </c>
      <c r="B234" s="9" t="s">
        <v>8637</v>
      </c>
      <c r="C234" s="48">
        <v>20300</v>
      </c>
      <c r="D234" s="341">
        <v>179</v>
      </c>
      <c r="E234" s="48">
        <v>0</v>
      </c>
      <c r="F234" s="81"/>
      <c r="G234" s="48">
        <f t="shared" si="4"/>
        <v>498619.78000000346</v>
      </c>
      <c r="L234" s="351"/>
    </row>
    <row r="235" spans="1:12">
      <c r="A235" s="322">
        <v>42697</v>
      </c>
      <c r="B235" s="9" t="s">
        <v>8638</v>
      </c>
      <c r="C235" s="48">
        <v>1044</v>
      </c>
      <c r="D235" s="341">
        <v>171</v>
      </c>
      <c r="E235" s="48">
        <v>0</v>
      </c>
      <c r="F235" s="81"/>
      <c r="G235" s="48">
        <f t="shared" si="4"/>
        <v>518919.78000000346</v>
      </c>
      <c r="L235" s="351"/>
    </row>
    <row r="236" spans="1:12">
      <c r="A236" s="322">
        <v>42697</v>
      </c>
      <c r="B236" s="9" t="s">
        <v>8639</v>
      </c>
      <c r="C236" s="48">
        <v>1000</v>
      </c>
      <c r="D236" s="341">
        <v>161</v>
      </c>
      <c r="E236" s="48">
        <v>0</v>
      </c>
      <c r="F236" s="81"/>
      <c r="G236" s="48">
        <f t="shared" si="4"/>
        <v>519963.78000000346</v>
      </c>
      <c r="L236" s="351"/>
    </row>
    <row r="237" spans="1:12">
      <c r="A237" s="322">
        <v>42697</v>
      </c>
      <c r="B237" s="9" t="s">
        <v>8640</v>
      </c>
      <c r="C237" s="48">
        <v>618.95000000000005</v>
      </c>
      <c r="D237" s="341">
        <v>162</v>
      </c>
      <c r="E237" s="48">
        <v>0</v>
      </c>
      <c r="F237" s="81"/>
      <c r="G237" s="48">
        <f t="shared" si="4"/>
        <v>520963.78000000346</v>
      </c>
      <c r="L237" s="351"/>
    </row>
    <row r="238" spans="1:12">
      <c r="A238" s="322">
        <v>42697</v>
      </c>
      <c r="B238" s="9" t="s">
        <v>8641</v>
      </c>
      <c r="C238" s="48">
        <v>2000</v>
      </c>
      <c r="D238" s="341">
        <v>163</v>
      </c>
      <c r="E238" s="48">
        <v>0</v>
      </c>
      <c r="F238" s="81"/>
      <c r="G238" s="48">
        <f t="shared" si="4"/>
        <v>521582.73000000347</v>
      </c>
      <c r="L238" s="351"/>
    </row>
    <row r="239" spans="1:12">
      <c r="A239" s="322">
        <v>42697</v>
      </c>
      <c r="B239" s="9" t="s">
        <v>8642</v>
      </c>
      <c r="C239" s="48">
        <v>20000</v>
      </c>
      <c r="D239" s="341">
        <v>164</v>
      </c>
      <c r="E239" s="48">
        <v>0</v>
      </c>
      <c r="F239" s="81"/>
      <c r="G239" s="48">
        <f t="shared" si="4"/>
        <v>523582.73000000347</v>
      </c>
      <c r="L239" s="351"/>
    </row>
    <row r="240" spans="1:12">
      <c r="A240" s="322">
        <v>42697</v>
      </c>
      <c r="B240" s="9" t="s">
        <v>8643</v>
      </c>
      <c r="C240" s="48">
        <v>5684</v>
      </c>
      <c r="D240" s="341">
        <v>165</v>
      </c>
      <c r="E240" s="48">
        <v>0</v>
      </c>
      <c r="F240" s="81"/>
      <c r="G240" s="48">
        <f t="shared" si="4"/>
        <v>543582.73000000347</v>
      </c>
      <c r="L240" s="351"/>
    </row>
    <row r="241" spans="1:12">
      <c r="A241" s="322">
        <v>42697</v>
      </c>
      <c r="B241" s="9" t="s">
        <v>8644</v>
      </c>
      <c r="C241" s="48">
        <v>73422.47</v>
      </c>
      <c r="D241" s="341">
        <v>172</v>
      </c>
      <c r="E241" s="48">
        <v>0</v>
      </c>
      <c r="F241" s="81"/>
      <c r="G241" s="48">
        <f t="shared" si="4"/>
        <v>549266.73000000347</v>
      </c>
      <c r="L241" s="351"/>
    </row>
    <row r="242" spans="1:12">
      <c r="A242" s="322">
        <v>42697</v>
      </c>
      <c r="B242" s="9" t="s">
        <v>8645</v>
      </c>
      <c r="C242" s="48">
        <v>7000</v>
      </c>
      <c r="D242" s="341">
        <v>173</v>
      </c>
      <c r="E242" s="48">
        <v>0</v>
      </c>
      <c r="F242" s="81"/>
      <c r="G242" s="48">
        <f t="shared" si="4"/>
        <v>622689.20000000345</v>
      </c>
      <c r="L242" s="351"/>
    </row>
    <row r="243" spans="1:12">
      <c r="A243" s="322">
        <v>42697</v>
      </c>
      <c r="B243" s="9" t="s">
        <v>8646</v>
      </c>
      <c r="C243" s="48">
        <v>2600</v>
      </c>
      <c r="D243" s="341">
        <v>174</v>
      </c>
      <c r="E243" s="48">
        <v>0</v>
      </c>
      <c r="F243" s="81"/>
      <c r="G243" s="48">
        <f t="shared" si="4"/>
        <v>629689.20000000345</v>
      </c>
      <c r="L243" s="351"/>
    </row>
    <row r="244" spans="1:12">
      <c r="A244" s="322">
        <v>42697</v>
      </c>
      <c r="B244" s="9" t="s">
        <v>8647</v>
      </c>
      <c r="C244" s="48">
        <v>1527</v>
      </c>
      <c r="D244" s="341">
        <v>175</v>
      </c>
      <c r="E244" s="48">
        <v>0</v>
      </c>
      <c r="F244" s="81"/>
      <c r="G244" s="48">
        <f t="shared" si="4"/>
        <v>632289.20000000345</v>
      </c>
      <c r="L244" s="351"/>
    </row>
    <row r="245" spans="1:12">
      <c r="A245" s="322">
        <v>42697</v>
      </c>
      <c r="B245" s="9" t="s">
        <v>8648</v>
      </c>
      <c r="C245" s="48">
        <v>4060</v>
      </c>
      <c r="D245" s="341">
        <v>189</v>
      </c>
      <c r="E245" s="48">
        <v>0</v>
      </c>
      <c r="F245" s="81"/>
      <c r="G245" s="48">
        <f t="shared" si="4"/>
        <v>633816.20000000345</v>
      </c>
      <c r="L245" s="351"/>
    </row>
    <row r="246" spans="1:12">
      <c r="A246" s="322">
        <v>42697</v>
      </c>
      <c r="B246" s="9" t="s">
        <v>8649</v>
      </c>
      <c r="C246" s="48">
        <v>2436</v>
      </c>
      <c r="D246" s="341">
        <v>176</v>
      </c>
      <c r="E246" s="48">
        <v>0</v>
      </c>
      <c r="F246" s="81"/>
      <c r="G246" s="48">
        <f t="shared" si="4"/>
        <v>637876.20000000345</v>
      </c>
      <c r="L246" s="351"/>
    </row>
    <row r="247" spans="1:12">
      <c r="A247" s="322">
        <v>42697</v>
      </c>
      <c r="B247" s="9" t="s">
        <v>8650</v>
      </c>
      <c r="C247" s="48">
        <v>0</v>
      </c>
      <c r="D247" s="341"/>
      <c r="E247" s="48">
        <v>6000</v>
      </c>
      <c r="F247" s="81">
        <v>192</v>
      </c>
      <c r="G247" s="48">
        <f t="shared" si="4"/>
        <v>640312.20000000345</v>
      </c>
      <c r="H247" s="333" t="s">
        <v>8651</v>
      </c>
      <c r="L247" s="351"/>
    </row>
    <row r="248" spans="1:12">
      <c r="A248" s="322">
        <v>42697</v>
      </c>
      <c r="B248" s="9" t="s">
        <v>8652</v>
      </c>
      <c r="C248" s="48">
        <v>0</v>
      </c>
      <c r="D248" s="341"/>
      <c r="E248" s="48">
        <v>4052.2</v>
      </c>
      <c r="F248" s="81">
        <v>193</v>
      </c>
      <c r="G248" s="48">
        <f t="shared" si="4"/>
        <v>634312.20000000345</v>
      </c>
      <c r="H248" s="333" t="s">
        <v>8653</v>
      </c>
      <c r="L248" s="351"/>
    </row>
    <row r="249" spans="1:12">
      <c r="A249" s="322">
        <v>42697</v>
      </c>
      <c r="B249" s="9" t="s">
        <v>8654</v>
      </c>
      <c r="C249" s="48">
        <v>0</v>
      </c>
      <c r="D249" s="341"/>
      <c r="E249" s="48">
        <v>1025</v>
      </c>
      <c r="F249" s="81">
        <v>217</v>
      </c>
      <c r="G249" s="48">
        <f t="shared" si="4"/>
        <v>630260.00000000349</v>
      </c>
      <c r="H249" s="333" t="s">
        <v>8655</v>
      </c>
      <c r="I249" s="2" t="s">
        <v>8656</v>
      </c>
      <c r="L249" s="351"/>
    </row>
    <row r="250" spans="1:12">
      <c r="A250" s="322">
        <v>42697</v>
      </c>
      <c r="B250" s="9" t="s">
        <v>8657</v>
      </c>
      <c r="C250" s="48">
        <v>346260</v>
      </c>
      <c r="D250" s="341">
        <v>158</v>
      </c>
      <c r="E250" s="48">
        <v>0</v>
      </c>
      <c r="F250" s="81"/>
      <c r="G250" s="48">
        <f t="shared" si="4"/>
        <v>629235.00000000349</v>
      </c>
      <c r="L250" s="351"/>
    </row>
    <row r="251" spans="1:12">
      <c r="A251" s="322">
        <v>42697</v>
      </c>
      <c r="B251" s="9" t="s">
        <v>8658</v>
      </c>
      <c r="C251" s="48">
        <v>1916633.18</v>
      </c>
      <c r="D251" s="341">
        <v>160</v>
      </c>
      <c r="E251" s="48">
        <v>0</v>
      </c>
      <c r="F251" s="81"/>
      <c r="G251" s="48">
        <f t="shared" si="4"/>
        <v>975495.00000000349</v>
      </c>
      <c r="L251" s="351"/>
    </row>
    <row r="252" spans="1:12">
      <c r="A252" s="322">
        <v>42697</v>
      </c>
      <c r="B252" s="9" t="s">
        <v>5642</v>
      </c>
      <c r="C252" s="48">
        <v>0</v>
      </c>
      <c r="D252" s="341"/>
      <c r="E252" s="48">
        <v>1000006.04</v>
      </c>
      <c r="F252" s="81">
        <v>215</v>
      </c>
      <c r="G252" s="48">
        <f t="shared" si="4"/>
        <v>2892128.1800000034</v>
      </c>
      <c r="H252" s="333" t="s">
        <v>8659</v>
      </c>
      <c r="L252" s="351"/>
    </row>
    <row r="253" spans="1:12">
      <c r="A253" s="322">
        <v>42697</v>
      </c>
      <c r="B253" s="9" t="s">
        <v>8660</v>
      </c>
      <c r="C253" s="48">
        <v>0</v>
      </c>
      <c r="D253" s="341"/>
      <c r="E253" s="48">
        <v>21780</v>
      </c>
      <c r="F253" s="81">
        <v>225</v>
      </c>
      <c r="G253" s="48">
        <f t="shared" si="4"/>
        <v>1892122.1400000034</v>
      </c>
      <c r="H253" s="333" t="s">
        <v>8661</v>
      </c>
      <c r="L253" s="351"/>
    </row>
    <row r="254" spans="1:12">
      <c r="A254" s="322">
        <v>42697</v>
      </c>
      <c r="B254" s="9" t="s">
        <v>8662</v>
      </c>
      <c r="C254" s="48">
        <v>0</v>
      </c>
      <c r="D254" s="341"/>
      <c r="E254" s="48">
        <v>200000</v>
      </c>
      <c r="F254" s="81">
        <v>255</v>
      </c>
      <c r="G254" s="48">
        <f t="shared" si="4"/>
        <v>1870342.1400000034</v>
      </c>
      <c r="H254" s="333" t="s">
        <v>8663</v>
      </c>
      <c r="L254" s="351"/>
    </row>
    <row r="255" spans="1:12">
      <c r="A255" s="322">
        <v>42697</v>
      </c>
      <c r="B255" s="9" t="s">
        <v>8664</v>
      </c>
      <c r="C255" s="48">
        <v>0</v>
      </c>
      <c r="D255" s="341"/>
      <c r="E255" s="48">
        <v>200</v>
      </c>
      <c r="F255" s="81" t="s">
        <v>9331</v>
      </c>
      <c r="G255" s="48">
        <f t="shared" si="4"/>
        <v>1670342.1400000034</v>
      </c>
      <c r="H255" s="333" t="s">
        <v>8665</v>
      </c>
      <c r="L255" s="351"/>
    </row>
    <row r="256" spans="1:12">
      <c r="A256" s="322">
        <v>42697</v>
      </c>
      <c r="B256" s="9" t="s">
        <v>8666</v>
      </c>
      <c r="C256" s="48">
        <v>0</v>
      </c>
      <c r="D256" s="341"/>
      <c r="E256" s="48">
        <v>1025</v>
      </c>
      <c r="F256" s="81">
        <v>216</v>
      </c>
      <c r="G256" s="48">
        <f t="shared" si="4"/>
        <v>1670142.1400000034</v>
      </c>
      <c r="H256" s="333" t="s">
        <v>8667</v>
      </c>
      <c r="I256" s="2" t="s">
        <v>8668</v>
      </c>
      <c r="L256" s="351"/>
    </row>
    <row r="257" spans="1:12">
      <c r="A257" s="322">
        <v>42697</v>
      </c>
      <c r="B257" s="9" t="s">
        <v>8669</v>
      </c>
      <c r="C257" s="48">
        <v>0</v>
      </c>
      <c r="D257" s="341"/>
      <c r="E257" s="48">
        <v>60000</v>
      </c>
      <c r="F257" s="81">
        <v>222</v>
      </c>
      <c r="G257" s="48">
        <f t="shared" si="4"/>
        <v>1669117.1400000034</v>
      </c>
      <c r="H257" s="333" t="s">
        <v>8670</v>
      </c>
      <c r="L257" s="351"/>
    </row>
    <row r="258" spans="1:12">
      <c r="A258" s="322">
        <v>42697</v>
      </c>
      <c r="B258" s="9" t="s">
        <v>5045</v>
      </c>
      <c r="C258" s="48">
        <v>0</v>
      </c>
      <c r="D258" s="341"/>
      <c r="E258" s="48">
        <v>729</v>
      </c>
      <c r="F258" s="81">
        <v>261</v>
      </c>
      <c r="G258" s="48">
        <f t="shared" si="4"/>
        <v>1609117.1400000034</v>
      </c>
      <c r="H258" s="333" t="s">
        <v>8671</v>
      </c>
      <c r="L258" s="351"/>
    </row>
    <row r="259" spans="1:12">
      <c r="A259" s="322">
        <v>42697</v>
      </c>
      <c r="B259" s="9" t="s">
        <v>5045</v>
      </c>
      <c r="C259" s="48">
        <v>0</v>
      </c>
      <c r="D259" s="341"/>
      <c r="E259" s="48">
        <v>115000</v>
      </c>
      <c r="F259" s="81">
        <v>223</v>
      </c>
      <c r="G259" s="48">
        <f t="shared" si="4"/>
        <v>1608388.1400000034</v>
      </c>
      <c r="H259" s="333" t="s">
        <v>8672</v>
      </c>
      <c r="L259" s="351"/>
    </row>
    <row r="260" spans="1:12">
      <c r="A260" s="322">
        <v>42697</v>
      </c>
      <c r="B260" s="284" t="s">
        <v>8673</v>
      </c>
      <c r="C260" s="48">
        <v>5000</v>
      </c>
      <c r="D260" s="341" t="s">
        <v>5039</v>
      </c>
      <c r="E260" s="48">
        <v>0</v>
      </c>
      <c r="F260" s="81"/>
      <c r="G260" s="48">
        <f t="shared" si="4"/>
        <v>1493388.1400000034</v>
      </c>
      <c r="L260" s="351"/>
    </row>
    <row r="261" spans="1:12">
      <c r="A261" s="322">
        <v>42697</v>
      </c>
      <c r="B261" s="9" t="s">
        <v>8674</v>
      </c>
      <c r="C261" s="48">
        <v>11747.16</v>
      </c>
      <c r="D261" s="341">
        <v>83</v>
      </c>
      <c r="E261" s="48">
        <v>0</v>
      </c>
      <c r="F261" s="81"/>
      <c r="G261" s="48">
        <f t="shared" si="4"/>
        <v>1498388.1400000034</v>
      </c>
      <c r="L261" s="351"/>
    </row>
    <row r="262" spans="1:12">
      <c r="A262" s="322">
        <v>42697</v>
      </c>
      <c r="B262" s="9" t="s">
        <v>8675</v>
      </c>
      <c r="C262" s="48">
        <v>7476.18</v>
      </c>
      <c r="D262" s="341">
        <v>84</v>
      </c>
      <c r="E262" s="48">
        <v>0</v>
      </c>
      <c r="F262" s="81"/>
      <c r="G262" s="48">
        <f t="shared" si="4"/>
        <v>1510135.3000000033</v>
      </c>
      <c r="L262" s="351"/>
    </row>
    <row r="263" spans="1:12">
      <c r="A263" s="322">
        <v>42697</v>
      </c>
      <c r="B263" s="294" t="s">
        <v>8676</v>
      </c>
      <c r="C263" s="48">
        <v>0</v>
      </c>
      <c r="D263" s="341"/>
      <c r="E263" s="48">
        <v>6906.74</v>
      </c>
      <c r="F263" s="81" t="s">
        <v>779</v>
      </c>
      <c r="G263" s="48">
        <f t="shared" si="4"/>
        <v>1517611.4800000032</v>
      </c>
      <c r="L263" s="351"/>
    </row>
    <row r="264" spans="1:12">
      <c r="A264" s="411">
        <v>42697</v>
      </c>
      <c r="B264" s="451" t="s">
        <v>4180</v>
      </c>
      <c r="C264" s="413">
        <v>25.03</v>
      </c>
      <c r="D264" s="341">
        <v>208</v>
      </c>
      <c r="E264" s="413">
        <v>0</v>
      </c>
      <c r="F264" s="81"/>
      <c r="G264" s="48">
        <f t="shared" si="4"/>
        <v>1510704.7400000033</v>
      </c>
      <c r="L264" s="351"/>
    </row>
    <row r="265" spans="1:12">
      <c r="A265" s="411">
        <v>42697</v>
      </c>
      <c r="B265" s="412" t="s">
        <v>4181</v>
      </c>
      <c r="C265" s="413">
        <v>156.43</v>
      </c>
      <c r="D265" s="341">
        <v>208</v>
      </c>
      <c r="E265" s="413">
        <v>0</v>
      </c>
      <c r="F265" s="81"/>
      <c r="G265" s="48">
        <f t="shared" si="4"/>
        <v>1510729.7700000033</v>
      </c>
      <c r="L265" s="351"/>
    </row>
    <row r="266" spans="1:12">
      <c r="A266" s="322">
        <v>42697</v>
      </c>
      <c r="B266" s="9" t="s">
        <v>4182</v>
      </c>
      <c r="C266" s="48">
        <v>0</v>
      </c>
      <c r="D266" s="341"/>
      <c r="E266" s="48">
        <v>42180.22</v>
      </c>
      <c r="F266" s="81">
        <v>202</v>
      </c>
      <c r="G266" s="48">
        <f t="shared" si="4"/>
        <v>1510886.2000000032</v>
      </c>
      <c r="H266" s="347" t="s">
        <v>8677</v>
      </c>
      <c r="L266" s="351"/>
    </row>
    <row r="267" spans="1:12">
      <c r="A267" s="411">
        <v>42697</v>
      </c>
      <c r="B267" s="451" t="s">
        <v>4183</v>
      </c>
      <c r="C267" s="413">
        <v>198.64</v>
      </c>
      <c r="D267" s="341">
        <v>208</v>
      </c>
      <c r="E267" s="413">
        <v>0</v>
      </c>
      <c r="F267" s="81"/>
      <c r="G267" s="48">
        <f t="shared" si="4"/>
        <v>1468705.9800000032</v>
      </c>
      <c r="L267" s="351"/>
    </row>
    <row r="268" spans="1:12">
      <c r="A268" s="411">
        <v>42697</v>
      </c>
      <c r="B268" s="412" t="s">
        <v>4184</v>
      </c>
      <c r="C268" s="413">
        <v>1241.48</v>
      </c>
      <c r="D268" s="341">
        <v>208</v>
      </c>
      <c r="E268" s="413">
        <v>0</v>
      </c>
      <c r="F268" s="81"/>
      <c r="G268" s="48">
        <f t="shared" si="4"/>
        <v>1468904.6200000031</v>
      </c>
      <c r="L268" s="351"/>
    </row>
    <row r="269" spans="1:12">
      <c r="A269" s="322">
        <v>42697</v>
      </c>
      <c r="B269" s="9" t="s">
        <v>4185</v>
      </c>
      <c r="C269" s="48">
        <v>0</v>
      </c>
      <c r="D269" s="341"/>
      <c r="E269" s="48">
        <v>52163.48</v>
      </c>
      <c r="F269" s="81">
        <v>202</v>
      </c>
      <c r="G269" s="48">
        <f t="shared" si="4"/>
        <v>1470146.1000000031</v>
      </c>
      <c r="H269" s="347" t="s">
        <v>8677</v>
      </c>
      <c r="L269" s="351"/>
    </row>
    <row r="270" spans="1:12">
      <c r="A270" s="411">
        <v>42697</v>
      </c>
      <c r="B270" s="451" t="s">
        <v>8678</v>
      </c>
      <c r="C270" s="413">
        <v>8.5</v>
      </c>
      <c r="D270" s="341">
        <v>208</v>
      </c>
      <c r="E270" s="413">
        <v>0</v>
      </c>
      <c r="F270" s="81"/>
      <c r="G270" s="48">
        <f t="shared" si="4"/>
        <v>1417982.6200000031</v>
      </c>
      <c r="L270" s="351"/>
    </row>
    <row r="271" spans="1:12">
      <c r="A271" s="411">
        <v>42697</v>
      </c>
      <c r="B271" s="412" t="s">
        <v>8679</v>
      </c>
      <c r="C271" s="413">
        <v>53.12</v>
      </c>
      <c r="D271" s="341">
        <v>208</v>
      </c>
      <c r="E271" s="413">
        <v>0</v>
      </c>
      <c r="F271" s="81"/>
      <c r="G271" s="48">
        <f t="shared" si="4"/>
        <v>1417991.1200000031</v>
      </c>
      <c r="L271" s="351"/>
    </row>
    <row r="272" spans="1:12">
      <c r="A272" s="322">
        <v>42697</v>
      </c>
      <c r="B272" s="9" t="s">
        <v>8680</v>
      </c>
      <c r="C272" s="48">
        <v>0</v>
      </c>
      <c r="D272" s="341"/>
      <c r="E272" s="48">
        <v>2232.3000000000002</v>
      </c>
      <c r="F272" s="81">
        <v>202</v>
      </c>
      <c r="G272" s="48">
        <f t="shared" si="4"/>
        <v>1418044.2400000033</v>
      </c>
      <c r="H272" s="347" t="s">
        <v>8677</v>
      </c>
      <c r="L272" s="351"/>
    </row>
    <row r="273" spans="1:12">
      <c r="A273" s="322">
        <v>42696</v>
      </c>
      <c r="B273" s="9" t="s">
        <v>8681</v>
      </c>
      <c r="C273" s="48">
        <v>293665.7</v>
      </c>
      <c r="D273" s="341">
        <v>148</v>
      </c>
      <c r="E273" s="48">
        <v>0</v>
      </c>
      <c r="F273" s="81"/>
      <c r="G273" s="48">
        <f t="shared" si="4"/>
        <v>1415811.9400000032</v>
      </c>
      <c r="L273" s="351"/>
    </row>
    <row r="274" spans="1:12">
      <c r="A274" s="322">
        <v>42696</v>
      </c>
      <c r="B274" s="9" t="s">
        <v>8682</v>
      </c>
      <c r="C274" s="48">
        <v>547.53</v>
      </c>
      <c r="D274" s="341">
        <v>155</v>
      </c>
      <c r="E274" s="48">
        <v>0</v>
      </c>
      <c r="F274" s="81"/>
      <c r="G274" s="48">
        <f t="shared" si="4"/>
        <v>1709477.6400000032</v>
      </c>
      <c r="H274" s="333" t="s">
        <v>8683</v>
      </c>
      <c r="L274" s="351"/>
    </row>
    <row r="275" spans="1:12">
      <c r="A275" s="322">
        <v>42696</v>
      </c>
      <c r="B275" s="9" t="s">
        <v>8684</v>
      </c>
      <c r="C275" s="48">
        <v>1841.64</v>
      </c>
      <c r="D275" s="341">
        <v>156</v>
      </c>
      <c r="E275" s="48">
        <v>0</v>
      </c>
      <c r="F275" s="81"/>
      <c r="G275" s="48">
        <f t="shared" si="4"/>
        <v>1710025.1700000032</v>
      </c>
      <c r="H275" s="333" t="s">
        <v>8685</v>
      </c>
      <c r="L275" s="351"/>
    </row>
    <row r="276" spans="1:12">
      <c r="A276" s="322">
        <v>42696</v>
      </c>
      <c r="B276" s="9" t="s">
        <v>8686</v>
      </c>
      <c r="C276" s="48">
        <v>30000</v>
      </c>
      <c r="D276" s="341">
        <v>149</v>
      </c>
      <c r="E276" s="48">
        <v>0</v>
      </c>
      <c r="F276" s="81"/>
      <c r="G276" s="48">
        <f t="shared" si="4"/>
        <v>1711866.8100000031</v>
      </c>
      <c r="L276" s="351"/>
    </row>
    <row r="277" spans="1:12">
      <c r="A277" s="322">
        <v>42696</v>
      </c>
      <c r="B277" s="9" t="s">
        <v>8687</v>
      </c>
      <c r="C277" s="48">
        <v>0</v>
      </c>
      <c r="D277" s="341"/>
      <c r="E277" s="48">
        <v>2990</v>
      </c>
      <c r="F277" s="81">
        <v>242</v>
      </c>
      <c r="G277" s="48">
        <f t="shared" si="4"/>
        <v>1741866.8100000031</v>
      </c>
      <c r="H277" s="333" t="s">
        <v>8688</v>
      </c>
      <c r="I277" s="2" t="s">
        <v>6394</v>
      </c>
      <c r="L277" s="351"/>
    </row>
    <row r="278" spans="1:12">
      <c r="A278" s="322">
        <v>42696</v>
      </c>
      <c r="B278" s="9" t="s">
        <v>8689</v>
      </c>
      <c r="C278" s="48">
        <v>0</v>
      </c>
      <c r="D278" s="341"/>
      <c r="E278" s="48">
        <v>229300</v>
      </c>
      <c r="F278" s="81">
        <v>218</v>
      </c>
      <c r="G278" s="48">
        <f t="shared" si="4"/>
        <v>1738876.8100000031</v>
      </c>
      <c r="H278" s="333" t="s">
        <v>8690</v>
      </c>
      <c r="I278" s="2" t="s">
        <v>8691</v>
      </c>
      <c r="L278" s="351"/>
    </row>
    <row r="279" spans="1:12">
      <c r="A279" s="322">
        <v>42696</v>
      </c>
      <c r="B279" s="9" t="s">
        <v>8692</v>
      </c>
      <c r="C279" s="48">
        <v>0</v>
      </c>
      <c r="D279" s="341"/>
      <c r="E279" s="48">
        <v>45000</v>
      </c>
      <c r="F279" s="81">
        <v>186</v>
      </c>
      <c r="G279" s="48">
        <f t="shared" si="4"/>
        <v>1509576.8100000031</v>
      </c>
      <c r="H279" s="333" t="s">
        <v>8693</v>
      </c>
      <c r="L279" s="351"/>
    </row>
    <row r="280" spans="1:12">
      <c r="A280" s="322">
        <v>42696</v>
      </c>
      <c r="B280" s="291" t="s">
        <v>8694</v>
      </c>
      <c r="C280" s="48">
        <v>0</v>
      </c>
      <c r="D280" s="341"/>
      <c r="E280" s="48">
        <v>887200</v>
      </c>
      <c r="F280" s="81">
        <v>205</v>
      </c>
      <c r="G280" s="48">
        <f t="shared" si="4"/>
        <v>1464576.8100000031</v>
      </c>
      <c r="H280" s="333" t="s">
        <v>8695</v>
      </c>
      <c r="L280" s="351"/>
    </row>
    <row r="281" spans="1:12">
      <c r="A281" s="322">
        <v>42696</v>
      </c>
      <c r="B281" s="9" t="s">
        <v>8696</v>
      </c>
      <c r="C281" s="48">
        <v>0</v>
      </c>
      <c r="D281" s="341"/>
      <c r="E281" s="48">
        <v>280000</v>
      </c>
      <c r="F281" s="81">
        <v>200</v>
      </c>
      <c r="G281" s="48">
        <f t="shared" si="4"/>
        <v>577376.81000000308</v>
      </c>
      <c r="H281" s="333" t="s">
        <v>8697</v>
      </c>
      <c r="L281" s="351"/>
    </row>
    <row r="282" spans="1:12">
      <c r="A282" s="322">
        <v>42696</v>
      </c>
      <c r="B282" s="9" t="s">
        <v>8698</v>
      </c>
      <c r="C282" s="48">
        <v>0</v>
      </c>
      <c r="D282" s="341"/>
      <c r="E282" s="48">
        <v>11143.05</v>
      </c>
      <c r="F282" s="81">
        <v>201</v>
      </c>
      <c r="G282" s="48">
        <f t="shared" si="4"/>
        <v>297376.81000000308</v>
      </c>
      <c r="H282" s="333" t="s">
        <v>8699</v>
      </c>
      <c r="L282" s="351"/>
    </row>
    <row r="283" spans="1:12">
      <c r="A283" s="322">
        <v>42696</v>
      </c>
      <c r="B283" s="9" t="s">
        <v>8700</v>
      </c>
      <c r="C283" s="48">
        <v>0</v>
      </c>
      <c r="D283" s="341"/>
      <c r="E283" s="48">
        <v>20000</v>
      </c>
      <c r="F283" s="81">
        <v>237</v>
      </c>
      <c r="G283" s="48">
        <f t="shared" si="4"/>
        <v>286233.76000000309</v>
      </c>
      <c r="H283" s="333" t="s">
        <v>8688</v>
      </c>
      <c r="I283" s="2" t="s">
        <v>8701</v>
      </c>
      <c r="L283" s="351"/>
    </row>
    <row r="284" spans="1:12">
      <c r="A284" s="322">
        <v>42696</v>
      </c>
      <c r="B284" s="9" t="s">
        <v>8702</v>
      </c>
      <c r="C284" s="48">
        <v>5807.56</v>
      </c>
      <c r="D284" s="341">
        <v>159</v>
      </c>
      <c r="E284" s="48">
        <v>0</v>
      </c>
      <c r="F284" s="81"/>
      <c r="G284" s="48">
        <f t="shared" si="4"/>
        <v>266233.76000000309</v>
      </c>
      <c r="L284" s="351"/>
    </row>
    <row r="285" spans="1:12">
      <c r="A285" s="322">
        <v>42696</v>
      </c>
      <c r="B285" s="9" t="s">
        <v>8703</v>
      </c>
      <c r="C285" s="48">
        <v>2498056.29</v>
      </c>
      <c r="D285" s="341">
        <v>150</v>
      </c>
      <c r="E285" s="48">
        <v>0</v>
      </c>
      <c r="F285" s="81"/>
      <c r="G285" s="48">
        <f t="shared" si="4"/>
        <v>272041.32000000309</v>
      </c>
      <c r="L285" s="351"/>
    </row>
    <row r="286" spans="1:12">
      <c r="A286" s="322">
        <v>42696</v>
      </c>
      <c r="B286" s="9" t="s">
        <v>4294</v>
      </c>
      <c r="C286" s="48">
        <v>0</v>
      </c>
      <c r="D286" s="341"/>
      <c r="E286" s="48">
        <v>250000</v>
      </c>
      <c r="F286" s="81">
        <v>400</v>
      </c>
      <c r="G286" s="48">
        <f t="shared" si="4"/>
        <v>2770097.6100000031</v>
      </c>
      <c r="L286" s="351"/>
    </row>
    <row r="287" spans="1:12">
      <c r="A287" s="322">
        <v>42696</v>
      </c>
      <c r="B287" s="9" t="s">
        <v>8704</v>
      </c>
      <c r="C287" s="48">
        <v>0</v>
      </c>
      <c r="D287" s="341"/>
      <c r="E287" s="48">
        <v>100000</v>
      </c>
      <c r="F287" s="81">
        <v>198</v>
      </c>
      <c r="G287" s="48">
        <f t="shared" si="4"/>
        <v>2520097.6100000031</v>
      </c>
      <c r="H287" s="333" t="s">
        <v>8705</v>
      </c>
      <c r="I287" s="2" t="s">
        <v>8706</v>
      </c>
      <c r="L287" s="351"/>
    </row>
    <row r="288" spans="1:12">
      <c r="A288" s="322">
        <v>42696</v>
      </c>
      <c r="B288" s="9" t="s">
        <v>8707</v>
      </c>
      <c r="C288" s="48">
        <v>0</v>
      </c>
      <c r="D288" s="341"/>
      <c r="E288" s="48">
        <v>424000</v>
      </c>
      <c r="F288" s="81">
        <v>206</v>
      </c>
      <c r="G288" s="48">
        <f t="shared" si="4"/>
        <v>2420097.6100000031</v>
      </c>
      <c r="H288" s="333" t="s">
        <v>8708</v>
      </c>
      <c r="L288" s="351"/>
    </row>
    <row r="289" spans="1:12">
      <c r="A289" s="322">
        <v>42696</v>
      </c>
      <c r="B289" s="9" t="s">
        <v>8709</v>
      </c>
      <c r="C289" s="48">
        <v>0</v>
      </c>
      <c r="D289" s="341"/>
      <c r="E289" s="48">
        <v>590</v>
      </c>
      <c r="F289" s="81">
        <v>501</v>
      </c>
      <c r="G289" s="48">
        <f t="shared" si="4"/>
        <v>1996097.6100000029</v>
      </c>
      <c r="H289" s="333" t="s">
        <v>8710</v>
      </c>
      <c r="I289" s="2" t="s">
        <v>5254</v>
      </c>
      <c r="L289" s="351"/>
    </row>
    <row r="290" spans="1:12">
      <c r="A290" s="322">
        <v>42696</v>
      </c>
      <c r="B290" s="9" t="s">
        <v>8711</v>
      </c>
      <c r="C290" s="48">
        <v>0</v>
      </c>
      <c r="D290" s="341"/>
      <c r="E290" s="48">
        <v>6288.42</v>
      </c>
      <c r="F290" s="81">
        <v>199</v>
      </c>
      <c r="G290" s="48">
        <f t="shared" si="4"/>
        <v>1995507.6100000029</v>
      </c>
      <c r="H290" s="333" t="s">
        <v>8712</v>
      </c>
      <c r="I290" s="2" t="s">
        <v>8713</v>
      </c>
      <c r="L290" s="351"/>
    </row>
    <row r="291" spans="1:12">
      <c r="A291" s="322">
        <v>42696</v>
      </c>
      <c r="B291" s="9" t="s">
        <v>5272</v>
      </c>
      <c r="C291" s="48">
        <v>4142.49</v>
      </c>
      <c r="D291" s="341">
        <v>154</v>
      </c>
      <c r="E291" s="48">
        <v>0</v>
      </c>
      <c r="F291" s="81"/>
      <c r="G291" s="48">
        <f t="shared" ref="G291:G354" si="5">+G292-C291+E291</f>
        <v>1989219.190000003</v>
      </c>
      <c r="H291" s="333" t="s">
        <v>8714</v>
      </c>
      <c r="L291" s="351"/>
    </row>
    <row r="292" spans="1:12">
      <c r="A292" s="322">
        <v>42696</v>
      </c>
      <c r="B292" s="9" t="s">
        <v>8715</v>
      </c>
      <c r="C292" s="48">
        <v>0</v>
      </c>
      <c r="D292" s="341"/>
      <c r="E292" s="48">
        <v>2141.25</v>
      </c>
      <c r="F292" s="81">
        <v>185</v>
      </c>
      <c r="G292" s="48">
        <f t="shared" si="5"/>
        <v>1993361.680000003</v>
      </c>
      <c r="H292" s="333" t="s">
        <v>8716</v>
      </c>
      <c r="L292" s="351"/>
    </row>
    <row r="293" spans="1:12">
      <c r="A293" s="322">
        <v>42696</v>
      </c>
      <c r="B293" s="9" t="s">
        <v>8717</v>
      </c>
      <c r="C293" s="48">
        <v>0</v>
      </c>
      <c r="D293" s="341"/>
      <c r="E293" s="48">
        <v>44266.14</v>
      </c>
      <c r="F293" s="81">
        <v>192</v>
      </c>
      <c r="G293" s="48">
        <f t="shared" si="5"/>
        <v>1991220.430000003</v>
      </c>
      <c r="H293" s="333" t="s">
        <v>8718</v>
      </c>
      <c r="L293" s="351"/>
    </row>
    <row r="294" spans="1:12">
      <c r="A294" s="322">
        <v>42696</v>
      </c>
      <c r="B294" s="9" t="s">
        <v>8719</v>
      </c>
      <c r="C294" s="48">
        <v>0</v>
      </c>
      <c r="D294" s="341"/>
      <c r="E294" s="48">
        <v>31304.240000000002</v>
      </c>
      <c r="F294" s="81">
        <v>168</v>
      </c>
      <c r="G294" s="48">
        <f t="shared" si="5"/>
        <v>1946954.2900000031</v>
      </c>
      <c r="H294" s="333" t="s">
        <v>8720</v>
      </c>
      <c r="L294" s="351"/>
    </row>
    <row r="295" spans="1:12">
      <c r="A295" s="322">
        <v>42696</v>
      </c>
      <c r="B295" s="9" t="s">
        <v>8721</v>
      </c>
      <c r="C295" s="48">
        <v>0</v>
      </c>
      <c r="D295" s="341"/>
      <c r="E295" s="48">
        <v>393305.86</v>
      </c>
      <c r="F295" s="81">
        <v>181</v>
      </c>
      <c r="G295" s="48">
        <f t="shared" si="5"/>
        <v>1915650.0500000031</v>
      </c>
      <c r="H295" s="333" t="s">
        <v>8722</v>
      </c>
      <c r="L295" s="351"/>
    </row>
    <row r="296" spans="1:12">
      <c r="A296" s="322">
        <v>42696</v>
      </c>
      <c r="B296" s="9" t="s">
        <v>8723</v>
      </c>
      <c r="C296" s="48">
        <v>0</v>
      </c>
      <c r="D296" s="341"/>
      <c r="E296" s="48">
        <v>214902.62</v>
      </c>
      <c r="F296" s="81">
        <v>164</v>
      </c>
      <c r="G296" s="48">
        <f t="shared" si="5"/>
        <v>1522344.1900000032</v>
      </c>
      <c r="H296" s="333" t="s">
        <v>8724</v>
      </c>
      <c r="L296" s="351"/>
    </row>
    <row r="297" spans="1:12">
      <c r="A297" s="322">
        <v>42696</v>
      </c>
      <c r="B297" s="9" t="s">
        <v>8725</v>
      </c>
      <c r="C297" s="27">
        <v>200</v>
      </c>
      <c r="D297" s="341" t="s">
        <v>9331</v>
      </c>
      <c r="E297" s="48">
        <v>0</v>
      </c>
      <c r="F297" s="81"/>
      <c r="G297" s="48">
        <f t="shared" si="5"/>
        <v>1307441.5700000031</v>
      </c>
      <c r="L297" s="351"/>
    </row>
    <row r="298" spans="1:12">
      <c r="A298" s="322">
        <v>42696</v>
      </c>
      <c r="B298" s="9" t="s">
        <v>8726</v>
      </c>
      <c r="C298" s="48">
        <v>0</v>
      </c>
      <c r="D298" s="341"/>
      <c r="E298" s="48">
        <v>123045.31</v>
      </c>
      <c r="F298" s="81">
        <v>165</v>
      </c>
      <c r="G298" s="48">
        <f t="shared" si="5"/>
        <v>1307641.5700000031</v>
      </c>
      <c r="H298" s="333" t="s">
        <v>8727</v>
      </c>
      <c r="L298" s="351"/>
    </row>
    <row r="299" spans="1:12">
      <c r="A299" s="322">
        <v>42696</v>
      </c>
      <c r="B299" s="9" t="s">
        <v>8728</v>
      </c>
      <c r="C299" s="48">
        <v>0</v>
      </c>
      <c r="D299" s="341"/>
      <c r="E299" s="48">
        <v>16118.2</v>
      </c>
      <c r="F299" s="81">
        <v>204</v>
      </c>
      <c r="G299" s="48">
        <f t="shared" si="5"/>
        <v>1184596.260000003</v>
      </c>
      <c r="H299" s="333" t="s">
        <v>8688</v>
      </c>
      <c r="I299" s="2" t="s">
        <v>8729</v>
      </c>
      <c r="J299" s="41" t="s">
        <v>8730</v>
      </c>
      <c r="L299" s="351"/>
    </row>
    <row r="300" spans="1:12">
      <c r="A300" s="322">
        <v>42696</v>
      </c>
      <c r="B300" s="9" t="s">
        <v>5468</v>
      </c>
      <c r="C300" s="48">
        <v>0</v>
      </c>
      <c r="D300" s="341"/>
      <c r="E300" s="48">
        <v>200000</v>
      </c>
      <c r="F300" s="81">
        <v>230</v>
      </c>
      <c r="G300" s="48">
        <f t="shared" si="5"/>
        <v>1168478.0600000031</v>
      </c>
      <c r="H300" s="333" t="s">
        <v>8731</v>
      </c>
      <c r="L300" s="351"/>
    </row>
    <row r="301" spans="1:12">
      <c r="A301" s="411">
        <v>42696</v>
      </c>
      <c r="B301" s="451" t="s">
        <v>4180</v>
      </c>
      <c r="C301" s="413">
        <v>2.88</v>
      </c>
      <c r="D301" s="341">
        <v>208</v>
      </c>
      <c r="E301" s="413">
        <v>0</v>
      </c>
      <c r="F301" s="81"/>
      <c r="G301" s="48">
        <f t="shared" si="5"/>
        <v>968478.06000000308</v>
      </c>
      <c r="L301" s="351"/>
    </row>
    <row r="302" spans="1:12">
      <c r="A302" s="411">
        <v>42696</v>
      </c>
      <c r="B302" s="412" t="s">
        <v>4181</v>
      </c>
      <c r="C302" s="413">
        <v>18</v>
      </c>
      <c r="D302" s="341">
        <v>208</v>
      </c>
      <c r="E302" s="413">
        <v>0</v>
      </c>
      <c r="F302" s="81"/>
      <c r="G302" s="48">
        <f t="shared" si="5"/>
        <v>968480.94000000309</v>
      </c>
      <c r="L302" s="351"/>
    </row>
    <row r="303" spans="1:12">
      <c r="A303" s="322">
        <v>42696</v>
      </c>
      <c r="B303" s="9" t="s">
        <v>4182</v>
      </c>
      <c r="C303" s="48">
        <v>0</v>
      </c>
      <c r="D303" s="341"/>
      <c r="E303" s="48">
        <v>10000</v>
      </c>
      <c r="F303" s="81">
        <v>194</v>
      </c>
      <c r="G303" s="48">
        <f t="shared" si="5"/>
        <v>968498.94000000309</v>
      </c>
      <c r="H303" s="347" t="s">
        <v>8732</v>
      </c>
      <c r="L303" s="351"/>
    </row>
    <row r="304" spans="1:12">
      <c r="A304" s="411">
        <v>42696</v>
      </c>
      <c r="B304" s="451" t="s">
        <v>4183</v>
      </c>
      <c r="C304" s="413">
        <v>76.16</v>
      </c>
      <c r="D304" s="341">
        <v>208</v>
      </c>
      <c r="E304" s="413">
        <v>0</v>
      </c>
      <c r="F304" s="81"/>
      <c r="G304" s="48">
        <f t="shared" si="5"/>
        <v>958498.94000000309</v>
      </c>
      <c r="L304" s="351"/>
    </row>
    <row r="305" spans="1:12">
      <c r="A305" s="411">
        <v>42696</v>
      </c>
      <c r="B305" s="412" t="s">
        <v>4184</v>
      </c>
      <c r="C305" s="413">
        <v>476</v>
      </c>
      <c r="D305" s="341">
        <v>208</v>
      </c>
      <c r="E305" s="413">
        <v>0</v>
      </c>
      <c r="F305" s="81"/>
      <c r="G305" s="48">
        <f t="shared" si="5"/>
        <v>958575.10000000312</v>
      </c>
      <c r="L305" s="351"/>
    </row>
    <row r="306" spans="1:12">
      <c r="A306" s="322">
        <v>42696</v>
      </c>
      <c r="B306" s="9" t="s">
        <v>4185</v>
      </c>
      <c r="C306" s="48">
        <v>0</v>
      </c>
      <c r="D306" s="341"/>
      <c r="E306" s="48">
        <v>20000</v>
      </c>
      <c r="F306" s="81">
        <v>506</v>
      </c>
      <c r="G306" s="48">
        <f t="shared" si="5"/>
        <v>959051.10000000312</v>
      </c>
      <c r="H306" s="347" t="s">
        <v>8732</v>
      </c>
      <c r="L306" s="351"/>
    </row>
    <row r="307" spans="1:12">
      <c r="A307" s="411">
        <v>42696</v>
      </c>
      <c r="B307" s="451" t="s">
        <v>4180</v>
      </c>
      <c r="C307" s="413">
        <v>42.72</v>
      </c>
      <c r="D307" s="341">
        <v>208</v>
      </c>
      <c r="E307" s="413">
        <v>0</v>
      </c>
      <c r="F307" s="81"/>
      <c r="G307" s="48">
        <f t="shared" si="5"/>
        <v>939051.10000000312</v>
      </c>
      <c r="L307" s="351"/>
    </row>
    <row r="308" spans="1:12">
      <c r="A308" s="411">
        <v>42696</v>
      </c>
      <c r="B308" s="412" t="s">
        <v>4181</v>
      </c>
      <c r="C308" s="413">
        <v>267.02999999999997</v>
      </c>
      <c r="D308" s="341">
        <v>208</v>
      </c>
      <c r="E308" s="413">
        <v>0</v>
      </c>
      <c r="F308" s="81"/>
      <c r="G308" s="48">
        <f t="shared" si="5"/>
        <v>939093.82000000309</v>
      </c>
      <c r="L308" s="351"/>
    </row>
    <row r="309" spans="1:12">
      <c r="A309" s="322">
        <v>42696</v>
      </c>
      <c r="B309" s="9" t="s">
        <v>4182</v>
      </c>
      <c r="C309" s="48">
        <v>0</v>
      </c>
      <c r="D309" s="341"/>
      <c r="E309" s="48">
        <v>118537.55</v>
      </c>
      <c r="F309" s="81">
        <v>194</v>
      </c>
      <c r="G309" s="48">
        <f t="shared" si="5"/>
        <v>939360.85000000312</v>
      </c>
      <c r="H309" s="347" t="s">
        <v>8733</v>
      </c>
      <c r="L309" s="351"/>
    </row>
    <row r="310" spans="1:12">
      <c r="A310" s="411">
        <v>42696</v>
      </c>
      <c r="B310" s="451" t="s">
        <v>4183</v>
      </c>
      <c r="C310" s="413">
        <v>170.86</v>
      </c>
      <c r="D310" s="341">
        <v>208</v>
      </c>
      <c r="E310" s="413">
        <v>0</v>
      </c>
      <c r="F310" s="81"/>
      <c r="G310" s="48">
        <f t="shared" si="5"/>
        <v>820823.30000000307</v>
      </c>
      <c r="L310" s="351"/>
    </row>
    <row r="311" spans="1:12">
      <c r="A311" s="411">
        <v>42696</v>
      </c>
      <c r="B311" s="412" t="s">
        <v>4184</v>
      </c>
      <c r="C311" s="413">
        <v>1067.8699999999999</v>
      </c>
      <c r="D311" s="341">
        <v>208</v>
      </c>
      <c r="E311" s="413">
        <v>0</v>
      </c>
      <c r="F311" s="81"/>
      <c r="G311" s="48">
        <f t="shared" si="5"/>
        <v>820994.16000000306</v>
      </c>
      <c r="L311" s="351"/>
    </row>
    <row r="312" spans="1:12">
      <c r="A312" s="322">
        <v>42696</v>
      </c>
      <c r="B312" s="9" t="s">
        <v>4185</v>
      </c>
      <c r="C312" s="48">
        <v>0</v>
      </c>
      <c r="D312" s="341"/>
      <c r="E312" s="48">
        <v>44868.98</v>
      </c>
      <c r="F312" s="81">
        <v>194</v>
      </c>
      <c r="G312" s="48">
        <f t="shared" si="5"/>
        <v>822062.03000000305</v>
      </c>
      <c r="H312" s="347" t="s">
        <v>8734</v>
      </c>
      <c r="L312" s="351"/>
    </row>
    <row r="313" spans="1:12">
      <c r="A313" s="411">
        <v>42696</v>
      </c>
      <c r="B313" s="451" t="s">
        <v>4180</v>
      </c>
      <c r="C313" s="413">
        <v>25.92</v>
      </c>
      <c r="D313" s="341">
        <v>208</v>
      </c>
      <c r="E313" s="413">
        <v>0</v>
      </c>
      <c r="F313" s="81"/>
      <c r="G313" s="48">
        <f t="shared" si="5"/>
        <v>777193.05000000307</v>
      </c>
      <c r="L313" s="351"/>
    </row>
    <row r="314" spans="1:12">
      <c r="A314" s="411">
        <v>42696</v>
      </c>
      <c r="B314" s="412" t="s">
        <v>4181</v>
      </c>
      <c r="C314" s="413">
        <v>162</v>
      </c>
      <c r="D314" s="341">
        <v>208</v>
      </c>
      <c r="E314" s="413">
        <v>0</v>
      </c>
      <c r="F314" s="81"/>
      <c r="G314" s="48">
        <f t="shared" si="5"/>
        <v>777218.97000000312</v>
      </c>
      <c r="L314" s="351"/>
    </row>
    <row r="315" spans="1:12">
      <c r="A315" s="322">
        <v>42696</v>
      </c>
      <c r="B315" s="9" t="s">
        <v>4182</v>
      </c>
      <c r="C315" s="48">
        <v>0</v>
      </c>
      <c r="D315" s="341"/>
      <c r="E315" s="48">
        <v>57390.74</v>
      </c>
      <c r="F315" s="81">
        <v>182</v>
      </c>
      <c r="G315" s="48">
        <f t="shared" si="5"/>
        <v>777380.97000000312</v>
      </c>
      <c r="H315" s="347" t="s">
        <v>8735</v>
      </c>
      <c r="L315" s="351"/>
    </row>
    <row r="316" spans="1:12">
      <c r="A316" s="411">
        <v>42696</v>
      </c>
      <c r="B316" s="451" t="s">
        <v>4183</v>
      </c>
      <c r="C316" s="413">
        <v>419.57</v>
      </c>
      <c r="D316" s="341">
        <v>208</v>
      </c>
      <c r="E316" s="413">
        <v>0</v>
      </c>
      <c r="F316" s="81"/>
      <c r="G316" s="48">
        <f t="shared" si="5"/>
        <v>719990.23000000312</v>
      </c>
      <c r="L316" s="351"/>
    </row>
    <row r="317" spans="1:12">
      <c r="A317" s="411">
        <v>42696</v>
      </c>
      <c r="B317" s="412" t="s">
        <v>4184</v>
      </c>
      <c r="C317" s="413">
        <v>2622.29</v>
      </c>
      <c r="D317" s="341">
        <v>208</v>
      </c>
      <c r="E317" s="413">
        <v>0</v>
      </c>
      <c r="F317" s="81"/>
      <c r="G317" s="48">
        <f t="shared" si="5"/>
        <v>720409.80000000307</v>
      </c>
      <c r="L317" s="351"/>
    </row>
    <row r="318" spans="1:12">
      <c r="A318" s="322">
        <v>42696</v>
      </c>
      <c r="B318" s="9" t="s">
        <v>4185</v>
      </c>
      <c r="C318" s="48">
        <v>0</v>
      </c>
      <c r="D318" s="341"/>
      <c r="E318" s="48">
        <v>110181.02</v>
      </c>
      <c r="F318" s="81">
        <v>182</v>
      </c>
      <c r="G318" s="48">
        <f t="shared" si="5"/>
        <v>723032.09000000311</v>
      </c>
      <c r="H318" s="347" t="s">
        <v>8735</v>
      </c>
      <c r="L318" s="351"/>
    </row>
    <row r="319" spans="1:12">
      <c r="A319" s="411">
        <v>42696</v>
      </c>
      <c r="B319" s="451" t="s">
        <v>7987</v>
      </c>
      <c r="C319" s="413">
        <v>103.71</v>
      </c>
      <c r="D319" s="341">
        <v>208</v>
      </c>
      <c r="E319" s="413">
        <v>0</v>
      </c>
      <c r="F319" s="81"/>
      <c r="G319" s="48">
        <f t="shared" si="5"/>
        <v>612851.07000000309</v>
      </c>
      <c r="L319" s="351"/>
    </row>
    <row r="320" spans="1:12">
      <c r="A320" s="411">
        <v>42696</v>
      </c>
      <c r="B320" s="412" t="s">
        <v>7988</v>
      </c>
      <c r="C320" s="413">
        <v>648.15</v>
      </c>
      <c r="D320" s="341">
        <v>208</v>
      </c>
      <c r="E320" s="413">
        <v>0</v>
      </c>
      <c r="F320" s="81"/>
      <c r="G320" s="48">
        <f t="shared" si="5"/>
        <v>612954.78000000305</v>
      </c>
      <c r="L320" s="351"/>
    </row>
    <row r="321" spans="1:12">
      <c r="A321" s="322">
        <v>42696</v>
      </c>
      <c r="B321" s="9" t="s">
        <v>7989</v>
      </c>
      <c r="C321" s="48">
        <v>0</v>
      </c>
      <c r="D321" s="341"/>
      <c r="E321" s="48">
        <v>6829.94</v>
      </c>
      <c r="F321" s="81">
        <v>182</v>
      </c>
      <c r="G321" s="48">
        <f t="shared" si="5"/>
        <v>613602.93000000308</v>
      </c>
      <c r="H321" s="347" t="s">
        <v>8735</v>
      </c>
      <c r="L321" s="351"/>
    </row>
    <row r="322" spans="1:12">
      <c r="A322" s="411">
        <v>42696</v>
      </c>
      <c r="B322" s="451" t="s">
        <v>4180</v>
      </c>
      <c r="C322" s="413">
        <v>2.88</v>
      </c>
      <c r="D322" s="341">
        <v>208</v>
      </c>
      <c r="E322" s="413">
        <v>0</v>
      </c>
      <c r="F322" s="81"/>
      <c r="G322" s="48">
        <f t="shared" si="5"/>
        <v>606772.99000000313</v>
      </c>
      <c r="L322" s="351"/>
    </row>
    <row r="323" spans="1:12">
      <c r="A323" s="411">
        <v>42696</v>
      </c>
      <c r="B323" s="412" t="s">
        <v>4181</v>
      </c>
      <c r="C323" s="413">
        <v>18</v>
      </c>
      <c r="D323" s="341">
        <v>208</v>
      </c>
      <c r="E323" s="413">
        <v>0</v>
      </c>
      <c r="F323" s="81"/>
      <c r="G323" s="48">
        <f t="shared" si="5"/>
        <v>606775.87000000314</v>
      </c>
      <c r="L323" s="351"/>
    </row>
    <row r="324" spans="1:12">
      <c r="A324" s="322">
        <v>42696</v>
      </c>
      <c r="B324" s="9" t="s">
        <v>4182</v>
      </c>
      <c r="C324" s="48">
        <v>0</v>
      </c>
      <c r="D324" s="341"/>
      <c r="E324" s="48">
        <v>4000</v>
      </c>
      <c r="F324" s="81">
        <v>191</v>
      </c>
      <c r="G324" s="48">
        <f t="shared" si="5"/>
        <v>606793.87000000314</v>
      </c>
      <c r="H324" s="347" t="s">
        <v>8736</v>
      </c>
      <c r="L324" s="351"/>
    </row>
    <row r="325" spans="1:12">
      <c r="A325" s="322">
        <v>42693</v>
      </c>
      <c r="B325" s="9" t="s">
        <v>8737</v>
      </c>
      <c r="C325" s="48">
        <v>0</v>
      </c>
      <c r="D325" s="341"/>
      <c r="E325" s="48">
        <v>155</v>
      </c>
      <c r="F325" s="81">
        <v>249</v>
      </c>
      <c r="G325" s="48">
        <f t="shared" si="5"/>
        <v>602793.87000000314</v>
      </c>
      <c r="H325" s="333" t="s">
        <v>8738</v>
      </c>
      <c r="L325" s="351"/>
    </row>
    <row r="326" spans="1:12">
      <c r="A326" s="322">
        <v>42693</v>
      </c>
      <c r="B326" s="9" t="s">
        <v>8739</v>
      </c>
      <c r="C326" s="48">
        <v>24160.04</v>
      </c>
      <c r="D326" s="341">
        <v>152</v>
      </c>
      <c r="E326" s="48">
        <v>0</v>
      </c>
      <c r="F326" s="81"/>
      <c r="G326" s="48">
        <f t="shared" si="5"/>
        <v>602638.87000000314</v>
      </c>
      <c r="H326" s="333" t="s">
        <v>8740</v>
      </c>
      <c r="L326" s="351"/>
    </row>
    <row r="327" spans="1:12">
      <c r="A327" s="322">
        <v>42693</v>
      </c>
      <c r="B327" s="9" t="s">
        <v>5990</v>
      </c>
      <c r="C327" s="48">
        <v>2237.0300000000002</v>
      </c>
      <c r="D327" s="341">
        <v>153</v>
      </c>
      <c r="E327" s="48">
        <v>0</v>
      </c>
      <c r="F327" s="81"/>
      <c r="G327" s="48">
        <f t="shared" si="5"/>
        <v>626798.91000000318</v>
      </c>
      <c r="H327" s="333" t="s">
        <v>8741</v>
      </c>
      <c r="L327" s="351"/>
    </row>
    <row r="328" spans="1:12">
      <c r="A328" s="322">
        <v>42693</v>
      </c>
      <c r="B328" s="9" t="s">
        <v>8742</v>
      </c>
      <c r="C328" s="48">
        <v>50000</v>
      </c>
      <c r="D328" s="341">
        <v>140</v>
      </c>
      <c r="E328" s="48">
        <v>0</v>
      </c>
      <c r="F328" s="81"/>
      <c r="G328" s="48">
        <f t="shared" si="5"/>
        <v>629035.9400000032</v>
      </c>
      <c r="L328" s="351"/>
    </row>
    <row r="329" spans="1:12">
      <c r="A329" s="322">
        <v>42693</v>
      </c>
      <c r="B329" s="9" t="s">
        <v>8743</v>
      </c>
      <c r="C329" s="48">
        <v>25000</v>
      </c>
      <c r="D329" s="341">
        <v>139</v>
      </c>
      <c r="E329" s="48">
        <v>0</v>
      </c>
      <c r="F329" s="81"/>
      <c r="G329" s="48">
        <f t="shared" si="5"/>
        <v>679035.9400000032</v>
      </c>
      <c r="L329" s="351"/>
    </row>
    <row r="330" spans="1:12">
      <c r="A330" s="322">
        <v>42693</v>
      </c>
      <c r="B330" s="284" t="s">
        <v>8744</v>
      </c>
      <c r="C330" s="48">
        <v>5000</v>
      </c>
      <c r="D330" s="341" t="s">
        <v>5039</v>
      </c>
      <c r="E330" s="48">
        <v>0</v>
      </c>
      <c r="F330" s="81"/>
      <c r="G330" s="48">
        <f t="shared" si="5"/>
        <v>704035.9400000032</v>
      </c>
      <c r="L330" s="351"/>
    </row>
    <row r="331" spans="1:12">
      <c r="A331" s="322">
        <v>42692</v>
      </c>
      <c r="B331" s="9" t="s">
        <v>5045</v>
      </c>
      <c r="C331" s="48">
        <v>0</v>
      </c>
      <c r="D331" s="341"/>
      <c r="E331" s="48">
        <v>49900</v>
      </c>
      <c r="F331" s="81">
        <v>188</v>
      </c>
      <c r="G331" s="48">
        <f t="shared" si="5"/>
        <v>709035.9400000032</v>
      </c>
      <c r="H331" s="333" t="s">
        <v>8745</v>
      </c>
      <c r="L331" s="351"/>
    </row>
    <row r="332" spans="1:12">
      <c r="A332" s="322">
        <v>42692</v>
      </c>
      <c r="B332" s="9" t="s">
        <v>8746</v>
      </c>
      <c r="C332" s="48">
        <v>0</v>
      </c>
      <c r="D332" s="341"/>
      <c r="E332" s="48">
        <v>5000</v>
      </c>
      <c r="F332" s="81">
        <v>177</v>
      </c>
      <c r="G332" s="48">
        <f t="shared" si="5"/>
        <v>659135.9400000032</v>
      </c>
      <c r="H332" s="333" t="s">
        <v>8747</v>
      </c>
      <c r="I332" s="2" t="s">
        <v>5348</v>
      </c>
      <c r="L332" s="351"/>
    </row>
    <row r="333" spans="1:12">
      <c r="A333" s="322">
        <v>42692</v>
      </c>
      <c r="B333" s="9" t="s">
        <v>8748</v>
      </c>
      <c r="C333" s="48">
        <v>0</v>
      </c>
      <c r="D333" s="341"/>
      <c r="E333" s="48">
        <v>10930</v>
      </c>
      <c r="F333" s="81">
        <v>184</v>
      </c>
      <c r="G333" s="48">
        <f t="shared" si="5"/>
        <v>654135.9400000032</v>
      </c>
      <c r="H333" s="333" t="s">
        <v>8749</v>
      </c>
      <c r="I333" s="2" t="s">
        <v>8750</v>
      </c>
      <c r="L333" s="351"/>
    </row>
    <row r="334" spans="1:12">
      <c r="A334" s="322">
        <v>42692</v>
      </c>
      <c r="B334" s="9" t="s">
        <v>8751</v>
      </c>
      <c r="C334" s="48">
        <v>0</v>
      </c>
      <c r="D334" s="341"/>
      <c r="E334" s="48">
        <v>101000</v>
      </c>
      <c r="F334" s="81">
        <v>176</v>
      </c>
      <c r="G334" s="48">
        <f t="shared" si="5"/>
        <v>643205.9400000032</v>
      </c>
      <c r="H334" s="333" t="s">
        <v>8752</v>
      </c>
      <c r="I334" s="2" t="s">
        <v>8753</v>
      </c>
      <c r="L334" s="351"/>
    </row>
    <row r="335" spans="1:12">
      <c r="A335" s="322">
        <v>42692</v>
      </c>
      <c r="B335" s="9" t="s">
        <v>8754</v>
      </c>
      <c r="C335" s="48">
        <v>0</v>
      </c>
      <c r="D335" s="341"/>
      <c r="E335" s="48">
        <v>183000</v>
      </c>
      <c r="F335" s="81">
        <v>170</v>
      </c>
      <c r="G335" s="48">
        <f t="shared" si="5"/>
        <v>542205.9400000032</v>
      </c>
      <c r="H335" s="333" t="s">
        <v>8755</v>
      </c>
      <c r="I335" s="2" t="s">
        <v>8756</v>
      </c>
      <c r="L335" s="351"/>
    </row>
    <row r="336" spans="1:12">
      <c r="A336" s="322">
        <v>42692</v>
      </c>
      <c r="B336" s="9" t="s">
        <v>8757</v>
      </c>
      <c r="C336" s="48">
        <v>0</v>
      </c>
      <c r="D336" s="341"/>
      <c r="E336" s="48">
        <v>3030</v>
      </c>
      <c r="F336" s="81">
        <v>189</v>
      </c>
      <c r="G336" s="48">
        <f t="shared" si="5"/>
        <v>359205.9400000032</v>
      </c>
      <c r="H336" s="333" t="s">
        <v>8758</v>
      </c>
      <c r="L336" s="351"/>
    </row>
    <row r="337" spans="1:12">
      <c r="A337" s="322">
        <v>42692</v>
      </c>
      <c r="B337" s="9" t="s">
        <v>8759</v>
      </c>
      <c r="C337" s="48">
        <v>0</v>
      </c>
      <c r="D337" s="341"/>
      <c r="E337" s="48">
        <v>5000</v>
      </c>
      <c r="F337" s="81">
        <v>267</v>
      </c>
      <c r="G337" s="48">
        <f t="shared" si="5"/>
        <v>356175.9400000032</v>
      </c>
      <c r="H337" s="333" t="s">
        <v>8760</v>
      </c>
      <c r="I337" s="2" t="s">
        <v>8761</v>
      </c>
      <c r="L337" s="351"/>
    </row>
    <row r="338" spans="1:12">
      <c r="A338" s="322">
        <v>42692</v>
      </c>
      <c r="B338" s="9" t="s">
        <v>8762</v>
      </c>
      <c r="C338" s="48">
        <v>179851.49</v>
      </c>
      <c r="D338" s="341">
        <v>143</v>
      </c>
      <c r="E338" s="48">
        <v>0</v>
      </c>
      <c r="F338" s="81"/>
      <c r="G338" s="48">
        <f t="shared" si="5"/>
        <v>351175.9400000032</v>
      </c>
      <c r="L338" s="351"/>
    </row>
    <row r="339" spans="1:12">
      <c r="A339" s="322">
        <v>42692</v>
      </c>
      <c r="B339" s="9" t="s">
        <v>8762</v>
      </c>
      <c r="C339" s="48">
        <v>58538.75</v>
      </c>
      <c r="D339" s="341">
        <v>142</v>
      </c>
      <c r="E339" s="48">
        <v>0</v>
      </c>
      <c r="F339" s="81"/>
      <c r="G339" s="48">
        <f t="shared" si="5"/>
        <v>531027.43000000319</v>
      </c>
      <c r="L339" s="351"/>
    </row>
    <row r="340" spans="1:12">
      <c r="A340" s="322">
        <v>42692</v>
      </c>
      <c r="B340" s="9" t="s">
        <v>8763</v>
      </c>
      <c r="C340" s="48">
        <v>183000</v>
      </c>
      <c r="D340" s="341">
        <v>144</v>
      </c>
      <c r="E340" s="48">
        <v>0</v>
      </c>
      <c r="F340" s="81"/>
      <c r="G340" s="48">
        <f t="shared" si="5"/>
        <v>589566.18000000319</v>
      </c>
      <c r="L340" s="351"/>
    </row>
    <row r="341" spans="1:12">
      <c r="A341" s="322">
        <v>42692</v>
      </c>
      <c r="B341" s="9" t="s">
        <v>5045</v>
      </c>
      <c r="C341" s="48">
        <v>0</v>
      </c>
      <c r="D341" s="341"/>
      <c r="E341" s="48">
        <v>50100</v>
      </c>
      <c r="F341" s="81"/>
      <c r="G341" s="48">
        <f t="shared" si="5"/>
        <v>772566.18000000319</v>
      </c>
      <c r="L341" s="351"/>
    </row>
    <row r="342" spans="1:12">
      <c r="A342" s="322">
        <v>42692</v>
      </c>
      <c r="B342" s="414" t="s">
        <v>8764</v>
      </c>
      <c r="C342" s="48">
        <v>0</v>
      </c>
      <c r="D342" s="341"/>
      <c r="E342" s="48">
        <v>26102.61</v>
      </c>
      <c r="F342" s="81">
        <v>173</v>
      </c>
      <c r="G342" s="48">
        <f t="shared" si="5"/>
        <v>722466.18000000319</v>
      </c>
      <c r="H342" s="333" t="s">
        <v>8765</v>
      </c>
      <c r="I342" s="41"/>
      <c r="L342" s="351"/>
    </row>
    <row r="343" spans="1:12">
      <c r="A343" s="322">
        <v>42692</v>
      </c>
      <c r="B343" s="414" t="s">
        <v>8766</v>
      </c>
      <c r="C343" s="48">
        <v>0</v>
      </c>
      <c r="D343" s="341"/>
      <c r="E343" s="48">
        <v>10639.83</v>
      </c>
      <c r="F343" s="81">
        <v>174</v>
      </c>
      <c r="G343" s="48">
        <f t="shared" si="5"/>
        <v>696363.57000000321</v>
      </c>
      <c r="H343" s="333" t="s">
        <v>8767</v>
      </c>
      <c r="L343" s="351"/>
    </row>
    <row r="344" spans="1:12">
      <c r="A344" s="322">
        <v>42692</v>
      </c>
      <c r="B344" s="9" t="s">
        <v>5045</v>
      </c>
      <c r="C344" s="48">
        <v>0</v>
      </c>
      <c r="D344" s="341"/>
      <c r="E344" s="48">
        <v>439.45</v>
      </c>
      <c r="F344" s="81">
        <v>220</v>
      </c>
      <c r="G344" s="48">
        <f t="shared" si="5"/>
        <v>685723.74000000325</v>
      </c>
      <c r="H344" s="333" t="s">
        <v>8768</v>
      </c>
      <c r="L344" s="351"/>
    </row>
    <row r="345" spans="1:12">
      <c r="A345" s="322">
        <v>42692</v>
      </c>
      <c r="B345" s="9" t="s">
        <v>8769</v>
      </c>
      <c r="C345" s="48">
        <v>7715</v>
      </c>
      <c r="D345" s="341">
        <v>146</v>
      </c>
      <c r="E345" s="48">
        <v>0</v>
      </c>
      <c r="F345" s="81"/>
      <c r="G345" s="48">
        <f t="shared" si="5"/>
        <v>685284.2900000033</v>
      </c>
      <c r="L345" s="351"/>
    </row>
    <row r="346" spans="1:12">
      <c r="A346" s="322">
        <v>42692</v>
      </c>
      <c r="B346" s="9" t="s">
        <v>8770</v>
      </c>
      <c r="C346" s="48">
        <v>2385</v>
      </c>
      <c r="D346" s="341">
        <v>145</v>
      </c>
      <c r="E346" s="48">
        <v>0</v>
      </c>
      <c r="F346" s="81"/>
      <c r="G346" s="48">
        <f t="shared" si="5"/>
        <v>692999.2900000033</v>
      </c>
      <c r="L346" s="351"/>
    </row>
    <row r="347" spans="1:12">
      <c r="A347" s="322">
        <v>42692</v>
      </c>
      <c r="B347" s="9" t="s">
        <v>8771</v>
      </c>
      <c r="C347" s="48">
        <v>0</v>
      </c>
      <c r="D347" s="341"/>
      <c r="E347" s="48">
        <v>193</v>
      </c>
      <c r="F347" s="81">
        <v>156</v>
      </c>
      <c r="G347" s="48">
        <f t="shared" si="5"/>
        <v>695384.2900000033</v>
      </c>
      <c r="H347" s="333" t="s">
        <v>8772</v>
      </c>
      <c r="L347" s="351"/>
    </row>
    <row r="348" spans="1:12">
      <c r="A348" s="322">
        <v>42692</v>
      </c>
      <c r="B348" s="9" t="s">
        <v>8773</v>
      </c>
      <c r="C348" s="48">
        <v>0</v>
      </c>
      <c r="D348" s="341"/>
      <c r="E348" s="48">
        <v>700</v>
      </c>
      <c r="F348" s="81">
        <v>320</v>
      </c>
      <c r="G348" s="48">
        <f t="shared" si="5"/>
        <v>695191.2900000033</v>
      </c>
      <c r="H348" s="333" t="s">
        <v>8772</v>
      </c>
      <c r="L348" s="351"/>
    </row>
    <row r="349" spans="1:12">
      <c r="A349" s="322">
        <v>42692</v>
      </c>
      <c r="B349" s="9" t="s">
        <v>8774</v>
      </c>
      <c r="C349" s="48">
        <v>489823.04</v>
      </c>
      <c r="D349" s="341">
        <v>141</v>
      </c>
      <c r="E349" s="48">
        <v>0</v>
      </c>
      <c r="F349" s="81"/>
      <c r="G349" s="48">
        <f t="shared" si="5"/>
        <v>694491.2900000033</v>
      </c>
      <c r="L349" s="351"/>
    </row>
    <row r="350" spans="1:12">
      <c r="A350" s="322">
        <v>42692</v>
      </c>
      <c r="B350" s="9" t="s">
        <v>8775</v>
      </c>
      <c r="C350" s="48">
        <v>35725</v>
      </c>
      <c r="D350" s="341">
        <v>137</v>
      </c>
      <c r="E350" s="48">
        <v>0</v>
      </c>
      <c r="F350" s="81"/>
      <c r="G350" s="48">
        <f t="shared" si="5"/>
        <v>1184314.3300000033</v>
      </c>
      <c r="L350" s="351"/>
    </row>
    <row r="351" spans="1:12">
      <c r="A351" s="322">
        <v>42692</v>
      </c>
      <c r="B351" s="9" t="s">
        <v>8776</v>
      </c>
      <c r="C351" s="48">
        <v>0</v>
      </c>
      <c r="D351" s="341"/>
      <c r="E351" s="48">
        <v>399000</v>
      </c>
      <c r="F351" s="81">
        <v>207</v>
      </c>
      <c r="G351" s="48">
        <f t="shared" si="5"/>
        <v>1220039.3300000033</v>
      </c>
      <c r="H351" s="333" t="s">
        <v>8777</v>
      </c>
      <c r="L351" s="351"/>
    </row>
    <row r="352" spans="1:12">
      <c r="A352" s="322">
        <v>42692</v>
      </c>
      <c r="B352" s="291" t="s">
        <v>8778</v>
      </c>
      <c r="C352" s="48">
        <v>0</v>
      </c>
      <c r="D352" s="341"/>
      <c r="E352" s="48">
        <v>23798.81</v>
      </c>
      <c r="F352" s="81">
        <v>276</v>
      </c>
      <c r="G352" s="48">
        <f t="shared" si="5"/>
        <v>821039.33000000345</v>
      </c>
      <c r="H352" s="333" t="s">
        <v>8779</v>
      </c>
      <c r="I352" s="2" t="s">
        <v>8780</v>
      </c>
      <c r="L352" s="351"/>
    </row>
    <row r="353" spans="1:12">
      <c r="A353" s="322">
        <v>42692</v>
      </c>
      <c r="B353" s="9" t="s">
        <v>5077</v>
      </c>
      <c r="C353" s="48">
        <v>0</v>
      </c>
      <c r="D353" s="341"/>
      <c r="E353" s="48">
        <v>7596</v>
      </c>
      <c r="F353" s="81">
        <v>169</v>
      </c>
      <c r="G353" s="48">
        <f t="shared" si="5"/>
        <v>797240.52000000339</v>
      </c>
      <c r="H353" s="333" t="s">
        <v>8781</v>
      </c>
      <c r="L353" s="351"/>
    </row>
    <row r="354" spans="1:12">
      <c r="A354" s="322">
        <v>42692</v>
      </c>
      <c r="B354" s="9" t="s">
        <v>8782</v>
      </c>
      <c r="C354" s="48">
        <v>0</v>
      </c>
      <c r="D354" s="341"/>
      <c r="E354" s="48">
        <v>22256</v>
      </c>
      <c r="F354" s="81">
        <v>197</v>
      </c>
      <c r="G354" s="48">
        <f t="shared" si="5"/>
        <v>789644.52000000339</v>
      </c>
      <c r="H354" s="333" t="s">
        <v>8783</v>
      </c>
      <c r="L354" s="351"/>
    </row>
    <row r="355" spans="1:12">
      <c r="A355" s="322">
        <v>42692</v>
      </c>
      <c r="B355" s="9" t="s">
        <v>8784</v>
      </c>
      <c r="C355" s="48">
        <v>0</v>
      </c>
      <c r="D355" s="341"/>
      <c r="E355" s="48">
        <v>160000</v>
      </c>
      <c r="F355" s="81">
        <v>187</v>
      </c>
      <c r="G355" s="48">
        <f t="shared" ref="G355:G418" si="6">+G356-C355+E355</f>
        <v>767388.52000000339</v>
      </c>
      <c r="H355" s="333" t="s">
        <v>8745</v>
      </c>
      <c r="L355" s="351"/>
    </row>
    <row r="356" spans="1:12">
      <c r="A356" s="322">
        <v>42692</v>
      </c>
      <c r="B356" s="9" t="s">
        <v>5045</v>
      </c>
      <c r="C356" s="48">
        <v>0</v>
      </c>
      <c r="D356" s="341"/>
      <c r="E356" s="48">
        <v>16022.41</v>
      </c>
      <c r="F356" s="81">
        <v>172</v>
      </c>
      <c r="G356" s="48">
        <f t="shared" si="6"/>
        <v>607388.52000000339</v>
      </c>
      <c r="L356" s="351"/>
    </row>
    <row r="357" spans="1:12">
      <c r="A357" s="322">
        <v>42692</v>
      </c>
      <c r="B357" s="9" t="s">
        <v>5077</v>
      </c>
      <c r="C357" s="48">
        <v>0</v>
      </c>
      <c r="D357" s="341"/>
      <c r="E357" s="48">
        <v>3190</v>
      </c>
      <c r="F357" s="81">
        <v>159</v>
      </c>
      <c r="G357" s="48">
        <f t="shared" si="6"/>
        <v>591366.11000000336</v>
      </c>
      <c r="H357" s="333" t="s">
        <v>8785</v>
      </c>
      <c r="L357" s="351"/>
    </row>
    <row r="358" spans="1:12">
      <c r="A358" s="322">
        <v>42692</v>
      </c>
      <c r="B358" s="284" t="s">
        <v>8786</v>
      </c>
      <c r="C358" s="48">
        <v>5000</v>
      </c>
      <c r="D358" s="341" t="s">
        <v>5039</v>
      </c>
      <c r="E358" s="48">
        <v>0</v>
      </c>
      <c r="F358" s="81"/>
      <c r="G358" s="48">
        <f t="shared" si="6"/>
        <v>588176.11000000336</v>
      </c>
      <c r="L358" s="351"/>
    </row>
    <row r="359" spans="1:12">
      <c r="A359" s="322">
        <v>42692</v>
      </c>
      <c r="B359" s="9" t="s">
        <v>8787</v>
      </c>
      <c r="C359" s="48">
        <v>0</v>
      </c>
      <c r="D359" s="341"/>
      <c r="E359" s="48">
        <v>1375</v>
      </c>
      <c r="F359" s="81">
        <v>178</v>
      </c>
      <c r="G359" s="48">
        <f t="shared" si="6"/>
        <v>593176.11000000336</v>
      </c>
      <c r="H359" s="333" t="s">
        <v>8788</v>
      </c>
      <c r="I359" s="2" t="s">
        <v>8789</v>
      </c>
      <c r="L359" s="351"/>
    </row>
    <row r="360" spans="1:12">
      <c r="A360" s="322">
        <v>42692</v>
      </c>
      <c r="B360" s="9" t="s">
        <v>8790</v>
      </c>
      <c r="C360" s="48">
        <v>5320</v>
      </c>
      <c r="D360" s="341">
        <v>138</v>
      </c>
      <c r="E360" s="48">
        <v>0</v>
      </c>
      <c r="F360" s="81"/>
      <c r="G360" s="48">
        <f t="shared" si="6"/>
        <v>591801.11000000336</v>
      </c>
      <c r="L360" s="351"/>
    </row>
    <row r="361" spans="1:12">
      <c r="A361" s="322">
        <v>42692</v>
      </c>
      <c r="B361" s="9" t="s">
        <v>5045</v>
      </c>
      <c r="C361" s="48">
        <v>0</v>
      </c>
      <c r="D361" s="341"/>
      <c r="E361" s="48">
        <v>40000</v>
      </c>
      <c r="F361" s="81">
        <v>501</v>
      </c>
      <c r="G361" s="48">
        <f t="shared" si="6"/>
        <v>597121.11000000336</v>
      </c>
      <c r="L361" s="351"/>
    </row>
    <row r="362" spans="1:12">
      <c r="A362" s="322">
        <v>42692</v>
      </c>
      <c r="B362" s="9" t="s">
        <v>8791</v>
      </c>
      <c r="C362" s="48">
        <v>0</v>
      </c>
      <c r="D362" s="341"/>
      <c r="E362" s="48">
        <v>17812.580000000002</v>
      </c>
      <c r="F362" s="81">
        <v>140</v>
      </c>
      <c r="G362" s="48">
        <f t="shared" si="6"/>
        <v>557121.11000000336</v>
      </c>
      <c r="H362" s="333" t="s">
        <v>8792</v>
      </c>
      <c r="L362" s="351"/>
    </row>
    <row r="363" spans="1:12">
      <c r="A363" s="322">
        <v>42692</v>
      </c>
      <c r="B363" s="9" t="s">
        <v>8793</v>
      </c>
      <c r="C363" s="48">
        <v>0</v>
      </c>
      <c r="D363" s="341"/>
      <c r="E363" s="48">
        <v>31726.79</v>
      </c>
      <c r="F363" s="81">
        <v>155</v>
      </c>
      <c r="G363" s="48">
        <f t="shared" si="6"/>
        <v>539308.5300000034</v>
      </c>
      <c r="H363" s="333" t="s">
        <v>8794</v>
      </c>
      <c r="L363" s="351"/>
    </row>
    <row r="364" spans="1:12">
      <c r="A364" s="322">
        <v>42692</v>
      </c>
      <c r="B364" s="294" t="s">
        <v>8795</v>
      </c>
      <c r="C364" s="48">
        <v>0</v>
      </c>
      <c r="D364" s="341"/>
      <c r="E364" s="48">
        <v>145.02000000000001</v>
      </c>
      <c r="F364" s="81" t="s">
        <v>779</v>
      </c>
      <c r="G364" s="48">
        <f t="shared" si="6"/>
        <v>507581.74000000337</v>
      </c>
      <c r="L364" s="351"/>
    </row>
    <row r="365" spans="1:12">
      <c r="A365" s="411">
        <v>42692</v>
      </c>
      <c r="B365" s="451" t="s">
        <v>4180</v>
      </c>
      <c r="C365" s="413">
        <v>22.76</v>
      </c>
      <c r="D365" s="341">
        <v>208</v>
      </c>
      <c r="E365" s="413">
        <v>0</v>
      </c>
      <c r="F365" s="81"/>
      <c r="G365" s="48">
        <f t="shared" si="6"/>
        <v>507436.72000000335</v>
      </c>
      <c r="L365" s="351"/>
    </row>
    <row r="366" spans="1:12">
      <c r="A366" s="411">
        <v>42692</v>
      </c>
      <c r="B366" s="412" t="s">
        <v>4181</v>
      </c>
      <c r="C366" s="413">
        <v>142.26</v>
      </c>
      <c r="D366" s="341">
        <v>208</v>
      </c>
      <c r="E366" s="413">
        <v>0</v>
      </c>
      <c r="F366" s="81"/>
      <c r="G366" s="48">
        <f t="shared" si="6"/>
        <v>507459.48000000336</v>
      </c>
      <c r="L366" s="351"/>
    </row>
    <row r="367" spans="1:12">
      <c r="A367" s="322">
        <v>42692</v>
      </c>
      <c r="B367" s="9" t="s">
        <v>4182</v>
      </c>
      <c r="C367" s="48">
        <v>0</v>
      </c>
      <c r="D367" s="341"/>
      <c r="E367" s="48">
        <v>18285.66</v>
      </c>
      <c r="F367" s="81">
        <v>163</v>
      </c>
      <c r="G367" s="48">
        <f t="shared" si="6"/>
        <v>507601.74000000337</v>
      </c>
      <c r="H367" s="347" t="s">
        <v>8796</v>
      </c>
      <c r="L367" s="351"/>
    </row>
    <row r="368" spans="1:12">
      <c r="A368" s="411">
        <v>42692</v>
      </c>
      <c r="B368" s="451" t="s">
        <v>4183</v>
      </c>
      <c r="C368" s="413">
        <v>102.12</v>
      </c>
      <c r="D368" s="341">
        <v>208</v>
      </c>
      <c r="E368" s="413">
        <v>0</v>
      </c>
      <c r="F368" s="81"/>
      <c r="G368" s="48">
        <f t="shared" si="6"/>
        <v>489316.08000000339</v>
      </c>
      <c r="L368" s="351"/>
    </row>
    <row r="369" spans="1:12">
      <c r="A369" s="411">
        <v>42692</v>
      </c>
      <c r="B369" s="412" t="s">
        <v>4184</v>
      </c>
      <c r="C369" s="413">
        <v>638.23</v>
      </c>
      <c r="D369" s="341">
        <v>208</v>
      </c>
      <c r="E369" s="413">
        <v>0</v>
      </c>
      <c r="F369" s="81"/>
      <c r="G369" s="48">
        <f t="shared" si="6"/>
        <v>489418.20000000339</v>
      </c>
      <c r="L369" s="351"/>
    </row>
    <row r="370" spans="1:12">
      <c r="A370" s="322">
        <v>42692</v>
      </c>
      <c r="B370" s="9" t="s">
        <v>4185</v>
      </c>
      <c r="C370" s="48">
        <v>0</v>
      </c>
      <c r="D370" s="341"/>
      <c r="E370" s="48">
        <v>26818.09</v>
      </c>
      <c r="F370" s="81">
        <v>163</v>
      </c>
      <c r="G370" s="48">
        <f t="shared" si="6"/>
        <v>490056.43000000337</v>
      </c>
      <c r="H370" s="347" t="s">
        <v>8796</v>
      </c>
      <c r="L370" s="351"/>
    </row>
    <row r="371" spans="1:12">
      <c r="A371" s="322">
        <v>42691</v>
      </c>
      <c r="B371" s="9" t="s">
        <v>8797</v>
      </c>
      <c r="C371" s="48">
        <v>158988.09</v>
      </c>
      <c r="D371" s="341">
        <v>113</v>
      </c>
      <c r="E371" s="48">
        <v>0</v>
      </c>
      <c r="F371" s="81"/>
      <c r="G371" s="48">
        <f t="shared" si="6"/>
        <v>463238.34000000334</v>
      </c>
      <c r="H371" s="333" t="s">
        <v>8798</v>
      </c>
      <c r="J371" s="41">
        <v>463238.34</v>
      </c>
      <c r="K371" s="41">
        <f>+G371-J371</f>
        <v>3.3178366720676422E-9</v>
      </c>
      <c r="L371" s="351"/>
    </row>
    <row r="372" spans="1:12">
      <c r="A372" s="322">
        <v>42691</v>
      </c>
      <c r="B372" s="9" t="s">
        <v>8799</v>
      </c>
      <c r="C372" s="48">
        <v>105186.85</v>
      </c>
      <c r="D372" s="341">
        <v>112</v>
      </c>
      <c r="E372" s="48">
        <v>0</v>
      </c>
      <c r="F372" s="81"/>
      <c r="G372" s="48">
        <f t="shared" si="6"/>
        <v>622226.43000000331</v>
      </c>
      <c r="H372" s="333" t="s">
        <v>8798</v>
      </c>
      <c r="L372" s="351"/>
    </row>
    <row r="373" spans="1:12">
      <c r="A373" s="322">
        <v>42691</v>
      </c>
      <c r="B373" s="9" t="s">
        <v>5677</v>
      </c>
      <c r="C373" s="48">
        <v>450000</v>
      </c>
      <c r="D373" s="341">
        <v>157</v>
      </c>
      <c r="E373" s="48">
        <v>0</v>
      </c>
      <c r="F373" s="81"/>
      <c r="G373" s="48">
        <f t="shared" si="6"/>
        <v>727413.28000000329</v>
      </c>
      <c r="H373" s="333" t="s">
        <v>8800</v>
      </c>
      <c r="L373" s="351"/>
    </row>
    <row r="374" spans="1:12">
      <c r="A374" s="322">
        <v>42691</v>
      </c>
      <c r="B374" s="9" t="s">
        <v>8801</v>
      </c>
      <c r="C374" s="48">
        <v>0</v>
      </c>
      <c r="D374" s="341"/>
      <c r="E374" s="48">
        <v>604000</v>
      </c>
      <c r="F374" s="81">
        <v>208</v>
      </c>
      <c r="G374" s="48">
        <f t="shared" si="6"/>
        <v>1177413.2800000033</v>
      </c>
      <c r="H374" s="333" t="s">
        <v>8802</v>
      </c>
      <c r="L374" s="351"/>
    </row>
    <row r="375" spans="1:12">
      <c r="A375" s="322">
        <v>42691</v>
      </c>
      <c r="B375" s="9" t="s">
        <v>8803</v>
      </c>
      <c r="C375" s="48">
        <v>261663</v>
      </c>
      <c r="D375" s="341">
        <v>147</v>
      </c>
      <c r="E375" s="48">
        <v>0</v>
      </c>
      <c r="F375" s="81"/>
      <c r="G375" s="48">
        <f t="shared" si="6"/>
        <v>573413.28000000329</v>
      </c>
      <c r="H375" s="333" t="s">
        <v>8804</v>
      </c>
      <c r="L375" s="351"/>
    </row>
    <row r="376" spans="1:12">
      <c r="A376" s="322">
        <v>42691</v>
      </c>
      <c r="B376" s="9" t="s">
        <v>8805</v>
      </c>
      <c r="C376" s="48">
        <v>0</v>
      </c>
      <c r="D376" s="341"/>
      <c r="E376" s="48">
        <v>5276</v>
      </c>
      <c r="F376" s="81">
        <v>167</v>
      </c>
      <c r="G376" s="48">
        <f t="shared" si="6"/>
        <v>835076.28000000329</v>
      </c>
      <c r="H376" s="333" t="s">
        <v>8806</v>
      </c>
      <c r="L376" s="351"/>
    </row>
    <row r="377" spans="1:12">
      <c r="A377" s="322">
        <v>42691</v>
      </c>
      <c r="B377" s="9" t="s">
        <v>8807</v>
      </c>
      <c r="C377" s="48">
        <v>50000</v>
      </c>
      <c r="D377" s="341">
        <v>110</v>
      </c>
      <c r="E377" s="48">
        <v>0</v>
      </c>
      <c r="F377" s="81"/>
      <c r="G377" s="48">
        <f t="shared" si="6"/>
        <v>829800.28000000329</v>
      </c>
      <c r="L377" s="351"/>
    </row>
    <row r="378" spans="1:12">
      <c r="A378" s="322">
        <v>42691</v>
      </c>
      <c r="B378" s="9" t="s">
        <v>8808</v>
      </c>
      <c r="C378" s="48">
        <v>315000</v>
      </c>
      <c r="D378" s="341">
        <v>92</v>
      </c>
      <c r="E378" s="48">
        <v>0</v>
      </c>
      <c r="F378" s="81"/>
      <c r="G378" s="48">
        <f t="shared" si="6"/>
        <v>879800.28000000329</v>
      </c>
      <c r="L378" s="351"/>
    </row>
    <row r="379" spans="1:12">
      <c r="A379" s="322">
        <v>42691</v>
      </c>
      <c r="B379" s="9" t="s">
        <v>8809</v>
      </c>
      <c r="C379" s="48">
        <v>0</v>
      </c>
      <c r="D379" s="341"/>
      <c r="E379" s="48">
        <v>2688.26</v>
      </c>
      <c r="F379" s="81">
        <v>166</v>
      </c>
      <c r="G379" s="48">
        <f t="shared" si="6"/>
        <v>1194800.2800000033</v>
      </c>
      <c r="H379" s="333" t="s">
        <v>8810</v>
      </c>
      <c r="L379" s="351"/>
    </row>
    <row r="380" spans="1:12">
      <c r="A380" s="322">
        <v>42691</v>
      </c>
      <c r="B380" s="9" t="s">
        <v>8811</v>
      </c>
      <c r="C380" s="48">
        <v>0</v>
      </c>
      <c r="D380" s="341"/>
      <c r="E380" s="48">
        <v>2688.26</v>
      </c>
      <c r="F380" s="81">
        <v>183</v>
      </c>
      <c r="G380" s="48">
        <f t="shared" si="6"/>
        <v>1192112.0200000033</v>
      </c>
      <c r="H380" s="333" t="s">
        <v>8812</v>
      </c>
      <c r="L380" s="351"/>
    </row>
    <row r="381" spans="1:12">
      <c r="A381" s="322">
        <v>42691</v>
      </c>
      <c r="B381" s="414" t="s">
        <v>8813</v>
      </c>
      <c r="C381" s="48">
        <v>0</v>
      </c>
      <c r="D381" s="341"/>
      <c r="E381" s="48">
        <v>315095.31</v>
      </c>
      <c r="F381" s="81">
        <v>503</v>
      </c>
      <c r="G381" s="48">
        <f t="shared" si="6"/>
        <v>1189423.7600000033</v>
      </c>
      <c r="H381" s="333" t="s">
        <v>8814</v>
      </c>
      <c r="L381" s="351"/>
    </row>
    <row r="382" spans="1:12">
      <c r="A382" s="322">
        <v>42691</v>
      </c>
      <c r="B382" s="9" t="s">
        <v>8815</v>
      </c>
      <c r="C382" s="48">
        <v>5000</v>
      </c>
      <c r="D382" s="341">
        <v>115</v>
      </c>
      <c r="E382" s="48">
        <v>0</v>
      </c>
      <c r="F382" s="81"/>
      <c r="G382" s="48">
        <f t="shared" si="6"/>
        <v>874328.45000000333</v>
      </c>
      <c r="L382" s="351"/>
    </row>
    <row r="383" spans="1:12">
      <c r="A383" s="322">
        <v>42691</v>
      </c>
      <c r="B383" s="9" t="s">
        <v>8816</v>
      </c>
      <c r="C383" s="48">
        <v>35000</v>
      </c>
      <c r="D383" s="341">
        <v>116</v>
      </c>
      <c r="E383" s="48">
        <v>0</v>
      </c>
      <c r="F383" s="81"/>
      <c r="G383" s="48">
        <f t="shared" si="6"/>
        <v>879328.45000000333</v>
      </c>
      <c r="L383" s="351"/>
    </row>
    <row r="384" spans="1:12">
      <c r="A384" s="322">
        <v>42691</v>
      </c>
      <c r="B384" s="9" t="s">
        <v>8817</v>
      </c>
      <c r="C384" s="48">
        <v>20000</v>
      </c>
      <c r="D384" s="341">
        <v>114</v>
      </c>
      <c r="E384" s="48">
        <v>0</v>
      </c>
      <c r="F384" s="81"/>
      <c r="G384" s="48">
        <f t="shared" si="6"/>
        <v>914328.45000000333</v>
      </c>
      <c r="L384" s="351"/>
    </row>
    <row r="385" spans="1:12">
      <c r="A385" s="322">
        <v>42691</v>
      </c>
      <c r="B385" s="9" t="s">
        <v>8818</v>
      </c>
      <c r="C385" s="48">
        <v>0</v>
      </c>
      <c r="D385" s="341"/>
      <c r="E385" s="48">
        <v>406200</v>
      </c>
      <c r="F385" s="81">
        <v>221</v>
      </c>
      <c r="G385" s="48">
        <f t="shared" si="6"/>
        <v>934328.45000000333</v>
      </c>
      <c r="H385" s="333" t="s">
        <v>8819</v>
      </c>
      <c r="L385" s="351"/>
    </row>
    <row r="386" spans="1:12">
      <c r="A386" s="322">
        <v>42691</v>
      </c>
      <c r="B386" s="9" t="s">
        <v>8820</v>
      </c>
      <c r="C386" s="48">
        <v>0</v>
      </c>
      <c r="D386" s="341"/>
      <c r="E386" s="48">
        <v>3940</v>
      </c>
      <c r="F386" s="81">
        <v>179</v>
      </c>
      <c r="G386" s="48">
        <f t="shared" si="6"/>
        <v>528128.45000000333</v>
      </c>
      <c r="H386" s="333" t="s">
        <v>8821</v>
      </c>
      <c r="L386" s="351"/>
    </row>
    <row r="387" spans="1:12">
      <c r="A387" s="322">
        <v>42691</v>
      </c>
      <c r="B387" s="9" t="s">
        <v>8822</v>
      </c>
      <c r="C387" s="48">
        <v>14700</v>
      </c>
      <c r="D387" s="341">
        <v>133</v>
      </c>
      <c r="E387" s="48">
        <v>0</v>
      </c>
      <c r="F387" s="81"/>
      <c r="G387" s="48">
        <f t="shared" si="6"/>
        <v>524188.45000000333</v>
      </c>
      <c r="L387" s="351"/>
    </row>
    <row r="388" spans="1:12">
      <c r="A388" s="322">
        <v>42691</v>
      </c>
      <c r="B388" s="9" t="s">
        <v>8823</v>
      </c>
      <c r="C388" s="48">
        <v>2998</v>
      </c>
      <c r="D388" s="341">
        <v>120</v>
      </c>
      <c r="E388" s="48">
        <v>0</v>
      </c>
      <c r="F388" s="81"/>
      <c r="G388" s="48">
        <f t="shared" si="6"/>
        <v>538888.45000000333</v>
      </c>
      <c r="L388" s="351"/>
    </row>
    <row r="389" spans="1:12">
      <c r="A389" s="322">
        <v>42691</v>
      </c>
      <c r="B389" s="9" t="s">
        <v>8824</v>
      </c>
      <c r="C389" s="48">
        <v>1000</v>
      </c>
      <c r="D389" s="341">
        <v>134</v>
      </c>
      <c r="E389" s="48">
        <v>0</v>
      </c>
      <c r="F389" s="81"/>
      <c r="G389" s="48">
        <f t="shared" si="6"/>
        <v>541886.45000000333</v>
      </c>
      <c r="L389" s="351"/>
    </row>
    <row r="390" spans="1:12">
      <c r="A390" s="322">
        <v>42691</v>
      </c>
      <c r="B390" s="9" t="s">
        <v>8825</v>
      </c>
      <c r="C390" s="48">
        <v>3315.05</v>
      </c>
      <c r="D390" s="341">
        <v>135</v>
      </c>
      <c r="E390" s="48">
        <v>0</v>
      </c>
      <c r="F390" s="81"/>
      <c r="G390" s="48">
        <f t="shared" si="6"/>
        <v>542886.45000000333</v>
      </c>
      <c r="L390" s="351"/>
    </row>
    <row r="391" spans="1:12">
      <c r="A391" s="322">
        <v>42691</v>
      </c>
      <c r="B391" s="9" t="s">
        <v>8826</v>
      </c>
      <c r="C391" s="48">
        <v>3011.95</v>
      </c>
      <c r="D391" s="341">
        <v>118</v>
      </c>
      <c r="E391" s="48">
        <v>0</v>
      </c>
      <c r="F391" s="81"/>
      <c r="G391" s="48">
        <f t="shared" si="6"/>
        <v>546201.50000000338</v>
      </c>
      <c r="L391" s="351"/>
    </row>
    <row r="392" spans="1:12">
      <c r="A392" s="322">
        <v>42691</v>
      </c>
      <c r="B392" s="9" t="s">
        <v>8827</v>
      </c>
      <c r="C392" s="48">
        <v>399.95</v>
      </c>
      <c r="D392" s="341">
        <v>97</v>
      </c>
      <c r="E392" s="48">
        <v>0</v>
      </c>
      <c r="F392" s="81"/>
      <c r="G392" s="48">
        <f t="shared" si="6"/>
        <v>549213.45000000333</v>
      </c>
      <c r="L392" s="351"/>
    </row>
    <row r="393" spans="1:12">
      <c r="A393" s="322">
        <v>42691</v>
      </c>
      <c r="B393" s="9" t="s">
        <v>8828</v>
      </c>
      <c r="C393" s="48">
        <v>8932</v>
      </c>
      <c r="D393" s="341">
        <v>117</v>
      </c>
      <c r="E393" s="48">
        <v>0</v>
      </c>
      <c r="F393" s="81"/>
      <c r="G393" s="48">
        <f t="shared" si="6"/>
        <v>549613.40000000328</v>
      </c>
      <c r="L393" s="351"/>
    </row>
    <row r="394" spans="1:12">
      <c r="A394" s="322">
        <v>42691</v>
      </c>
      <c r="B394" s="9" t="s">
        <v>8829</v>
      </c>
      <c r="C394" s="48">
        <v>14152</v>
      </c>
      <c r="D394" s="341">
        <v>132</v>
      </c>
      <c r="E394" s="48">
        <v>0</v>
      </c>
      <c r="F394" s="81"/>
      <c r="G394" s="48">
        <f t="shared" si="6"/>
        <v>558545.40000000328</v>
      </c>
      <c r="L394" s="351"/>
    </row>
    <row r="395" spans="1:12">
      <c r="A395" s="322">
        <v>42691</v>
      </c>
      <c r="B395" s="9" t="s">
        <v>8830</v>
      </c>
      <c r="C395" s="48">
        <v>6960</v>
      </c>
      <c r="D395" s="341">
        <v>131</v>
      </c>
      <c r="E395" s="48">
        <v>0</v>
      </c>
      <c r="F395" s="81"/>
      <c r="G395" s="48">
        <f t="shared" si="6"/>
        <v>572697.40000000328</v>
      </c>
      <c r="L395" s="351"/>
    </row>
    <row r="396" spans="1:12">
      <c r="A396" s="322">
        <v>42691</v>
      </c>
      <c r="B396" s="9" t="s">
        <v>8831</v>
      </c>
      <c r="C396" s="48">
        <v>15080</v>
      </c>
      <c r="D396" s="341">
        <v>119</v>
      </c>
      <c r="E396" s="48">
        <v>0</v>
      </c>
      <c r="F396" s="81"/>
      <c r="G396" s="48">
        <f t="shared" si="6"/>
        <v>579657.40000000328</v>
      </c>
      <c r="L396" s="351"/>
    </row>
    <row r="397" spans="1:12">
      <c r="A397" s="322">
        <v>42691</v>
      </c>
      <c r="B397" s="9" t="s">
        <v>8832</v>
      </c>
      <c r="C397" s="48">
        <v>60638</v>
      </c>
      <c r="D397" s="341">
        <v>128</v>
      </c>
      <c r="E397" s="48">
        <v>0</v>
      </c>
      <c r="F397" s="81"/>
      <c r="G397" s="48">
        <f t="shared" si="6"/>
        <v>594737.40000000328</v>
      </c>
      <c r="L397" s="351"/>
    </row>
    <row r="398" spans="1:12">
      <c r="A398" s="322">
        <v>42691</v>
      </c>
      <c r="B398" s="9" t="s">
        <v>8833</v>
      </c>
      <c r="C398" s="48">
        <v>155440</v>
      </c>
      <c r="D398" s="341">
        <v>127</v>
      </c>
      <c r="E398" s="48">
        <v>0</v>
      </c>
      <c r="F398" s="81"/>
      <c r="G398" s="48">
        <f t="shared" si="6"/>
        <v>655375.40000000328</v>
      </c>
      <c r="L398" s="351"/>
    </row>
    <row r="399" spans="1:12">
      <c r="A399" s="322">
        <v>42691</v>
      </c>
      <c r="B399" s="9" t="s">
        <v>8834</v>
      </c>
      <c r="C399" s="48">
        <v>1262.77</v>
      </c>
      <c r="D399" s="341">
        <v>126</v>
      </c>
      <c r="E399" s="48">
        <v>0</v>
      </c>
      <c r="F399" s="81"/>
      <c r="G399" s="48">
        <f t="shared" si="6"/>
        <v>810815.40000000328</v>
      </c>
      <c r="L399" s="351"/>
    </row>
    <row r="400" spans="1:12">
      <c r="A400" s="322">
        <v>42691</v>
      </c>
      <c r="B400" s="9" t="s">
        <v>8835</v>
      </c>
      <c r="C400" s="48">
        <v>2800</v>
      </c>
      <c r="D400" s="341">
        <v>125</v>
      </c>
      <c r="E400" s="48">
        <v>0</v>
      </c>
      <c r="F400" s="81"/>
      <c r="G400" s="48">
        <f t="shared" si="6"/>
        <v>812078.1700000033</v>
      </c>
      <c r="L400" s="351"/>
    </row>
    <row r="401" spans="1:12">
      <c r="A401" s="322">
        <v>42691</v>
      </c>
      <c r="B401" s="9" t="s">
        <v>8836</v>
      </c>
      <c r="C401" s="48">
        <v>13871.28</v>
      </c>
      <c r="D401" s="341">
        <v>124</v>
      </c>
      <c r="E401" s="48">
        <v>0</v>
      </c>
      <c r="F401" s="81"/>
      <c r="G401" s="48">
        <f t="shared" si="6"/>
        <v>814878.1700000033</v>
      </c>
      <c r="L401" s="351"/>
    </row>
    <row r="402" spans="1:12">
      <c r="A402" s="322">
        <v>42691</v>
      </c>
      <c r="B402" s="9" t="s">
        <v>8837</v>
      </c>
      <c r="C402" s="48">
        <v>1527</v>
      </c>
      <c r="D402" s="341">
        <v>123</v>
      </c>
      <c r="E402" s="48">
        <v>0</v>
      </c>
      <c r="F402" s="81"/>
      <c r="G402" s="48">
        <f t="shared" si="6"/>
        <v>828749.45000000333</v>
      </c>
      <c r="L402" s="351"/>
    </row>
    <row r="403" spans="1:12">
      <c r="A403" s="322">
        <v>42691</v>
      </c>
      <c r="B403" s="9" t="s">
        <v>8838</v>
      </c>
      <c r="C403" s="48">
        <v>28663.3</v>
      </c>
      <c r="D403" s="341">
        <v>122</v>
      </c>
      <c r="E403" s="48">
        <v>0</v>
      </c>
      <c r="F403" s="81"/>
      <c r="G403" s="48">
        <f t="shared" si="6"/>
        <v>830276.45000000333</v>
      </c>
      <c r="L403" s="351"/>
    </row>
    <row r="404" spans="1:12">
      <c r="A404" s="322">
        <v>42691</v>
      </c>
      <c r="B404" s="9" t="s">
        <v>8839</v>
      </c>
      <c r="C404" s="48">
        <v>754</v>
      </c>
      <c r="D404" s="341">
        <v>121</v>
      </c>
      <c r="E404" s="48">
        <v>0</v>
      </c>
      <c r="F404" s="81"/>
      <c r="G404" s="48">
        <f t="shared" si="6"/>
        <v>858939.75000000338</v>
      </c>
      <c r="L404" s="351"/>
    </row>
    <row r="405" spans="1:12">
      <c r="A405" s="322">
        <v>42691</v>
      </c>
      <c r="B405" s="9" t="s">
        <v>8840</v>
      </c>
      <c r="C405" s="48">
        <v>15080</v>
      </c>
      <c r="D405" s="341">
        <v>130</v>
      </c>
      <c r="E405" s="48">
        <v>0</v>
      </c>
      <c r="F405" s="81"/>
      <c r="G405" s="48">
        <f t="shared" si="6"/>
        <v>859693.75000000338</v>
      </c>
      <c r="L405" s="351"/>
    </row>
    <row r="406" spans="1:12">
      <c r="A406" s="322">
        <v>42691</v>
      </c>
      <c r="B406" s="9" t="s">
        <v>8841</v>
      </c>
      <c r="C406" s="48">
        <v>0</v>
      </c>
      <c r="D406" s="341"/>
      <c r="E406" s="48">
        <v>3886</v>
      </c>
      <c r="F406" s="81">
        <v>147</v>
      </c>
      <c r="G406" s="48">
        <f t="shared" si="6"/>
        <v>874773.75000000338</v>
      </c>
      <c r="H406" s="333" t="s">
        <v>8842</v>
      </c>
      <c r="L406" s="351"/>
    </row>
    <row r="407" spans="1:12">
      <c r="A407" s="322">
        <v>42691</v>
      </c>
      <c r="B407" s="284" t="s">
        <v>8843</v>
      </c>
      <c r="C407" s="48">
        <v>5000</v>
      </c>
      <c r="D407" s="341" t="s">
        <v>5039</v>
      </c>
      <c r="E407" s="48">
        <v>0</v>
      </c>
      <c r="F407" s="81"/>
      <c r="G407" s="48">
        <f t="shared" si="6"/>
        <v>870887.75000000338</v>
      </c>
      <c r="L407" s="351"/>
    </row>
    <row r="408" spans="1:12">
      <c r="A408" s="322">
        <v>42691</v>
      </c>
      <c r="B408" s="9" t="s">
        <v>8844</v>
      </c>
      <c r="C408" s="48">
        <v>868724.83</v>
      </c>
      <c r="D408" s="341">
        <v>111</v>
      </c>
      <c r="E408" s="48">
        <v>0</v>
      </c>
      <c r="F408" s="81"/>
      <c r="G408" s="48">
        <f t="shared" si="6"/>
        <v>875887.75000000338</v>
      </c>
      <c r="L408" s="351"/>
    </row>
    <row r="409" spans="1:12">
      <c r="A409" s="322">
        <v>42691</v>
      </c>
      <c r="B409" s="9" t="s">
        <v>8845</v>
      </c>
      <c r="C409" s="48">
        <v>0</v>
      </c>
      <c r="D409" s="341"/>
      <c r="E409" s="48">
        <v>262635.26</v>
      </c>
      <c r="F409" s="81">
        <v>137</v>
      </c>
      <c r="G409" s="48">
        <f t="shared" si="6"/>
        <v>1744612.5800000033</v>
      </c>
      <c r="H409" s="333" t="s">
        <v>8846</v>
      </c>
      <c r="L409" s="351"/>
    </row>
    <row r="410" spans="1:12">
      <c r="A410" s="322">
        <v>42691</v>
      </c>
      <c r="B410" s="9" t="s">
        <v>8847</v>
      </c>
      <c r="C410" s="48">
        <v>0</v>
      </c>
      <c r="D410" s="341"/>
      <c r="E410" s="48">
        <v>2629.25</v>
      </c>
      <c r="F410" s="81">
        <v>127</v>
      </c>
      <c r="G410" s="48">
        <f t="shared" si="6"/>
        <v>1481977.3200000033</v>
      </c>
      <c r="H410" s="333" t="s">
        <v>8848</v>
      </c>
      <c r="L410" s="351"/>
    </row>
    <row r="411" spans="1:12">
      <c r="A411" s="411">
        <v>42691</v>
      </c>
      <c r="B411" s="451" t="s">
        <v>4180</v>
      </c>
      <c r="C411" s="413">
        <v>15.81</v>
      </c>
      <c r="D411" s="341">
        <v>208</v>
      </c>
      <c r="E411" s="413">
        <v>0</v>
      </c>
      <c r="F411" s="81"/>
      <c r="G411" s="48">
        <f t="shared" si="6"/>
        <v>1479348.0700000033</v>
      </c>
      <c r="L411" s="351"/>
    </row>
    <row r="412" spans="1:12">
      <c r="A412" s="411">
        <v>42691</v>
      </c>
      <c r="B412" s="412" t="s">
        <v>4181</v>
      </c>
      <c r="C412" s="413">
        <v>98.84</v>
      </c>
      <c r="D412" s="341">
        <v>208</v>
      </c>
      <c r="E412" s="413">
        <v>0</v>
      </c>
      <c r="F412" s="81"/>
      <c r="G412" s="48">
        <f t="shared" si="6"/>
        <v>1479363.8800000034</v>
      </c>
      <c r="L412" s="351"/>
    </row>
    <row r="413" spans="1:12">
      <c r="A413" s="322">
        <v>42691</v>
      </c>
      <c r="B413" s="9" t="s">
        <v>4182</v>
      </c>
      <c r="C413" s="48">
        <v>0</v>
      </c>
      <c r="D413" s="341"/>
      <c r="E413" s="48">
        <v>23104.89</v>
      </c>
      <c r="F413" s="81">
        <v>505</v>
      </c>
      <c r="G413" s="48">
        <f t="shared" si="6"/>
        <v>1479462.7200000035</v>
      </c>
      <c r="H413" s="347" t="s">
        <v>8849</v>
      </c>
      <c r="L413" s="351"/>
    </row>
    <row r="414" spans="1:12">
      <c r="A414" s="411">
        <v>42691</v>
      </c>
      <c r="B414" s="451" t="s">
        <v>4183</v>
      </c>
      <c r="C414" s="413">
        <v>69.97</v>
      </c>
      <c r="D414" s="341">
        <v>208</v>
      </c>
      <c r="E414" s="413">
        <v>0</v>
      </c>
      <c r="F414" s="81"/>
      <c r="G414" s="48">
        <f t="shared" si="6"/>
        <v>1456357.8300000036</v>
      </c>
      <c r="L414" s="351"/>
    </row>
    <row r="415" spans="1:12">
      <c r="A415" s="411">
        <v>42691</v>
      </c>
      <c r="B415" s="412" t="s">
        <v>4184</v>
      </c>
      <c r="C415" s="413">
        <v>437.32</v>
      </c>
      <c r="D415" s="341">
        <v>208</v>
      </c>
      <c r="E415" s="413">
        <v>0</v>
      </c>
      <c r="F415" s="81"/>
      <c r="G415" s="48">
        <f t="shared" si="6"/>
        <v>1456427.8000000035</v>
      </c>
      <c r="L415" s="351"/>
    </row>
    <row r="416" spans="1:12">
      <c r="A416" s="322">
        <v>42691</v>
      </c>
      <c r="B416" s="9" t="s">
        <v>4185</v>
      </c>
      <c r="C416" s="48">
        <v>0</v>
      </c>
      <c r="D416" s="341"/>
      <c r="E416" s="48">
        <v>18376.04</v>
      </c>
      <c r="F416" s="81">
        <v>505</v>
      </c>
      <c r="G416" s="48">
        <f t="shared" si="6"/>
        <v>1456865.1200000036</v>
      </c>
      <c r="H416" s="347" t="s">
        <v>8849</v>
      </c>
      <c r="L416" s="351"/>
    </row>
    <row r="417" spans="1:12">
      <c r="A417" s="322">
        <v>42691</v>
      </c>
      <c r="B417" s="9" t="s">
        <v>8850</v>
      </c>
      <c r="C417" s="48">
        <v>6299.09</v>
      </c>
      <c r="D417" s="341">
        <v>102</v>
      </c>
      <c r="E417" s="48">
        <v>0</v>
      </c>
      <c r="F417" s="81"/>
      <c r="G417" s="48">
        <f t="shared" si="6"/>
        <v>1438489.0800000036</v>
      </c>
      <c r="L417" s="351"/>
    </row>
    <row r="418" spans="1:12">
      <c r="A418" s="322">
        <v>42690</v>
      </c>
      <c r="B418" s="9" t="s">
        <v>5045</v>
      </c>
      <c r="C418" s="48">
        <v>0</v>
      </c>
      <c r="D418" s="341"/>
      <c r="E418" s="48">
        <v>85000</v>
      </c>
      <c r="F418" s="81">
        <v>148</v>
      </c>
      <c r="G418" s="48">
        <f t="shared" si="6"/>
        <v>1444788.1700000037</v>
      </c>
      <c r="H418" s="333" t="s">
        <v>8851</v>
      </c>
      <c r="L418" s="351"/>
    </row>
    <row r="419" spans="1:12">
      <c r="A419" s="322">
        <v>42690</v>
      </c>
      <c r="B419" s="9" t="s">
        <v>8852</v>
      </c>
      <c r="C419" s="48">
        <v>0</v>
      </c>
      <c r="D419" s="341"/>
      <c r="E419" s="48">
        <v>1475</v>
      </c>
      <c r="F419" s="81">
        <v>160</v>
      </c>
      <c r="G419" s="48">
        <f t="shared" ref="G419:G482" si="7">+G420-C419+E419</f>
        <v>1359788.1700000037</v>
      </c>
      <c r="H419" s="333" t="s">
        <v>8853</v>
      </c>
      <c r="I419" s="2" t="s">
        <v>6898</v>
      </c>
      <c r="L419" s="351"/>
    </row>
    <row r="420" spans="1:12">
      <c r="A420" s="322">
        <v>42690</v>
      </c>
      <c r="B420" s="9" t="s">
        <v>8854</v>
      </c>
      <c r="C420" s="48">
        <v>0</v>
      </c>
      <c r="D420" s="341"/>
      <c r="E420" s="48">
        <v>27152</v>
      </c>
      <c r="F420" s="81">
        <v>154</v>
      </c>
      <c r="G420" s="48">
        <f t="shared" si="7"/>
        <v>1358313.1700000037</v>
      </c>
      <c r="H420" s="333" t="s">
        <v>8855</v>
      </c>
      <c r="L420" s="351"/>
    </row>
    <row r="421" spans="1:12">
      <c r="A421" s="322">
        <v>42690</v>
      </c>
      <c r="B421" s="9" t="s">
        <v>8856</v>
      </c>
      <c r="C421" s="48">
        <v>0</v>
      </c>
      <c r="D421" s="341"/>
      <c r="E421" s="48">
        <v>199848</v>
      </c>
      <c r="F421" s="81">
        <v>153</v>
      </c>
      <c r="G421" s="48">
        <f t="shared" si="7"/>
        <v>1331161.1700000037</v>
      </c>
      <c r="H421" s="333" t="s">
        <v>8857</v>
      </c>
      <c r="L421" s="351"/>
    </row>
    <row r="422" spans="1:12">
      <c r="A422" s="322">
        <v>42690</v>
      </c>
      <c r="B422" s="9" t="s">
        <v>8858</v>
      </c>
      <c r="C422" s="48">
        <v>0</v>
      </c>
      <c r="D422" s="341"/>
      <c r="E422" s="48">
        <v>230000</v>
      </c>
      <c r="F422" s="81">
        <v>158</v>
      </c>
      <c r="G422" s="48">
        <f t="shared" si="7"/>
        <v>1131313.1700000037</v>
      </c>
      <c r="L422" s="351"/>
    </row>
    <row r="423" spans="1:12">
      <c r="A423" s="322">
        <v>42690</v>
      </c>
      <c r="B423" s="9" t="s">
        <v>8859</v>
      </c>
      <c r="C423" s="48">
        <v>11003.5</v>
      </c>
      <c r="D423" s="341">
        <v>101</v>
      </c>
      <c r="E423" s="48">
        <v>0</v>
      </c>
      <c r="F423" s="81"/>
      <c r="G423" s="48">
        <f t="shared" si="7"/>
        <v>901313.17000000353</v>
      </c>
      <c r="L423" s="351"/>
    </row>
    <row r="424" spans="1:12">
      <c r="A424" s="322">
        <v>42690</v>
      </c>
      <c r="B424" s="9" t="s">
        <v>8860</v>
      </c>
      <c r="C424" s="48">
        <v>10184.17</v>
      </c>
      <c r="D424" s="341">
        <v>103</v>
      </c>
      <c r="E424" s="48">
        <v>0</v>
      </c>
      <c r="F424" s="81"/>
      <c r="G424" s="48">
        <f t="shared" si="7"/>
        <v>912316.67000000353</v>
      </c>
      <c r="L424" s="351"/>
    </row>
    <row r="425" spans="1:12">
      <c r="A425" s="322">
        <v>42690</v>
      </c>
      <c r="B425" s="9" t="s">
        <v>8861</v>
      </c>
      <c r="C425" s="48">
        <v>7267.88</v>
      </c>
      <c r="D425" s="341">
        <v>104</v>
      </c>
      <c r="E425" s="48">
        <v>0</v>
      </c>
      <c r="F425" s="81"/>
      <c r="G425" s="48">
        <f t="shared" si="7"/>
        <v>922500.84000000358</v>
      </c>
      <c r="L425" s="351"/>
    </row>
    <row r="426" spans="1:12">
      <c r="A426" s="322">
        <v>42690</v>
      </c>
      <c r="B426" s="9" t="s">
        <v>5770</v>
      </c>
      <c r="C426" s="48">
        <v>0</v>
      </c>
      <c r="D426" s="341"/>
      <c r="E426" s="48">
        <v>4100</v>
      </c>
      <c r="F426" s="81"/>
      <c r="G426" s="48">
        <f t="shared" si="7"/>
        <v>929768.72000000358</v>
      </c>
      <c r="L426" s="351"/>
    </row>
    <row r="427" spans="1:12">
      <c r="A427" s="322">
        <v>42690</v>
      </c>
      <c r="B427" s="414" t="s">
        <v>8862</v>
      </c>
      <c r="C427" s="48">
        <v>0</v>
      </c>
      <c r="D427" s="341"/>
      <c r="E427" s="48">
        <v>29177.27</v>
      </c>
      <c r="F427" s="81">
        <v>152</v>
      </c>
      <c r="G427" s="48">
        <f t="shared" si="7"/>
        <v>925668.72000000358</v>
      </c>
      <c r="H427" s="333" t="s">
        <v>8863</v>
      </c>
      <c r="L427" s="351"/>
    </row>
    <row r="428" spans="1:12">
      <c r="A428" s="322">
        <v>42690</v>
      </c>
      <c r="B428" s="9" t="s">
        <v>8864</v>
      </c>
      <c r="C428" s="48">
        <v>31254</v>
      </c>
      <c r="D428" s="341">
        <v>136</v>
      </c>
      <c r="E428" s="48">
        <v>0</v>
      </c>
      <c r="F428" s="81"/>
      <c r="G428" s="48">
        <f t="shared" si="7"/>
        <v>896491.45000000356</v>
      </c>
      <c r="H428" s="333" t="s">
        <v>8865</v>
      </c>
      <c r="L428" s="351"/>
    </row>
    <row r="429" spans="1:12">
      <c r="A429" s="322">
        <v>42690</v>
      </c>
      <c r="B429" s="9" t="s">
        <v>8866</v>
      </c>
      <c r="C429" s="48">
        <v>0</v>
      </c>
      <c r="D429" s="341"/>
      <c r="E429" s="48">
        <v>10000</v>
      </c>
      <c r="F429" s="81">
        <v>151</v>
      </c>
      <c r="G429" s="48">
        <f t="shared" si="7"/>
        <v>927745.45000000356</v>
      </c>
      <c r="H429" s="333" t="s">
        <v>8867</v>
      </c>
      <c r="I429" s="2" t="s">
        <v>8868</v>
      </c>
      <c r="L429" s="351"/>
    </row>
    <row r="430" spans="1:12">
      <c r="A430" s="322">
        <v>42690</v>
      </c>
      <c r="B430" s="291" t="s">
        <v>8869</v>
      </c>
      <c r="C430" s="48">
        <v>0</v>
      </c>
      <c r="D430" s="341"/>
      <c r="E430" s="48">
        <v>4383.38</v>
      </c>
      <c r="F430" s="81">
        <v>141</v>
      </c>
      <c r="G430" s="48">
        <f t="shared" si="7"/>
        <v>917745.45000000356</v>
      </c>
      <c r="H430" s="333" t="s">
        <v>8870</v>
      </c>
      <c r="I430" s="2" t="s">
        <v>8871</v>
      </c>
      <c r="L430" s="351"/>
    </row>
    <row r="431" spans="1:12">
      <c r="A431" s="322">
        <v>42690</v>
      </c>
      <c r="B431" s="291" t="s">
        <v>8872</v>
      </c>
      <c r="C431" s="48">
        <v>0</v>
      </c>
      <c r="D431" s="341"/>
      <c r="E431" s="48">
        <v>179900</v>
      </c>
      <c r="F431" s="81">
        <v>142</v>
      </c>
      <c r="G431" s="48">
        <f t="shared" si="7"/>
        <v>913362.07000000356</v>
      </c>
      <c r="H431" s="333" t="s">
        <v>8873</v>
      </c>
      <c r="I431" s="2" t="s">
        <v>8871</v>
      </c>
      <c r="L431" s="351"/>
    </row>
    <row r="432" spans="1:12">
      <c r="A432" s="322">
        <v>42690</v>
      </c>
      <c r="B432" s="9" t="s">
        <v>8874</v>
      </c>
      <c r="C432" s="48">
        <v>150000</v>
      </c>
      <c r="D432" s="341">
        <v>91</v>
      </c>
      <c r="E432" s="48">
        <v>0</v>
      </c>
      <c r="F432" s="81"/>
      <c r="G432" s="48">
        <f t="shared" si="7"/>
        <v>733462.07000000356</v>
      </c>
      <c r="L432" s="351"/>
    </row>
    <row r="433" spans="1:12">
      <c r="A433" s="322">
        <v>42690</v>
      </c>
      <c r="B433" s="9" t="s">
        <v>8875</v>
      </c>
      <c r="C433" s="48">
        <v>5832</v>
      </c>
      <c r="D433" s="341">
        <v>89</v>
      </c>
      <c r="E433" s="48">
        <v>0</v>
      </c>
      <c r="F433" s="81"/>
      <c r="G433" s="48">
        <f t="shared" si="7"/>
        <v>883462.07000000356</v>
      </c>
      <c r="H433" s="333" t="s">
        <v>8876</v>
      </c>
      <c r="L433" s="351"/>
    </row>
    <row r="434" spans="1:12">
      <c r="A434" s="322">
        <v>42690</v>
      </c>
      <c r="B434" s="9" t="s">
        <v>8877</v>
      </c>
      <c r="C434" s="48">
        <v>1031130</v>
      </c>
      <c r="D434" s="341">
        <v>90</v>
      </c>
      <c r="E434" s="48">
        <v>0</v>
      </c>
      <c r="F434" s="81"/>
      <c r="G434" s="48">
        <f t="shared" si="7"/>
        <v>889294.07000000356</v>
      </c>
      <c r="H434" s="333" t="s">
        <v>8878</v>
      </c>
      <c r="L434" s="351"/>
    </row>
    <row r="435" spans="1:12">
      <c r="A435" s="322">
        <v>42690</v>
      </c>
      <c r="B435" s="9" t="s">
        <v>8879</v>
      </c>
      <c r="C435" s="48">
        <v>0</v>
      </c>
      <c r="D435" s="341"/>
      <c r="E435" s="48">
        <v>10000</v>
      </c>
      <c r="F435" s="81">
        <v>150</v>
      </c>
      <c r="G435" s="48">
        <f t="shared" si="7"/>
        <v>1920424.0700000036</v>
      </c>
      <c r="H435" s="333" t="s">
        <v>8880</v>
      </c>
      <c r="L435" s="351"/>
    </row>
    <row r="436" spans="1:12">
      <c r="A436" s="322">
        <v>42690</v>
      </c>
      <c r="B436" s="9" t="s">
        <v>8881</v>
      </c>
      <c r="C436" s="48">
        <v>0</v>
      </c>
      <c r="D436" s="341"/>
      <c r="E436" s="48">
        <v>35010</v>
      </c>
      <c r="F436" s="81">
        <v>146</v>
      </c>
      <c r="G436" s="48">
        <f t="shared" si="7"/>
        <v>1910424.0700000036</v>
      </c>
      <c r="H436" s="333" t="s">
        <v>8882</v>
      </c>
      <c r="L436" s="351"/>
    </row>
    <row r="437" spans="1:12">
      <c r="A437" s="322">
        <v>42690</v>
      </c>
      <c r="B437" s="9" t="s">
        <v>7684</v>
      </c>
      <c r="C437" s="48">
        <v>2166</v>
      </c>
      <c r="D437" s="341">
        <v>109</v>
      </c>
      <c r="E437" s="48">
        <v>0</v>
      </c>
      <c r="F437" s="81"/>
      <c r="G437" s="48">
        <f t="shared" si="7"/>
        <v>1875414.0700000036</v>
      </c>
      <c r="L437" s="351"/>
    </row>
    <row r="438" spans="1:12">
      <c r="A438" s="322">
        <v>42690</v>
      </c>
      <c r="B438" s="9" t="s">
        <v>8883</v>
      </c>
      <c r="C438" s="48">
        <v>1408811.23</v>
      </c>
      <c r="D438" s="341">
        <v>108</v>
      </c>
      <c r="E438" s="48">
        <v>0</v>
      </c>
      <c r="F438" s="81"/>
      <c r="G438" s="48">
        <f t="shared" si="7"/>
        <v>1877580.0700000036</v>
      </c>
      <c r="L438" s="351"/>
    </row>
    <row r="439" spans="1:12">
      <c r="A439" s="322">
        <v>42690</v>
      </c>
      <c r="B439" s="9" t="s">
        <v>8884</v>
      </c>
      <c r="C439" s="48">
        <v>0</v>
      </c>
      <c r="D439" s="341"/>
      <c r="E439" s="48">
        <v>4758.32</v>
      </c>
      <c r="F439" s="81">
        <v>143</v>
      </c>
      <c r="G439" s="48">
        <f t="shared" si="7"/>
        <v>3286391.3000000035</v>
      </c>
      <c r="H439" s="333" t="s">
        <v>8885</v>
      </c>
      <c r="L439" s="351"/>
    </row>
    <row r="440" spans="1:12">
      <c r="A440" s="322">
        <v>42690</v>
      </c>
      <c r="B440" s="9" t="s">
        <v>8886</v>
      </c>
      <c r="C440" s="48">
        <v>0</v>
      </c>
      <c r="D440" s="341"/>
      <c r="E440" s="48">
        <v>57929.2</v>
      </c>
      <c r="F440" s="81">
        <v>114</v>
      </c>
      <c r="G440" s="48">
        <f t="shared" si="7"/>
        <v>3281632.9800000037</v>
      </c>
      <c r="H440" s="333" t="s">
        <v>8887</v>
      </c>
      <c r="L440" s="351"/>
    </row>
    <row r="441" spans="1:12">
      <c r="A441" s="322">
        <v>42690</v>
      </c>
      <c r="B441" s="9" t="s">
        <v>8888</v>
      </c>
      <c r="C441" s="48">
        <v>0</v>
      </c>
      <c r="D441" s="341"/>
      <c r="E441" s="48">
        <v>141303.78</v>
      </c>
      <c r="F441" s="81">
        <v>125</v>
      </c>
      <c r="G441" s="48">
        <f t="shared" si="7"/>
        <v>3223703.7800000035</v>
      </c>
      <c r="H441" s="333" t="s">
        <v>8889</v>
      </c>
      <c r="L441" s="351"/>
    </row>
    <row r="442" spans="1:12">
      <c r="A442" s="411">
        <v>42690</v>
      </c>
      <c r="B442" s="451" t="s">
        <v>4180</v>
      </c>
      <c r="C442" s="413">
        <v>14.15</v>
      </c>
      <c r="D442" s="341">
        <v>208</v>
      </c>
      <c r="E442" s="413">
        <v>0</v>
      </c>
      <c r="F442" s="81"/>
      <c r="G442" s="48">
        <f t="shared" si="7"/>
        <v>3082400.0000000037</v>
      </c>
      <c r="L442" s="351"/>
    </row>
    <row r="443" spans="1:12">
      <c r="A443" s="411">
        <v>42690</v>
      </c>
      <c r="B443" s="412" t="s">
        <v>4181</v>
      </c>
      <c r="C443" s="413">
        <v>88.41</v>
      </c>
      <c r="D443" s="341">
        <v>208</v>
      </c>
      <c r="E443" s="413">
        <v>0</v>
      </c>
      <c r="F443" s="81"/>
      <c r="G443" s="48">
        <f t="shared" si="7"/>
        <v>3082414.1500000036</v>
      </c>
      <c r="L443" s="351"/>
    </row>
    <row r="444" spans="1:12">
      <c r="A444" s="322">
        <v>42690</v>
      </c>
      <c r="B444" s="9" t="s">
        <v>4182</v>
      </c>
      <c r="C444" s="48">
        <v>0</v>
      </c>
      <c r="D444" s="341"/>
      <c r="E444" s="48">
        <v>9283.0300000000007</v>
      </c>
      <c r="F444" s="81">
        <v>128</v>
      </c>
      <c r="G444" s="48">
        <f t="shared" si="7"/>
        <v>3082502.5600000038</v>
      </c>
      <c r="H444" s="347" t="s">
        <v>8890</v>
      </c>
      <c r="L444" s="351"/>
    </row>
    <row r="445" spans="1:12">
      <c r="A445" s="411">
        <v>42690</v>
      </c>
      <c r="B445" s="451" t="s">
        <v>4183</v>
      </c>
      <c r="C445" s="413">
        <v>67.989999999999995</v>
      </c>
      <c r="D445" s="341">
        <v>208</v>
      </c>
      <c r="E445" s="413">
        <v>0</v>
      </c>
      <c r="F445" s="81"/>
      <c r="G445" s="48">
        <f t="shared" si="7"/>
        <v>3073219.530000004</v>
      </c>
      <c r="L445" s="351"/>
    </row>
    <row r="446" spans="1:12">
      <c r="A446" s="411">
        <v>42690</v>
      </c>
      <c r="B446" s="412" t="s">
        <v>4184</v>
      </c>
      <c r="C446" s="413">
        <v>424.96</v>
      </c>
      <c r="D446" s="341">
        <v>208</v>
      </c>
      <c r="E446" s="413">
        <v>0</v>
      </c>
      <c r="F446" s="81"/>
      <c r="G446" s="48">
        <f t="shared" si="7"/>
        <v>3073287.5200000042</v>
      </c>
      <c r="L446" s="351"/>
    </row>
    <row r="447" spans="1:12">
      <c r="A447" s="322">
        <v>42690</v>
      </c>
      <c r="B447" s="9" t="s">
        <v>4185</v>
      </c>
      <c r="C447" s="48">
        <v>0</v>
      </c>
      <c r="D447" s="341"/>
      <c r="E447" s="48">
        <v>17856.59</v>
      </c>
      <c r="F447" s="81">
        <v>128</v>
      </c>
      <c r="G447" s="48">
        <f t="shared" si="7"/>
        <v>3073712.4800000042</v>
      </c>
      <c r="H447" s="347" t="s">
        <v>8890</v>
      </c>
      <c r="L447" s="351"/>
    </row>
    <row r="448" spans="1:12">
      <c r="A448" s="322">
        <v>42690</v>
      </c>
      <c r="B448" s="9" t="s">
        <v>8891</v>
      </c>
      <c r="C448" s="48">
        <v>3108</v>
      </c>
      <c r="D448" s="341">
        <v>80</v>
      </c>
      <c r="E448" s="48">
        <v>0</v>
      </c>
      <c r="F448" s="81"/>
      <c r="G448" s="48">
        <f t="shared" si="7"/>
        <v>3055855.8900000043</v>
      </c>
      <c r="L448" s="351"/>
    </row>
    <row r="449" spans="1:12">
      <c r="A449" s="322">
        <v>42689</v>
      </c>
      <c r="B449" s="9" t="s">
        <v>5770</v>
      </c>
      <c r="C449" s="48">
        <v>0</v>
      </c>
      <c r="D449" s="341"/>
      <c r="E449" s="48">
        <v>4100</v>
      </c>
      <c r="F449" s="81">
        <v>165</v>
      </c>
      <c r="G449" s="48">
        <f t="shared" si="7"/>
        <v>3058963.8900000043</v>
      </c>
      <c r="H449" s="333" t="s">
        <v>8892</v>
      </c>
      <c r="I449" s="2" t="s">
        <v>8893</v>
      </c>
      <c r="L449" s="351"/>
    </row>
    <row r="450" spans="1:12">
      <c r="A450" s="322">
        <v>42689</v>
      </c>
      <c r="B450" s="9" t="s">
        <v>8894</v>
      </c>
      <c r="C450" s="48">
        <v>0</v>
      </c>
      <c r="D450" s="341"/>
      <c r="E450" s="48">
        <v>3925</v>
      </c>
      <c r="F450" s="81">
        <v>180</v>
      </c>
      <c r="G450" s="48">
        <f t="shared" si="7"/>
        <v>3054863.8900000043</v>
      </c>
      <c r="H450" s="333" t="s">
        <v>8895</v>
      </c>
      <c r="L450" s="351"/>
    </row>
    <row r="451" spans="1:12">
      <c r="A451" s="322">
        <v>42689</v>
      </c>
      <c r="B451" s="9" t="s">
        <v>8896</v>
      </c>
      <c r="C451" s="48">
        <v>0</v>
      </c>
      <c r="D451" s="341"/>
      <c r="E451" s="48">
        <v>79000</v>
      </c>
      <c r="F451" s="81">
        <v>138</v>
      </c>
      <c r="G451" s="48">
        <f t="shared" si="7"/>
        <v>3050938.8900000043</v>
      </c>
      <c r="L451" s="351"/>
    </row>
    <row r="452" spans="1:12">
      <c r="A452" s="322">
        <v>42689</v>
      </c>
      <c r="B452" s="9" t="s">
        <v>8897</v>
      </c>
      <c r="C452" s="48">
        <v>0</v>
      </c>
      <c r="D452" s="341"/>
      <c r="E452" s="48">
        <v>42600</v>
      </c>
      <c r="F452" s="81">
        <v>130</v>
      </c>
      <c r="G452" s="48">
        <f t="shared" si="7"/>
        <v>2971938.8900000043</v>
      </c>
      <c r="H452" s="333" t="s">
        <v>8898</v>
      </c>
      <c r="L452" s="351"/>
    </row>
    <row r="453" spans="1:12">
      <c r="A453" s="322">
        <v>42689</v>
      </c>
      <c r="B453" s="9" t="s">
        <v>8899</v>
      </c>
      <c r="C453" s="48">
        <v>0</v>
      </c>
      <c r="D453" s="341"/>
      <c r="E453" s="48">
        <v>1800</v>
      </c>
      <c r="F453" s="81">
        <v>162</v>
      </c>
      <c r="G453" s="48">
        <f t="shared" si="7"/>
        <v>2929338.8900000043</v>
      </c>
      <c r="H453" s="333" t="s">
        <v>8900</v>
      </c>
      <c r="I453" s="2" t="s">
        <v>8901</v>
      </c>
      <c r="L453" s="351"/>
    </row>
    <row r="454" spans="1:12">
      <c r="A454" s="322">
        <v>42689</v>
      </c>
      <c r="B454" s="9" t="s">
        <v>8902</v>
      </c>
      <c r="C454" s="48">
        <v>0</v>
      </c>
      <c r="D454" s="341"/>
      <c r="E454" s="48">
        <v>9281</v>
      </c>
      <c r="F454" s="81">
        <v>136</v>
      </c>
      <c r="G454" s="48">
        <f t="shared" si="7"/>
        <v>2927538.8900000043</v>
      </c>
      <c r="H454" s="333" t="s">
        <v>8903</v>
      </c>
      <c r="L454" s="351"/>
    </row>
    <row r="455" spans="1:12">
      <c r="A455" s="322">
        <v>42689</v>
      </c>
      <c r="B455" s="9" t="s">
        <v>8904</v>
      </c>
      <c r="C455" s="48">
        <v>14934.58</v>
      </c>
      <c r="D455" s="341">
        <v>99</v>
      </c>
      <c r="E455" s="48">
        <v>0</v>
      </c>
      <c r="F455" s="81"/>
      <c r="G455" s="48">
        <f t="shared" si="7"/>
        <v>2918257.8900000043</v>
      </c>
      <c r="L455" s="351"/>
    </row>
    <row r="456" spans="1:12">
      <c r="A456" s="322">
        <v>42689</v>
      </c>
      <c r="B456" s="9" t="s">
        <v>8905</v>
      </c>
      <c r="C456" s="48">
        <v>1000</v>
      </c>
      <c r="D456" s="341">
        <v>35</v>
      </c>
      <c r="E456" s="48">
        <v>0</v>
      </c>
      <c r="F456" s="81"/>
      <c r="G456" s="48">
        <f t="shared" si="7"/>
        <v>2933192.4700000044</v>
      </c>
      <c r="L456" s="351"/>
    </row>
    <row r="457" spans="1:12">
      <c r="A457" s="322">
        <v>42689</v>
      </c>
      <c r="B457" s="291" t="s">
        <v>8906</v>
      </c>
      <c r="C457" s="48">
        <v>0</v>
      </c>
      <c r="D457" s="341"/>
      <c r="E457" s="48">
        <v>67100</v>
      </c>
      <c r="F457" s="81">
        <v>144</v>
      </c>
      <c r="G457" s="48">
        <f t="shared" si="7"/>
        <v>2934192.4700000044</v>
      </c>
      <c r="H457" s="333" t="s">
        <v>8907</v>
      </c>
      <c r="I457" s="2" t="s">
        <v>8908</v>
      </c>
      <c r="L457" s="351"/>
    </row>
    <row r="458" spans="1:12">
      <c r="A458" s="322">
        <v>42689</v>
      </c>
      <c r="B458" s="291" t="s">
        <v>8909</v>
      </c>
      <c r="C458" s="48">
        <v>0</v>
      </c>
      <c r="D458" s="341"/>
      <c r="E458" s="48">
        <v>309000</v>
      </c>
      <c r="F458" s="81">
        <v>145</v>
      </c>
      <c r="G458" s="48">
        <f t="shared" si="7"/>
        <v>2867092.4700000044</v>
      </c>
      <c r="H458" s="333" t="s">
        <v>8910</v>
      </c>
      <c r="I458" s="2" t="s">
        <v>8908</v>
      </c>
      <c r="L458" s="351"/>
    </row>
    <row r="459" spans="1:12">
      <c r="A459" s="322">
        <v>42689</v>
      </c>
      <c r="B459" s="9" t="s">
        <v>8911</v>
      </c>
      <c r="C459" s="48">
        <v>0</v>
      </c>
      <c r="D459" s="341"/>
      <c r="E459" s="48">
        <v>457000</v>
      </c>
      <c r="F459" s="81">
        <v>171</v>
      </c>
      <c r="G459" s="48">
        <f t="shared" si="7"/>
        <v>2558092.4700000044</v>
      </c>
      <c r="H459" s="333" t="s">
        <v>8912</v>
      </c>
      <c r="L459" s="351"/>
    </row>
    <row r="460" spans="1:12">
      <c r="A460" s="322">
        <v>42689</v>
      </c>
      <c r="B460" s="9" t="s">
        <v>8913</v>
      </c>
      <c r="C460" s="48">
        <v>0</v>
      </c>
      <c r="D460" s="341"/>
      <c r="E460" s="48">
        <v>1025</v>
      </c>
      <c r="F460" s="81">
        <v>129</v>
      </c>
      <c r="G460" s="48">
        <f t="shared" si="7"/>
        <v>2101092.4700000044</v>
      </c>
      <c r="H460" s="333" t="s">
        <v>8914</v>
      </c>
      <c r="I460" s="2" t="s">
        <v>8915</v>
      </c>
      <c r="L460" s="351"/>
    </row>
    <row r="461" spans="1:12">
      <c r="A461" s="322">
        <v>42689</v>
      </c>
      <c r="B461" s="9" t="s">
        <v>8916</v>
      </c>
      <c r="C461" s="48">
        <v>1823864.66</v>
      </c>
      <c r="D461" s="341">
        <v>98</v>
      </c>
      <c r="E461" s="48">
        <v>0</v>
      </c>
      <c r="F461" s="81"/>
      <c r="G461" s="48">
        <f t="shared" si="7"/>
        <v>2100067.4700000044</v>
      </c>
      <c r="L461" s="351"/>
    </row>
    <row r="462" spans="1:12">
      <c r="A462" s="322">
        <v>42689</v>
      </c>
      <c r="B462" s="9" t="s">
        <v>8917</v>
      </c>
      <c r="C462" s="48">
        <v>0</v>
      </c>
      <c r="D462" s="341"/>
      <c r="E462" s="48">
        <v>200000</v>
      </c>
      <c r="F462" s="81">
        <v>115</v>
      </c>
      <c r="G462" s="48">
        <f t="shared" si="7"/>
        <v>3923932.1300000041</v>
      </c>
      <c r="H462" s="333" t="s">
        <v>8918</v>
      </c>
      <c r="L462" s="351"/>
    </row>
    <row r="463" spans="1:12">
      <c r="A463" s="322">
        <v>42689</v>
      </c>
      <c r="B463" s="9" t="s">
        <v>4279</v>
      </c>
      <c r="C463" s="48">
        <v>1999969.19</v>
      </c>
      <c r="D463" s="341">
        <v>100</v>
      </c>
      <c r="E463" s="48">
        <v>0</v>
      </c>
      <c r="F463" s="81"/>
      <c r="G463" s="48">
        <f t="shared" si="7"/>
        <v>3723932.1300000041</v>
      </c>
      <c r="H463" s="333" t="s">
        <v>841</v>
      </c>
      <c r="L463" s="351"/>
    </row>
    <row r="464" spans="1:12">
      <c r="A464" s="322">
        <v>42689</v>
      </c>
      <c r="B464" s="9" t="s">
        <v>8919</v>
      </c>
      <c r="C464" s="48">
        <v>0</v>
      </c>
      <c r="D464" s="341"/>
      <c r="E464" s="48">
        <v>367</v>
      </c>
      <c r="F464" s="81">
        <v>209</v>
      </c>
      <c r="G464" s="48">
        <f t="shared" si="7"/>
        <v>5723901.320000004</v>
      </c>
      <c r="H464" s="333" t="s">
        <v>8920</v>
      </c>
      <c r="L464" s="351"/>
    </row>
    <row r="465" spans="1:12">
      <c r="A465" s="322">
        <v>42689</v>
      </c>
      <c r="B465" s="9" t="s">
        <v>8921</v>
      </c>
      <c r="C465" s="48">
        <v>0</v>
      </c>
      <c r="D465" s="341"/>
      <c r="E465" s="48">
        <v>400</v>
      </c>
      <c r="F465" s="81">
        <v>710</v>
      </c>
      <c r="G465" s="48">
        <f t="shared" si="7"/>
        <v>5723534.320000004</v>
      </c>
      <c r="H465" s="333" t="s">
        <v>8922</v>
      </c>
      <c r="L465" s="351"/>
    </row>
    <row r="466" spans="1:12">
      <c r="A466" s="322">
        <v>42689</v>
      </c>
      <c r="B466" s="284" t="s">
        <v>5127</v>
      </c>
      <c r="C466" s="48">
        <v>5000</v>
      </c>
      <c r="D466" s="341" t="s">
        <v>5039</v>
      </c>
      <c r="E466" s="48">
        <v>0</v>
      </c>
      <c r="F466" s="81"/>
      <c r="G466" s="48">
        <f t="shared" si="7"/>
        <v>5723134.320000004</v>
      </c>
      <c r="L466" s="351"/>
    </row>
    <row r="467" spans="1:12">
      <c r="A467" s="322">
        <v>42689</v>
      </c>
      <c r="B467" s="9" t="s">
        <v>8923</v>
      </c>
      <c r="C467" s="48">
        <v>0</v>
      </c>
      <c r="D467" s="341"/>
      <c r="E467" s="48">
        <v>61190.57</v>
      </c>
      <c r="F467" s="81">
        <v>109</v>
      </c>
      <c r="G467" s="48">
        <f t="shared" si="7"/>
        <v>5728134.320000004</v>
      </c>
      <c r="H467" s="333" t="s">
        <v>8924</v>
      </c>
      <c r="L467" s="351"/>
    </row>
    <row r="468" spans="1:12">
      <c r="A468" s="322">
        <v>42689</v>
      </c>
      <c r="B468" s="9" t="s">
        <v>8925</v>
      </c>
      <c r="C468" s="48">
        <v>0</v>
      </c>
      <c r="D468" s="341"/>
      <c r="E468" s="48">
        <v>11056.58</v>
      </c>
      <c r="F468" s="81">
        <v>94</v>
      </c>
      <c r="G468" s="48">
        <f t="shared" si="7"/>
        <v>5666943.7500000037</v>
      </c>
      <c r="H468" s="333" t="s">
        <v>8926</v>
      </c>
      <c r="L468" s="351"/>
    </row>
    <row r="469" spans="1:12">
      <c r="A469" s="322">
        <v>42689</v>
      </c>
      <c r="B469" s="9" t="s">
        <v>8927</v>
      </c>
      <c r="C469" s="48">
        <v>0</v>
      </c>
      <c r="D469" s="341"/>
      <c r="E469" s="48">
        <v>14160.81</v>
      </c>
      <c r="F469" s="81">
        <v>102</v>
      </c>
      <c r="G469" s="48">
        <f t="shared" si="7"/>
        <v>5655887.1700000037</v>
      </c>
      <c r="H469" s="333" t="s">
        <v>8928</v>
      </c>
      <c r="L469" s="351"/>
    </row>
    <row r="470" spans="1:12">
      <c r="A470" s="322">
        <v>42689</v>
      </c>
      <c r="B470" s="294" t="s">
        <v>8929</v>
      </c>
      <c r="C470" s="48">
        <v>0</v>
      </c>
      <c r="D470" s="341"/>
      <c r="E470" s="48">
        <v>978.37</v>
      </c>
      <c r="F470" s="81" t="s">
        <v>779</v>
      </c>
      <c r="G470" s="48">
        <f t="shared" si="7"/>
        <v>5641726.3600000041</v>
      </c>
      <c r="L470" s="351"/>
    </row>
    <row r="471" spans="1:12">
      <c r="A471" s="411">
        <v>42689</v>
      </c>
      <c r="B471" s="451" t="s">
        <v>4180</v>
      </c>
      <c r="C471" s="413">
        <v>17.97</v>
      </c>
      <c r="D471" s="341">
        <v>208</v>
      </c>
      <c r="E471" s="413">
        <v>0</v>
      </c>
      <c r="F471" s="81"/>
      <c r="G471" s="48">
        <f t="shared" si="7"/>
        <v>5640747.9900000039</v>
      </c>
      <c r="L471" s="351"/>
    </row>
    <row r="472" spans="1:12">
      <c r="A472" s="411">
        <v>42689</v>
      </c>
      <c r="B472" s="412" t="s">
        <v>4181</v>
      </c>
      <c r="C472" s="413">
        <v>112.31</v>
      </c>
      <c r="D472" s="341">
        <v>208</v>
      </c>
      <c r="E472" s="413">
        <v>0</v>
      </c>
      <c r="F472" s="81"/>
      <c r="G472" s="48">
        <f t="shared" si="7"/>
        <v>5640765.9600000037</v>
      </c>
      <c r="L472" s="351"/>
    </row>
    <row r="473" spans="1:12">
      <c r="A473" s="322">
        <v>42689</v>
      </c>
      <c r="B473" s="9" t="s">
        <v>4182</v>
      </c>
      <c r="C473" s="48">
        <v>0</v>
      </c>
      <c r="D473" s="341"/>
      <c r="E473" s="48">
        <v>37426.239999999998</v>
      </c>
      <c r="F473" s="81">
        <v>113</v>
      </c>
      <c r="G473" s="48">
        <f t="shared" si="7"/>
        <v>5640878.2700000033</v>
      </c>
      <c r="H473" s="347" t="s">
        <v>8930</v>
      </c>
      <c r="L473" s="351"/>
    </row>
    <row r="474" spans="1:12">
      <c r="A474" s="411">
        <v>42689</v>
      </c>
      <c r="B474" s="451" t="s">
        <v>4183</v>
      </c>
      <c r="C474" s="413">
        <v>29.87</v>
      </c>
      <c r="D474" s="341">
        <v>208</v>
      </c>
      <c r="E474" s="413">
        <v>0</v>
      </c>
      <c r="F474" s="81"/>
      <c r="G474" s="48">
        <f t="shared" si="7"/>
        <v>5603452.0300000031</v>
      </c>
      <c r="L474" s="351"/>
    </row>
    <row r="475" spans="1:12">
      <c r="A475" s="411">
        <v>42689</v>
      </c>
      <c r="B475" s="412" t="s">
        <v>4184</v>
      </c>
      <c r="C475" s="413">
        <v>186.71</v>
      </c>
      <c r="D475" s="341">
        <v>208</v>
      </c>
      <c r="E475" s="413">
        <v>0</v>
      </c>
      <c r="F475" s="81"/>
      <c r="G475" s="48">
        <f t="shared" si="7"/>
        <v>5603481.9000000032</v>
      </c>
      <c r="L475" s="351"/>
    </row>
    <row r="476" spans="1:12">
      <c r="A476" s="322">
        <v>42689</v>
      </c>
      <c r="B476" s="9" t="s">
        <v>4185</v>
      </c>
      <c r="C476" s="48">
        <v>0</v>
      </c>
      <c r="D476" s="341"/>
      <c r="E476" s="48">
        <v>7845.52</v>
      </c>
      <c r="F476" s="81">
        <v>113</v>
      </c>
      <c r="G476" s="48">
        <f t="shared" si="7"/>
        <v>5603668.6100000031</v>
      </c>
      <c r="H476" s="347" t="s">
        <v>8930</v>
      </c>
      <c r="L476" s="351"/>
    </row>
    <row r="477" spans="1:12">
      <c r="A477" s="322">
        <v>42689</v>
      </c>
      <c r="B477" s="9" t="s">
        <v>8931</v>
      </c>
      <c r="C477" s="48">
        <v>5000</v>
      </c>
      <c r="D477" s="341" t="s">
        <v>769</v>
      </c>
      <c r="E477" s="48">
        <v>0</v>
      </c>
      <c r="F477" s="81"/>
      <c r="G477" s="48">
        <f t="shared" si="7"/>
        <v>5595823.0900000036</v>
      </c>
      <c r="L477" s="351"/>
    </row>
    <row r="478" spans="1:12">
      <c r="A478" s="322">
        <v>42688</v>
      </c>
      <c r="B478" s="9" t="s">
        <v>8932</v>
      </c>
      <c r="C478" s="48">
        <v>2998.6</v>
      </c>
      <c r="D478" s="341">
        <v>95</v>
      </c>
      <c r="E478" s="48">
        <v>0</v>
      </c>
      <c r="F478" s="81"/>
      <c r="G478" s="48">
        <f t="shared" si="7"/>
        <v>5600823.0900000036</v>
      </c>
      <c r="L478" s="351"/>
    </row>
    <row r="479" spans="1:12">
      <c r="A479" s="322">
        <v>42688</v>
      </c>
      <c r="B479" s="9" t="s">
        <v>8933</v>
      </c>
      <c r="C479" s="48">
        <v>593186.68000000005</v>
      </c>
      <c r="D479" s="341">
        <v>94</v>
      </c>
      <c r="E479" s="48">
        <v>0</v>
      </c>
      <c r="F479" s="81"/>
      <c r="G479" s="48">
        <f t="shared" si="7"/>
        <v>5603821.6900000032</v>
      </c>
      <c r="L479" s="351"/>
    </row>
    <row r="480" spans="1:12">
      <c r="A480" s="322">
        <v>42688</v>
      </c>
      <c r="B480" s="9" t="s">
        <v>8933</v>
      </c>
      <c r="C480" s="48">
        <v>331545.25</v>
      </c>
      <c r="D480" s="341">
        <v>93</v>
      </c>
      <c r="E480" s="48">
        <v>0</v>
      </c>
      <c r="F480" s="81"/>
      <c r="G480" s="48">
        <f t="shared" si="7"/>
        <v>6197008.3700000029</v>
      </c>
      <c r="L480" s="351"/>
    </row>
    <row r="481" spans="1:12">
      <c r="A481" s="322">
        <v>42688</v>
      </c>
      <c r="B481" s="9" t="s">
        <v>8934</v>
      </c>
      <c r="C481" s="48">
        <v>0</v>
      </c>
      <c r="D481" s="341"/>
      <c r="E481" s="48">
        <v>120000</v>
      </c>
      <c r="F481" s="81">
        <v>133</v>
      </c>
      <c r="G481" s="48">
        <f t="shared" si="7"/>
        <v>6528553.6200000029</v>
      </c>
      <c r="H481" s="333" t="s">
        <v>8935</v>
      </c>
      <c r="I481" s="2" t="s">
        <v>8936</v>
      </c>
      <c r="L481" s="351"/>
    </row>
    <row r="482" spans="1:12">
      <c r="A482" s="322">
        <v>42688</v>
      </c>
      <c r="B482" s="9" t="s">
        <v>8937</v>
      </c>
      <c r="C482" s="48">
        <v>0</v>
      </c>
      <c r="D482" s="341"/>
      <c r="E482" s="48">
        <v>3940</v>
      </c>
      <c r="F482" s="81">
        <v>117</v>
      </c>
      <c r="G482" s="48">
        <f t="shared" si="7"/>
        <v>6408553.6200000029</v>
      </c>
      <c r="H482" s="333" t="s">
        <v>8938</v>
      </c>
      <c r="I482" s="2" t="s">
        <v>8939</v>
      </c>
      <c r="L482" s="351"/>
    </row>
    <row r="483" spans="1:12">
      <c r="A483" s="322">
        <v>42688</v>
      </c>
      <c r="B483" s="9" t="s">
        <v>8940</v>
      </c>
      <c r="C483" s="48">
        <v>0</v>
      </c>
      <c r="D483" s="341"/>
      <c r="E483" s="48">
        <v>100000</v>
      </c>
      <c r="F483" s="81">
        <v>175</v>
      </c>
      <c r="G483" s="48">
        <f t="shared" ref="G483:G494" si="8">+G484-C483+E483</f>
        <v>6404613.6200000029</v>
      </c>
      <c r="H483" s="333" t="s">
        <v>8941</v>
      </c>
      <c r="I483" s="2" t="s">
        <v>8942</v>
      </c>
      <c r="L483" s="351"/>
    </row>
    <row r="484" spans="1:12">
      <c r="A484" s="322">
        <v>42688</v>
      </c>
      <c r="B484" s="9" t="s">
        <v>5045</v>
      </c>
      <c r="C484" s="48">
        <v>0</v>
      </c>
      <c r="D484" s="341"/>
      <c r="E484" s="48">
        <v>50000</v>
      </c>
      <c r="F484" s="81">
        <v>186</v>
      </c>
      <c r="G484" s="48">
        <f t="shared" si="8"/>
        <v>6304613.6200000029</v>
      </c>
      <c r="H484" s="333" t="s">
        <v>8745</v>
      </c>
      <c r="L484" s="351"/>
    </row>
    <row r="485" spans="1:12">
      <c r="A485" s="322">
        <v>42688</v>
      </c>
      <c r="B485" s="9" t="s">
        <v>8943</v>
      </c>
      <c r="C485" s="48">
        <v>0</v>
      </c>
      <c r="D485" s="341"/>
      <c r="E485" s="48">
        <v>336300</v>
      </c>
      <c r="F485" s="81">
        <v>120</v>
      </c>
      <c r="G485" s="48">
        <f t="shared" si="8"/>
        <v>6254613.6200000029</v>
      </c>
      <c r="H485" s="333" t="s">
        <v>8944</v>
      </c>
      <c r="L485" s="351"/>
    </row>
    <row r="486" spans="1:12">
      <c r="A486" s="322">
        <v>42688</v>
      </c>
      <c r="B486" s="9" t="s">
        <v>8945</v>
      </c>
      <c r="C486" s="48">
        <v>0</v>
      </c>
      <c r="D486" s="341"/>
      <c r="E486" s="48">
        <v>400000</v>
      </c>
      <c r="F486" s="81">
        <v>119</v>
      </c>
      <c r="G486" s="48">
        <f t="shared" si="8"/>
        <v>5918313.6200000029</v>
      </c>
      <c r="H486" s="333" t="s">
        <v>8946</v>
      </c>
      <c r="L486" s="351"/>
    </row>
    <row r="487" spans="1:12">
      <c r="A487" s="322">
        <v>42688</v>
      </c>
      <c r="B487" s="9" t="s">
        <v>8947</v>
      </c>
      <c r="C487" s="48">
        <v>0</v>
      </c>
      <c r="D487" s="341"/>
      <c r="E487" s="48">
        <v>336300</v>
      </c>
      <c r="F487" s="81">
        <v>122</v>
      </c>
      <c r="G487" s="48">
        <f t="shared" si="8"/>
        <v>5518313.6200000029</v>
      </c>
      <c r="H487" s="333" t="s">
        <v>8948</v>
      </c>
      <c r="L487" s="351"/>
    </row>
    <row r="488" spans="1:12">
      <c r="A488" s="322">
        <v>42688</v>
      </c>
      <c r="B488" s="9" t="s">
        <v>8949</v>
      </c>
      <c r="C488" s="48">
        <v>0</v>
      </c>
      <c r="D488" s="341"/>
      <c r="E488" s="48">
        <v>400000</v>
      </c>
      <c r="F488" s="81">
        <v>121</v>
      </c>
      <c r="G488" s="48">
        <f t="shared" si="8"/>
        <v>5182013.6200000029</v>
      </c>
      <c r="H488" s="333" t="s">
        <v>8950</v>
      </c>
      <c r="L488" s="351"/>
    </row>
    <row r="489" spans="1:12">
      <c r="A489" s="322">
        <v>42688</v>
      </c>
      <c r="B489" s="9" t="s">
        <v>5045</v>
      </c>
      <c r="C489" s="48">
        <v>0</v>
      </c>
      <c r="D489" s="341"/>
      <c r="E489" s="48">
        <v>8541.64</v>
      </c>
      <c r="F489" s="81"/>
      <c r="G489" s="48">
        <f t="shared" si="8"/>
        <v>4782013.6200000029</v>
      </c>
      <c r="L489" s="351"/>
    </row>
    <row r="490" spans="1:12">
      <c r="A490" s="322">
        <v>42688</v>
      </c>
      <c r="B490" s="9" t="s">
        <v>5045</v>
      </c>
      <c r="C490" s="48">
        <v>0</v>
      </c>
      <c r="D490" s="341"/>
      <c r="E490" s="48">
        <v>80000</v>
      </c>
      <c r="F490" s="81">
        <v>135</v>
      </c>
      <c r="G490" s="48">
        <f t="shared" si="8"/>
        <v>4773471.9800000032</v>
      </c>
      <c r="H490" s="333" t="s">
        <v>8951</v>
      </c>
      <c r="L490" s="351"/>
    </row>
    <row r="491" spans="1:12">
      <c r="A491" s="322">
        <v>42688</v>
      </c>
      <c r="B491" s="9" t="s">
        <v>8952</v>
      </c>
      <c r="C491" s="48">
        <v>0</v>
      </c>
      <c r="D491" s="341"/>
      <c r="E491" s="48">
        <v>3030</v>
      </c>
      <c r="F491" s="81">
        <v>124</v>
      </c>
      <c r="G491" s="48">
        <f t="shared" si="8"/>
        <v>4693471.9800000032</v>
      </c>
      <c r="H491" s="333" t="s">
        <v>8953</v>
      </c>
      <c r="I491" s="2" t="s">
        <v>8954</v>
      </c>
      <c r="L491" s="351"/>
    </row>
    <row r="492" spans="1:12">
      <c r="A492" s="322">
        <v>42688</v>
      </c>
      <c r="B492" s="9" t="s">
        <v>8955</v>
      </c>
      <c r="C492" s="48">
        <v>0</v>
      </c>
      <c r="D492" s="341"/>
      <c r="E492" s="48">
        <v>2697</v>
      </c>
      <c r="F492" s="81">
        <v>139</v>
      </c>
      <c r="G492" s="48">
        <f t="shared" si="8"/>
        <v>4690441.9800000032</v>
      </c>
      <c r="H492" s="333" t="s">
        <v>8956</v>
      </c>
      <c r="I492" s="2" t="s">
        <v>8957</v>
      </c>
      <c r="L492" s="351"/>
    </row>
    <row r="493" spans="1:12">
      <c r="A493" s="322">
        <v>42688</v>
      </c>
      <c r="B493" s="9" t="s">
        <v>8958</v>
      </c>
      <c r="C493" s="48">
        <v>0</v>
      </c>
      <c r="D493" s="341"/>
      <c r="E493" s="48">
        <v>624000</v>
      </c>
      <c r="F493" s="81">
        <v>131</v>
      </c>
      <c r="G493" s="48">
        <f t="shared" si="8"/>
        <v>4687744.9800000032</v>
      </c>
      <c r="H493" s="333" t="s">
        <v>8959</v>
      </c>
      <c r="L493" s="351"/>
    </row>
    <row r="494" spans="1:12">
      <c r="A494" s="322">
        <v>42688</v>
      </c>
      <c r="B494" s="9" t="s">
        <v>8960</v>
      </c>
      <c r="C494" s="48">
        <v>56867.97</v>
      </c>
      <c r="D494" s="341">
        <v>96</v>
      </c>
      <c r="E494" s="48">
        <v>0</v>
      </c>
      <c r="F494" s="81"/>
      <c r="G494" s="48">
        <f t="shared" si="8"/>
        <v>4063744.9800000032</v>
      </c>
      <c r="L494" s="351"/>
    </row>
    <row r="495" spans="1:12">
      <c r="A495" s="322">
        <v>42688</v>
      </c>
      <c r="B495" s="9" t="s">
        <v>8961</v>
      </c>
      <c r="C495" s="48">
        <v>0</v>
      </c>
      <c r="D495" s="341"/>
      <c r="E495" s="48">
        <v>200000</v>
      </c>
      <c r="F495" s="81">
        <v>116</v>
      </c>
      <c r="G495" s="48">
        <f t="shared" ref="G495:G558" si="9">+G496-C495+E495</f>
        <v>4120612.9500000034</v>
      </c>
      <c r="H495" s="333" t="s">
        <v>8962</v>
      </c>
      <c r="I495" s="2" t="s">
        <v>8963</v>
      </c>
      <c r="L495" s="351"/>
    </row>
    <row r="496" spans="1:12">
      <c r="A496" s="411">
        <v>42688</v>
      </c>
      <c r="B496" s="451" t="s">
        <v>4183</v>
      </c>
      <c r="C496" s="413">
        <v>39.36</v>
      </c>
      <c r="D496" s="341">
        <v>208</v>
      </c>
      <c r="E496" s="413">
        <v>0</v>
      </c>
      <c r="F496" s="81"/>
      <c r="G496" s="48">
        <f t="shared" si="9"/>
        <v>3920612.9500000034</v>
      </c>
      <c r="L496" s="351"/>
    </row>
    <row r="497" spans="1:12">
      <c r="A497" s="411">
        <v>42688</v>
      </c>
      <c r="B497" s="412" t="s">
        <v>4184</v>
      </c>
      <c r="C497" s="413">
        <v>246.02</v>
      </c>
      <c r="D497" s="341">
        <v>208</v>
      </c>
      <c r="E497" s="413">
        <v>0</v>
      </c>
      <c r="F497" s="81"/>
      <c r="G497" s="48">
        <f t="shared" si="9"/>
        <v>3920652.3100000033</v>
      </c>
      <c r="L497" s="351"/>
    </row>
    <row r="498" spans="1:12">
      <c r="A498" s="322">
        <v>42688</v>
      </c>
      <c r="B498" s="9" t="s">
        <v>4185</v>
      </c>
      <c r="C498" s="48">
        <v>0</v>
      </c>
      <c r="D498" s="341"/>
      <c r="E498" s="48">
        <v>10337.16</v>
      </c>
      <c r="F498" s="81">
        <v>149</v>
      </c>
      <c r="G498" s="48">
        <f t="shared" si="9"/>
        <v>3920898.3300000033</v>
      </c>
      <c r="H498" s="333" t="s">
        <v>8964</v>
      </c>
      <c r="L498" s="351"/>
    </row>
    <row r="499" spans="1:12">
      <c r="A499" s="411">
        <v>42688</v>
      </c>
      <c r="B499" s="451" t="s">
        <v>4180</v>
      </c>
      <c r="C499" s="413">
        <v>18.989999999999998</v>
      </c>
      <c r="D499" s="341">
        <v>208</v>
      </c>
      <c r="E499" s="413">
        <v>0</v>
      </c>
      <c r="F499" s="81"/>
      <c r="G499" s="48">
        <f t="shared" si="9"/>
        <v>3910561.1700000032</v>
      </c>
      <c r="L499" s="351"/>
    </row>
    <row r="500" spans="1:12">
      <c r="A500" s="411">
        <v>42688</v>
      </c>
      <c r="B500" s="412" t="s">
        <v>4181</v>
      </c>
      <c r="C500" s="413">
        <v>118.71</v>
      </c>
      <c r="D500" s="341">
        <v>208</v>
      </c>
      <c r="E500" s="413">
        <v>0</v>
      </c>
      <c r="F500" s="81"/>
      <c r="G500" s="48">
        <f t="shared" si="9"/>
        <v>3910580.1600000034</v>
      </c>
      <c r="L500" s="351"/>
    </row>
    <row r="501" spans="1:12">
      <c r="A501" s="322">
        <v>42688</v>
      </c>
      <c r="B501" s="9" t="s">
        <v>4182</v>
      </c>
      <c r="C501" s="48">
        <v>0</v>
      </c>
      <c r="D501" s="341"/>
      <c r="E501" s="48">
        <v>8683.19</v>
      </c>
      <c r="F501" s="81">
        <v>108</v>
      </c>
      <c r="G501" s="48">
        <f t="shared" si="9"/>
        <v>3910698.8700000034</v>
      </c>
      <c r="H501" s="347" t="s">
        <v>8965</v>
      </c>
      <c r="L501" s="351"/>
    </row>
    <row r="502" spans="1:12" ht="15">
      <c r="A502" s="411">
        <v>42688</v>
      </c>
      <c r="B502" s="451" t="s">
        <v>4183</v>
      </c>
      <c r="C502" s="413">
        <v>35.17</v>
      </c>
      <c r="D502" s="341">
        <v>208</v>
      </c>
      <c r="E502" s="413">
        <v>0</v>
      </c>
      <c r="F502" s="81"/>
      <c r="G502" s="48">
        <f t="shared" si="9"/>
        <v>3902015.6800000034</v>
      </c>
      <c r="H502"/>
      <c r="L502" s="351"/>
    </row>
    <row r="503" spans="1:12" ht="15">
      <c r="A503" s="411">
        <v>42688</v>
      </c>
      <c r="B503" s="412" t="s">
        <v>4184</v>
      </c>
      <c r="C503" s="413">
        <v>219.81</v>
      </c>
      <c r="D503" s="341">
        <v>208</v>
      </c>
      <c r="E503" s="413">
        <v>0</v>
      </c>
      <c r="F503" s="81"/>
      <c r="G503" s="48">
        <f t="shared" si="9"/>
        <v>3902050.8500000034</v>
      </c>
      <c r="H503"/>
      <c r="L503" s="351"/>
    </row>
    <row r="504" spans="1:12">
      <c r="A504" s="322">
        <v>42688</v>
      </c>
      <c r="B504" s="9" t="s">
        <v>4185</v>
      </c>
      <c r="C504" s="48">
        <v>0</v>
      </c>
      <c r="D504" s="341"/>
      <c r="E504" s="48">
        <v>9236.98</v>
      </c>
      <c r="F504" s="81">
        <v>108</v>
      </c>
      <c r="G504" s="48">
        <f t="shared" si="9"/>
        <v>3902270.6600000034</v>
      </c>
      <c r="H504" s="347" t="s">
        <v>8965</v>
      </c>
      <c r="L504" s="351"/>
    </row>
    <row r="505" spans="1:12" ht="15">
      <c r="A505" s="411">
        <v>42688</v>
      </c>
      <c r="B505" s="451" t="s">
        <v>7987</v>
      </c>
      <c r="C505" s="413">
        <v>165.65</v>
      </c>
      <c r="D505" s="341">
        <v>208</v>
      </c>
      <c r="E505" s="413">
        <v>0</v>
      </c>
      <c r="F505" s="81"/>
      <c r="G505" s="48">
        <f t="shared" si="9"/>
        <v>3893033.6800000034</v>
      </c>
      <c r="H505"/>
      <c r="L505" s="351"/>
    </row>
    <row r="506" spans="1:12" ht="15">
      <c r="A506" s="411">
        <v>42688</v>
      </c>
      <c r="B506" s="412" t="s">
        <v>7988</v>
      </c>
      <c r="C506" s="413">
        <v>1035.3499999999999</v>
      </c>
      <c r="D506" s="341">
        <v>208</v>
      </c>
      <c r="E506" s="413">
        <v>0</v>
      </c>
      <c r="F506" s="81"/>
      <c r="G506" s="48">
        <f t="shared" si="9"/>
        <v>3893199.3300000033</v>
      </c>
      <c r="H506"/>
      <c r="L506" s="351"/>
    </row>
    <row r="507" spans="1:12">
      <c r="A507" s="322">
        <v>42688</v>
      </c>
      <c r="B507" s="9" t="s">
        <v>7989</v>
      </c>
      <c r="C507" s="48">
        <v>0</v>
      </c>
      <c r="D507" s="341"/>
      <c r="E507" s="48">
        <v>10910</v>
      </c>
      <c r="F507" s="81">
        <v>108</v>
      </c>
      <c r="G507" s="48">
        <f t="shared" si="9"/>
        <v>3894234.6800000034</v>
      </c>
      <c r="H507" s="347" t="s">
        <v>8965</v>
      </c>
      <c r="L507" s="351"/>
    </row>
    <row r="508" spans="1:12" ht="15">
      <c r="A508" s="411">
        <v>42688</v>
      </c>
      <c r="B508" s="451" t="s">
        <v>4180</v>
      </c>
      <c r="C508" s="413">
        <v>30.88</v>
      </c>
      <c r="D508" s="341">
        <v>208</v>
      </c>
      <c r="E508" s="413">
        <v>0</v>
      </c>
      <c r="F508" s="81"/>
      <c r="G508" s="48">
        <f t="shared" si="9"/>
        <v>3883324.6800000034</v>
      </c>
      <c r="H508"/>
      <c r="L508" s="351"/>
    </row>
    <row r="509" spans="1:12" ht="15">
      <c r="A509" s="411">
        <v>42688</v>
      </c>
      <c r="B509" s="412" t="s">
        <v>4181</v>
      </c>
      <c r="C509" s="413">
        <v>193.02</v>
      </c>
      <c r="D509" s="341">
        <v>208</v>
      </c>
      <c r="E509" s="413">
        <v>0</v>
      </c>
      <c r="F509" s="81"/>
      <c r="G509" s="48">
        <f t="shared" si="9"/>
        <v>3883355.5600000033</v>
      </c>
      <c r="H509"/>
      <c r="L509" s="351"/>
    </row>
    <row r="510" spans="1:12">
      <c r="A510" s="322">
        <v>42688</v>
      </c>
      <c r="B510" s="9" t="s">
        <v>4182</v>
      </c>
      <c r="C510" s="48">
        <v>0</v>
      </c>
      <c r="D510" s="341"/>
      <c r="E510" s="48">
        <v>107025.27</v>
      </c>
      <c r="F510" s="81">
        <v>95</v>
      </c>
      <c r="G510" s="48">
        <f t="shared" si="9"/>
        <v>3883548.5800000033</v>
      </c>
      <c r="H510" s="347" t="s">
        <v>8966</v>
      </c>
      <c r="L510" s="351"/>
    </row>
    <row r="511" spans="1:12">
      <c r="A511" s="411">
        <v>42688</v>
      </c>
      <c r="B511" s="451" t="s">
        <v>4183</v>
      </c>
      <c r="C511" s="413">
        <v>137.54</v>
      </c>
      <c r="D511" s="341">
        <v>208</v>
      </c>
      <c r="E511" s="413">
        <v>0</v>
      </c>
      <c r="F511" s="81"/>
      <c r="G511" s="48">
        <f t="shared" si="9"/>
        <v>3776523.3100000033</v>
      </c>
      <c r="L511" s="351"/>
    </row>
    <row r="512" spans="1:12">
      <c r="A512" s="411">
        <v>42688</v>
      </c>
      <c r="B512" s="412" t="s">
        <v>4184</v>
      </c>
      <c r="C512" s="413">
        <v>859.61</v>
      </c>
      <c r="D512" s="341">
        <v>208</v>
      </c>
      <c r="E512" s="413">
        <v>0</v>
      </c>
      <c r="F512" s="81"/>
      <c r="G512" s="48">
        <f t="shared" si="9"/>
        <v>3776660.8500000034</v>
      </c>
      <c r="L512" s="351"/>
    </row>
    <row r="513" spans="1:12">
      <c r="A513" s="322">
        <v>42688</v>
      </c>
      <c r="B513" s="9" t="s">
        <v>4185</v>
      </c>
      <c r="C513" s="48">
        <v>0</v>
      </c>
      <c r="D513" s="341"/>
      <c r="E513" s="48">
        <v>36119.129999999997</v>
      </c>
      <c r="F513" s="81">
        <v>95</v>
      </c>
      <c r="G513" s="48">
        <f t="shared" si="9"/>
        <v>3777520.4600000032</v>
      </c>
      <c r="H513" s="347" t="s">
        <v>8966</v>
      </c>
      <c r="L513" s="351"/>
    </row>
    <row r="514" spans="1:12">
      <c r="A514" s="411">
        <v>42688</v>
      </c>
      <c r="B514" s="451" t="s">
        <v>4183</v>
      </c>
      <c r="C514" s="413">
        <v>19.04</v>
      </c>
      <c r="D514" s="341">
        <v>208</v>
      </c>
      <c r="E514" s="413">
        <v>0</v>
      </c>
      <c r="F514" s="81"/>
      <c r="G514" s="48">
        <f t="shared" si="9"/>
        <v>3741401.3300000033</v>
      </c>
      <c r="L514" s="351"/>
    </row>
    <row r="515" spans="1:12">
      <c r="A515" s="411">
        <v>42688</v>
      </c>
      <c r="B515" s="412" t="s">
        <v>4184</v>
      </c>
      <c r="C515" s="413">
        <v>119</v>
      </c>
      <c r="D515" s="341">
        <v>208</v>
      </c>
      <c r="E515" s="413">
        <v>0</v>
      </c>
      <c r="F515" s="81"/>
      <c r="G515" s="48">
        <f t="shared" si="9"/>
        <v>3741420.3700000034</v>
      </c>
      <c r="L515" s="351"/>
    </row>
    <row r="516" spans="1:12">
      <c r="A516" s="322">
        <v>42688</v>
      </c>
      <c r="B516" s="9" t="s">
        <v>4185</v>
      </c>
      <c r="C516" s="48">
        <v>0</v>
      </c>
      <c r="D516" s="341"/>
      <c r="E516" s="48">
        <v>5000</v>
      </c>
      <c r="F516" s="81">
        <v>110</v>
      </c>
      <c r="G516" s="48">
        <f t="shared" si="9"/>
        <v>3741539.3700000034</v>
      </c>
      <c r="H516" s="347" t="s">
        <v>8930</v>
      </c>
      <c r="L516" s="351"/>
    </row>
    <row r="517" spans="1:12">
      <c r="A517" s="322">
        <v>42686</v>
      </c>
      <c r="B517" s="9" t="s">
        <v>5045</v>
      </c>
      <c r="C517" s="48">
        <v>0</v>
      </c>
      <c r="D517" s="341"/>
      <c r="E517" s="48">
        <v>60000</v>
      </c>
      <c r="F517" s="81">
        <v>111</v>
      </c>
      <c r="G517" s="48">
        <f t="shared" si="9"/>
        <v>3736539.3700000034</v>
      </c>
      <c r="H517" s="333" t="s">
        <v>8967</v>
      </c>
      <c r="L517" s="351"/>
    </row>
    <row r="518" spans="1:12">
      <c r="A518" s="322">
        <v>42686</v>
      </c>
      <c r="B518" s="284" t="s">
        <v>8968</v>
      </c>
      <c r="C518" s="48">
        <v>5000</v>
      </c>
      <c r="D518" s="341" t="s">
        <v>5039</v>
      </c>
      <c r="E518" s="48">
        <v>0</v>
      </c>
      <c r="F518" s="81"/>
      <c r="G518" s="48">
        <f t="shared" si="9"/>
        <v>3676539.3700000034</v>
      </c>
      <c r="L518" s="351"/>
    </row>
    <row r="519" spans="1:12">
      <c r="A519" s="322">
        <v>42686</v>
      </c>
      <c r="B519" s="9" t="s">
        <v>8969</v>
      </c>
      <c r="C519" s="48">
        <v>0</v>
      </c>
      <c r="D519" s="341"/>
      <c r="E519" s="48">
        <v>500</v>
      </c>
      <c r="F519" s="81" t="s">
        <v>9330</v>
      </c>
      <c r="G519" s="478">
        <f t="shared" si="9"/>
        <v>3681539.3700000034</v>
      </c>
      <c r="H519" s="333" t="s">
        <v>8970</v>
      </c>
      <c r="L519" s="351"/>
    </row>
    <row r="520" spans="1:12">
      <c r="A520" s="322">
        <v>42686</v>
      </c>
      <c r="B520" s="9" t="s">
        <v>8971</v>
      </c>
      <c r="C520" s="48">
        <v>0</v>
      </c>
      <c r="D520" s="341"/>
      <c r="E520" s="48">
        <v>30000</v>
      </c>
      <c r="F520" s="81">
        <v>106</v>
      </c>
      <c r="G520" s="48">
        <f t="shared" si="9"/>
        <v>3681039.3700000034</v>
      </c>
      <c r="H520" s="333" t="s">
        <v>8972</v>
      </c>
      <c r="L520" s="351"/>
    </row>
    <row r="521" spans="1:12">
      <c r="A521" s="322">
        <v>42686</v>
      </c>
      <c r="B521" s="9" t="s">
        <v>8973</v>
      </c>
      <c r="C521" s="48">
        <v>0</v>
      </c>
      <c r="D521" s="341"/>
      <c r="E521" s="48">
        <v>258256.35</v>
      </c>
      <c r="F521" s="81">
        <v>84</v>
      </c>
      <c r="G521" s="48">
        <f t="shared" si="9"/>
        <v>3651039.3700000034</v>
      </c>
      <c r="H521" s="333" t="s">
        <v>8974</v>
      </c>
      <c r="L521" s="351"/>
    </row>
    <row r="522" spans="1:12">
      <c r="A522" s="322">
        <v>42686</v>
      </c>
      <c r="B522" s="9" t="s">
        <v>8975</v>
      </c>
      <c r="C522" s="478">
        <v>500</v>
      </c>
      <c r="D522" s="341" t="s">
        <v>9330</v>
      </c>
      <c r="E522" s="48">
        <v>0</v>
      </c>
      <c r="F522" s="81"/>
      <c r="G522" s="48">
        <f t="shared" si="9"/>
        <v>3392783.0200000033</v>
      </c>
      <c r="L522" s="351"/>
    </row>
    <row r="523" spans="1:12">
      <c r="A523" s="322">
        <v>42686</v>
      </c>
      <c r="B523" s="9" t="s">
        <v>8976</v>
      </c>
      <c r="C523" s="48">
        <v>0</v>
      </c>
      <c r="D523" s="341"/>
      <c r="E523" s="48">
        <v>141515.49</v>
      </c>
      <c r="F523" s="81">
        <v>78</v>
      </c>
      <c r="G523" s="48">
        <f t="shared" si="9"/>
        <v>3393283.0200000033</v>
      </c>
      <c r="H523" s="333" t="s">
        <v>8977</v>
      </c>
      <c r="L523" s="351"/>
    </row>
    <row r="524" spans="1:12">
      <c r="A524" s="322">
        <v>42685</v>
      </c>
      <c r="B524" s="9" t="s">
        <v>8978</v>
      </c>
      <c r="C524" s="48">
        <v>0</v>
      </c>
      <c r="D524" s="341"/>
      <c r="E524" s="48">
        <v>4100</v>
      </c>
      <c r="F524" s="81">
        <v>107</v>
      </c>
      <c r="G524" s="48">
        <f t="shared" si="9"/>
        <v>3251767.5300000035</v>
      </c>
      <c r="H524" s="333" t="s">
        <v>8979</v>
      </c>
      <c r="L524" s="351"/>
    </row>
    <row r="525" spans="1:12">
      <c r="A525" s="322">
        <v>42685</v>
      </c>
      <c r="B525" s="9" t="s">
        <v>8980</v>
      </c>
      <c r="C525" s="48">
        <v>2001</v>
      </c>
      <c r="D525" s="341">
        <v>88</v>
      </c>
      <c r="E525" s="48">
        <v>0</v>
      </c>
      <c r="F525" s="81"/>
      <c r="G525" s="48">
        <f t="shared" si="9"/>
        <v>3247667.5300000035</v>
      </c>
      <c r="L525" s="351"/>
    </row>
    <row r="526" spans="1:12">
      <c r="A526" s="322">
        <v>42685</v>
      </c>
      <c r="B526" s="9" t="s">
        <v>8981</v>
      </c>
      <c r="C526" s="48">
        <v>0</v>
      </c>
      <c r="D526" s="341"/>
      <c r="E526" s="48">
        <v>3171.44</v>
      </c>
      <c r="F526" s="81"/>
      <c r="G526" s="48">
        <f t="shared" si="9"/>
        <v>3249668.5300000035</v>
      </c>
      <c r="L526" s="351"/>
    </row>
    <row r="527" spans="1:12">
      <c r="A527" s="322">
        <v>42685</v>
      </c>
      <c r="B527" s="9" t="s">
        <v>8982</v>
      </c>
      <c r="C527" s="48">
        <v>0</v>
      </c>
      <c r="D527" s="341"/>
      <c r="E527" s="48">
        <v>12900</v>
      </c>
      <c r="F527" s="81">
        <v>98</v>
      </c>
      <c r="G527" s="48">
        <f t="shared" si="9"/>
        <v>3246497.0900000036</v>
      </c>
      <c r="H527" s="333" t="s">
        <v>8983</v>
      </c>
      <c r="L527" s="351"/>
    </row>
    <row r="528" spans="1:12">
      <c r="A528" s="322">
        <v>42685</v>
      </c>
      <c r="B528" s="9" t="s">
        <v>8984</v>
      </c>
      <c r="C528" s="48">
        <v>374812.22</v>
      </c>
      <c r="D528" s="341">
        <v>82</v>
      </c>
      <c r="E528" s="48">
        <v>0</v>
      </c>
      <c r="F528" s="81"/>
      <c r="G528" s="48">
        <f t="shared" si="9"/>
        <v>3233597.0900000036</v>
      </c>
      <c r="L528" s="351"/>
    </row>
    <row r="529" spans="1:12">
      <c r="A529" s="322">
        <v>42685</v>
      </c>
      <c r="B529" s="9" t="s">
        <v>8985</v>
      </c>
      <c r="C529" s="48">
        <v>202441.88</v>
      </c>
      <c r="D529" s="341">
        <v>81</v>
      </c>
      <c r="E529" s="48">
        <v>0</v>
      </c>
      <c r="F529" s="81"/>
      <c r="G529" s="48">
        <f t="shared" si="9"/>
        <v>3608409.3100000033</v>
      </c>
      <c r="L529" s="351"/>
    </row>
    <row r="530" spans="1:12">
      <c r="A530" s="322">
        <v>42685</v>
      </c>
      <c r="B530" s="9" t="s">
        <v>8986</v>
      </c>
      <c r="C530" s="48">
        <v>0</v>
      </c>
      <c r="D530" s="341"/>
      <c r="E530" s="48">
        <v>51000</v>
      </c>
      <c r="F530" s="81">
        <v>103</v>
      </c>
      <c r="G530" s="48">
        <f t="shared" si="9"/>
        <v>3810851.1900000032</v>
      </c>
      <c r="L530" s="351"/>
    </row>
    <row r="531" spans="1:12">
      <c r="A531" s="322">
        <v>42685</v>
      </c>
      <c r="B531" s="9" t="s">
        <v>8987</v>
      </c>
      <c r="C531" s="48">
        <v>3000</v>
      </c>
      <c r="D531" s="341">
        <v>44</v>
      </c>
      <c r="E531" s="48">
        <v>0</v>
      </c>
      <c r="F531" s="81"/>
      <c r="G531" s="48">
        <f t="shared" si="9"/>
        <v>3759851.1900000032</v>
      </c>
      <c r="L531" s="351"/>
    </row>
    <row r="532" spans="1:12">
      <c r="A532" s="322">
        <v>42685</v>
      </c>
      <c r="B532" s="9" t="s">
        <v>8988</v>
      </c>
      <c r="C532" s="48">
        <v>0</v>
      </c>
      <c r="D532" s="341"/>
      <c r="E532" s="48">
        <v>245000</v>
      </c>
      <c r="F532" s="81">
        <v>112</v>
      </c>
      <c r="G532" s="48">
        <f t="shared" si="9"/>
        <v>3762851.1900000032</v>
      </c>
      <c r="H532" s="333" t="s">
        <v>8989</v>
      </c>
      <c r="L532" s="351"/>
    </row>
    <row r="533" spans="1:12">
      <c r="A533" s="322">
        <v>42685</v>
      </c>
      <c r="B533" s="414" t="s">
        <v>8990</v>
      </c>
      <c r="C533" s="48">
        <v>0</v>
      </c>
      <c r="D533" s="341"/>
      <c r="E533" s="48">
        <v>9716.74</v>
      </c>
      <c r="F533" s="81">
        <v>99</v>
      </c>
      <c r="G533" s="48">
        <f t="shared" si="9"/>
        <v>3517851.1900000032</v>
      </c>
      <c r="H533" s="333" t="s">
        <v>841</v>
      </c>
      <c r="L533" s="351"/>
    </row>
    <row r="534" spans="1:12">
      <c r="A534" s="322">
        <v>42685</v>
      </c>
      <c r="B534" s="414" t="s">
        <v>8991</v>
      </c>
      <c r="C534" s="48">
        <v>0</v>
      </c>
      <c r="D534" s="341"/>
      <c r="E534" s="48">
        <v>19537</v>
      </c>
      <c r="F534" s="81">
        <v>100</v>
      </c>
      <c r="G534" s="48">
        <f t="shared" si="9"/>
        <v>3508134.450000003</v>
      </c>
      <c r="H534" s="333" t="s">
        <v>841</v>
      </c>
      <c r="L534" s="351"/>
    </row>
    <row r="535" spans="1:12">
      <c r="A535" s="322">
        <v>42685</v>
      </c>
      <c r="B535" s="9" t="s">
        <v>8992</v>
      </c>
      <c r="C535" s="48">
        <v>0</v>
      </c>
      <c r="D535" s="341"/>
      <c r="E535" s="48">
        <v>637000</v>
      </c>
      <c r="F535" s="81">
        <v>132</v>
      </c>
      <c r="G535" s="48">
        <f t="shared" si="9"/>
        <v>3488597.450000003</v>
      </c>
      <c r="H535" s="333" t="s">
        <v>8993</v>
      </c>
      <c r="L535" s="351"/>
    </row>
    <row r="536" spans="1:12">
      <c r="A536" s="322">
        <v>42685</v>
      </c>
      <c r="B536" s="9" t="s">
        <v>8994</v>
      </c>
      <c r="C536" s="48">
        <v>1673673.91</v>
      </c>
      <c r="D536" s="341">
        <v>85</v>
      </c>
      <c r="E536" s="48">
        <v>0</v>
      </c>
      <c r="F536" s="81"/>
      <c r="G536" s="48">
        <f t="shared" si="9"/>
        <v>2851597.450000003</v>
      </c>
      <c r="L536" s="351"/>
    </row>
    <row r="537" spans="1:12">
      <c r="A537" s="322">
        <v>42685</v>
      </c>
      <c r="B537" s="9" t="s">
        <v>8995</v>
      </c>
      <c r="C537" s="48">
        <v>66413.86</v>
      </c>
      <c r="D537" s="341">
        <v>87</v>
      </c>
      <c r="E537" s="48">
        <v>0</v>
      </c>
      <c r="F537" s="81"/>
      <c r="G537" s="48">
        <f t="shared" si="9"/>
        <v>4525271.3600000031</v>
      </c>
      <c r="L537" s="351"/>
    </row>
    <row r="538" spans="1:12">
      <c r="A538" s="322">
        <v>42685</v>
      </c>
      <c r="B538" s="9" t="s">
        <v>8996</v>
      </c>
      <c r="C538" s="48">
        <v>57241.59</v>
      </c>
      <c r="D538" s="341">
        <v>86</v>
      </c>
      <c r="E538" s="48">
        <v>0</v>
      </c>
      <c r="F538" s="81"/>
      <c r="G538" s="48">
        <f t="shared" si="9"/>
        <v>4591685.2200000035</v>
      </c>
      <c r="L538" s="351"/>
    </row>
    <row r="539" spans="1:12">
      <c r="A539" s="322">
        <v>42685</v>
      </c>
      <c r="B539" s="291" t="s">
        <v>8997</v>
      </c>
      <c r="C539" s="48">
        <v>0</v>
      </c>
      <c r="D539" s="341"/>
      <c r="E539" s="48">
        <v>50400</v>
      </c>
      <c r="F539" s="81">
        <v>104</v>
      </c>
      <c r="G539" s="48">
        <f t="shared" si="9"/>
        <v>4648926.8100000033</v>
      </c>
      <c r="H539" s="333" t="s">
        <v>8998</v>
      </c>
      <c r="I539" s="2" t="s">
        <v>8999</v>
      </c>
      <c r="L539" s="351"/>
    </row>
    <row r="540" spans="1:12">
      <c r="A540" s="322">
        <v>42685</v>
      </c>
      <c r="B540" s="291" t="s">
        <v>9000</v>
      </c>
      <c r="C540" s="48">
        <v>0</v>
      </c>
      <c r="D540" s="341"/>
      <c r="E540" s="48">
        <v>147200</v>
      </c>
      <c r="F540" s="81">
        <v>105</v>
      </c>
      <c r="G540" s="48">
        <f t="shared" si="9"/>
        <v>4598526.8100000033</v>
      </c>
      <c r="H540" s="333" t="s">
        <v>9001</v>
      </c>
      <c r="I540" s="2" t="s">
        <v>8999</v>
      </c>
      <c r="L540" s="351"/>
    </row>
    <row r="541" spans="1:12">
      <c r="A541" s="322">
        <v>42685</v>
      </c>
      <c r="B541" s="9" t="s">
        <v>9002</v>
      </c>
      <c r="C541" s="48">
        <v>0</v>
      </c>
      <c r="D541" s="341"/>
      <c r="E541" s="48">
        <v>219800</v>
      </c>
      <c r="F541" s="81">
        <v>101</v>
      </c>
      <c r="G541" s="48">
        <f t="shared" si="9"/>
        <v>4451326.8100000033</v>
      </c>
      <c r="H541" s="333" t="s">
        <v>9003</v>
      </c>
      <c r="L541" s="351"/>
    </row>
    <row r="542" spans="1:12">
      <c r="A542" s="322">
        <v>42685</v>
      </c>
      <c r="B542" s="9" t="s">
        <v>9004</v>
      </c>
      <c r="C542" s="48">
        <v>0</v>
      </c>
      <c r="D542" s="341"/>
      <c r="E542" s="48">
        <v>170000</v>
      </c>
      <c r="F542" s="81">
        <v>93</v>
      </c>
      <c r="G542" s="48">
        <f t="shared" si="9"/>
        <v>4231526.8100000033</v>
      </c>
      <c r="H542" s="333" t="s">
        <v>9005</v>
      </c>
      <c r="L542" s="351"/>
    </row>
    <row r="543" spans="1:12">
      <c r="A543" s="322">
        <v>42685</v>
      </c>
      <c r="B543" s="9" t="s">
        <v>5077</v>
      </c>
      <c r="C543" s="48">
        <v>0</v>
      </c>
      <c r="D543" s="341"/>
      <c r="E543" s="48">
        <v>334300</v>
      </c>
      <c r="F543" s="81">
        <v>97</v>
      </c>
      <c r="G543" s="48">
        <f t="shared" si="9"/>
        <v>4061526.8100000033</v>
      </c>
      <c r="H543" s="333" t="s">
        <v>9006</v>
      </c>
      <c r="L543" s="351"/>
    </row>
    <row r="544" spans="1:12">
      <c r="A544" s="322">
        <v>42685</v>
      </c>
      <c r="B544" s="9" t="s">
        <v>5077</v>
      </c>
      <c r="C544" s="48">
        <v>0</v>
      </c>
      <c r="D544" s="341"/>
      <c r="E544" s="48">
        <v>2088</v>
      </c>
      <c r="F544" s="81">
        <v>76</v>
      </c>
      <c r="G544" s="48">
        <f t="shared" si="9"/>
        <v>3727226.8100000033</v>
      </c>
      <c r="H544" s="333" t="s">
        <v>9007</v>
      </c>
      <c r="L544" s="351"/>
    </row>
    <row r="545" spans="1:12">
      <c r="A545" s="322">
        <v>42685</v>
      </c>
      <c r="B545" s="9" t="s">
        <v>5077</v>
      </c>
      <c r="C545" s="48">
        <v>0</v>
      </c>
      <c r="D545" s="341"/>
      <c r="E545" s="48">
        <v>9900</v>
      </c>
      <c r="F545" s="81">
        <v>83</v>
      </c>
      <c r="G545" s="48">
        <f t="shared" si="9"/>
        <v>3725138.8100000033</v>
      </c>
      <c r="H545" s="333" t="s">
        <v>9008</v>
      </c>
      <c r="L545" s="351"/>
    </row>
    <row r="546" spans="1:12">
      <c r="A546" s="322">
        <v>42685</v>
      </c>
      <c r="B546" s="9" t="s">
        <v>9009</v>
      </c>
      <c r="C546" s="48">
        <v>0</v>
      </c>
      <c r="D546" s="341"/>
      <c r="E546" s="48">
        <v>283500</v>
      </c>
      <c r="F546" s="81">
        <v>96</v>
      </c>
      <c r="G546" s="48">
        <f t="shared" si="9"/>
        <v>3715238.8100000033</v>
      </c>
      <c r="H546" s="333" t="s">
        <v>9010</v>
      </c>
      <c r="L546" s="351"/>
    </row>
    <row r="547" spans="1:12">
      <c r="A547" s="322">
        <v>42685</v>
      </c>
      <c r="B547" s="284" t="s">
        <v>9011</v>
      </c>
      <c r="C547" s="48">
        <v>5000</v>
      </c>
      <c r="D547" s="341" t="s">
        <v>5039</v>
      </c>
      <c r="E547" s="48">
        <v>0</v>
      </c>
      <c r="F547" s="81"/>
      <c r="G547" s="48">
        <f t="shared" si="9"/>
        <v>3431738.8100000033</v>
      </c>
      <c r="L547" s="351"/>
    </row>
    <row r="548" spans="1:12">
      <c r="A548" s="322">
        <v>42685</v>
      </c>
      <c r="B548" s="9" t="s">
        <v>9012</v>
      </c>
      <c r="C548" s="48">
        <v>0</v>
      </c>
      <c r="D548" s="341"/>
      <c r="E548" s="48">
        <v>264300</v>
      </c>
      <c r="F548" s="81">
        <v>91</v>
      </c>
      <c r="G548" s="48">
        <f t="shared" si="9"/>
        <v>3436738.8100000033</v>
      </c>
      <c r="H548" s="333" t="s">
        <v>9013</v>
      </c>
      <c r="L548" s="351"/>
    </row>
    <row r="549" spans="1:12">
      <c r="A549" s="322">
        <v>42685</v>
      </c>
      <c r="B549" s="9" t="s">
        <v>9014</v>
      </c>
      <c r="C549" s="48">
        <v>0</v>
      </c>
      <c r="D549" s="341"/>
      <c r="E549" s="48">
        <v>276902.02</v>
      </c>
      <c r="F549" s="81">
        <v>71</v>
      </c>
      <c r="G549" s="48">
        <f t="shared" si="9"/>
        <v>3172438.8100000033</v>
      </c>
      <c r="H549" s="333" t="s">
        <v>9015</v>
      </c>
      <c r="L549" s="351"/>
    </row>
    <row r="550" spans="1:12">
      <c r="A550" s="322">
        <v>42685</v>
      </c>
      <c r="B550" s="9" t="s">
        <v>9016</v>
      </c>
      <c r="C550" s="48">
        <v>0</v>
      </c>
      <c r="D550" s="341"/>
      <c r="E550" s="48">
        <v>78231.19</v>
      </c>
      <c r="F550" s="81">
        <v>63</v>
      </c>
      <c r="G550" s="48">
        <f t="shared" si="9"/>
        <v>2895536.7900000033</v>
      </c>
      <c r="H550" s="333" t="s">
        <v>9017</v>
      </c>
      <c r="L550" s="351"/>
    </row>
    <row r="551" spans="1:12">
      <c r="A551" s="322">
        <v>42685</v>
      </c>
      <c r="B551" s="294" t="s">
        <v>9018</v>
      </c>
      <c r="C551" s="48">
        <v>0</v>
      </c>
      <c r="D551" s="341"/>
      <c r="E551" s="48">
        <v>4765.91</v>
      </c>
      <c r="F551" s="81" t="s">
        <v>779</v>
      </c>
      <c r="G551" s="48">
        <f t="shared" si="9"/>
        <v>2817305.6000000034</v>
      </c>
      <c r="L551" s="351"/>
    </row>
    <row r="552" spans="1:12">
      <c r="A552" s="411">
        <v>42685</v>
      </c>
      <c r="B552" s="451" t="s">
        <v>4180</v>
      </c>
      <c r="C552" s="413">
        <v>11.29</v>
      </c>
      <c r="D552" s="341">
        <v>208</v>
      </c>
      <c r="E552" s="413">
        <v>0</v>
      </c>
      <c r="F552" s="81"/>
      <c r="G552" s="48">
        <f t="shared" si="9"/>
        <v>2812539.6900000032</v>
      </c>
      <c r="L552" s="351"/>
    </row>
    <row r="553" spans="1:12">
      <c r="A553" s="411">
        <v>42685</v>
      </c>
      <c r="B553" s="412" t="s">
        <v>4181</v>
      </c>
      <c r="C553" s="413">
        <v>70.569999999999993</v>
      </c>
      <c r="D553" s="341">
        <v>208</v>
      </c>
      <c r="E553" s="413">
        <v>0</v>
      </c>
      <c r="F553" s="81"/>
      <c r="G553" s="48">
        <f t="shared" si="9"/>
        <v>2812550.9800000032</v>
      </c>
      <c r="L553" s="351"/>
    </row>
    <row r="554" spans="1:12">
      <c r="A554" s="322">
        <v>42685</v>
      </c>
      <c r="B554" s="9" t="s">
        <v>4182</v>
      </c>
      <c r="C554" s="48">
        <v>0</v>
      </c>
      <c r="D554" s="341"/>
      <c r="E554" s="48">
        <v>20005.259999999998</v>
      </c>
      <c r="F554" s="81">
        <v>74</v>
      </c>
      <c r="G554" s="48">
        <f t="shared" si="9"/>
        <v>2812621.5500000031</v>
      </c>
      <c r="H554" s="347" t="s">
        <v>9019</v>
      </c>
      <c r="L554" s="351"/>
    </row>
    <row r="555" spans="1:12">
      <c r="A555" s="411">
        <v>42685</v>
      </c>
      <c r="B555" s="451" t="s">
        <v>4183</v>
      </c>
      <c r="C555" s="413">
        <v>54.65</v>
      </c>
      <c r="D555" s="341">
        <v>208</v>
      </c>
      <c r="E555" s="413">
        <v>0</v>
      </c>
      <c r="F555" s="81"/>
      <c r="G555" s="48">
        <f t="shared" si="9"/>
        <v>2792616.2900000033</v>
      </c>
      <c r="L555" s="351"/>
    </row>
    <row r="556" spans="1:12">
      <c r="A556" s="411">
        <v>42685</v>
      </c>
      <c r="B556" s="412" t="s">
        <v>4184</v>
      </c>
      <c r="C556" s="413">
        <v>341.57</v>
      </c>
      <c r="D556" s="341">
        <v>208</v>
      </c>
      <c r="E556" s="413">
        <v>0</v>
      </c>
      <c r="F556" s="81"/>
      <c r="G556" s="48">
        <f t="shared" si="9"/>
        <v>2792670.9400000032</v>
      </c>
      <c r="L556" s="351"/>
    </row>
    <row r="557" spans="1:12">
      <c r="A557" s="322">
        <v>42685</v>
      </c>
      <c r="B557" s="9" t="s">
        <v>4185</v>
      </c>
      <c r="C557" s="48">
        <v>0</v>
      </c>
      <c r="D557" s="341"/>
      <c r="E557" s="48">
        <v>14351.77</v>
      </c>
      <c r="F557" s="81">
        <v>74</v>
      </c>
      <c r="G557" s="48">
        <f t="shared" si="9"/>
        <v>2793012.510000003</v>
      </c>
      <c r="H557" s="347" t="s">
        <v>9019</v>
      </c>
      <c r="L557" s="351"/>
    </row>
    <row r="558" spans="1:12">
      <c r="A558" s="322">
        <v>42685</v>
      </c>
      <c r="B558" s="9" t="s">
        <v>9020</v>
      </c>
      <c r="C558" s="48">
        <v>0</v>
      </c>
      <c r="D558" s="341"/>
      <c r="E558" s="48">
        <v>2134.4</v>
      </c>
      <c r="F558" s="81">
        <v>296</v>
      </c>
      <c r="G558" s="48">
        <f t="shared" si="9"/>
        <v>2778660.740000003</v>
      </c>
      <c r="L558" s="351"/>
    </row>
    <row r="559" spans="1:12">
      <c r="A559" s="322">
        <v>42684</v>
      </c>
      <c r="B559" s="9" t="s">
        <v>9021</v>
      </c>
      <c r="C559" s="48">
        <v>0</v>
      </c>
      <c r="D559" s="341"/>
      <c r="E559" s="48">
        <v>20000</v>
      </c>
      <c r="F559" s="81">
        <v>123</v>
      </c>
      <c r="G559" s="48">
        <f t="shared" ref="G559:G622" si="10">+G560-C559+E559</f>
        <v>2776526.3400000031</v>
      </c>
      <c r="H559" s="333" t="s">
        <v>9022</v>
      </c>
      <c r="L559" s="351"/>
    </row>
    <row r="560" spans="1:12">
      <c r="A560" s="322">
        <v>42684</v>
      </c>
      <c r="B560" s="9" t="s">
        <v>9023</v>
      </c>
      <c r="C560" s="48">
        <v>0</v>
      </c>
      <c r="D560" s="341"/>
      <c r="E560" s="48">
        <v>20000</v>
      </c>
      <c r="F560" s="81">
        <v>123</v>
      </c>
      <c r="G560" s="48">
        <f t="shared" si="10"/>
        <v>2756526.3400000031</v>
      </c>
      <c r="H560" s="333" t="s">
        <v>9024</v>
      </c>
      <c r="L560" s="351"/>
    </row>
    <row r="561" spans="1:12">
      <c r="A561" s="322">
        <v>42684</v>
      </c>
      <c r="B561" s="9" t="s">
        <v>9025</v>
      </c>
      <c r="C561" s="48">
        <v>0</v>
      </c>
      <c r="D561" s="341"/>
      <c r="E561" s="48">
        <v>315000</v>
      </c>
      <c r="F561" s="81">
        <v>82</v>
      </c>
      <c r="G561" s="48">
        <f t="shared" si="10"/>
        <v>2736526.3400000031</v>
      </c>
      <c r="H561" s="333" t="s">
        <v>9026</v>
      </c>
      <c r="L561" s="351"/>
    </row>
    <row r="562" spans="1:12">
      <c r="A562" s="322">
        <v>42684</v>
      </c>
      <c r="B562" s="9" t="s">
        <v>9027</v>
      </c>
      <c r="C562" s="48">
        <v>0</v>
      </c>
      <c r="D562" s="341"/>
      <c r="E562" s="48">
        <v>12849.68</v>
      </c>
      <c r="F562" s="81"/>
      <c r="G562" s="48">
        <f t="shared" si="10"/>
        <v>2421526.3400000031</v>
      </c>
      <c r="L562" s="351"/>
    </row>
    <row r="563" spans="1:12">
      <c r="A563" s="322">
        <v>42684</v>
      </c>
      <c r="B563" s="291" t="s">
        <v>9028</v>
      </c>
      <c r="C563" s="48">
        <v>0</v>
      </c>
      <c r="D563" s="341"/>
      <c r="E563" s="48">
        <v>346960</v>
      </c>
      <c r="F563" s="81">
        <v>86</v>
      </c>
      <c r="G563" s="48">
        <f t="shared" si="10"/>
        <v>2408676.6600000029</v>
      </c>
      <c r="H563" s="333" t="s">
        <v>9029</v>
      </c>
      <c r="L563" s="351"/>
    </row>
    <row r="564" spans="1:12">
      <c r="A564" s="322">
        <v>42684</v>
      </c>
      <c r="B564" s="9" t="s">
        <v>9030</v>
      </c>
      <c r="C564" s="48">
        <v>50000</v>
      </c>
      <c r="D564" s="341">
        <v>79</v>
      </c>
      <c r="E564" s="48">
        <v>0</v>
      </c>
      <c r="F564" s="81"/>
      <c r="G564" s="48">
        <f t="shared" si="10"/>
        <v>2061716.6600000029</v>
      </c>
      <c r="L564" s="351"/>
    </row>
    <row r="565" spans="1:12">
      <c r="A565" s="322">
        <v>42684</v>
      </c>
      <c r="B565" s="9" t="s">
        <v>9031</v>
      </c>
      <c r="C565" s="48">
        <v>0</v>
      </c>
      <c r="D565" s="341"/>
      <c r="E565" s="48">
        <v>110000</v>
      </c>
      <c r="F565" s="81">
        <v>92</v>
      </c>
      <c r="G565" s="48">
        <f t="shared" si="10"/>
        <v>2111716.6600000029</v>
      </c>
      <c r="H565" s="333" t="s">
        <v>9032</v>
      </c>
      <c r="L565" s="351"/>
    </row>
    <row r="566" spans="1:12">
      <c r="A566" s="322">
        <v>42684</v>
      </c>
      <c r="B566" s="9" t="s">
        <v>9033</v>
      </c>
      <c r="C566" s="48">
        <v>0</v>
      </c>
      <c r="D566" s="341"/>
      <c r="E566" s="48">
        <v>30000</v>
      </c>
      <c r="F566" s="81">
        <v>85</v>
      </c>
      <c r="G566" s="48">
        <f t="shared" si="10"/>
        <v>2001716.6600000027</v>
      </c>
      <c r="L566" s="351"/>
    </row>
    <row r="567" spans="1:12">
      <c r="A567" s="322">
        <v>42684</v>
      </c>
      <c r="B567" s="414" t="s">
        <v>9034</v>
      </c>
      <c r="C567" s="48">
        <v>0</v>
      </c>
      <c r="D567" s="341"/>
      <c r="E567" s="48">
        <v>355715.75</v>
      </c>
      <c r="F567" s="81">
        <v>87</v>
      </c>
      <c r="G567" s="48">
        <f t="shared" si="10"/>
        <v>1971716.6600000027</v>
      </c>
      <c r="H567" s="333" t="s">
        <v>9035</v>
      </c>
      <c r="I567" s="2" t="s">
        <v>9036</v>
      </c>
      <c r="L567" s="351"/>
    </row>
    <row r="568" spans="1:12">
      <c r="A568" s="322">
        <v>42684</v>
      </c>
      <c r="B568" s="414" t="s">
        <v>9037</v>
      </c>
      <c r="C568" s="48">
        <v>0</v>
      </c>
      <c r="D568" s="341"/>
      <c r="E568" s="48">
        <v>147696.29999999999</v>
      </c>
      <c r="F568" s="81">
        <v>88</v>
      </c>
      <c r="G568" s="48">
        <f t="shared" si="10"/>
        <v>1616000.9100000027</v>
      </c>
      <c r="H568" s="333" t="s">
        <v>9035</v>
      </c>
      <c r="I568" s="2" t="s">
        <v>9036</v>
      </c>
      <c r="L568" s="351"/>
    </row>
    <row r="569" spans="1:12">
      <c r="A569" s="322">
        <v>42684</v>
      </c>
      <c r="B569" s="414" t="s">
        <v>9038</v>
      </c>
      <c r="C569" s="48">
        <v>0</v>
      </c>
      <c r="D569" s="341"/>
      <c r="E569" s="48">
        <v>40733.919999999998</v>
      </c>
      <c r="F569" s="81">
        <v>90</v>
      </c>
      <c r="G569" s="48">
        <f t="shared" si="10"/>
        <v>1468304.6100000027</v>
      </c>
      <c r="H569" s="333" t="s">
        <v>9039</v>
      </c>
      <c r="I569" s="2" t="s">
        <v>9040</v>
      </c>
      <c r="L569" s="351"/>
    </row>
    <row r="570" spans="1:12">
      <c r="A570" s="322">
        <v>42684</v>
      </c>
      <c r="B570" s="414" t="s">
        <v>9041</v>
      </c>
      <c r="C570" s="48">
        <v>0</v>
      </c>
      <c r="D570" s="341"/>
      <c r="E570" s="48">
        <v>15616.81</v>
      </c>
      <c r="F570" s="81">
        <v>89</v>
      </c>
      <c r="G570" s="48">
        <f t="shared" si="10"/>
        <v>1427570.6900000027</v>
      </c>
      <c r="H570" s="333" t="s">
        <v>9042</v>
      </c>
      <c r="I570" s="2" t="s">
        <v>9043</v>
      </c>
      <c r="L570" s="351"/>
    </row>
    <row r="571" spans="1:12">
      <c r="A571" s="322">
        <v>42684</v>
      </c>
      <c r="B571" s="9" t="s">
        <v>9044</v>
      </c>
      <c r="C571" s="48">
        <v>0</v>
      </c>
      <c r="D571" s="341"/>
      <c r="E571" s="48">
        <v>1040.51</v>
      </c>
      <c r="F571" s="81">
        <v>190</v>
      </c>
      <c r="G571" s="48">
        <f t="shared" si="10"/>
        <v>1411953.8800000027</v>
      </c>
      <c r="H571" s="333" t="s">
        <v>9045</v>
      </c>
      <c r="L571" s="351"/>
    </row>
    <row r="572" spans="1:12">
      <c r="A572" s="322">
        <v>42684</v>
      </c>
      <c r="B572" s="9" t="s">
        <v>9046</v>
      </c>
      <c r="C572" s="48">
        <v>0</v>
      </c>
      <c r="D572" s="341"/>
      <c r="E572" s="48">
        <v>137000</v>
      </c>
      <c r="F572" s="81">
        <v>79</v>
      </c>
      <c r="G572" s="48">
        <f t="shared" si="10"/>
        <v>1410913.3700000027</v>
      </c>
      <c r="H572" s="333" t="s">
        <v>9047</v>
      </c>
      <c r="L572" s="351"/>
    </row>
    <row r="573" spans="1:12">
      <c r="A573" s="322">
        <v>42684</v>
      </c>
      <c r="B573" s="9" t="s">
        <v>9048</v>
      </c>
      <c r="C573" s="48">
        <v>0</v>
      </c>
      <c r="D573" s="341"/>
      <c r="E573" s="48">
        <v>136000</v>
      </c>
      <c r="F573" s="81">
        <v>77</v>
      </c>
      <c r="G573" s="48">
        <f t="shared" si="10"/>
        <v>1273913.3700000027</v>
      </c>
      <c r="H573" s="333" t="s">
        <v>9049</v>
      </c>
      <c r="L573" s="351"/>
    </row>
    <row r="574" spans="1:12">
      <c r="A574" s="322">
        <v>42684</v>
      </c>
      <c r="B574" s="9" t="s">
        <v>9050</v>
      </c>
      <c r="C574" s="48">
        <v>0</v>
      </c>
      <c r="D574" s="341"/>
      <c r="E574" s="48">
        <v>73000</v>
      </c>
      <c r="F574" s="81">
        <v>79</v>
      </c>
      <c r="G574" s="48">
        <f t="shared" si="10"/>
        <v>1137913.3700000027</v>
      </c>
      <c r="H574" s="333" t="s">
        <v>9047</v>
      </c>
      <c r="L574" s="351"/>
    </row>
    <row r="575" spans="1:12">
      <c r="A575" s="322">
        <v>42684</v>
      </c>
      <c r="B575" s="9" t="s">
        <v>9051</v>
      </c>
      <c r="C575" s="48">
        <v>0</v>
      </c>
      <c r="D575" s="341"/>
      <c r="E575" s="48">
        <v>39964.39</v>
      </c>
      <c r="F575" s="81">
        <v>70</v>
      </c>
      <c r="G575" s="48">
        <f t="shared" si="10"/>
        <v>1064913.3700000027</v>
      </c>
      <c r="H575" s="333" t="s">
        <v>9052</v>
      </c>
      <c r="L575" s="351"/>
    </row>
    <row r="576" spans="1:12">
      <c r="A576" s="322">
        <v>42684</v>
      </c>
      <c r="B576" s="9" t="s">
        <v>9053</v>
      </c>
      <c r="C576" s="48">
        <v>0</v>
      </c>
      <c r="D576" s="341"/>
      <c r="E576" s="48">
        <v>10499.14</v>
      </c>
      <c r="F576" s="81">
        <v>48</v>
      </c>
      <c r="G576" s="48">
        <f t="shared" si="10"/>
        <v>1024948.9800000027</v>
      </c>
      <c r="H576" s="333" t="s">
        <v>9054</v>
      </c>
      <c r="L576" s="351"/>
    </row>
    <row r="577" spans="1:12">
      <c r="A577" s="411">
        <v>42684</v>
      </c>
      <c r="B577" s="451" t="s">
        <v>4180</v>
      </c>
      <c r="C577" s="413">
        <v>23.42</v>
      </c>
      <c r="D577" s="341">
        <v>208</v>
      </c>
      <c r="E577" s="413">
        <v>0</v>
      </c>
      <c r="F577" s="81"/>
      <c r="G577" s="48">
        <f t="shared" si="10"/>
        <v>1014449.8400000026</v>
      </c>
      <c r="L577" s="351"/>
    </row>
    <row r="578" spans="1:12">
      <c r="A578" s="411">
        <v>42684</v>
      </c>
      <c r="B578" s="412" t="s">
        <v>4181</v>
      </c>
      <c r="C578" s="413">
        <v>146.4</v>
      </c>
      <c r="D578" s="341">
        <v>208</v>
      </c>
      <c r="E578" s="413">
        <v>0</v>
      </c>
      <c r="F578" s="81"/>
      <c r="G578" s="48">
        <f t="shared" si="10"/>
        <v>1014473.2600000027</v>
      </c>
      <c r="L578" s="351"/>
    </row>
    <row r="579" spans="1:12">
      <c r="A579" s="322">
        <v>42684</v>
      </c>
      <c r="B579" s="9" t="s">
        <v>4182</v>
      </c>
      <c r="C579" s="48">
        <v>0</v>
      </c>
      <c r="D579" s="341"/>
      <c r="E579" s="48">
        <v>25964.87</v>
      </c>
      <c r="F579" s="81">
        <v>72</v>
      </c>
      <c r="G579" s="48">
        <f t="shared" si="10"/>
        <v>1014619.6600000027</v>
      </c>
      <c r="H579" s="347" t="s">
        <v>9055</v>
      </c>
      <c r="L579" s="351"/>
    </row>
    <row r="580" spans="1:12">
      <c r="A580" s="411">
        <v>42684</v>
      </c>
      <c r="B580" s="451" t="s">
        <v>4183</v>
      </c>
      <c r="C580" s="413">
        <v>225.8</v>
      </c>
      <c r="D580" s="341">
        <v>208</v>
      </c>
      <c r="E580" s="413">
        <v>0</v>
      </c>
      <c r="F580" s="81"/>
      <c r="G580" s="48">
        <f t="shared" si="10"/>
        <v>988654.79000000271</v>
      </c>
      <c r="L580" s="351"/>
    </row>
    <row r="581" spans="1:12">
      <c r="A581" s="411">
        <v>42684</v>
      </c>
      <c r="B581" s="412" t="s">
        <v>4184</v>
      </c>
      <c r="C581" s="413">
        <v>1411.27</v>
      </c>
      <c r="D581" s="341">
        <v>208</v>
      </c>
      <c r="E581" s="413">
        <v>0</v>
      </c>
      <c r="F581" s="81"/>
      <c r="G581" s="48">
        <f t="shared" si="10"/>
        <v>988880.59000000276</v>
      </c>
      <c r="L581" s="351"/>
    </row>
    <row r="582" spans="1:12">
      <c r="A582" s="322">
        <v>42684</v>
      </c>
      <c r="B582" s="9" t="s">
        <v>4185</v>
      </c>
      <c r="C582" s="48">
        <v>0</v>
      </c>
      <c r="D582" s="341"/>
      <c r="E582" s="48">
        <v>59298.3</v>
      </c>
      <c r="F582" s="81">
        <v>72</v>
      </c>
      <c r="G582" s="48">
        <f t="shared" si="10"/>
        <v>990291.86000000278</v>
      </c>
      <c r="H582" s="347" t="s">
        <v>9055</v>
      </c>
      <c r="L582" s="351"/>
    </row>
    <row r="583" spans="1:12">
      <c r="A583" s="322">
        <v>42684</v>
      </c>
      <c r="B583" s="9" t="s">
        <v>9056</v>
      </c>
      <c r="C583" s="48">
        <v>99511.75</v>
      </c>
      <c r="D583" s="341" t="s">
        <v>772</v>
      </c>
      <c r="E583" s="48">
        <v>0</v>
      </c>
      <c r="F583" s="81"/>
      <c r="G583" s="48">
        <f t="shared" si="10"/>
        <v>930993.56000000273</v>
      </c>
      <c r="L583" s="351"/>
    </row>
    <row r="584" spans="1:12">
      <c r="A584" s="322">
        <v>42683</v>
      </c>
      <c r="B584" s="9" t="s">
        <v>9057</v>
      </c>
      <c r="C584" s="48">
        <v>0</v>
      </c>
      <c r="D584" s="341"/>
      <c r="E584" s="48">
        <v>135000</v>
      </c>
      <c r="F584" s="81">
        <v>80</v>
      </c>
      <c r="G584" s="48">
        <f t="shared" si="10"/>
        <v>1030505.3100000027</v>
      </c>
      <c r="H584" s="333" t="s">
        <v>9058</v>
      </c>
      <c r="L584" s="351"/>
    </row>
    <row r="585" spans="1:12">
      <c r="A585" s="322">
        <v>42683</v>
      </c>
      <c r="B585" s="9" t="s">
        <v>9059</v>
      </c>
      <c r="C585" s="48">
        <v>22550.67</v>
      </c>
      <c r="D585" s="341">
        <v>53</v>
      </c>
      <c r="E585" s="48">
        <v>0</v>
      </c>
      <c r="F585" s="81"/>
      <c r="G585" s="48">
        <f t="shared" si="10"/>
        <v>895505.31000000273</v>
      </c>
      <c r="L585" s="351"/>
    </row>
    <row r="586" spans="1:12">
      <c r="A586" s="322">
        <v>42683</v>
      </c>
      <c r="B586" s="9" t="s">
        <v>9060</v>
      </c>
      <c r="C586" s="48">
        <v>6457.61</v>
      </c>
      <c r="D586" s="341">
        <v>57</v>
      </c>
      <c r="E586" s="48">
        <v>0</v>
      </c>
      <c r="F586" s="81"/>
      <c r="G586" s="48">
        <f t="shared" si="10"/>
        <v>918055.98000000278</v>
      </c>
      <c r="L586" s="351"/>
    </row>
    <row r="587" spans="1:12">
      <c r="A587" s="322">
        <v>42683</v>
      </c>
      <c r="B587" s="9" t="s">
        <v>9061</v>
      </c>
      <c r="C587" s="48">
        <v>17358.39</v>
      </c>
      <c r="D587" s="341">
        <v>56</v>
      </c>
      <c r="E587" s="48">
        <v>0</v>
      </c>
      <c r="F587" s="81"/>
      <c r="G587" s="48">
        <f t="shared" si="10"/>
        <v>924513.59000000276</v>
      </c>
      <c r="L587" s="351"/>
    </row>
    <row r="588" spans="1:12">
      <c r="A588" s="322">
        <v>42683</v>
      </c>
      <c r="B588" s="9" t="s">
        <v>9062</v>
      </c>
      <c r="C588" s="48">
        <v>4899</v>
      </c>
      <c r="D588" s="341">
        <v>54</v>
      </c>
      <c r="E588" s="48">
        <v>0</v>
      </c>
      <c r="F588" s="81"/>
      <c r="G588" s="48">
        <f t="shared" si="10"/>
        <v>941871.98000000278</v>
      </c>
      <c r="L588" s="351"/>
    </row>
    <row r="589" spans="1:12">
      <c r="A589" s="322">
        <v>42683</v>
      </c>
      <c r="B589" s="414" t="s">
        <v>9063</v>
      </c>
      <c r="C589" s="48">
        <v>0</v>
      </c>
      <c r="D589" s="341"/>
      <c r="E589" s="48">
        <v>29593.89</v>
      </c>
      <c r="F589" s="81">
        <v>68</v>
      </c>
      <c r="G589" s="48">
        <f t="shared" si="10"/>
        <v>946770.98000000278</v>
      </c>
      <c r="H589" s="333" t="s">
        <v>9064</v>
      </c>
      <c r="I589" s="2" t="s">
        <v>9065</v>
      </c>
      <c r="L589" s="351"/>
    </row>
    <row r="590" spans="1:12">
      <c r="A590" s="322">
        <v>42683</v>
      </c>
      <c r="B590" s="9" t="s">
        <v>9066</v>
      </c>
      <c r="C590" s="48">
        <v>2785</v>
      </c>
      <c r="D590" s="341">
        <v>151</v>
      </c>
      <c r="E590" s="48">
        <v>0</v>
      </c>
      <c r="F590" s="81"/>
      <c r="G590" s="48">
        <f t="shared" si="10"/>
        <v>917177.09000000276</v>
      </c>
      <c r="L590" s="351"/>
    </row>
    <row r="591" spans="1:12">
      <c r="A591" s="322">
        <v>42683</v>
      </c>
      <c r="B591" s="9" t="s">
        <v>9067</v>
      </c>
      <c r="C591" s="48">
        <v>765</v>
      </c>
      <c r="D591" s="341">
        <v>350</v>
      </c>
      <c r="E591" s="48">
        <v>0</v>
      </c>
      <c r="F591" s="81"/>
      <c r="G591" s="48">
        <f t="shared" si="10"/>
        <v>919962.09000000276</v>
      </c>
      <c r="L591" s="351"/>
    </row>
    <row r="592" spans="1:12">
      <c r="A592" s="322">
        <v>42683</v>
      </c>
      <c r="B592" s="9" t="s">
        <v>9068</v>
      </c>
      <c r="C592" s="48">
        <v>3728</v>
      </c>
      <c r="D592" s="341">
        <v>350</v>
      </c>
      <c r="E592" s="48">
        <v>0</v>
      </c>
      <c r="F592" s="81"/>
      <c r="G592" s="48">
        <f t="shared" si="10"/>
        <v>920727.09000000276</v>
      </c>
      <c r="L592" s="351"/>
    </row>
    <row r="593" spans="1:12">
      <c r="A593" s="322">
        <v>42683</v>
      </c>
      <c r="B593" s="9" t="s">
        <v>9069</v>
      </c>
      <c r="C593" s="48">
        <v>0</v>
      </c>
      <c r="D593" s="341"/>
      <c r="E593" s="48">
        <v>68867.03</v>
      </c>
      <c r="F593" s="81"/>
      <c r="G593" s="48">
        <f t="shared" si="10"/>
        <v>924455.09000000276</v>
      </c>
      <c r="L593" s="351"/>
    </row>
    <row r="594" spans="1:12">
      <c r="A594" s="322">
        <v>42683</v>
      </c>
      <c r="B594" s="9" t="s">
        <v>9070</v>
      </c>
      <c r="C594" s="48">
        <v>0</v>
      </c>
      <c r="D594" s="341"/>
      <c r="E594" s="48">
        <v>160000</v>
      </c>
      <c r="F594" s="81">
        <v>64</v>
      </c>
      <c r="G594" s="48">
        <f t="shared" si="10"/>
        <v>855588.06000000273</v>
      </c>
      <c r="H594" s="333" t="s">
        <v>9071</v>
      </c>
      <c r="L594" s="351"/>
    </row>
    <row r="595" spans="1:12">
      <c r="A595" s="322">
        <v>42683</v>
      </c>
      <c r="B595" s="9" t="s">
        <v>9072</v>
      </c>
      <c r="C595" s="48">
        <v>0</v>
      </c>
      <c r="D595" s="341"/>
      <c r="E595" s="48">
        <v>10000</v>
      </c>
      <c r="F595" s="81">
        <v>75</v>
      </c>
      <c r="G595" s="48">
        <f t="shared" si="10"/>
        <v>695588.06000000273</v>
      </c>
      <c r="H595" s="333" t="s">
        <v>9073</v>
      </c>
      <c r="L595" s="351"/>
    </row>
    <row r="596" spans="1:12">
      <c r="A596" s="322">
        <v>42683</v>
      </c>
      <c r="B596" s="9" t="s">
        <v>9074</v>
      </c>
      <c r="C596" s="48">
        <v>0</v>
      </c>
      <c r="D596" s="341"/>
      <c r="E596" s="48">
        <v>200000</v>
      </c>
      <c r="F596" s="81">
        <v>67</v>
      </c>
      <c r="G596" s="48">
        <f t="shared" si="10"/>
        <v>685588.06000000273</v>
      </c>
      <c r="H596" s="333" t="s">
        <v>9075</v>
      </c>
      <c r="L596" s="351"/>
    </row>
    <row r="597" spans="1:12">
      <c r="A597" s="322">
        <v>42683</v>
      </c>
      <c r="B597" s="9" t="s">
        <v>9074</v>
      </c>
      <c r="C597" s="48">
        <v>0</v>
      </c>
      <c r="D597" s="341"/>
      <c r="E597" s="48">
        <v>200000</v>
      </c>
      <c r="F597" s="81">
        <v>67</v>
      </c>
      <c r="G597" s="48">
        <f t="shared" si="10"/>
        <v>485588.06000000273</v>
      </c>
      <c r="H597" s="333" t="s">
        <v>9075</v>
      </c>
      <c r="L597" s="351"/>
    </row>
    <row r="598" spans="1:12">
      <c r="A598" s="322">
        <v>42683</v>
      </c>
      <c r="B598" s="9" t="s">
        <v>9076</v>
      </c>
      <c r="C598" s="48">
        <v>997499.39</v>
      </c>
      <c r="D598" s="341">
        <v>55</v>
      </c>
      <c r="E598" s="48">
        <v>0</v>
      </c>
      <c r="F598" s="81"/>
      <c r="G598" s="48">
        <f t="shared" si="10"/>
        <v>285588.06000000273</v>
      </c>
      <c r="L598" s="351"/>
    </row>
    <row r="599" spans="1:12">
      <c r="A599" s="322">
        <v>42683</v>
      </c>
      <c r="B599" s="9" t="s">
        <v>9077</v>
      </c>
      <c r="C599" s="48">
        <v>13791.69</v>
      </c>
      <c r="D599" s="341">
        <v>76</v>
      </c>
      <c r="E599" s="48">
        <v>0</v>
      </c>
      <c r="F599" s="81"/>
      <c r="G599" s="48">
        <f t="shared" si="10"/>
        <v>1283087.4500000027</v>
      </c>
      <c r="L599" s="351"/>
    </row>
    <row r="600" spans="1:12">
      <c r="A600" s="322">
        <v>42683</v>
      </c>
      <c r="B600" s="9" t="s">
        <v>9078</v>
      </c>
      <c r="C600" s="48">
        <v>15544</v>
      </c>
      <c r="D600" s="341">
        <v>67</v>
      </c>
      <c r="E600" s="48">
        <v>0</v>
      </c>
      <c r="F600" s="81"/>
      <c r="G600" s="48">
        <f t="shared" si="10"/>
        <v>1296879.1400000027</v>
      </c>
      <c r="L600" s="351"/>
    </row>
    <row r="601" spans="1:12">
      <c r="A601" s="322">
        <v>42683</v>
      </c>
      <c r="B601" s="9" t="s">
        <v>9079</v>
      </c>
      <c r="C601" s="48">
        <v>20000</v>
      </c>
      <c r="D601" s="341">
        <v>59</v>
      </c>
      <c r="E601" s="48">
        <v>0</v>
      </c>
      <c r="F601" s="81"/>
      <c r="G601" s="48">
        <f t="shared" si="10"/>
        <v>1312423.1400000027</v>
      </c>
      <c r="L601" s="351"/>
    </row>
    <row r="602" spans="1:12">
      <c r="A602" s="322">
        <v>42683</v>
      </c>
      <c r="B602" s="9" t="s">
        <v>9080</v>
      </c>
      <c r="C602" s="48">
        <v>50000</v>
      </c>
      <c r="D602" s="341">
        <v>58</v>
      </c>
      <c r="E602" s="48">
        <v>0</v>
      </c>
      <c r="F602" s="81"/>
      <c r="G602" s="48">
        <f t="shared" si="10"/>
        <v>1332423.1400000027</v>
      </c>
      <c r="L602" s="351"/>
    </row>
    <row r="603" spans="1:12">
      <c r="A603" s="322">
        <v>42683</v>
      </c>
      <c r="B603" s="9" t="s">
        <v>9081</v>
      </c>
      <c r="C603" s="48">
        <v>4352.32</v>
      </c>
      <c r="D603" s="341">
        <v>66</v>
      </c>
      <c r="E603" s="48">
        <v>0</v>
      </c>
      <c r="F603" s="81"/>
      <c r="G603" s="48">
        <f t="shared" si="10"/>
        <v>1382423.1400000027</v>
      </c>
      <c r="L603" s="351"/>
    </row>
    <row r="604" spans="1:12">
      <c r="A604" s="322">
        <v>42683</v>
      </c>
      <c r="B604" s="9" t="s">
        <v>9082</v>
      </c>
      <c r="C604" s="48">
        <v>406</v>
      </c>
      <c r="D604" s="341">
        <v>65</v>
      </c>
      <c r="E604" s="48">
        <v>0</v>
      </c>
      <c r="F604" s="81"/>
      <c r="G604" s="48">
        <f t="shared" si="10"/>
        <v>1386775.4600000028</v>
      </c>
      <c r="L604" s="351"/>
    </row>
    <row r="605" spans="1:12">
      <c r="A605" s="322">
        <v>42683</v>
      </c>
      <c r="B605" s="9" t="s">
        <v>9083</v>
      </c>
      <c r="C605" s="48">
        <v>2505.6</v>
      </c>
      <c r="D605" s="341">
        <v>74</v>
      </c>
      <c r="E605" s="48">
        <v>0</v>
      </c>
      <c r="F605" s="81"/>
      <c r="G605" s="48">
        <f t="shared" si="10"/>
        <v>1387181.4600000028</v>
      </c>
      <c r="L605" s="351"/>
    </row>
    <row r="606" spans="1:12">
      <c r="A606" s="322">
        <v>42683</v>
      </c>
      <c r="B606" s="9" t="s">
        <v>9084</v>
      </c>
      <c r="C606" s="48">
        <v>1826</v>
      </c>
      <c r="D606" s="341">
        <v>64</v>
      </c>
      <c r="E606" s="48">
        <v>0</v>
      </c>
      <c r="F606" s="81"/>
      <c r="G606" s="48">
        <f t="shared" si="10"/>
        <v>1389687.0600000028</v>
      </c>
      <c r="L606" s="351"/>
    </row>
    <row r="607" spans="1:12">
      <c r="A607" s="322">
        <v>42683</v>
      </c>
      <c r="B607" s="9" t="s">
        <v>9085</v>
      </c>
      <c r="C607" s="48">
        <v>1000000</v>
      </c>
      <c r="D607" s="341">
        <v>75</v>
      </c>
      <c r="E607" s="48">
        <v>0</v>
      </c>
      <c r="F607" s="81"/>
      <c r="G607" s="48">
        <f t="shared" si="10"/>
        <v>1391513.0600000028</v>
      </c>
      <c r="L607" s="351"/>
    </row>
    <row r="608" spans="1:12">
      <c r="A608" s="322">
        <v>42683</v>
      </c>
      <c r="B608" s="9" t="s">
        <v>9086</v>
      </c>
      <c r="C608" s="48">
        <v>12992</v>
      </c>
      <c r="D608" s="341">
        <v>63</v>
      </c>
      <c r="E608" s="48">
        <v>0</v>
      </c>
      <c r="F608" s="81"/>
      <c r="G608" s="48">
        <f t="shared" si="10"/>
        <v>2391513.0600000028</v>
      </c>
      <c r="L608" s="351"/>
    </row>
    <row r="609" spans="1:12">
      <c r="A609" s="322">
        <v>42683</v>
      </c>
      <c r="B609" s="9" t="s">
        <v>9087</v>
      </c>
      <c r="C609" s="48">
        <v>7252</v>
      </c>
      <c r="D609" s="341">
        <v>77</v>
      </c>
      <c r="E609" s="48">
        <v>0</v>
      </c>
      <c r="F609" s="81"/>
      <c r="G609" s="48">
        <f t="shared" si="10"/>
        <v>2404505.0600000028</v>
      </c>
      <c r="L609" s="351"/>
    </row>
    <row r="610" spans="1:12">
      <c r="A610" s="322">
        <v>42683</v>
      </c>
      <c r="B610" s="9" t="s">
        <v>9088</v>
      </c>
      <c r="C610" s="48">
        <v>71080.350000000006</v>
      </c>
      <c r="D610" s="341">
        <v>73</v>
      </c>
      <c r="E610" s="48">
        <v>0</v>
      </c>
      <c r="F610" s="81"/>
      <c r="G610" s="48">
        <f t="shared" si="10"/>
        <v>2411757.0600000028</v>
      </c>
      <c r="L610" s="351"/>
    </row>
    <row r="611" spans="1:12">
      <c r="A611" s="322">
        <v>42683</v>
      </c>
      <c r="B611" s="9" t="s">
        <v>9089</v>
      </c>
      <c r="C611" s="48">
        <v>27260</v>
      </c>
      <c r="D611" s="341">
        <v>72</v>
      </c>
      <c r="E611" s="48">
        <v>0</v>
      </c>
      <c r="F611" s="81"/>
      <c r="G611" s="48">
        <f t="shared" si="10"/>
        <v>2482837.4100000029</v>
      </c>
      <c r="L611" s="351"/>
    </row>
    <row r="612" spans="1:12">
      <c r="A612" s="322">
        <v>42683</v>
      </c>
      <c r="B612" s="9" t="s">
        <v>9090</v>
      </c>
      <c r="C612" s="48">
        <v>2320</v>
      </c>
      <c r="D612" s="341">
        <v>62</v>
      </c>
      <c r="E612" s="48">
        <v>0</v>
      </c>
      <c r="F612" s="81"/>
      <c r="G612" s="48">
        <f t="shared" si="10"/>
        <v>2510097.4100000029</v>
      </c>
      <c r="L612" s="351"/>
    </row>
    <row r="613" spans="1:12">
      <c r="A613" s="322">
        <v>42683</v>
      </c>
      <c r="B613" s="9" t="s">
        <v>9091</v>
      </c>
      <c r="C613" s="48">
        <v>8600</v>
      </c>
      <c r="D613" s="341">
        <v>61</v>
      </c>
      <c r="E613" s="48">
        <v>0</v>
      </c>
      <c r="F613" s="81"/>
      <c r="G613" s="48">
        <f t="shared" si="10"/>
        <v>2512417.4100000029</v>
      </c>
      <c r="L613" s="351"/>
    </row>
    <row r="614" spans="1:12">
      <c r="A614" s="322">
        <v>42683</v>
      </c>
      <c r="B614" s="9" t="s">
        <v>9092</v>
      </c>
      <c r="C614" s="48">
        <v>253.38</v>
      </c>
      <c r="D614" s="341">
        <v>70</v>
      </c>
      <c r="E614" s="48">
        <v>0</v>
      </c>
      <c r="F614" s="81"/>
      <c r="G614" s="48">
        <f t="shared" si="10"/>
        <v>2521017.4100000029</v>
      </c>
      <c r="L614" s="351"/>
    </row>
    <row r="615" spans="1:12">
      <c r="A615" s="322">
        <v>42683</v>
      </c>
      <c r="B615" s="9" t="s">
        <v>9093</v>
      </c>
      <c r="C615" s="48">
        <v>1735</v>
      </c>
      <c r="D615" s="341">
        <v>71</v>
      </c>
      <c r="E615" s="48">
        <v>0</v>
      </c>
      <c r="F615" s="81"/>
      <c r="G615" s="48">
        <f t="shared" si="10"/>
        <v>2521270.7900000028</v>
      </c>
      <c r="L615" s="351"/>
    </row>
    <row r="616" spans="1:12">
      <c r="A616" s="322">
        <v>42683</v>
      </c>
      <c r="B616" s="9" t="s">
        <v>9094</v>
      </c>
      <c r="C616" s="48">
        <v>6380</v>
      </c>
      <c r="D616" s="341">
        <v>69</v>
      </c>
      <c r="E616" s="48">
        <v>0</v>
      </c>
      <c r="F616" s="81"/>
      <c r="G616" s="48">
        <f t="shared" si="10"/>
        <v>2523005.7900000028</v>
      </c>
      <c r="L616" s="351"/>
    </row>
    <row r="617" spans="1:12">
      <c r="A617" s="322">
        <v>42683</v>
      </c>
      <c r="B617" s="9" t="s">
        <v>9095</v>
      </c>
      <c r="C617" s="48">
        <v>2900</v>
      </c>
      <c r="D617" s="341">
        <v>60</v>
      </c>
      <c r="E617" s="48">
        <v>0</v>
      </c>
      <c r="F617" s="81"/>
      <c r="G617" s="48">
        <f t="shared" si="10"/>
        <v>2529385.7900000028</v>
      </c>
      <c r="L617" s="351"/>
    </row>
    <row r="618" spans="1:12">
      <c r="A618" s="322">
        <v>42683</v>
      </c>
      <c r="B618" s="9" t="s">
        <v>9096</v>
      </c>
      <c r="C618" s="48">
        <v>859.4</v>
      </c>
      <c r="D618" s="341">
        <v>68</v>
      </c>
      <c r="E618" s="48">
        <v>0</v>
      </c>
      <c r="F618" s="81"/>
      <c r="G618" s="48">
        <f t="shared" si="10"/>
        <v>2532285.7900000028</v>
      </c>
      <c r="L618" s="351"/>
    </row>
    <row r="619" spans="1:12">
      <c r="A619" s="325">
        <v>42683</v>
      </c>
      <c r="B619" s="9" t="s">
        <v>9097</v>
      </c>
      <c r="C619" s="27">
        <v>20000</v>
      </c>
      <c r="D619" s="80" t="s">
        <v>9333</v>
      </c>
      <c r="E619" s="27">
        <v>0</v>
      </c>
      <c r="F619" s="80"/>
      <c r="G619" s="27">
        <f t="shared" si="10"/>
        <v>2533145.1900000027</v>
      </c>
      <c r="H619" s="333" t="s">
        <v>9332</v>
      </c>
      <c r="L619" s="351"/>
    </row>
    <row r="620" spans="1:12">
      <c r="A620" s="322">
        <v>42683</v>
      </c>
      <c r="B620" s="9" t="s">
        <v>8879</v>
      </c>
      <c r="C620" s="48">
        <v>0</v>
      </c>
      <c r="D620" s="341"/>
      <c r="E620" s="48">
        <v>31800</v>
      </c>
      <c r="F620" s="81">
        <v>66</v>
      </c>
      <c r="G620" s="48">
        <f t="shared" si="10"/>
        <v>2553145.1900000027</v>
      </c>
      <c r="H620" s="333" t="s">
        <v>9098</v>
      </c>
      <c r="L620" s="351"/>
    </row>
    <row r="621" spans="1:12">
      <c r="A621" s="322">
        <v>42683</v>
      </c>
      <c r="B621" s="9" t="s">
        <v>9099</v>
      </c>
      <c r="C621" s="48">
        <v>0</v>
      </c>
      <c r="D621" s="341"/>
      <c r="E621" s="48">
        <v>3000</v>
      </c>
      <c r="F621" s="81">
        <v>53</v>
      </c>
      <c r="G621" s="48">
        <f t="shared" si="10"/>
        <v>2521345.1900000027</v>
      </c>
      <c r="H621" s="333" t="s">
        <v>9100</v>
      </c>
      <c r="L621" s="351"/>
    </row>
    <row r="622" spans="1:12">
      <c r="A622" s="322">
        <v>42683</v>
      </c>
      <c r="B622" s="284" t="s">
        <v>9101</v>
      </c>
      <c r="C622" s="48">
        <v>5000</v>
      </c>
      <c r="D622" s="341" t="s">
        <v>5039</v>
      </c>
      <c r="E622" s="48">
        <v>0</v>
      </c>
      <c r="F622" s="81"/>
      <c r="G622" s="48">
        <f t="shared" si="10"/>
        <v>2518345.1900000027</v>
      </c>
      <c r="L622" s="351"/>
    </row>
    <row r="623" spans="1:12">
      <c r="A623" s="322">
        <v>42683</v>
      </c>
      <c r="B623" s="9" t="s">
        <v>9102</v>
      </c>
      <c r="C623" s="48">
        <v>0</v>
      </c>
      <c r="D623" s="341"/>
      <c r="E623" s="48">
        <v>79734.600000000006</v>
      </c>
      <c r="F623" s="81">
        <v>45</v>
      </c>
      <c r="G623" s="48">
        <f t="shared" ref="G623:G643" si="11">+G624-C623+E623</f>
        <v>2523345.1900000027</v>
      </c>
      <c r="H623" s="333" t="s">
        <v>9103</v>
      </c>
      <c r="L623" s="351"/>
    </row>
    <row r="624" spans="1:12">
      <c r="A624" s="322">
        <v>42683</v>
      </c>
      <c r="B624" s="9" t="s">
        <v>9104</v>
      </c>
      <c r="C624" s="48">
        <v>0</v>
      </c>
      <c r="D624" s="341"/>
      <c r="E624" s="48">
        <v>33004.93</v>
      </c>
      <c r="F624" s="81">
        <v>40</v>
      </c>
      <c r="G624" s="48">
        <f t="shared" si="11"/>
        <v>2443610.5900000026</v>
      </c>
      <c r="H624" s="333" t="s">
        <v>9105</v>
      </c>
      <c r="L624" s="351"/>
    </row>
    <row r="625" spans="1:12">
      <c r="A625" s="411">
        <v>42683</v>
      </c>
      <c r="B625" s="451" t="s">
        <v>4180</v>
      </c>
      <c r="C625" s="413">
        <v>8.7799999999999994</v>
      </c>
      <c r="D625" s="341">
        <v>208</v>
      </c>
      <c r="E625" s="413">
        <v>0</v>
      </c>
      <c r="F625" s="81"/>
      <c r="G625" s="48">
        <f t="shared" si="11"/>
        <v>2410605.6600000025</v>
      </c>
      <c r="L625" s="351"/>
    </row>
    <row r="626" spans="1:12">
      <c r="A626" s="411">
        <v>42683</v>
      </c>
      <c r="B626" s="412" t="s">
        <v>4181</v>
      </c>
      <c r="C626" s="413">
        <v>54.88</v>
      </c>
      <c r="D626" s="341">
        <v>208</v>
      </c>
      <c r="E626" s="413">
        <v>0</v>
      </c>
      <c r="F626" s="81"/>
      <c r="G626" s="48">
        <f t="shared" si="11"/>
        <v>2410614.4400000023</v>
      </c>
      <c r="L626" s="351"/>
    </row>
    <row r="627" spans="1:12">
      <c r="A627" s="322">
        <v>42683</v>
      </c>
      <c r="B627" s="9" t="s">
        <v>4182</v>
      </c>
      <c r="C627" s="48">
        <v>0</v>
      </c>
      <c r="D627" s="341"/>
      <c r="E627" s="48">
        <v>5004.5200000000004</v>
      </c>
      <c r="F627" s="81">
        <v>73</v>
      </c>
      <c r="G627" s="48">
        <f t="shared" si="11"/>
        <v>2410669.3200000022</v>
      </c>
      <c r="H627" s="347" t="s">
        <v>9106</v>
      </c>
      <c r="L627" s="351"/>
    </row>
    <row r="628" spans="1:12">
      <c r="A628" s="411">
        <v>42683</v>
      </c>
      <c r="B628" s="451" t="s">
        <v>4183</v>
      </c>
      <c r="C628" s="413">
        <v>158.1</v>
      </c>
      <c r="D628" s="341">
        <v>208</v>
      </c>
      <c r="E628" s="413">
        <v>0</v>
      </c>
      <c r="F628" s="81"/>
      <c r="G628" s="48">
        <f t="shared" si="11"/>
        <v>2405664.8000000021</v>
      </c>
      <c r="L628" s="351"/>
    </row>
    <row r="629" spans="1:12">
      <c r="A629" s="411">
        <v>42683</v>
      </c>
      <c r="B629" s="412" t="s">
        <v>4184</v>
      </c>
      <c r="C629" s="413">
        <v>988.12</v>
      </c>
      <c r="D629" s="341">
        <v>208</v>
      </c>
      <c r="E629" s="413">
        <v>0</v>
      </c>
      <c r="F629" s="81"/>
      <c r="G629" s="48">
        <f t="shared" si="11"/>
        <v>2405822.9000000022</v>
      </c>
      <c r="L629" s="351"/>
    </row>
    <row r="630" spans="1:12">
      <c r="A630" s="322">
        <v>42683</v>
      </c>
      <c r="B630" s="9" t="s">
        <v>4185</v>
      </c>
      <c r="C630" s="48">
        <v>0</v>
      </c>
      <c r="D630" s="341"/>
      <c r="E630" s="48">
        <v>41518.050000000003</v>
      </c>
      <c r="F630" s="81">
        <v>73</v>
      </c>
      <c r="G630" s="48">
        <f t="shared" si="11"/>
        <v>2406811.0200000023</v>
      </c>
      <c r="H630" s="347" t="s">
        <v>9106</v>
      </c>
      <c r="L630" s="351"/>
    </row>
    <row r="631" spans="1:12">
      <c r="A631" s="322">
        <v>42682</v>
      </c>
      <c r="B631" s="9" t="s">
        <v>13</v>
      </c>
      <c r="C631" s="387">
        <v>0</v>
      </c>
      <c r="D631" s="395"/>
      <c r="E631" s="48">
        <v>2376</v>
      </c>
      <c r="F631" s="81">
        <v>38</v>
      </c>
      <c r="G631" s="48">
        <f t="shared" si="11"/>
        <v>2365292.9700000025</v>
      </c>
      <c r="H631" s="333" t="s">
        <v>9107</v>
      </c>
      <c r="J631" s="41">
        <v>2365292.9700000002</v>
      </c>
      <c r="K631" s="41">
        <f>+G631-J631</f>
        <v>0</v>
      </c>
      <c r="L631" s="351"/>
    </row>
    <row r="632" spans="1:12">
      <c r="A632" s="322">
        <v>42682</v>
      </c>
      <c r="B632" s="9" t="s">
        <v>9108</v>
      </c>
      <c r="C632" s="48">
        <v>0</v>
      </c>
      <c r="D632" s="341"/>
      <c r="E632" s="48">
        <v>1839.99</v>
      </c>
      <c r="F632" s="81">
        <v>288</v>
      </c>
      <c r="G632" s="48">
        <f t="shared" si="11"/>
        <v>2362916.9700000025</v>
      </c>
      <c r="L632" s="351"/>
    </row>
    <row r="633" spans="1:12">
      <c r="A633" s="322">
        <v>42682</v>
      </c>
      <c r="B633" s="9" t="s">
        <v>9109</v>
      </c>
      <c r="C633" s="48">
        <v>23673</v>
      </c>
      <c r="D633" s="341">
        <v>32</v>
      </c>
      <c r="E633" s="48">
        <v>0</v>
      </c>
      <c r="F633" s="81"/>
      <c r="G633" s="48">
        <f t="shared" si="11"/>
        <v>2361076.9800000023</v>
      </c>
      <c r="L633" s="351"/>
    </row>
    <row r="634" spans="1:12">
      <c r="A634" s="322">
        <v>42682</v>
      </c>
      <c r="B634" s="9" t="s">
        <v>9110</v>
      </c>
      <c r="C634" s="48">
        <v>0</v>
      </c>
      <c r="D634" s="341"/>
      <c r="E634" s="48">
        <v>200000</v>
      </c>
      <c r="F634" s="81">
        <v>81</v>
      </c>
      <c r="G634" s="48">
        <f t="shared" si="11"/>
        <v>2384749.9800000023</v>
      </c>
      <c r="H634" s="333" t="s">
        <v>9111</v>
      </c>
      <c r="I634" s="2" t="s">
        <v>9112</v>
      </c>
      <c r="L634" s="351"/>
    </row>
    <row r="635" spans="1:12">
      <c r="A635" s="322">
        <v>42682</v>
      </c>
      <c r="B635" s="9" t="s">
        <v>9113</v>
      </c>
      <c r="C635" s="48">
        <v>0</v>
      </c>
      <c r="D635" s="341"/>
      <c r="E635" s="48">
        <v>1840</v>
      </c>
      <c r="F635" s="81">
        <v>65</v>
      </c>
      <c r="G635" s="48">
        <f t="shared" si="11"/>
        <v>2184749.9800000023</v>
      </c>
      <c r="H635" s="333" t="s">
        <v>9114</v>
      </c>
      <c r="I635" s="2" t="s">
        <v>9115</v>
      </c>
      <c r="L635" s="351"/>
    </row>
    <row r="636" spans="1:12">
      <c r="A636" s="322">
        <v>42682</v>
      </c>
      <c r="B636" s="414" t="s">
        <v>9116</v>
      </c>
      <c r="C636" s="48">
        <v>0</v>
      </c>
      <c r="D636" s="341"/>
      <c r="E636" s="48">
        <v>27005.65</v>
      </c>
      <c r="F636" s="81">
        <v>54</v>
      </c>
      <c r="G636" s="48">
        <f t="shared" si="11"/>
        <v>2182909.9800000023</v>
      </c>
      <c r="H636" s="333" t="s">
        <v>9117</v>
      </c>
      <c r="L636" s="351"/>
    </row>
    <row r="637" spans="1:12">
      <c r="A637" s="322">
        <v>42682</v>
      </c>
      <c r="B637" s="9" t="s">
        <v>9118</v>
      </c>
      <c r="C637" s="48">
        <v>0</v>
      </c>
      <c r="D637" s="341"/>
      <c r="E637" s="48">
        <v>296300</v>
      </c>
      <c r="F637" s="81">
        <v>55</v>
      </c>
      <c r="G637" s="48">
        <f t="shared" si="11"/>
        <v>2155904.3300000024</v>
      </c>
      <c r="H637" s="333" t="s">
        <v>9119</v>
      </c>
      <c r="L637" s="351"/>
    </row>
    <row r="638" spans="1:12">
      <c r="A638" s="322">
        <v>42682</v>
      </c>
      <c r="B638" s="9" t="s">
        <v>9120</v>
      </c>
      <c r="C638" s="387">
        <v>0</v>
      </c>
      <c r="D638" s="395"/>
      <c r="E638" s="476">
        <v>260000</v>
      </c>
      <c r="F638" s="304">
        <v>52</v>
      </c>
      <c r="G638" s="48">
        <f t="shared" si="11"/>
        <v>1859604.3300000024</v>
      </c>
      <c r="H638" s="333" t="s">
        <v>9121</v>
      </c>
      <c r="L638" s="351"/>
    </row>
    <row r="639" spans="1:12">
      <c r="A639" s="322">
        <v>42682</v>
      </c>
      <c r="B639" s="291" t="s">
        <v>9122</v>
      </c>
      <c r="C639" s="48">
        <v>0</v>
      </c>
      <c r="D639" s="341"/>
      <c r="E639" s="48">
        <v>74800</v>
      </c>
      <c r="F639" s="81">
        <v>57</v>
      </c>
      <c r="G639" s="48">
        <f t="shared" si="11"/>
        <v>1599604.3300000024</v>
      </c>
      <c r="H639" s="333" t="s">
        <v>9123</v>
      </c>
      <c r="I639" s="2" t="s">
        <v>9124</v>
      </c>
      <c r="L639" s="351"/>
    </row>
    <row r="640" spans="1:12">
      <c r="A640" s="322">
        <v>42682</v>
      </c>
      <c r="B640" s="9" t="s">
        <v>9125</v>
      </c>
      <c r="C640" s="48">
        <v>1180387.06</v>
      </c>
      <c r="D640" s="341">
        <v>51</v>
      </c>
      <c r="E640" s="48">
        <v>0</v>
      </c>
      <c r="F640" s="81"/>
      <c r="G640" s="48">
        <f t="shared" si="11"/>
        <v>1524804.3300000024</v>
      </c>
      <c r="L640" s="351"/>
    </row>
    <row r="641" spans="1:12">
      <c r="A641" s="322">
        <v>42682</v>
      </c>
      <c r="B641" s="9" t="s">
        <v>9126</v>
      </c>
      <c r="C641" s="48">
        <v>0</v>
      </c>
      <c r="D641" s="341"/>
      <c r="E641" s="48">
        <v>1840</v>
      </c>
      <c r="F641" s="81">
        <v>51</v>
      </c>
      <c r="G641" s="48">
        <f t="shared" si="11"/>
        <v>2705191.3900000025</v>
      </c>
      <c r="H641" s="333" t="s">
        <v>9127</v>
      </c>
      <c r="I641" s="2" t="s">
        <v>6982</v>
      </c>
      <c r="L641" s="351"/>
    </row>
    <row r="642" spans="1:12">
      <c r="A642" s="322">
        <v>42682</v>
      </c>
      <c r="B642" s="9" t="s">
        <v>9128</v>
      </c>
      <c r="C642" s="48">
        <v>27840</v>
      </c>
      <c r="D642" s="341">
        <v>701</v>
      </c>
      <c r="E642" s="48">
        <v>0</v>
      </c>
      <c r="F642" s="81"/>
      <c r="G642" s="48">
        <f t="shared" si="11"/>
        <v>2703351.3900000025</v>
      </c>
      <c r="L642" s="351"/>
    </row>
    <row r="643" spans="1:12">
      <c r="A643" s="322">
        <v>42682</v>
      </c>
      <c r="B643" s="9" t="s">
        <v>9129</v>
      </c>
      <c r="C643" s="48">
        <v>0</v>
      </c>
      <c r="D643" s="341"/>
      <c r="E643" s="48">
        <v>3482.93</v>
      </c>
      <c r="F643" s="81">
        <v>56</v>
      </c>
      <c r="G643" s="48">
        <f t="shared" si="11"/>
        <v>2731191.3900000025</v>
      </c>
      <c r="H643" s="333" t="s">
        <v>9130</v>
      </c>
      <c r="L643" s="351"/>
    </row>
    <row r="644" spans="1:12">
      <c r="A644" s="322">
        <v>42682</v>
      </c>
      <c r="B644" s="9" t="s">
        <v>5077</v>
      </c>
      <c r="C644" s="48">
        <v>0</v>
      </c>
      <c r="D644" s="341"/>
      <c r="E644" s="48">
        <v>120000</v>
      </c>
      <c r="F644" s="81">
        <v>41</v>
      </c>
      <c r="G644" s="48">
        <f t="shared" ref="G644:G685" si="12">+G645-C644+E644</f>
        <v>2727708.4600000023</v>
      </c>
      <c r="H644" s="333" t="s">
        <v>9131</v>
      </c>
      <c r="L644" s="351"/>
    </row>
    <row r="645" spans="1:12">
      <c r="A645" s="322">
        <v>42682</v>
      </c>
      <c r="B645" s="9" t="s">
        <v>9132</v>
      </c>
      <c r="C645" s="48">
        <v>0</v>
      </c>
      <c r="D645" s="341"/>
      <c r="E645" s="48">
        <v>4110</v>
      </c>
      <c r="F645" s="81">
        <v>126</v>
      </c>
      <c r="G645" s="48">
        <f t="shared" si="12"/>
        <v>2607708.4600000023</v>
      </c>
      <c r="L645" s="351"/>
    </row>
    <row r="646" spans="1:12">
      <c r="A646" s="322">
        <v>42682</v>
      </c>
      <c r="B646" s="284" t="s">
        <v>9133</v>
      </c>
      <c r="C646" s="48">
        <v>5000</v>
      </c>
      <c r="D646" s="341" t="s">
        <v>5039</v>
      </c>
      <c r="E646" s="48">
        <v>0</v>
      </c>
      <c r="F646" s="81"/>
      <c r="G646" s="48">
        <f t="shared" si="12"/>
        <v>2603598.4600000023</v>
      </c>
      <c r="L646" s="351"/>
    </row>
    <row r="647" spans="1:12">
      <c r="A647" s="322">
        <v>42682</v>
      </c>
      <c r="B647" s="9" t="s">
        <v>9134</v>
      </c>
      <c r="C647" s="48">
        <v>26270.37</v>
      </c>
      <c r="D647" s="341">
        <v>52</v>
      </c>
      <c r="E647" s="48">
        <v>0</v>
      </c>
      <c r="F647" s="81"/>
      <c r="G647" s="48">
        <f t="shared" si="12"/>
        <v>2608598.4600000023</v>
      </c>
      <c r="L647" s="351"/>
    </row>
    <row r="648" spans="1:12">
      <c r="A648" s="322">
        <v>42682</v>
      </c>
      <c r="B648" s="414" t="s">
        <v>9135</v>
      </c>
      <c r="C648" s="48">
        <v>0</v>
      </c>
      <c r="D648" s="341"/>
      <c r="E648" s="48">
        <v>205344.16</v>
      </c>
      <c r="F648" s="81">
        <v>62</v>
      </c>
      <c r="G648" s="48">
        <f t="shared" si="12"/>
        <v>2634868.8300000024</v>
      </c>
      <c r="H648" s="333" t="s">
        <v>9136</v>
      </c>
      <c r="L648" s="351"/>
    </row>
    <row r="649" spans="1:12">
      <c r="A649" s="411">
        <v>42682</v>
      </c>
      <c r="B649" s="451" t="s">
        <v>4180</v>
      </c>
      <c r="C649" s="413">
        <v>16.48</v>
      </c>
      <c r="D649" s="341">
        <v>208</v>
      </c>
      <c r="E649" s="413">
        <v>0</v>
      </c>
      <c r="F649" s="81"/>
      <c r="G649" s="48">
        <f t="shared" si="12"/>
        <v>2429524.6700000023</v>
      </c>
      <c r="L649" s="351"/>
    </row>
    <row r="650" spans="1:12">
      <c r="A650" s="411">
        <v>42682</v>
      </c>
      <c r="B650" s="412" t="s">
        <v>4181</v>
      </c>
      <c r="C650" s="413">
        <v>102.98</v>
      </c>
      <c r="D650" s="341">
        <v>208</v>
      </c>
      <c r="E650" s="413">
        <v>0</v>
      </c>
      <c r="F650" s="81"/>
      <c r="G650" s="48">
        <f t="shared" si="12"/>
        <v>2429541.1500000022</v>
      </c>
      <c r="L650" s="351"/>
    </row>
    <row r="651" spans="1:12">
      <c r="A651" s="322">
        <v>42682</v>
      </c>
      <c r="B651" s="9" t="s">
        <v>4182</v>
      </c>
      <c r="C651" s="48">
        <v>0</v>
      </c>
      <c r="D651" s="341"/>
      <c r="E651" s="48">
        <v>25871.14</v>
      </c>
      <c r="F651" s="81">
        <v>39</v>
      </c>
      <c r="G651" s="48">
        <f t="shared" si="12"/>
        <v>2429644.1300000022</v>
      </c>
      <c r="H651" s="347" t="s">
        <v>9137</v>
      </c>
      <c r="L651" s="351"/>
    </row>
    <row r="652" spans="1:12">
      <c r="A652" s="411">
        <v>42682</v>
      </c>
      <c r="B652" s="451" t="s">
        <v>4183</v>
      </c>
      <c r="C652" s="413">
        <v>61.64</v>
      </c>
      <c r="D652" s="341">
        <v>208</v>
      </c>
      <c r="E652" s="413">
        <v>0</v>
      </c>
      <c r="F652" s="81"/>
      <c r="G652" s="48">
        <f t="shared" si="12"/>
        <v>2403772.9900000021</v>
      </c>
      <c r="L652" s="351"/>
    </row>
    <row r="653" spans="1:12">
      <c r="A653" s="411">
        <v>42682</v>
      </c>
      <c r="B653" s="412" t="s">
        <v>4184</v>
      </c>
      <c r="C653" s="413">
        <v>385.23</v>
      </c>
      <c r="D653" s="341">
        <v>208</v>
      </c>
      <c r="E653" s="413">
        <v>0</v>
      </c>
      <c r="F653" s="81"/>
      <c r="G653" s="48">
        <f t="shared" si="12"/>
        <v>2403834.6300000022</v>
      </c>
      <c r="L653" s="351"/>
    </row>
    <row r="654" spans="1:12">
      <c r="A654" s="322">
        <v>42682</v>
      </c>
      <c r="B654" s="9" t="s">
        <v>4185</v>
      </c>
      <c r="C654" s="48">
        <v>0</v>
      </c>
      <c r="D654" s="341"/>
      <c r="E654" s="48">
        <v>16186.51</v>
      </c>
      <c r="F654" s="81">
        <v>39</v>
      </c>
      <c r="G654" s="48">
        <f t="shared" si="12"/>
        <v>2404219.8600000022</v>
      </c>
      <c r="H654" s="347" t="s">
        <v>9137</v>
      </c>
      <c r="L654" s="351"/>
    </row>
    <row r="655" spans="1:12">
      <c r="A655" s="325">
        <v>42682</v>
      </c>
      <c r="B655" s="9" t="s">
        <v>9138</v>
      </c>
      <c r="C655" s="27">
        <v>0</v>
      </c>
      <c r="D655" s="481"/>
      <c r="E655" s="27">
        <v>20000</v>
      </c>
      <c r="F655" s="80" t="s">
        <v>9333</v>
      </c>
      <c r="G655" s="27">
        <f t="shared" si="12"/>
        <v>2388033.3500000024</v>
      </c>
      <c r="L655" s="351"/>
    </row>
    <row r="656" spans="1:12">
      <c r="A656" s="322">
        <v>42682</v>
      </c>
      <c r="B656" s="9" t="s">
        <v>9139</v>
      </c>
      <c r="C656" s="48">
        <v>0</v>
      </c>
      <c r="D656" s="341"/>
      <c r="E656" s="48">
        <v>54071.31</v>
      </c>
      <c r="F656" s="81">
        <v>36</v>
      </c>
      <c r="G656" s="48">
        <f t="shared" si="12"/>
        <v>2368033.3500000024</v>
      </c>
      <c r="H656" s="333" t="s">
        <v>9140</v>
      </c>
      <c r="L656" s="351"/>
    </row>
    <row r="657" spans="1:12">
      <c r="A657" s="322">
        <v>42682</v>
      </c>
      <c r="B657" s="9" t="s">
        <v>9141</v>
      </c>
      <c r="C657" s="48">
        <v>0</v>
      </c>
      <c r="D657" s="341"/>
      <c r="E657" s="48">
        <v>59351.72</v>
      </c>
      <c r="F657" s="81">
        <v>30</v>
      </c>
      <c r="G657" s="48">
        <f t="shared" si="12"/>
        <v>2313962.0400000024</v>
      </c>
      <c r="H657" s="333" t="s">
        <v>9142</v>
      </c>
      <c r="L657" s="351"/>
    </row>
    <row r="658" spans="1:12">
      <c r="A658" s="322">
        <v>42682</v>
      </c>
      <c r="B658" s="9" t="s">
        <v>9143</v>
      </c>
      <c r="C658" s="48">
        <v>0</v>
      </c>
      <c r="D658" s="341"/>
      <c r="E658" s="48">
        <v>13219.2</v>
      </c>
      <c r="F658" s="81">
        <v>20</v>
      </c>
      <c r="G658" s="48">
        <f t="shared" si="12"/>
        <v>2254610.3200000022</v>
      </c>
      <c r="H658" s="333" t="s">
        <v>9144</v>
      </c>
      <c r="L658" s="351"/>
    </row>
    <row r="659" spans="1:12">
      <c r="A659" s="322">
        <v>42682</v>
      </c>
      <c r="B659" s="294" t="s">
        <v>9145</v>
      </c>
      <c r="C659" s="48">
        <v>0</v>
      </c>
      <c r="D659" s="341"/>
      <c r="E659" s="48">
        <v>1548.04</v>
      </c>
      <c r="F659" s="81" t="s">
        <v>779</v>
      </c>
      <c r="G659" s="48">
        <f t="shared" si="12"/>
        <v>2241391.120000002</v>
      </c>
      <c r="L659" s="351"/>
    </row>
    <row r="660" spans="1:12">
      <c r="A660" s="322">
        <v>42681</v>
      </c>
      <c r="B660" s="9" t="s">
        <v>9146</v>
      </c>
      <c r="C660" s="48">
        <v>0</v>
      </c>
      <c r="D660" s="341"/>
      <c r="E660" s="48">
        <v>301000</v>
      </c>
      <c r="F660" s="81">
        <v>44</v>
      </c>
      <c r="G660" s="48">
        <f t="shared" si="12"/>
        <v>2239843.0800000019</v>
      </c>
      <c r="H660" s="333" t="s">
        <v>9147</v>
      </c>
      <c r="J660" s="41">
        <v>2239843.08</v>
      </c>
      <c r="K660" s="41">
        <f>+G660-J660</f>
        <v>0</v>
      </c>
      <c r="L660" s="351"/>
    </row>
    <row r="661" spans="1:12">
      <c r="A661" s="322">
        <v>42681</v>
      </c>
      <c r="B661" s="9" t="s">
        <v>9148</v>
      </c>
      <c r="C661" s="48">
        <v>0</v>
      </c>
      <c r="D661" s="341"/>
      <c r="E661" s="48">
        <v>2736</v>
      </c>
      <c r="F661" s="81">
        <v>50</v>
      </c>
      <c r="G661" s="48">
        <f t="shared" si="12"/>
        <v>1938843.0800000017</v>
      </c>
      <c r="H661" s="333" t="s">
        <v>9149</v>
      </c>
      <c r="I661" s="2" t="s">
        <v>9150</v>
      </c>
      <c r="L661" s="351"/>
    </row>
    <row r="662" spans="1:12">
      <c r="A662" s="322">
        <v>42681</v>
      </c>
      <c r="B662" s="9" t="s">
        <v>9151</v>
      </c>
      <c r="C662" s="48">
        <v>0</v>
      </c>
      <c r="D662" s="341"/>
      <c r="E662" s="48">
        <v>527000</v>
      </c>
      <c r="F662" s="81">
        <v>49</v>
      </c>
      <c r="G662" s="48">
        <f t="shared" si="12"/>
        <v>1936107.0800000017</v>
      </c>
      <c r="H662" s="333" t="s">
        <v>9152</v>
      </c>
      <c r="L662" s="351"/>
    </row>
    <row r="663" spans="1:12">
      <c r="A663" s="322">
        <v>42681</v>
      </c>
      <c r="B663" s="9" t="s">
        <v>9153</v>
      </c>
      <c r="C663" s="48">
        <v>1528057.39</v>
      </c>
      <c r="D663" s="341">
        <v>43</v>
      </c>
      <c r="E663" s="48">
        <v>0</v>
      </c>
      <c r="F663" s="81"/>
      <c r="G663" s="48">
        <f t="shared" si="12"/>
        <v>1409107.0800000017</v>
      </c>
      <c r="L663" s="351"/>
    </row>
    <row r="664" spans="1:12">
      <c r="A664" s="322">
        <v>42681</v>
      </c>
      <c r="B664" s="9" t="s">
        <v>9154</v>
      </c>
      <c r="C664" s="48">
        <v>0</v>
      </c>
      <c r="D664" s="341"/>
      <c r="E664" s="48">
        <v>240000</v>
      </c>
      <c r="F664" s="81">
        <v>42</v>
      </c>
      <c r="G664" s="48">
        <f t="shared" si="12"/>
        <v>2937164.4700000016</v>
      </c>
      <c r="H664" s="333" t="s">
        <v>9155</v>
      </c>
      <c r="L664" s="351"/>
    </row>
    <row r="665" spans="1:12">
      <c r="A665" s="322">
        <v>42681</v>
      </c>
      <c r="B665" s="9" t="s">
        <v>9156</v>
      </c>
      <c r="C665" s="48">
        <v>0</v>
      </c>
      <c r="D665" s="341"/>
      <c r="E665" s="48">
        <v>175000</v>
      </c>
      <c r="F665" s="81">
        <v>34</v>
      </c>
      <c r="G665" s="48">
        <f t="shared" si="12"/>
        <v>2697164.4700000016</v>
      </c>
      <c r="H665" s="333" t="s">
        <v>9157</v>
      </c>
      <c r="L665" s="351"/>
    </row>
    <row r="666" spans="1:12">
      <c r="A666" s="322">
        <v>42681</v>
      </c>
      <c r="B666" s="284" t="s">
        <v>9158</v>
      </c>
      <c r="C666" s="48">
        <v>5000</v>
      </c>
      <c r="D666" s="341" t="s">
        <v>5039</v>
      </c>
      <c r="E666" s="48">
        <v>0</v>
      </c>
      <c r="F666" s="81"/>
      <c r="G666" s="48">
        <f t="shared" si="12"/>
        <v>2522164.4700000016</v>
      </c>
      <c r="L666" s="351"/>
    </row>
    <row r="667" spans="1:12">
      <c r="A667" s="322">
        <v>42681</v>
      </c>
      <c r="B667" s="9" t="s">
        <v>5863</v>
      </c>
      <c r="C667" s="48">
        <v>0</v>
      </c>
      <c r="D667" s="341"/>
      <c r="E667" s="48">
        <v>56747.85</v>
      </c>
      <c r="F667" s="81">
        <v>60</v>
      </c>
      <c r="G667" s="48">
        <f t="shared" si="12"/>
        <v>2527164.4700000016</v>
      </c>
      <c r="H667" s="333" t="s">
        <v>9159</v>
      </c>
      <c r="L667" s="351"/>
    </row>
    <row r="668" spans="1:12">
      <c r="A668" s="322">
        <v>42681</v>
      </c>
      <c r="B668" s="9" t="s">
        <v>5863</v>
      </c>
      <c r="C668" s="48">
        <v>0</v>
      </c>
      <c r="D668" s="341"/>
      <c r="E668" s="48">
        <v>194159.15</v>
      </c>
      <c r="F668" s="81">
        <v>61</v>
      </c>
      <c r="G668" s="48">
        <f t="shared" si="12"/>
        <v>2470416.6200000015</v>
      </c>
      <c r="H668" s="333" t="s">
        <v>9160</v>
      </c>
      <c r="L668" s="351"/>
    </row>
    <row r="669" spans="1:12">
      <c r="A669" s="322">
        <v>42681</v>
      </c>
      <c r="B669" s="9" t="s">
        <v>9161</v>
      </c>
      <c r="C669" s="48">
        <v>0</v>
      </c>
      <c r="D669" s="341"/>
      <c r="E669" s="48">
        <v>4315.7700000000004</v>
      </c>
      <c r="F669" s="81">
        <v>69</v>
      </c>
      <c r="G669" s="48">
        <f t="shared" si="12"/>
        <v>2276257.4700000016</v>
      </c>
      <c r="H669" s="333" t="s">
        <v>9162</v>
      </c>
      <c r="L669" s="351"/>
    </row>
    <row r="670" spans="1:12">
      <c r="A670" s="322">
        <v>42681</v>
      </c>
      <c r="B670" s="294" t="s">
        <v>9163</v>
      </c>
      <c r="C670" s="48">
        <v>0</v>
      </c>
      <c r="D670" s="341"/>
      <c r="E670" s="48">
        <v>402.72</v>
      </c>
      <c r="F670" s="81" t="s">
        <v>779</v>
      </c>
      <c r="G670" s="48">
        <f t="shared" si="12"/>
        <v>2271941.7000000016</v>
      </c>
      <c r="L670" s="351"/>
    </row>
    <row r="671" spans="1:12">
      <c r="A671" s="411">
        <v>42681</v>
      </c>
      <c r="B671" s="451" t="s">
        <v>4180</v>
      </c>
      <c r="C671" s="413">
        <v>26.26</v>
      </c>
      <c r="D671" s="341">
        <v>208</v>
      </c>
      <c r="E671" s="413">
        <v>0</v>
      </c>
      <c r="F671" s="81"/>
      <c r="G671" s="48">
        <f t="shared" si="12"/>
        <v>2271538.9800000014</v>
      </c>
      <c r="L671" s="351"/>
    </row>
    <row r="672" spans="1:12">
      <c r="A672" s="411">
        <v>42681</v>
      </c>
      <c r="B672" s="412" t="s">
        <v>4181</v>
      </c>
      <c r="C672" s="413">
        <v>164.13</v>
      </c>
      <c r="D672" s="341">
        <v>208</v>
      </c>
      <c r="E672" s="413">
        <v>0</v>
      </c>
      <c r="F672" s="81"/>
      <c r="G672" s="48">
        <f t="shared" si="12"/>
        <v>2271565.2400000012</v>
      </c>
      <c r="L672" s="351"/>
    </row>
    <row r="673" spans="1:12">
      <c r="A673" s="322">
        <v>42681</v>
      </c>
      <c r="B673" s="9" t="s">
        <v>4182</v>
      </c>
      <c r="C673" s="48">
        <v>0</v>
      </c>
      <c r="D673" s="341"/>
      <c r="E673" s="48">
        <v>25868.21</v>
      </c>
      <c r="F673" s="81">
        <v>37</v>
      </c>
      <c r="G673" s="48">
        <f t="shared" si="12"/>
        <v>2271729.370000001</v>
      </c>
      <c r="H673" s="347" t="s">
        <v>9164</v>
      </c>
      <c r="L673" s="351"/>
    </row>
    <row r="674" spans="1:12">
      <c r="A674" s="411">
        <v>42681</v>
      </c>
      <c r="B674" s="451" t="s">
        <v>4183</v>
      </c>
      <c r="C674" s="413">
        <v>19.579999999999998</v>
      </c>
      <c r="D674" s="341">
        <v>208</v>
      </c>
      <c r="E674" s="413">
        <v>0</v>
      </c>
      <c r="F674" s="81"/>
      <c r="G674" s="48">
        <f t="shared" si="12"/>
        <v>2245861.1600000011</v>
      </c>
      <c r="L674" s="351"/>
    </row>
    <row r="675" spans="1:12">
      <c r="A675" s="411">
        <v>42681</v>
      </c>
      <c r="B675" s="412" t="s">
        <v>4184</v>
      </c>
      <c r="C675" s="413">
        <v>122.37</v>
      </c>
      <c r="D675" s="341">
        <v>208</v>
      </c>
      <c r="E675" s="413">
        <v>0</v>
      </c>
      <c r="F675" s="81"/>
      <c r="G675" s="48">
        <f t="shared" si="12"/>
        <v>2245880.7400000012</v>
      </c>
      <c r="L675" s="351"/>
    </row>
    <row r="676" spans="1:12">
      <c r="A676" s="322">
        <v>42681</v>
      </c>
      <c r="B676" s="9" t="s">
        <v>4185</v>
      </c>
      <c r="C676" s="48">
        <v>0</v>
      </c>
      <c r="D676" s="341"/>
      <c r="E676" s="48">
        <v>5142.42</v>
      </c>
      <c r="F676" s="81">
        <v>37</v>
      </c>
      <c r="G676" s="48">
        <f t="shared" si="12"/>
        <v>2246003.1100000013</v>
      </c>
      <c r="H676" s="347" t="s">
        <v>9164</v>
      </c>
      <c r="L676" s="351"/>
    </row>
    <row r="677" spans="1:12">
      <c r="A677" s="411">
        <v>42681</v>
      </c>
      <c r="B677" s="451" t="s">
        <v>7987</v>
      </c>
      <c r="C677" s="413">
        <v>95.65</v>
      </c>
      <c r="D677" s="341">
        <v>208</v>
      </c>
      <c r="E677" s="413">
        <v>0</v>
      </c>
      <c r="F677" s="81"/>
      <c r="G677" s="48">
        <f t="shared" si="12"/>
        <v>2240860.6900000013</v>
      </c>
      <c r="L677" s="351"/>
    </row>
    <row r="678" spans="1:12">
      <c r="A678" s="411">
        <v>42681</v>
      </c>
      <c r="B678" s="412" t="s">
        <v>7988</v>
      </c>
      <c r="C678" s="413">
        <v>597.77</v>
      </c>
      <c r="D678" s="341">
        <v>208</v>
      </c>
      <c r="E678" s="413">
        <v>0</v>
      </c>
      <c r="F678" s="81"/>
      <c r="G678" s="48">
        <f t="shared" si="12"/>
        <v>2240956.3400000012</v>
      </c>
      <c r="L678" s="351"/>
    </row>
    <row r="679" spans="1:12">
      <c r="A679" s="322">
        <v>42681</v>
      </c>
      <c r="B679" s="9" t="s">
        <v>7989</v>
      </c>
      <c r="C679" s="48">
        <v>0</v>
      </c>
      <c r="D679" s="341"/>
      <c r="E679" s="48">
        <v>6299.09</v>
      </c>
      <c r="F679" s="81">
        <v>37</v>
      </c>
      <c r="G679" s="48">
        <f t="shared" si="12"/>
        <v>2241554.1100000013</v>
      </c>
      <c r="H679" s="347" t="s">
        <v>9164</v>
      </c>
      <c r="L679" s="351"/>
    </row>
    <row r="680" spans="1:12">
      <c r="A680" s="411">
        <v>42681</v>
      </c>
      <c r="B680" s="451" t="s">
        <v>4180</v>
      </c>
      <c r="C680" s="413">
        <v>15.76</v>
      </c>
      <c r="D680" s="341">
        <v>208</v>
      </c>
      <c r="E680" s="413">
        <v>0</v>
      </c>
      <c r="F680" s="81"/>
      <c r="G680" s="48">
        <f t="shared" si="12"/>
        <v>2235255.0200000014</v>
      </c>
      <c r="L680" s="351"/>
    </row>
    <row r="681" spans="1:12">
      <c r="A681" s="411">
        <v>42681</v>
      </c>
      <c r="B681" s="412" t="s">
        <v>4181</v>
      </c>
      <c r="C681" s="413">
        <v>98.51</v>
      </c>
      <c r="D681" s="341">
        <v>208</v>
      </c>
      <c r="E681" s="413">
        <v>0</v>
      </c>
      <c r="F681" s="81"/>
      <c r="G681" s="48">
        <f t="shared" si="12"/>
        <v>2235270.7800000012</v>
      </c>
      <c r="L681" s="351"/>
    </row>
    <row r="682" spans="1:12">
      <c r="A682" s="322">
        <v>42681</v>
      </c>
      <c r="B682" s="9" t="s">
        <v>4182</v>
      </c>
      <c r="C682" s="48">
        <v>0</v>
      </c>
      <c r="D682" s="341"/>
      <c r="E682" s="48">
        <v>47077.15</v>
      </c>
      <c r="F682" s="81">
        <v>21</v>
      </c>
      <c r="G682" s="48">
        <f t="shared" si="12"/>
        <v>2235369.290000001</v>
      </c>
      <c r="H682" s="347" t="s">
        <v>9165</v>
      </c>
      <c r="L682" s="351"/>
    </row>
    <row r="683" spans="1:12">
      <c r="A683" s="411">
        <v>42681</v>
      </c>
      <c r="B683" s="451" t="s">
        <v>4183</v>
      </c>
      <c r="C683" s="413">
        <v>75.86</v>
      </c>
      <c r="D683" s="341">
        <v>208</v>
      </c>
      <c r="E683" s="413">
        <v>0</v>
      </c>
      <c r="F683" s="81"/>
      <c r="G683" s="48">
        <f t="shared" si="12"/>
        <v>2188292.1400000011</v>
      </c>
      <c r="L683" s="351"/>
    </row>
    <row r="684" spans="1:12">
      <c r="A684" s="411">
        <v>42681</v>
      </c>
      <c r="B684" s="412" t="s">
        <v>4184</v>
      </c>
      <c r="C684" s="413">
        <v>474.12</v>
      </c>
      <c r="D684" s="341">
        <v>208</v>
      </c>
      <c r="E684" s="413">
        <v>0</v>
      </c>
      <c r="F684" s="81"/>
      <c r="G684" s="48">
        <f t="shared" si="12"/>
        <v>2188368.0000000009</v>
      </c>
      <c r="L684" s="351"/>
    </row>
    <row r="685" spans="1:12">
      <c r="A685" s="322">
        <v>42681</v>
      </c>
      <c r="B685" s="9" t="s">
        <v>4185</v>
      </c>
      <c r="C685" s="48">
        <v>0</v>
      </c>
      <c r="D685" s="341"/>
      <c r="E685" s="48">
        <v>19921.57</v>
      </c>
      <c r="F685" s="81">
        <v>21</v>
      </c>
      <c r="G685" s="48">
        <f t="shared" si="12"/>
        <v>2188842.120000001</v>
      </c>
      <c r="H685" s="347" t="s">
        <v>9165</v>
      </c>
      <c r="L685" s="351"/>
    </row>
    <row r="686" spans="1:12">
      <c r="A686" s="322">
        <v>42681</v>
      </c>
      <c r="B686" s="9" t="s">
        <v>9175</v>
      </c>
      <c r="C686" s="48">
        <v>7833.28</v>
      </c>
      <c r="D686" s="341">
        <v>29</v>
      </c>
      <c r="E686" s="48">
        <v>0</v>
      </c>
      <c r="F686" s="81"/>
      <c r="G686" s="48">
        <f t="shared" ref="G686" si="13">+G687-C686+E686</f>
        <v>2168920.5500000012</v>
      </c>
      <c r="H686" s="347"/>
      <c r="L686" s="351"/>
    </row>
    <row r="687" spans="1:12">
      <c r="A687" s="322">
        <v>42679</v>
      </c>
      <c r="B687" s="9" t="s">
        <v>5045</v>
      </c>
      <c r="C687" s="48">
        <v>0</v>
      </c>
      <c r="D687" s="341"/>
      <c r="E687" s="48">
        <v>145000</v>
      </c>
      <c r="F687" s="81">
        <v>35</v>
      </c>
      <c r="G687" s="48">
        <f t="shared" ref="G687:G749" si="14">+G688-C687+E687</f>
        <v>2176753.830000001</v>
      </c>
      <c r="H687" s="333" t="s">
        <v>9166</v>
      </c>
      <c r="J687" s="41">
        <v>2176753.83</v>
      </c>
      <c r="K687" s="41">
        <f>+G687-J687</f>
        <v>0</v>
      </c>
      <c r="L687" s="351"/>
    </row>
    <row r="688" spans="1:12">
      <c r="A688" s="322">
        <v>42679</v>
      </c>
      <c r="B688" s="9" t="s">
        <v>5077</v>
      </c>
      <c r="C688" s="48">
        <v>0</v>
      </c>
      <c r="D688" s="341"/>
      <c r="E688" s="48">
        <v>5000</v>
      </c>
      <c r="F688" s="81">
        <v>12</v>
      </c>
      <c r="G688" s="48">
        <f t="shared" si="14"/>
        <v>2031753.8300000008</v>
      </c>
      <c r="H688" s="333" t="s">
        <v>9167</v>
      </c>
      <c r="L688" s="351"/>
    </row>
    <row r="689" spans="1:12">
      <c r="A689" s="322">
        <v>42679</v>
      </c>
      <c r="B689" s="9" t="s">
        <v>9168</v>
      </c>
      <c r="C689" s="48">
        <v>0</v>
      </c>
      <c r="D689" s="341"/>
      <c r="E689" s="48">
        <v>9127.51</v>
      </c>
      <c r="F689" s="81">
        <v>19</v>
      </c>
      <c r="G689" s="48">
        <f t="shared" si="14"/>
        <v>2026753.8300000008</v>
      </c>
      <c r="H689" s="333" t="s">
        <v>9169</v>
      </c>
      <c r="L689" s="351"/>
    </row>
    <row r="690" spans="1:12" ht="11.25" customHeight="1">
      <c r="A690" s="322">
        <v>42679</v>
      </c>
      <c r="B690" s="9" t="s">
        <v>9170</v>
      </c>
      <c r="C690" s="48">
        <v>0</v>
      </c>
      <c r="D690" s="341"/>
      <c r="E690" s="48">
        <v>4054</v>
      </c>
      <c r="F690" s="81"/>
      <c r="G690" s="48">
        <f t="shared" si="14"/>
        <v>2017626.3200000008</v>
      </c>
      <c r="L690" s="351"/>
    </row>
    <row r="691" spans="1:12" ht="11.25" customHeight="1">
      <c r="A691" s="322">
        <v>42679</v>
      </c>
      <c r="B691" s="9" t="s">
        <v>9171</v>
      </c>
      <c r="C691" s="48">
        <v>0</v>
      </c>
      <c r="D691" s="341"/>
      <c r="E691" s="48">
        <v>18453.27</v>
      </c>
      <c r="F691" s="81">
        <v>20</v>
      </c>
      <c r="G691" s="48">
        <f t="shared" si="14"/>
        <v>2013572.3200000008</v>
      </c>
      <c r="H691" s="333" t="s">
        <v>9172</v>
      </c>
      <c r="L691" s="351"/>
    </row>
    <row r="692" spans="1:12" ht="11.25" customHeight="1">
      <c r="A692" s="322">
        <v>42679</v>
      </c>
      <c r="B692" s="9" t="s">
        <v>9173</v>
      </c>
      <c r="C692" s="48">
        <v>0</v>
      </c>
      <c r="D692" s="341"/>
      <c r="E692" s="48">
        <v>7624.65</v>
      </c>
      <c r="F692" s="81">
        <v>16</v>
      </c>
      <c r="G692" s="48">
        <f t="shared" si="14"/>
        <v>1995119.0500000007</v>
      </c>
      <c r="H692" s="333" t="s">
        <v>9174</v>
      </c>
      <c r="L692" s="351"/>
    </row>
    <row r="693" spans="1:12" ht="12" customHeight="1" thickBot="1">
      <c r="A693" s="322">
        <v>42678</v>
      </c>
      <c r="B693" s="9" t="s">
        <v>9176</v>
      </c>
      <c r="C693" s="48">
        <v>0</v>
      </c>
      <c r="D693" s="341"/>
      <c r="E693" s="48">
        <v>9723.26</v>
      </c>
      <c r="F693" s="81">
        <v>118</v>
      </c>
      <c r="G693" s="48">
        <f t="shared" si="14"/>
        <v>1987494.4000000008</v>
      </c>
      <c r="H693" s="333" t="s">
        <v>9177</v>
      </c>
      <c r="L693" s="351"/>
    </row>
    <row r="694" spans="1:12" ht="11.25" customHeight="1">
      <c r="A694" s="455">
        <v>42678</v>
      </c>
      <c r="B694" s="456" t="s">
        <v>9178</v>
      </c>
      <c r="C694" s="457">
        <v>8231.19</v>
      </c>
      <c r="D694" s="466" t="s">
        <v>4152</v>
      </c>
      <c r="E694" s="457">
        <v>0</v>
      </c>
      <c r="F694" s="464"/>
      <c r="G694" s="479">
        <f t="shared" si="14"/>
        <v>1977771.1400000008</v>
      </c>
      <c r="H694" s="333" t="s">
        <v>9179</v>
      </c>
      <c r="L694" s="351"/>
    </row>
    <row r="695" spans="1:12" ht="11.25" customHeight="1">
      <c r="A695" s="458">
        <v>42678</v>
      </c>
      <c r="B695" s="459" t="s">
        <v>9180</v>
      </c>
      <c r="C695" s="388">
        <v>593.35</v>
      </c>
      <c r="D695" s="396" t="s">
        <v>4152</v>
      </c>
      <c r="E695" s="388">
        <v>0</v>
      </c>
      <c r="F695" s="173"/>
      <c r="G695" s="480">
        <f t="shared" si="14"/>
        <v>1986002.3300000008</v>
      </c>
      <c r="H695" s="333" t="s">
        <v>9179</v>
      </c>
      <c r="L695" s="351"/>
    </row>
    <row r="696" spans="1:12" ht="11.25" customHeight="1">
      <c r="A696" s="458">
        <v>42678</v>
      </c>
      <c r="B696" s="459" t="s">
        <v>9181</v>
      </c>
      <c r="C696" s="388">
        <v>3708.39</v>
      </c>
      <c r="D696" s="396" t="s">
        <v>4152</v>
      </c>
      <c r="E696" s="388">
        <v>0</v>
      </c>
      <c r="F696" s="173"/>
      <c r="G696" s="480">
        <f t="shared" si="14"/>
        <v>1986595.6800000009</v>
      </c>
      <c r="H696" s="333" t="s">
        <v>9179</v>
      </c>
      <c r="L696" s="351"/>
    </row>
    <row r="697" spans="1:12" ht="12" customHeight="1" thickBot="1">
      <c r="A697" s="477">
        <v>42678</v>
      </c>
      <c r="B697" s="426" t="s">
        <v>9182</v>
      </c>
      <c r="C697" s="380">
        <v>0</v>
      </c>
      <c r="D697" s="381"/>
      <c r="E697" s="380">
        <v>181920</v>
      </c>
      <c r="F697" s="446" t="s">
        <v>4152</v>
      </c>
      <c r="G697" s="428">
        <f t="shared" si="14"/>
        <v>1990304.0700000008</v>
      </c>
      <c r="H697" s="333" t="s">
        <v>9183</v>
      </c>
      <c r="I697" s="351">
        <f>+E697-C696-C695-C694</f>
        <v>169387.06999999998</v>
      </c>
      <c r="L697" s="351"/>
    </row>
    <row r="698" spans="1:12" ht="11.25" customHeight="1">
      <c r="A698" s="322">
        <v>42678</v>
      </c>
      <c r="B698" s="9" t="s">
        <v>9184</v>
      </c>
      <c r="C698" s="48">
        <v>0</v>
      </c>
      <c r="D698" s="341"/>
      <c r="E698" s="48">
        <v>50000</v>
      </c>
      <c r="F698" s="81">
        <v>25</v>
      </c>
      <c r="G698" s="48">
        <f t="shared" si="14"/>
        <v>1808384.0700000008</v>
      </c>
      <c r="H698" s="333" t="s">
        <v>9185</v>
      </c>
      <c r="L698" s="351"/>
    </row>
    <row r="699" spans="1:12" ht="11.25" customHeight="1">
      <c r="A699" s="322">
        <v>42678</v>
      </c>
      <c r="B699" s="9" t="s">
        <v>9186</v>
      </c>
      <c r="C699" s="48">
        <v>0</v>
      </c>
      <c r="D699" s="341"/>
      <c r="E699" s="48">
        <v>64868.76</v>
      </c>
      <c r="F699" s="81">
        <v>26</v>
      </c>
      <c r="G699" s="48">
        <f t="shared" si="14"/>
        <v>1758384.0700000008</v>
      </c>
      <c r="H699" s="333" t="s">
        <v>9187</v>
      </c>
      <c r="I699" s="2" t="s">
        <v>9188</v>
      </c>
      <c r="L699" s="351"/>
    </row>
    <row r="700" spans="1:12" ht="11.25" customHeight="1">
      <c r="A700" s="322">
        <v>42678</v>
      </c>
      <c r="B700" s="9" t="s">
        <v>9189</v>
      </c>
      <c r="C700" s="48">
        <v>0</v>
      </c>
      <c r="D700" s="341"/>
      <c r="E700" s="48">
        <v>100</v>
      </c>
      <c r="F700" s="81">
        <v>27</v>
      </c>
      <c r="G700" s="48">
        <f t="shared" si="14"/>
        <v>1693515.3100000008</v>
      </c>
      <c r="H700" s="333" t="s">
        <v>9190</v>
      </c>
      <c r="I700" s="2" t="s">
        <v>9188</v>
      </c>
      <c r="L700" s="351"/>
    </row>
    <row r="701" spans="1:12" ht="11.25" customHeight="1">
      <c r="A701" s="322">
        <v>42678</v>
      </c>
      <c r="B701" s="9" t="s">
        <v>9191</v>
      </c>
      <c r="C701" s="48">
        <v>11600</v>
      </c>
      <c r="D701" s="341">
        <v>42</v>
      </c>
      <c r="E701" s="48">
        <v>0</v>
      </c>
      <c r="F701" s="81"/>
      <c r="G701" s="48">
        <f t="shared" si="14"/>
        <v>1693415.3100000008</v>
      </c>
      <c r="L701" s="351"/>
    </row>
    <row r="702" spans="1:12" ht="11.25" customHeight="1">
      <c r="A702" s="322">
        <v>42678</v>
      </c>
      <c r="B702" s="9" t="s">
        <v>9192</v>
      </c>
      <c r="C702" s="48">
        <v>4000</v>
      </c>
      <c r="D702" s="341">
        <v>34</v>
      </c>
      <c r="E702" s="48">
        <v>0</v>
      </c>
      <c r="F702" s="81"/>
      <c r="G702" s="48">
        <f t="shared" si="14"/>
        <v>1705015.3100000008</v>
      </c>
      <c r="L702" s="351"/>
    </row>
    <row r="703" spans="1:12" ht="11.25" customHeight="1">
      <c r="A703" s="322">
        <v>42678</v>
      </c>
      <c r="B703" s="9" t="s">
        <v>9193</v>
      </c>
      <c r="C703" s="48">
        <v>50000</v>
      </c>
      <c r="D703" s="341">
        <v>33</v>
      </c>
      <c r="E703" s="48">
        <v>0</v>
      </c>
      <c r="F703" s="81"/>
      <c r="G703" s="48">
        <f t="shared" si="14"/>
        <v>1709015.3100000008</v>
      </c>
      <c r="L703" s="351"/>
    </row>
    <row r="704" spans="1:12" ht="11.25" customHeight="1">
      <c r="A704" s="322">
        <v>42678</v>
      </c>
      <c r="B704" s="9" t="s">
        <v>9194</v>
      </c>
      <c r="C704" s="48">
        <v>8132.45</v>
      </c>
      <c r="D704" s="341">
        <v>31</v>
      </c>
      <c r="E704" s="48">
        <v>0</v>
      </c>
      <c r="F704" s="81"/>
      <c r="G704" s="48">
        <f t="shared" si="14"/>
        <v>1759015.3100000008</v>
      </c>
      <c r="L704" s="351"/>
    </row>
    <row r="705" spans="1:12">
      <c r="A705" s="322">
        <v>42678</v>
      </c>
      <c r="B705" s="9" t="s">
        <v>9195</v>
      </c>
      <c r="C705" s="48">
        <v>10733.64</v>
      </c>
      <c r="D705" s="341">
        <v>30</v>
      </c>
      <c r="E705" s="48">
        <v>0</v>
      </c>
      <c r="F705" s="81"/>
      <c r="G705" s="48">
        <f t="shared" si="14"/>
        <v>1767147.7600000007</v>
      </c>
      <c r="L705" s="351"/>
    </row>
    <row r="706" spans="1:12">
      <c r="A706" s="322">
        <v>42678</v>
      </c>
      <c r="B706" s="9" t="s">
        <v>9196</v>
      </c>
      <c r="C706" s="48">
        <v>5656.07</v>
      </c>
      <c r="D706" s="341">
        <v>28</v>
      </c>
      <c r="E706" s="48">
        <v>0</v>
      </c>
      <c r="F706" s="81"/>
      <c r="G706" s="48">
        <f t="shared" si="14"/>
        <v>1777881.4000000006</v>
      </c>
      <c r="L706" s="351"/>
    </row>
    <row r="707" spans="1:12">
      <c r="A707" s="322">
        <v>42678</v>
      </c>
      <c r="B707" s="9" t="s">
        <v>9197</v>
      </c>
      <c r="C707" s="48">
        <v>0</v>
      </c>
      <c r="D707" s="341"/>
      <c r="E707" s="48">
        <v>369000</v>
      </c>
      <c r="F707" s="81">
        <v>31</v>
      </c>
      <c r="G707" s="48">
        <f t="shared" si="14"/>
        <v>1783537.4700000007</v>
      </c>
      <c r="L707" s="351"/>
    </row>
    <row r="708" spans="1:12">
      <c r="A708" s="322">
        <v>42678</v>
      </c>
      <c r="B708" s="9" t="s">
        <v>9198</v>
      </c>
      <c r="C708" s="48">
        <v>0</v>
      </c>
      <c r="D708" s="341"/>
      <c r="E708" s="48">
        <v>390261.72</v>
      </c>
      <c r="F708" s="81">
        <v>24</v>
      </c>
      <c r="G708" s="48">
        <f t="shared" si="14"/>
        <v>1414537.4700000007</v>
      </c>
      <c r="H708" s="333" t="s">
        <v>9199</v>
      </c>
      <c r="L708" s="351"/>
    </row>
    <row r="709" spans="1:12">
      <c r="A709" s="322">
        <v>42678</v>
      </c>
      <c r="B709" s="9" t="s">
        <v>9200</v>
      </c>
      <c r="C709" s="48">
        <v>0</v>
      </c>
      <c r="D709" s="341"/>
      <c r="E709" s="48">
        <v>3030</v>
      </c>
      <c r="F709" s="81">
        <v>28</v>
      </c>
      <c r="G709" s="48">
        <f t="shared" si="14"/>
        <v>1024275.7500000006</v>
      </c>
      <c r="H709" s="333" t="s">
        <v>9201</v>
      </c>
      <c r="L709" s="351"/>
    </row>
    <row r="710" spans="1:12">
      <c r="A710" s="322">
        <v>42678</v>
      </c>
      <c r="B710" s="9" t="s">
        <v>9202</v>
      </c>
      <c r="C710" s="48">
        <v>0</v>
      </c>
      <c r="D710" s="341"/>
      <c r="E710" s="48">
        <v>5000</v>
      </c>
      <c r="F710" s="81">
        <v>47</v>
      </c>
      <c r="G710" s="48">
        <f t="shared" si="14"/>
        <v>1021245.7500000006</v>
      </c>
      <c r="H710" s="333" t="s">
        <v>9203</v>
      </c>
      <c r="L710" s="351"/>
    </row>
    <row r="711" spans="1:12">
      <c r="A711" s="322">
        <v>42678</v>
      </c>
      <c r="B711" s="9" t="s">
        <v>9202</v>
      </c>
      <c r="C711" s="48">
        <v>0</v>
      </c>
      <c r="D711" s="341"/>
      <c r="E711" s="48">
        <v>1000</v>
      </c>
      <c r="F711" s="81">
        <v>46</v>
      </c>
      <c r="G711" s="48">
        <f t="shared" si="14"/>
        <v>1016245.7500000006</v>
      </c>
      <c r="H711" s="333" t="s">
        <v>9204</v>
      </c>
      <c r="L711" s="351"/>
    </row>
    <row r="712" spans="1:12">
      <c r="A712" s="322">
        <v>42678</v>
      </c>
      <c r="B712" s="9" t="s">
        <v>9205</v>
      </c>
      <c r="C712" s="48">
        <v>424.47</v>
      </c>
      <c r="D712" s="341">
        <v>39</v>
      </c>
      <c r="E712" s="48">
        <v>0</v>
      </c>
      <c r="F712" s="81"/>
      <c r="G712" s="48">
        <f t="shared" si="14"/>
        <v>1015245.7500000006</v>
      </c>
      <c r="L712" s="351"/>
    </row>
    <row r="713" spans="1:12">
      <c r="A713" s="322">
        <v>42678</v>
      </c>
      <c r="B713" s="9" t="s">
        <v>9206</v>
      </c>
      <c r="C713" s="48">
        <v>5324.4</v>
      </c>
      <c r="D713" s="341">
        <v>40</v>
      </c>
      <c r="E713" s="48">
        <v>0</v>
      </c>
      <c r="F713" s="81"/>
      <c r="G713" s="48">
        <f t="shared" si="14"/>
        <v>1015670.2200000006</v>
      </c>
      <c r="L713" s="351"/>
    </row>
    <row r="714" spans="1:12">
      <c r="A714" s="322">
        <v>42678</v>
      </c>
      <c r="B714" s="9" t="s">
        <v>9207</v>
      </c>
      <c r="C714" s="48">
        <v>94597.06</v>
      </c>
      <c r="D714" s="341">
        <v>38</v>
      </c>
      <c r="E714" s="48">
        <v>0</v>
      </c>
      <c r="F714" s="81"/>
      <c r="G714" s="48">
        <f t="shared" si="14"/>
        <v>1020994.6200000006</v>
      </c>
      <c r="L714" s="351"/>
    </row>
    <row r="715" spans="1:12">
      <c r="A715" s="322">
        <v>42678</v>
      </c>
      <c r="B715" s="9" t="s">
        <v>9207</v>
      </c>
      <c r="C715" s="48">
        <v>58104.02</v>
      </c>
      <c r="D715" s="341">
        <v>37</v>
      </c>
      <c r="E715" s="48">
        <v>0</v>
      </c>
      <c r="F715" s="81"/>
      <c r="G715" s="48">
        <f t="shared" si="14"/>
        <v>1115591.6800000006</v>
      </c>
      <c r="L715" s="351"/>
    </row>
    <row r="716" spans="1:12">
      <c r="A716" s="322">
        <v>42678</v>
      </c>
      <c r="B716" s="9" t="s">
        <v>9208</v>
      </c>
      <c r="C716" s="48">
        <v>832418.42</v>
      </c>
      <c r="D716" s="341">
        <v>36</v>
      </c>
      <c r="E716" s="48">
        <v>0</v>
      </c>
      <c r="F716" s="81"/>
      <c r="G716" s="48">
        <f t="shared" si="14"/>
        <v>1173695.7000000007</v>
      </c>
      <c r="L716" s="351"/>
    </row>
    <row r="717" spans="1:12">
      <c r="A717" s="322">
        <v>42678</v>
      </c>
      <c r="B717" s="9" t="s">
        <v>9209</v>
      </c>
      <c r="C717" s="48">
        <v>0</v>
      </c>
      <c r="D717" s="341"/>
      <c r="E717" s="48">
        <v>20000</v>
      </c>
      <c r="F717" s="81">
        <v>33</v>
      </c>
      <c r="G717" s="48">
        <f t="shared" si="14"/>
        <v>2006114.1200000006</v>
      </c>
      <c r="H717" s="333" t="s">
        <v>9210</v>
      </c>
      <c r="L717" s="351"/>
    </row>
    <row r="718" spans="1:12">
      <c r="A718" s="322">
        <v>42678</v>
      </c>
      <c r="B718" s="9" t="s">
        <v>9211</v>
      </c>
      <c r="C718" s="48">
        <v>0</v>
      </c>
      <c r="D718" s="341"/>
      <c r="E718" s="48">
        <v>1025</v>
      </c>
      <c r="F718" s="81">
        <v>29</v>
      </c>
      <c r="G718" s="48">
        <f t="shared" si="14"/>
        <v>1986114.1200000006</v>
      </c>
      <c r="H718" s="333" t="s">
        <v>9212</v>
      </c>
      <c r="I718" s="2" t="s">
        <v>9213</v>
      </c>
      <c r="L718" s="351"/>
    </row>
    <row r="719" spans="1:12">
      <c r="A719" s="322">
        <v>42678</v>
      </c>
      <c r="B719" s="9" t="s">
        <v>9214</v>
      </c>
      <c r="C719" s="48">
        <v>0</v>
      </c>
      <c r="D719" s="341"/>
      <c r="E719" s="48">
        <v>120000</v>
      </c>
      <c r="F719" s="81">
        <v>23</v>
      </c>
      <c r="G719" s="48">
        <f t="shared" si="14"/>
        <v>1985089.1200000006</v>
      </c>
      <c r="H719" s="333" t="s">
        <v>9215</v>
      </c>
      <c r="L719" s="351"/>
    </row>
    <row r="720" spans="1:12">
      <c r="A720" s="322">
        <v>42678</v>
      </c>
      <c r="B720" s="9" t="s">
        <v>9216</v>
      </c>
      <c r="C720" s="48">
        <v>0</v>
      </c>
      <c r="D720" s="341"/>
      <c r="E720" s="48">
        <v>709100</v>
      </c>
      <c r="F720" s="81">
        <v>22</v>
      </c>
      <c r="G720" s="48">
        <f t="shared" si="14"/>
        <v>1865089.1200000006</v>
      </c>
      <c r="H720" s="333" t="s">
        <v>9217</v>
      </c>
      <c r="L720" s="351"/>
    </row>
    <row r="721" spans="1:12">
      <c r="A721" s="322">
        <v>42678</v>
      </c>
      <c r="B721" s="9" t="s">
        <v>9218</v>
      </c>
      <c r="C721" s="48">
        <v>370000</v>
      </c>
      <c r="D721" s="341">
        <v>21</v>
      </c>
      <c r="E721" s="48">
        <v>0</v>
      </c>
      <c r="F721" s="81"/>
      <c r="G721" s="48">
        <f t="shared" si="14"/>
        <v>1155989.1200000006</v>
      </c>
      <c r="L721" s="351"/>
    </row>
    <row r="722" spans="1:12">
      <c r="A722" s="322">
        <v>42678</v>
      </c>
      <c r="B722" s="9" t="s">
        <v>9219</v>
      </c>
      <c r="C722" s="48">
        <v>302340.43</v>
      </c>
      <c r="D722" s="341">
        <v>41</v>
      </c>
      <c r="E722" s="48">
        <v>0</v>
      </c>
      <c r="F722" s="81"/>
      <c r="G722" s="48">
        <f t="shared" si="14"/>
        <v>1525989.1200000006</v>
      </c>
      <c r="L722" s="351"/>
    </row>
    <row r="723" spans="1:12">
      <c r="A723" s="322">
        <v>42678</v>
      </c>
      <c r="B723" s="9" t="s">
        <v>9220</v>
      </c>
      <c r="C723" s="48">
        <v>1172.67</v>
      </c>
      <c r="D723" s="341">
        <v>4</v>
      </c>
      <c r="E723" s="48">
        <v>0</v>
      </c>
      <c r="F723" s="81"/>
      <c r="G723" s="48">
        <f t="shared" si="14"/>
        <v>1828329.5500000005</v>
      </c>
      <c r="L723" s="351"/>
    </row>
    <row r="724" spans="1:12">
      <c r="A724" s="322">
        <v>42678</v>
      </c>
      <c r="B724" s="9" t="s">
        <v>9221</v>
      </c>
      <c r="C724" s="48">
        <v>0</v>
      </c>
      <c r="D724" s="341"/>
      <c r="E724" s="48">
        <v>10000</v>
      </c>
      <c r="F724" s="81">
        <v>17</v>
      </c>
      <c r="G724" s="48">
        <f t="shared" si="14"/>
        <v>1829502.2200000004</v>
      </c>
      <c r="H724" s="333" t="s">
        <v>9222</v>
      </c>
      <c r="L724" s="351"/>
    </row>
    <row r="725" spans="1:12">
      <c r="A725" s="322">
        <v>42678</v>
      </c>
      <c r="B725" s="284" t="s">
        <v>9223</v>
      </c>
      <c r="C725" s="48">
        <v>5000</v>
      </c>
      <c r="D725" s="341" t="s">
        <v>5039</v>
      </c>
      <c r="E725" s="48">
        <v>0</v>
      </c>
      <c r="F725" s="81"/>
      <c r="G725" s="48">
        <f t="shared" si="14"/>
        <v>1819502.2200000004</v>
      </c>
      <c r="L725" s="351"/>
    </row>
    <row r="726" spans="1:12">
      <c r="A726" s="322">
        <v>42678</v>
      </c>
      <c r="B726" s="9" t="s">
        <v>9224</v>
      </c>
      <c r="C726" s="48">
        <v>0</v>
      </c>
      <c r="D726" s="341"/>
      <c r="E726" s="48">
        <v>1025</v>
      </c>
      <c r="F726" s="81">
        <v>16</v>
      </c>
      <c r="G726" s="48">
        <f t="shared" si="14"/>
        <v>1824502.2200000004</v>
      </c>
      <c r="H726" s="333" t="s">
        <v>9225</v>
      </c>
      <c r="L726" s="351"/>
    </row>
    <row r="727" spans="1:12">
      <c r="A727" s="322">
        <v>42678</v>
      </c>
      <c r="B727" s="9" t="s">
        <v>9226</v>
      </c>
      <c r="C727" s="48">
        <v>0</v>
      </c>
      <c r="D727" s="341"/>
      <c r="E727" s="48">
        <v>150115.01</v>
      </c>
      <c r="F727" s="81">
        <v>15</v>
      </c>
      <c r="G727" s="48">
        <f t="shared" si="14"/>
        <v>1823477.2200000004</v>
      </c>
      <c r="H727" s="333" t="s">
        <v>9227</v>
      </c>
      <c r="L727" s="351"/>
    </row>
    <row r="728" spans="1:12">
      <c r="A728" s="322">
        <v>42678</v>
      </c>
      <c r="B728" s="294" t="s">
        <v>9228</v>
      </c>
      <c r="C728" s="48">
        <v>0</v>
      </c>
      <c r="D728" s="341"/>
      <c r="E728" s="48">
        <v>977.68</v>
      </c>
      <c r="F728" s="81" t="s">
        <v>779</v>
      </c>
      <c r="G728" s="48">
        <f t="shared" si="14"/>
        <v>1673362.2100000004</v>
      </c>
      <c r="L728" s="351"/>
    </row>
    <row r="729" spans="1:12">
      <c r="A729" s="322">
        <v>42678</v>
      </c>
      <c r="B729" s="414" t="s">
        <v>9229</v>
      </c>
      <c r="C729" s="48">
        <v>0</v>
      </c>
      <c r="D729" s="341"/>
      <c r="E729" s="48">
        <v>39528.480000000003</v>
      </c>
      <c r="F729" s="81">
        <v>17</v>
      </c>
      <c r="G729" s="48">
        <f t="shared" si="14"/>
        <v>1672384.5300000005</v>
      </c>
      <c r="H729" s="333" t="s">
        <v>9230</v>
      </c>
      <c r="L729" s="351"/>
    </row>
    <row r="730" spans="1:12">
      <c r="A730" s="322">
        <v>42678</v>
      </c>
      <c r="B730" s="414" t="s">
        <v>9231</v>
      </c>
      <c r="C730" s="48">
        <v>0</v>
      </c>
      <c r="D730" s="341"/>
      <c r="E730" s="48">
        <v>29626.13</v>
      </c>
      <c r="F730" s="81">
        <v>18</v>
      </c>
      <c r="G730" s="48">
        <f t="shared" si="14"/>
        <v>1632856.0500000005</v>
      </c>
      <c r="H730" s="333" t="s">
        <v>9232</v>
      </c>
      <c r="L730" s="351"/>
    </row>
    <row r="731" spans="1:12">
      <c r="A731" s="411">
        <v>42678</v>
      </c>
      <c r="B731" s="451" t="s">
        <v>4180</v>
      </c>
      <c r="C731" s="413">
        <v>12.75</v>
      </c>
      <c r="D731" s="341">
        <v>208</v>
      </c>
      <c r="E731" s="413">
        <v>0</v>
      </c>
      <c r="F731" s="81"/>
      <c r="G731" s="48">
        <f t="shared" si="14"/>
        <v>1603229.9200000006</v>
      </c>
      <c r="L731" s="351"/>
    </row>
    <row r="732" spans="1:12">
      <c r="A732" s="411">
        <v>42678</v>
      </c>
      <c r="B732" s="412" t="s">
        <v>4181</v>
      </c>
      <c r="C732" s="413">
        <v>79.709999999999994</v>
      </c>
      <c r="D732" s="341">
        <v>208</v>
      </c>
      <c r="E732" s="413">
        <v>0</v>
      </c>
      <c r="F732" s="81"/>
      <c r="G732" s="48">
        <f t="shared" si="14"/>
        <v>1603242.6700000006</v>
      </c>
      <c r="L732" s="351"/>
    </row>
    <row r="733" spans="1:12">
      <c r="A733" s="322">
        <v>42678</v>
      </c>
      <c r="B733" s="9" t="s">
        <v>4182</v>
      </c>
      <c r="C733" s="48">
        <v>0</v>
      </c>
      <c r="D733" s="341"/>
      <c r="E733" s="48">
        <v>17672.98</v>
      </c>
      <c r="F733" s="81">
        <v>15</v>
      </c>
      <c r="G733" s="48">
        <f t="shared" si="14"/>
        <v>1603322.3800000006</v>
      </c>
      <c r="H733" s="347" t="s">
        <v>9233</v>
      </c>
      <c r="L733" s="351"/>
    </row>
    <row r="734" spans="1:12">
      <c r="A734" s="411">
        <v>42678</v>
      </c>
      <c r="B734" s="451" t="s">
        <v>4183</v>
      </c>
      <c r="C734" s="413">
        <v>30.03</v>
      </c>
      <c r="D734" s="341">
        <v>208</v>
      </c>
      <c r="E734" s="413">
        <v>0</v>
      </c>
      <c r="F734" s="81"/>
      <c r="G734" s="48">
        <f t="shared" si="14"/>
        <v>1585649.4000000006</v>
      </c>
      <c r="L734" s="351"/>
    </row>
    <row r="735" spans="1:12">
      <c r="A735" s="411">
        <v>42678</v>
      </c>
      <c r="B735" s="412" t="s">
        <v>4184</v>
      </c>
      <c r="C735" s="413">
        <v>187.68</v>
      </c>
      <c r="D735" s="341">
        <v>208</v>
      </c>
      <c r="E735" s="413">
        <v>0</v>
      </c>
      <c r="F735" s="81"/>
      <c r="G735" s="48">
        <f t="shared" si="14"/>
        <v>1585679.4300000006</v>
      </c>
      <c r="L735" s="351"/>
    </row>
    <row r="736" spans="1:12">
      <c r="A736" s="322">
        <v>42678</v>
      </c>
      <c r="B736" s="9" t="s">
        <v>4185</v>
      </c>
      <c r="C736" s="48">
        <v>0</v>
      </c>
      <c r="D736" s="341"/>
      <c r="E736" s="48">
        <v>7886.01</v>
      </c>
      <c r="F736" s="81">
        <v>15</v>
      </c>
      <c r="G736" s="48">
        <f t="shared" si="14"/>
        <v>1585867.1100000006</v>
      </c>
      <c r="H736" s="347" t="s">
        <v>9233</v>
      </c>
      <c r="L736" s="351"/>
    </row>
    <row r="737" spans="1:12">
      <c r="A737" s="322">
        <v>42678</v>
      </c>
      <c r="B737" s="9" t="s">
        <v>9234</v>
      </c>
      <c r="C737" s="48">
        <v>38564.480000000003</v>
      </c>
      <c r="D737" s="341">
        <v>5</v>
      </c>
      <c r="E737" s="48">
        <v>0</v>
      </c>
      <c r="F737" s="81"/>
      <c r="G737" s="48">
        <f t="shared" si="14"/>
        <v>1577981.1000000006</v>
      </c>
      <c r="L737" s="351"/>
    </row>
    <row r="738" spans="1:12">
      <c r="A738" s="322">
        <v>42678</v>
      </c>
      <c r="B738" s="9" t="s">
        <v>9235</v>
      </c>
      <c r="C738" s="48">
        <v>295000</v>
      </c>
      <c r="D738" s="341" t="s">
        <v>770</v>
      </c>
      <c r="E738" s="48">
        <v>0</v>
      </c>
      <c r="F738" s="81"/>
      <c r="G738" s="48">
        <f t="shared" si="14"/>
        <v>1616545.5800000005</v>
      </c>
      <c r="L738" s="351"/>
    </row>
    <row r="739" spans="1:12">
      <c r="A739" s="322">
        <v>42677</v>
      </c>
      <c r="B739" s="9" t="s">
        <v>9236</v>
      </c>
      <c r="C739" s="48">
        <v>0</v>
      </c>
      <c r="D739" s="341"/>
      <c r="E739" s="48">
        <v>50000</v>
      </c>
      <c r="F739" s="81">
        <v>19</v>
      </c>
      <c r="G739" s="48">
        <f t="shared" si="14"/>
        <v>1911545.5800000005</v>
      </c>
      <c r="H739" s="333" t="s">
        <v>9237</v>
      </c>
      <c r="J739" s="41">
        <v>1911545.58</v>
      </c>
      <c r="K739" s="41">
        <f>+G739-J739</f>
        <v>0</v>
      </c>
      <c r="L739" s="351"/>
    </row>
    <row r="740" spans="1:12">
      <c r="A740" s="322">
        <v>42677</v>
      </c>
      <c r="B740" s="9" t="s">
        <v>9238</v>
      </c>
      <c r="C740" s="48">
        <v>0</v>
      </c>
      <c r="D740" s="341"/>
      <c r="E740" s="48">
        <v>50000</v>
      </c>
      <c r="F740" s="81">
        <v>18</v>
      </c>
      <c r="G740" s="48">
        <f t="shared" si="14"/>
        <v>1861545.5800000005</v>
      </c>
      <c r="H740" s="333" t="s">
        <v>9239</v>
      </c>
      <c r="L740" s="351"/>
    </row>
    <row r="741" spans="1:12">
      <c r="A741" s="322">
        <v>42677</v>
      </c>
      <c r="B741" s="9" t="s">
        <v>9240</v>
      </c>
      <c r="C741" s="48">
        <v>0</v>
      </c>
      <c r="D741" s="341"/>
      <c r="E741" s="48">
        <v>30000</v>
      </c>
      <c r="F741" s="81">
        <v>16</v>
      </c>
      <c r="G741" s="48">
        <f t="shared" si="14"/>
        <v>1811545.5800000005</v>
      </c>
      <c r="L741" s="351"/>
    </row>
    <row r="742" spans="1:12">
      <c r="A742" s="322">
        <v>42677</v>
      </c>
      <c r="B742" s="9" t="s">
        <v>9241</v>
      </c>
      <c r="C742" s="48">
        <v>0</v>
      </c>
      <c r="D742" s="341"/>
      <c r="E742" s="48">
        <v>207007.05</v>
      </c>
      <c r="F742" s="81" t="s">
        <v>768</v>
      </c>
      <c r="G742" s="48">
        <f t="shared" si="14"/>
        <v>1781545.5800000005</v>
      </c>
      <c r="H742" s="333" t="s">
        <v>9242</v>
      </c>
      <c r="L742" s="351"/>
    </row>
    <row r="743" spans="1:12">
      <c r="A743" s="322">
        <v>42677</v>
      </c>
      <c r="B743" s="9" t="s">
        <v>9243</v>
      </c>
      <c r="C743" s="48">
        <v>0</v>
      </c>
      <c r="D743" s="341"/>
      <c r="E743" s="48">
        <v>231637.72</v>
      </c>
      <c r="F743" s="81" t="s">
        <v>767</v>
      </c>
      <c r="G743" s="48">
        <f t="shared" si="14"/>
        <v>1574538.5300000005</v>
      </c>
      <c r="H743" s="333" t="s">
        <v>9244</v>
      </c>
      <c r="L743" s="351"/>
    </row>
    <row r="744" spans="1:12">
      <c r="A744" s="322">
        <v>42677</v>
      </c>
      <c r="B744" s="291" t="s">
        <v>9245</v>
      </c>
      <c r="C744" s="48">
        <v>0</v>
      </c>
      <c r="D744" s="341"/>
      <c r="E744" s="48">
        <v>79912</v>
      </c>
      <c r="F744" s="81">
        <v>58</v>
      </c>
      <c r="G744" s="48">
        <f t="shared" si="14"/>
        <v>1342900.8100000005</v>
      </c>
      <c r="H744" s="333" t="s">
        <v>9246</v>
      </c>
      <c r="I744" s="2" t="s">
        <v>9124</v>
      </c>
      <c r="L744" s="351"/>
    </row>
    <row r="745" spans="1:12">
      <c r="A745" s="322">
        <v>42677</v>
      </c>
      <c r="B745" s="291" t="s">
        <v>9247</v>
      </c>
      <c r="C745" s="48">
        <v>0</v>
      </c>
      <c r="D745" s="341"/>
      <c r="E745" s="48">
        <v>18582.93</v>
      </c>
      <c r="F745" s="81">
        <v>59</v>
      </c>
      <c r="G745" s="48">
        <f t="shared" si="14"/>
        <v>1262988.8100000005</v>
      </c>
      <c r="H745" s="333" t="s">
        <v>9248</v>
      </c>
      <c r="I745" s="2" t="s">
        <v>9124</v>
      </c>
      <c r="L745" s="351"/>
    </row>
    <row r="746" spans="1:12">
      <c r="A746" s="322">
        <v>42677</v>
      </c>
      <c r="B746" s="9" t="s">
        <v>9249</v>
      </c>
      <c r="C746" s="48">
        <v>0</v>
      </c>
      <c r="D746" s="341"/>
      <c r="E746" s="48">
        <v>71581.11</v>
      </c>
      <c r="F746" s="81">
        <v>134</v>
      </c>
      <c r="G746" s="48">
        <f t="shared" si="14"/>
        <v>1244405.8800000006</v>
      </c>
      <c r="H746" s="333" t="s">
        <v>9250</v>
      </c>
      <c r="I746" s="2" t="s">
        <v>9251</v>
      </c>
      <c r="L746" s="351"/>
    </row>
    <row r="747" spans="1:12">
      <c r="A747" s="322">
        <v>42677</v>
      </c>
      <c r="B747" s="9" t="s">
        <v>9252</v>
      </c>
      <c r="C747" s="48">
        <v>0</v>
      </c>
      <c r="D747" s="341"/>
      <c r="E747" s="48">
        <v>484000</v>
      </c>
      <c r="F747" s="81">
        <v>43</v>
      </c>
      <c r="G747" s="48">
        <f t="shared" si="14"/>
        <v>1172824.7700000005</v>
      </c>
      <c r="H747" s="333" t="s">
        <v>4862</v>
      </c>
      <c r="L747" s="351"/>
    </row>
    <row r="748" spans="1:12">
      <c r="A748" s="322">
        <v>42677</v>
      </c>
      <c r="B748" s="9" t="s">
        <v>9253</v>
      </c>
      <c r="C748" s="48">
        <v>296000</v>
      </c>
      <c r="D748" s="341">
        <v>45</v>
      </c>
      <c r="E748" s="48">
        <v>0</v>
      </c>
      <c r="F748" s="81"/>
      <c r="G748" s="48">
        <f t="shared" si="14"/>
        <v>688824.7700000006</v>
      </c>
      <c r="H748" s="333" t="s">
        <v>4916</v>
      </c>
      <c r="L748" s="351"/>
    </row>
    <row r="749" spans="1:12">
      <c r="A749" s="322">
        <v>42677</v>
      </c>
      <c r="B749" s="9" t="s">
        <v>9254</v>
      </c>
      <c r="C749" s="48">
        <v>2500</v>
      </c>
      <c r="D749" s="341">
        <v>10</v>
      </c>
      <c r="E749" s="48">
        <v>0</v>
      </c>
      <c r="F749" s="81"/>
      <c r="G749" s="48">
        <f t="shared" si="14"/>
        <v>984824.7700000006</v>
      </c>
      <c r="L749" s="351"/>
    </row>
    <row r="750" spans="1:12">
      <c r="A750" s="322">
        <v>42677</v>
      </c>
      <c r="B750" s="9" t="s">
        <v>9255</v>
      </c>
      <c r="C750" s="48">
        <v>20000</v>
      </c>
      <c r="D750" s="341">
        <v>11</v>
      </c>
      <c r="E750" s="48">
        <v>0</v>
      </c>
      <c r="F750" s="81"/>
      <c r="G750" s="48">
        <f t="shared" ref="G750:G797" si="15">+G751-C750+E750</f>
        <v>987324.7700000006</v>
      </c>
      <c r="L750" s="351"/>
    </row>
    <row r="751" spans="1:12">
      <c r="A751" s="322">
        <v>42677</v>
      </c>
      <c r="B751" s="9" t="s">
        <v>9256</v>
      </c>
      <c r="C751" s="48">
        <v>2000</v>
      </c>
      <c r="D751" s="341">
        <v>12</v>
      </c>
      <c r="E751" s="48">
        <v>0</v>
      </c>
      <c r="F751" s="81"/>
      <c r="G751" s="48">
        <f t="shared" si="15"/>
        <v>1007324.7700000006</v>
      </c>
      <c r="L751" s="351"/>
    </row>
    <row r="752" spans="1:12">
      <c r="A752" s="322">
        <v>42677</v>
      </c>
      <c r="B752" s="9" t="s">
        <v>9257</v>
      </c>
      <c r="C752" s="48">
        <v>2366.4</v>
      </c>
      <c r="D752" s="341">
        <v>15</v>
      </c>
      <c r="E752" s="48">
        <v>0</v>
      </c>
      <c r="F752" s="81"/>
      <c r="G752" s="48">
        <f t="shared" si="15"/>
        <v>1009324.7700000006</v>
      </c>
      <c r="L752" s="351"/>
    </row>
    <row r="753" spans="1:12">
      <c r="A753" s="322">
        <v>42677</v>
      </c>
      <c r="B753" s="9" t="s">
        <v>9258</v>
      </c>
      <c r="C753" s="48">
        <v>2320</v>
      </c>
      <c r="D753" s="341">
        <v>16</v>
      </c>
      <c r="E753" s="48">
        <v>0</v>
      </c>
      <c r="F753" s="81"/>
      <c r="G753" s="48">
        <f t="shared" si="15"/>
        <v>1011691.1700000006</v>
      </c>
      <c r="L753" s="351"/>
    </row>
    <row r="754" spans="1:12">
      <c r="A754" s="322">
        <v>42677</v>
      </c>
      <c r="B754" s="9" t="s">
        <v>9259</v>
      </c>
      <c r="C754" s="48">
        <v>5848</v>
      </c>
      <c r="D754" s="341">
        <v>27</v>
      </c>
      <c r="E754" s="48">
        <v>0</v>
      </c>
      <c r="F754" s="81"/>
      <c r="G754" s="48">
        <f t="shared" si="15"/>
        <v>1014011.1700000006</v>
      </c>
      <c r="L754" s="351"/>
    </row>
    <row r="755" spans="1:12">
      <c r="A755" s="322">
        <v>42677</v>
      </c>
      <c r="B755" s="9" t="s">
        <v>9260</v>
      </c>
      <c r="C755" s="48">
        <v>995134.52</v>
      </c>
      <c r="D755" s="341">
        <v>6</v>
      </c>
      <c r="E755" s="48">
        <v>0</v>
      </c>
      <c r="F755" s="81"/>
      <c r="G755" s="48">
        <f t="shared" si="15"/>
        <v>1019859.1700000006</v>
      </c>
      <c r="L755" s="351"/>
    </row>
    <row r="756" spans="1:12">
      <c r="A756" s="322">
        <v>42677</v>
      </c>
      <c r="B756" s="9" t="s">
        <v>9261</v>
      </c>
      <c r="C756" s="48">
        <v>3000</v>
      </c>
      <c r="D756" s="341">
        <v>7</v>
      </c>
      <c r="E756" s="48">
        <v>0</v>
      </c>
      <c r="F756" s="81"/>
      <c r="G756" s="48">
        <f t="shared" si="15"/>
        <v>2014993.6900000006</v>
      </c>
      <c r="L756" s="351"/>
    </row>
    <row r="757" spans="1:12">
      <c r="A757" s="322">
        <v>42677</v>
      </c>
      <c r="B757" s="9" t="s">
        <v>9262</v>
      </c>
      <c r="C757" s="48">
        <v>5100</v>
      </c>
      <c r="D757" s="341">
        <v>8</v>
      </c>
      <c r="E757" s="48">
        <v>0</v>
      </c>
      <c r="F757" s="81"/>
      <c r="G757" s="48">
        <f t="shared" si="15"/>
        <v>2017993.6900000006</v>
      </c>
      <c r="L757" s="351"/>
    </row>
    <row r="758" spans="1:12">
      <c r="A758" s="322">
        <v>42677</v>
      </c>
      <c r="B758" s="9" t="s">
        <v>9263</v>
      </c>
      <c r="C758" s="48">
        <v>30000</v>
      </c>
      <c r="D758" s="341">
        <v>9</v>
      </c>
      <c r="E758" s="48">
        <v>0</v>
      </c>
      <c r="F758" s="81"/>
      <c r="G758" s="48">
        <f t="shared" si="15"/>
        <v>2023093.6900000006</v>
      </c>
      <c r="L758" s="351"/>
    </row>
    <row r="759" spans="1:12">
      <c r="A759" s="322">
        <v>42677</v>
      </c>
      <c r="B759" s="9" t="s">
        <v>9264</v>
      </c>
      <c r="C759" s="48">
        <v>30508</v>
      </c>
      <c r="D759" s="341">
        <v>17</v>
      </c>
      <c r="E759" s="48">
        <v>0</v>
      </c>
      <c r="F759" s="81"/>
      <c r="G759" s="48">
        <f t="shared" si="15"/>
        <v>2053093.6900000006</v>
      </c>
      <c r="L759" s="351"/>
    </row>
    <row r="760" spans="1:12">
      <c r="A760" s="322">
        <v>42677</v>
      </c>
      <c r="B760" s="9" t="s">
        <v>9265</v>
      </c>
      <c r="C760" s="48">
        <v>2900</v>
      </c>
      <c r="D760" s="341">
        <v>19</v>
      </c>
      <c r="E760" s="48">
        <v>0</v>
      </c>
      <c r="F760" s="81"/>
      <c r="G760" s="48">
        <f t="shared" si="15"/>
        <v>2083601.6900000006</v>
      </c>
      <c r="L760" s="351"/>
    </row>
    <row r="761" spans="1:12">
      <c r="A761" s="322">
        <v>42677</v>
      </c>
      <c r="B761" s="9" t="s">
        <v>9266</v>
      </c>
      <c r="C761" s="48">
        <v>3973.7</v>
      </c>
      <c r="D761" s="341">
        <v>20</v>
      </c>
      <c r="E761" s="48">
        <v>0</v>
      </c>
      <c r="F761" s="81"/>
      <c r="G761" s="48">
        <f t="shared" si="15"/>
        <v>2086501.6900000006</v>
      </c>
      <c r="L761" s="351"/>
    </row>
    <row r="762" spans="1:12">
      <c r="A762" s="322">
        <v>42677</v>
      </c>
      <c r="B762" s="9" t="s">
        <v>9267</v>
      </c>
      <c r="C762" s="48">
        <v>4490.87</v>
      </c>
      <c r="D762" s="341">
        <v>22</v>
      </c>
      <c r="E762" s="48">
        <v>0</v>
      </c>
      <c r="F762" s="81"/>
      <c r="G762" s="48">
        <f t="shared" si="15"/>
        <v>2090475.3900000006</v>
      </c>
      <c r="L762" s="351"/>
    </row>
    <row r="763" spans="1:12">
      <c r="A763" s="322">
        <v>42677</v>
      </c>
      <c r="B763" s="9" t="s">
        <v>9268</v>
      </c>
      <c r="C763" s="48">
        <v>4640</v>
      </c>
      <c r="D763" s="341">
        <v>18</v>
      </c>
      <c r="E763" s="48">
        <v>0</v>
      </c>
      <c r="F763" s="81"/>
      <c r="G763" s="48">
        <f t="shared" si="15"/>
        <v>2094966.2600000007</v>
      </c>
      <c r="L763" s="351"/>
    </row>
    <row r="764" spans="1:12">
      <c r="A764" s="322">
        <v>42677</v>
      </c>
      <c r="B764" s="9" t="s">
        <v>9269</v>
      </c>
      <c r="C764" s="48">
        <v>500</v>
      </c>
      <c r="D764" s="341">
        <v>23</v>
      </c>
      <c r="E764" s="48">
        <v>0</v>
      </c>
      <c r="F764" s="81"/>
      <c r="G764" s="48">
        <f t="shared" si="15"/>
        <v>2099606.2600000007</v>
      </c>
      <c r="L764" s="351"/>
    </row>
    <row r="765" spans="1:12">
      <c r="A765" s="322">
        <v>42677</v>
      </c>
      <c r="B765" s="9" t="s">
        <v>9270</v>
      </c>
      <c r="C765" s="48">
        <v>27842.32</v>
      </c>
      <c r="D765" s="341">
        <v>24</v>
      </c>
      <c r="E765" s="48">
        <v>0</v>
      </c>
      <c r="F765" s="81"/>
      <c r="G765" s="48">
        <f t="shared" si="15"/>
        <v>2100106.2600000007</v>
      </c>
      <c r="L765" s="351"/>
    </row>
    <row r="766" spans="1:12">
      <c r="A766" s="322">
        <v>42677</v>
      </c>
      <c r="B766" s="9" t="s">
        <v>9271</v>
      </c>
      <c r="C766" s="48">
        <v>15137</v>
      </c>
      <c r="D766" s="341">
        <v>25</v>
      </c>
      <c r="E766" s="48">
        <v>0</v>
      </c>
      <c r="F766" s="81"/>
      <c r="G766" s="48">
        <f t="shared" si="15"/>
        <v>2127948.5800000005</v>
      </c>
      <c r="L766" s="351"/>
    </row>
    <row r="767" spans="1:12">
      <c r="A767" s="322">
        <v>42677</v>
      </c>
      <c r="B767" s="9" t="s">
        <v>9272</v>
      </c>
      <c r="C767" s="48">
        <v>9709</v>
      </c>
      <c r="D767" s="341">
        <v>26</v>
      </c>
      <c r="E767" s="48">
        <v>0</v>
      </c>
      <c r="F767" s="81"/>
      <c r="G767" s="48">
        <f t="shared" si="15"/>
        <v>2143085.5800000005</v>
      </c>
      <c r="L767" s="351"/>
    </row>
    <row r="768" spans="1:12">
      <c r="A768" s="322">
        <v>42677</v>
      </c>
      <c r="B768" s="9" t="s">
        <v>9273</v>
      </c>
      <c r="C768" s="48">
        <v>22504</v>
      </c>
      <c r="D768" s="341">
        <v>13</v>
      </c>
      <c r="E768" s="48">
        <v>0</v>
      </c>
      <c r="F768" s="81"/>
      <c r="G768" s="48">
        <f t="shared" si="15"/>
        <v>2152794.5800000005</v>
      </c>
      <c r="L768" s="351"/>
    </row>
    <row r="769" spans="1:12">
      <c r="A769" s="322">
        <v>42677</v>
      </c>
      <c r="B769" s="9" t="s">
        <v>9274</v>
      </c>
      <c r="C769" s="48">
        <v>4250</v>
      </c>
      <c r="D769" s="341">
        <v>14</v>
      </c>
      <c r="E769" s="48">
        <v>0</v>
      </c>
      <c r="F769" s="81"/>
      <c r="G769" s="48">
        <f t="shared" si="15"/>
        <v>2175298.5800000005</v>
      </c>
      <c r="L769" s="351"/>
    </row>
    <row r="770" spans="1:12">
      <c r="A770" s="322">
        <v>42677</v>
      </c>
      <c r="B770" s="9" t="s">
        <v>5077</v>
      </c>
      <c r="C770" s="48">
        <v>0</v>
      </c>
      <c r="D770" s="341"/>
      <c r="E770" s="48">
        <v>50000</v>
      </c>
      <c r="F770" s="81">
        <v>1</v>
      </c>
      <c r="G770" s="48">
        <f t="shared" si="15"/>
        <v>2179548.5800000005</v>
      </c>
      <c r="H770" s="333" t="s">
        <v>9275</v>
      </c>
      <c r="L770" s="351"/>
    </row>
    <row r="771" spans="1:12">
      <c r="A771" s="322">
        <v>42677</v>
      </c>
      <c r="B771" s="9" t="s">
        <v>5077</v>
      </c>
      <c r="C771" s="48">
        <v>0</v>
      </c>
      <c r="D771" s="341"/>
      <c r="E771" s="48">
        <v>1025</v>
      </c>
      <c r="F771" s="81">
        <v>13</v>
      </c>
      <c r="G771" s="48">
        <f t="shared" si="15"/>
        <v>2129548.5800000005</v>
      </c>
      <c r="H771" s="333" t="s">
        <v>9276</v>
      </c>
      <c r="L771" s="351"/>
    </row>
    <row r="772" spans="1:12">
      <c r="A772" s="322">
        <v>42677</v>
      </c>
      <c r="B772" s="284" t="s">
        <v>9277</v>
      </c>
      <c r="C772" s="48">
        <v>5000</v>
      </c>
      <c r="D772" s="341" t="s">
        <v>5039</v>
      </c>
      <c r="E772" s="48">
        <v>0</v>
      </c>
      <c r="F772" s="81"/>
      <c r="G772" s="48">
        <f t="shared" si="15"/>
        <v>2128523.5800000005</v>
      </c>
      <c r="L772" s="351"/>
    </row>
    <row r="773" spans="1:12">
      <c r="A773" s="322">
        <v>42677</v>
      </c>
      <c r="B773" s="294" t="s">
        <v>9278</v>
      </c>
      <c r="C773" s="48">
        <v>0</v>
      </c>
      <c r="D773" s="341"/>
      <c r="E773" s="48">
        <v>19076.87</v>
      </c>
      <c r="F773" s="81" t="s">
        <v>779</v>
      </c>
      <c r="G773" s="48">
        <f t="shared" si="15"/>
        <v>2133523.5800000005</v>
      </c>
      <c r="L773" s="351"/>
    </row>
    <row r="774" spans="1:12">
      <c r="A774" s="322">
        <v>42677</v>
      </c>
      <c r="B774" s="9" t="s">
        <v>9279</v>
      </c>
      <c r="C774" s="48">
        <v>0</v>
      </c>
      <c r="D774" s="341"/>
      <c r="E774" s="48">
        <v>32564.74</v>
      </c>
      <c r="F774" s="81">
        <v>9</v>
      </c>
      <c r="G774" s="48">
        <f t="shared" si="15"/>
        <v>2114446.7100000004</v>
      </c>
      <c r="H774" s="333" t="s">
        <v>9280</v>
      </c>
      <c r="L774" s="351"/>
    </row>
    <row r="775" spans="1:12">
      <c r="A775" s="322">
        <v>42677</v>
      </c>
      <c r="B775" s="9" t="s">
        <v>9281</v>
      </c>
      <c r="C775" s="48">
        <v>0</v>
      </c>
      <c r="D775" s="341"/>
      <c r="E775" s="48">
        <v>7774</v>
      </c>
      <c r="F775" s="81">
        <v>2</v>
      </c>
      <c r="G775" s="48">
        <f t="shared" si="15"/>
        <v>2081881.9700000004</v>
      </c>
      <c r="H775" s="333" t="s">
        <v>9282</v>
      </c>
      <c r="L775" s="351"/>
    </row>
    <row r="776" spans="1:12">
      <c r="A776" s="411">
        <v>42677</v>
      </c>
      <c r="B776" s="451" t="s">
        <v>9283</v>
      </c>
      <c r="C776" s="413">
        <v>132.80000000000001</v>
      </c>
      <c r="D776" s="341">
        <v>208</v>
      </c>
      <c r="E776" s="413">
        <v>0</v>
      </c>
      <c r="F776" s="81"/>
      <c r="G776" s="48">
        <f t="shared" si="15"/>
        <v>2074107.9700000004</v>
      </c>
      <c r="L776" s="351"/>
    </row>
    <row r="777" spans="1:12">
      <c r="A777" s="411">
        <v>42677</v>
      </c>
      <c r="B777" s="412" t="s">
        <v>9284</v>
      </c>
      <c r="C777" s="413">
        <v>830</v>
      </c>
      <c r="D777" s="341">
        <v>208</v>
      </c>
      <c r="E777" s="413">
        <v>0</v>
      </c>
      <c r="F777" s="81"/>
      <c r="G777" s="48">
        <f t="shared" si="15"/>
        <v>2074240.7700000005</v>
      </c>
      <c r="L777" s="351"/>
    </row>
    <row r="778" spans="1:12">
      <c r="A778" s="411">
        <v>42677</v>
      </c>
      <c r="B778" s="451" t="s">
        <v>4180</v>
      </c>
      <c r="C778" s="413">
        <v>21.79</v>
      </c>
      <c r="D778" s="341">
        <v>208</v>
      </c>
      <c r="E778" s="413">
        <v>0</v>
      </c>
      <c r="F778" s="81"/>
      <c r="G778" s="48">
        <f t="shared" si="15"/>
        <v>2075070.7700000005</v>
      </c>
      <c r="L778" s="351"/>
    </row>
    <row r="779" spans="1:12">
      <c r="A779" s="411">
        <v>42677</v>
      </c>
      <c r="B779" s="412" t="s">
        <v>4181</v>
      </c>
      <c r="C779" s="413">
        <v>136.21</v>
      </c>
      <c r="D779" s="341">
        <v>208</v>
      </c>
      <c r="E779" s="413">
        <v>0</v>
      </c>
      <c r="F779" s="81"/>
      <c r="G779" s="48">
        <f t="shared" si="15"/>
        <v>2075092.5600000005</v>
      </c>
      <c r="L779" s="351"/>
    </row>
    <row r="780" spans="1:12">
      <c r="A780" s="322">
        <v>42677</v>
      </c>
      <c r="B780" s="9" t="s">
        <v>4182</v>
      </c>
      <c r="C780" s="48">
        <v>0</v>
      </c>
      <c r="D780" s="341"/>
      <c r="E780" s="48">
        <v>21705.03</v>
      </c>
      <c r="F780" s="81">
        <v>3</v>
      </c>
      <c r="G780" s="48">
        <f t="shared" si="15"/>
        <v>2075228.7700000005</v>
      </c>
      <c r="H780" s="347" t="s">
        <v>9285</v>
      </c>
      <c r="L780" s="351"/>
    </row>
    <row r="781" spans="1:12">
      <c r="A781" s="411">
        <v>42677</v>
      </c>
      <c r="B781" s="451" t="s">
        <v>4183</v>
      </c>
      <c r="C781" s="413">
        <v>61.77</v>
      </c>
      <c r="D781" s="341">
        <v>208</v>
      </c>
      <c r="E781" s="413">
        <v>0</v>
      </c>
      <c r="F781" s="81"/>
      <c r="G781" s="48">
        <f t="shared" si="15"/>
        <v>2053523.7400000005</v>
      </c>
      <c r="L781" s="351"/>
    </row>
    <row r="782" spans="1:12">
      <c r="A782" s="411">
        <v>42677</v>
      </c>
      <c r="B782" s="412" t="s">
        <v>4184</v>
      </c>
      <c r="C782" s="413">
        <v>386.09</v>
      </c>
      <c r="D782" s="341">
        <v>208</v>
      </c>
      <c r="E782" s="413">
        <v>0</v>
      </c>
      <c r="F782" s="81"/>
      <c r="G782" s="48">
        <f t="shared" si="15"/>
        <v>2053585.5100000005</v>
      </c>
      <c r="L782" s="351"/>
    </row>
    <row r="783" spans="1:12">
      <c r="A783" s="322">
        <v>42677</v>
      </c>
      <c r="B783" s="9" t="s">
        <v>4185</v>
      </c>
      <c r="C783" s="48">
        <v>0</v>
      </c>
      <c r="D783" s="341"/>
      <c r="E783" s="48">
        <v>16223.93</v>
      </c>
      <c r="F783" s="81">
        <v>3</v>
      </c>
      <c r="G783" s="48">
        <f t="shared" si="15"/>
        <v>2053971.6000000006</v>
      </c>
      <c r="H783" s="347" t="s">
        <v>9285</v>
      </c>
      <c r="L783" s="351"/>
    </row>
    <row r="784" spans="1:12">
      <c r="A784" s="411">
        <v>42677</v>
      </c>
      <c r="B784" s="451" t="s">
        <v>4180</v>
      </c>
      <c r="C784" s="413">
        <v>13.47</v>
      </c>
      <c r="D784" s="341">
        <v>208</v>
      </c>
      <c r="E784" s="413">
        <v>0</v>
      </c>
      <c r="F784" s="81"/>
      <c r="G784" s="48">
        <f t="shared" si="15"/>
        <v>2037747.6700000006</v>
      </c>
      <c r="L784" s="351"/>
    </row>
    <row r="785" spans="1:12">
      <c r="A785" s="411">
        <v>42677</v>
      </c>
      <c r="B785" s="412" t="s">
        <v>4181</v>
      </c>
      <c r="C785" s="413">
        <v>84.21</v>
      </c>
      <c r="D785" s="341">
        <v>208</v>
      </c>
      <c r="E785" s="413">
        <v>0</v>
      </c>
      <c r="F785" s="81"/>
      <c r="G785" s="48">
        <f t="shared" si="15"/>
        <v>2037761.1400000006</v>
      </c>
      <c r="L785" s="351"/>
    </row>
    <row r="786" spans="1:12">
      <c r="A786" s="322">
        <v>42677</v>
      </c>
      <c r="B786" s="9" t="s">
        <v>4182</v>
      </c>
      <c r="C786" s="48">
        <v>0</v>
      </c>
      <c r="D786" s="341"/>
      <c r="E786" s="48">
        <v>18470</v>
      </c>
      <c r="F786" s="81">
        <v>14</v>
      </c>
      <c r="G786" s="48">
        <f t="shared" si="15"/>
        <v>2037845.3500000006</v>
      </c>
      <c r="H786" s="347" t="s">
        <v>9286</v>
      </c>
      <c r="L786" s="351"/>
    </row>
    <row r="787" spans="1:12">
      <c r="A787" s="411">
        <v>42677</v>
      </c>
      <c r="B787" s="451" t="s">
        <v>4183</v>
      </c>
      <c r="C787" s="413">
        <v>34.11</v>
      </c>
      <c r="D787" s="341">
        <v>208</v>
      </c>
      <c r="E787" s="413">
        <v>0</v>
      </c>
      <c r="F787" s="81"/>
      <c r="G787" s="48">
        <f t="shared" si="15"/>
        <v>2019375.3500000006</v>
      </c>
      <c r="L787" s="351"/>
    </row>
    <row r="788" spans="1:12">
      <c r="A788" s="411">
        <v>42677</v>
      </c>
      <c r="B788" s="412" t="s">
        <v>4184</v>
      </c>
      <c r="C788" s="413">
        <v>213.21</v>
      </c>
      <c r="D788" s="341">
        <v>208</v>
      </c>
      <c r="E788" s="413">
        <v>0</v>
      </c>
      <c r="F788" s="81"/>
      <c r="G788" s="48">
        <f t="shared" si="15"/>
        <v>2019409.4600000007</v>
      </c>
      <c r="L788" s="351"/>
    </row>
    <row r="789" spans="1:12">
      <c r="A789" s="322">
        <v>42677</v>
      </c>
      <c r="B789" s="9" t="s">
        <v>4185</v>
      </c>
      <c r="C789" s="48">
        <v>0</v>
      </c>
      <c r="D789" s="341"/>
      <c r="E789" s="48">
        <v>8958.89</v>
      </c>
      <c r="F789" s="81">
        <v>14</v>
      </c>
      <c r="G789" s="48">
        <f t="shared" si="15"/>
        <v>2019622.6700000006</v>
      </c>
      <c r="H789" s="347" t="s">
        <v>9286</v>
      </c>
      <c r="L789" s="351"/>
    </row>
    <row r="790" spans="1:12">
      <c r="A790" s="322">
        <v>42677</v>
      </c>
      <c r="B790" s="9" t="s">
        <v>9287</v>
      </c>
      <c r="C790" s="48">
        <v>405000</v>
      </c>
      <c r="D790" s="341" t="s">
        <v>771</v>
      </c>
      <c r="E790" s="48">
        <v>0</v>
      </c>
      <c r="F790" s="81"/>
      <c r="G790" s="48">
        <f t="shared" si="15"/>
        <v>2010663.7800000007</v>
      </c>
      <c r="L790" s="351"/>
    </row>
    <row r="791" spans="1:12">
      <c r="A791" s="411">
        <v>42675</v>
      </c>
      <c r="B791" s="451" t="s">
        <v>9288</v>
      </c>
      <c r="C791" s="413">
        <v>0</v>
      </c>
      <c r="D791" s="341"/>
      <c r="E791" s="413">
        <v>100.44</v>
      </c>
      <c r="F791" s="81">
        <v>208</v>
      </c>
      <c r="G791" s="48">
        <f t="shared" si="15"/>
        <v>2415663.7800000007</v>
      </c>
      <c r="J791" s="41">
        <v>2415663.7799999998</v>
      </c>
      <c r="K791" s="41">
        <f>+G791-J791</f>
        <v>0</v>
      </c>
      <c r="L791" s="351"/>
    </row>
    <row r="792" spans="1:12">
      <c r="A792" s="411">
        <v>42675</v>
      </c>
      <c r="B792" s="412" t="s">
        <v>9288</v>
      </c>
      <c r="C792" s="413">
        <v>0</v>
      </c>
      <c r="D792" s="341"/>
      <c r="E792" s="413">
        <v>627.77</v>
      </c>
      <c r="F792" s="81">
        <v>208</v>
      </c>
      <c r="G792" s="48">
        <f t="shared" si="15"/>
        <v>2415563.3400000008</v>
      </c>
      <c r="L792" s="351"/>
    </row>
    <row r="793" spans="1:12">
      <c r="A793" s="322">
        <v>42675</v>
      </c>
      <c r="B793" s="9" t="s">
        <v>9289</v>
      </c>
      <c r="C793" s="48">
        <v>46726.97</v>
      </c>
      <c r="D793" s="341" t="s">
        <v>777</v>
      </c>
      <c r="E793" s="48">
        <v>0</v>
      </c>
      <c r="F793" s="81"/>
      <c r="G793" s="48">
        <f t="shared" si="15"/>
        <v>2414935.5700000008</v>
      </c>
      <c r="L793" s="351"/>
    </row>
    <row r="794" spans="1:12">
      <c r="A794" s="322">
        <v>42675</v>
      </c>
      <c r="B794" s="9" t="s">
        <v>9290</v>
      </c>
      <c r="C794" s="48">
        <v>39106.120000000003</v>
      </c>
      <c r="D794" s="341">
        <v>3</v>
      </c>
      <c r="E794" s="48">
        <v>0</v>
      </c>
      <c r="F794" s="81"/>
      <c r="G794" s="48">
        <f t="shared" si="15"/>
        <v>2461662.540000001</v>
      </c>
      <c r="L794" s="351"/>
    </row>
    <row r="795" spans="1:12">
      <c r="A795" s="322">
        <v>42675</v>
      </c>
      <c r="B795" s="9" t="s">
        <v>9291</v>
      </c>
      <c r="C795" s="48">
        <v>5225.8</v>
      </c>
      <c r="D795" s="341">
        <v>2</v>
      </c>
      <c r="E795" s="48">
        <v>0</v>
      </c>
      <c r="F795" s="81"/>
      <c r="G795" s="48">
        <f t="shared" si="15"/>
        <v>2500768.6600000011</v>
      </c>
      <c r="L795" s="351"/>
    </row>
    <row r="796" spans="1:12">
      <c r="A796" s="322">
        <v>42675</v>
      </c>
      <c r="B796" s="9" t="s">
        <v>9292</v>
      </c>
      <c r="C796" s="48">
        <v>0</v>
      </c>
      <c r="D796" s="341"/>
      <c r="E796" s="48">
        <v>590</v>
      </c>
      <c r="F796" s="81">
        <v>7</v>
      </c>
      <c r="G796" s="48">
        <f t="shared" si="15"/>
        <v>2505994.4600000009</v>
      </c>
      <c r="H796" s="333" t="s">
        <v>9293</v>
      </c>
      <c r="L796" s="351"/>
    </row>
    <row r="797" spans="1:12">
      <c r="A797" s="322">
        <v>42675</v>
      </c>
      <c r="B797" s="9" t="s">
        <v>9294</v>
      </c>
      <c r="C797" s="48">
        <v>0</v>
      </c>
      <c r="D797" s="341"/>
      <c r="E797" s="48">
        <v>390000</v>
      </c>
      <c r="F797" s="81">
        <v>11</v>
      </c>
      <c r="G797" s="48">
        <f t="shared" si="15"/>
        <v>2505404.4600000009</v>
      </c>
      <c r="L797" s="351"/>
    </row>
    <row r="798" spans="1:12">
      <c r="A798" s="322">
        <v>42675</v>
      </c>
      <c r="B798" s="9" t="s">
        <v>5045</v>
      </c>
      <c r="C798" s="48">
        <v>0</v>
      </c>
      <c r="D798" s="341"/>
      <c r="E798" s="48">
        <v>32000</v>
      </c>
      <c r="F798" s="81">
        <v>6</v>
      </c>
      <c r="G798" s="48">
        <f t="shared" ref="G798:G823" si="16">+G799-C798+E798</f>
        <v>2115404.4600000009</v>
      </c>
      <c r="H798" s="333" t="s">
        <v>9295</v>
      </c>
      <c r="L798" s="351"/>
    </row>
    <row r="799" spans="1:12">
      <c r="A799" s="322">
        <v>42675</v>
      </c>
      <c r="B799" s="414" t="s">
        <v>9296</v>
      </c>
      <c r="C799" s="48">
        <v>0</v>
      </c>
      <c r="D799" s="341"/>
      <c r="E799" s="48">
        <v>92570.31</v>
      </c>
      <c r="F799" s="81">
        <v>5</v>
      </c>
      <c r="G799" s="48">
        <f t="shared" si="16"/>
        <v>2083404.4600000009</v>
      </c>
      <c r="H799" s="333" t="s">
        <v>9297</v>
      </c>
      <c r="L799" s="351"/>
    </row>
    <row r="800" spans="1:12">
      <c r="A800" s="322">
        <v>42675</v>
      </c>
      <c r="B800" s="9" t="s">
        <v>9298</v>
      </c>
      <c r="C800" s="48">
        <v>0</v>
      </c>
      <c r="D800" s="341"/>
      <c r="E800" s="48">
        <v>1840</v>
      </c>
      <c r="F800" s="81">
        <v>4</v>
      </c>
      <c r="G800" s="48">
        <f t="shared" si="16"/>
        <v>1990834.1500000008</v>
      </c>
      <c r="H800" s="333" t="s">
        <v>9299</v>
      </c>
      <c r="I800" s="2" t="s">
        <v>9300</v>
      </c>
      <c r="L800" s="351"/>
    </row>
    <row r="801" spans="1:12">
      <c r="A801" s="322">
        <v>42675</v>
      </c>
      <c r="B801" s="9" t="s">
        <v>9301</v>
      </c>
      <c r="C801" s="48">
        <v>0</v>
      </c>
      <c r="D801" s="341"/>
      <c r="E801" s="48">
        <v>315000</v>
      </c>
      <c r="F801" s="81">
        <v>10</v>
      </c>
      <c r="G801" s="48">
        <f t="shared" si="16"/>
        <v>1988994.1500000008</v>
      </c>
      <c r="H801" s="333" t="s">
        <v>9302</v>
      </c>
      <c r="L801" s="351"/>
    </row>
    <row r="802" spans="1:12">
      <c r="A802" s="322">
        <v>42675</v>
      </c>
      <c r="B802" s="9" t="s">
        <v>9303</v>
      </c>
      <c r="C802" s="48">
        <v>280000</v>
      </c>
      <c r="D802" s="341">
        <v>1</v>
      </c>
      <c r="E802" s="48">
        <v>0</v>
      </c>
      <c r="F802" s="81"/>
      <c r="G802" s="48">
        <f t="shared" si="16"/>
        <v>1673994.1500000008</v>
      </c>
      <c r="L802" s="351"/>
    </row>
    <row r="803" spans="1:12">
      <c r="A803" s="322">
        <v>42675</v>
      </c>
      <c r="B803" s="9" t="s">
        <v>9304</v>
      </c>
      <c r="C803" s="48">
        <v>0</v>
      </c>
      <c r="D803" s="341"/>
      <c r="E803" s="48">
        <v>2990</v>
      </c>
      <c r="F803" s="81">
        <v>8</v>
      </c>
      <c r="G803" s="48">
        <f t="shared" si="16"/>
        <v>1953994.1500000008</v>
      </c>
      <c r="H803" s="333" t="s">
        <v>9305</v>
      </c>
      <c r="I803" s="2" t="s">
        <v>7073</v>
      </c>
      <c r="L803" s="351"/>
    </row>
    <row r="804" spans="1:12">
      <c r="A804" s="322">
        <v>42675</v>
      </c>
      <c r="B804" s="9" t="s">
        <v>9306</v>
      </c>
      <c r="C804" s="48">
        <v>702511.52</v>
      </c>
      <c r="D804" s="341">
        <v>700</v>
      </c>
      <c r="E804" s="48">
        <v>0</v>
      </c>
      <c r="F804" s="81"/>
      <c r="G804" s="48">
        <f t="shared" si="16"/>
        <v>1951004.1500000008</v>
      </c>
      <c r="L804" s="351"/>
    </row>
    <row r="805" spans="1:12">
      <c r="A805" s="322">
        <v>42675</v>
      </c>
      <c r="B805" s="9" t="s">
        <v>4279</v>
      </c>
      <c r="C805" s="48">
        <v>599993.61</v>
      </c>
      <c r="D805" s="341">
        <v>300</v>
      </c>
      <c r="E805" s="48">
        <v>0</v>
      </c>
      <c r="F805" s="81"/>
      <c r="G805" s="48">
        <f t="shared" si="16"/>
        <v>2653515.6700000009</v>
      </c>
      <c r="L805" s="351"/>
    </row>
    <row r="806" spans="1:12">
      <c r="A806" s="322">
        <v>42675</v>
      </c>
      <c r="B806" s="284" t="s">
        <v>9307</v>
      </c>
      <c r="C806" s="48">
        <v>5000</v>
      </c>
      <c r="D806" s="341" t="s">
        <v>5039</v>
      </c>
      <c r="E806" s="48">
        <v>0</v>
      </c>
      <c r="F806" s="81"/>
      <c r="G806" s="48">
        <f t="shared" si="16"/>
        <v>3253509.2800000007</v>
      </c>
      <c r="L806" s="351"/>
    </row>
    <row r="807" spans="1:12">
      <c r="A807" s="322">
        <v>42675</v>
      </c>
      <c r="B807" s="9" t="s">
        <v>9308</v>
      </c>
      <c r="C807" s="48">
        <v>0</v>
      </c>
      <c r="D807" s="341"/>
      <c r="E807" s="48">
        <v>382</v>
      </c>
      <c r="F807" s="81">
        <v>210</v>
      </c>
      <c r="G807" s="48">
        <f t="shared" si="16"/>
        <v>3258509.2800000007</v>
      </c>
      <c r="H807" s="333" t="s">
        <v>9309</v>
      </c>
      <c r="L807" s="351"/>
    </row>
    <row r="808" spans="1:12">
      <c r="A808" s="322">
        <v>42675</v>
      </c>
      <c r="B808" s="9" t="s">
        <v>9310</v>
      </c>
      <c r="C808" s="48">
        <v>0</v>
      </c>
      <c r="D808" s="341"/>
      <c r="E808" s="48">
        <v>193</v>
      </c>
      <c r="F808" s="81">
        <v>157</v>
      </c>
      <c r="G808" s="48">
        <f t="shared" si="16"/>
        <v>3258127.2800000007</v>
      </c>
      <c r="H808" s="333" t="s">
        <v>9311</v>
      </c>
      <c r="L808" s="351"/>
    </row>
    <row r="809" spans="1:12">
      <c r="A809" s="322">
        <v>42675</v>
      </c>
      <c r="B809" s="9" t="s">
        <v>9312</v>
      </c>
      <c r="C809" s="48">
        <v>0</v>
      </c>
      <c r="D809" s="341"/>
      <c r="E809" s="48">
        <v>146</v>
      </c>
      <c r="F809" s="81">
        <v>212</v>
      </c>
      <c r="G809" s="48">
        <f t="shared" si="16"/>
        <v>3257934.2800000007</v>
      </c>
      <c r="H809" s="333" t="s">
        <v>9313</v>
      </c>
      <c r="L809" s="351"/>
    </row>
    <row r="810" spans="1:12">
      <c r="A810" s="322">
        <v>42675</v>
      </c>
      <c r="B810" s="9" t="s">
        <v>9314</v>
      </c>
      <c r="C810" s="48">
        <v>0</v>
      </c>
      <c r="D810" s="341"/>
      <c r="E810" s="48">
        <v>405</v>
      </c>
      <c r="F810" s="81">
        <v>211</v>
      </c>
      <c r="G810" s="48">
        <f t="shared" si="16"/>
        <v>3257788.2800000007</v>
      </c>
      <c r="H810" s="333" t="s">
        <v>9315</v>
      </c>
      <c r="L810" s="351"/>
    </row>
    <row r="811" spans="1:12">
      <c r="A811" s="322">
        <v>42675</v>
      </c>
      <c r="B811" s="9" t="s">
        <v>16</v>
      </c>
      <c r="C811" s="48">
        <v>0</v>
      </c>
      <c r="D811" s="341"/>
      <c r="E811" s="48">
        <v>1500</v>
      </c>
      <c r="F811" s="81">
        <v>32</v>
      </c>
      <c r="G811" s="48">
        <f t="shared" si="16"/>
        <v>3257383.2800000007</v>
      </c>
      <c r="H811" s="333" t="s">
        <v>9316</v>
      </c>
      <c r="L811" s="351"/>
    </row>
    <row r="812" spans="1:12">
      <c r="A812" s="322">
        <v>42675</v>
      </c>
      <c r="B812" s="2" t="s">
        <v>9317</v>
      </c>
      <c r="C812" s="48">
        <v>0</v>
      </c>
      <c r="D812" s="341"/>
      <c r="E812" s="48">
        <v>8764.44</v>
      </c>
      <c r="F812" s="81" t="s">
        <v>2478</v>
      </c>
      <c r="G812" s="48">
        <f t="shared" si="16"/>
        <v>3255883.2800000007</v>
      </c>
      <c r="H812" s="333" t="s">
        <v>9318</v>
      </c>
      <c r="L812" s="351"/>
    </row>
    <row r="813" spans="1:12">
      <c r="A813" s="322">
        <v>42675</v>
      </c>
      <c r="B813" s="2" t="s">
        <v>9319</v>
      </c>
      <c r="C813" s="48">
        <v>0</v>
      </c>
      <c r="D813" s="341"/>
      <c r="E813" s="48">
        <v>17000</v>
      </c>
      <c r="F813" s="81" t="s">
        <v>2481</v>
      </c>
      <c r="G813" s="48">
        <f t="shared" si="16"/>
        <v>3247118.8400000008</v>
      </c>
      <c r="H813" s="333" t="s">
        <v>9320</v>
      </c>
      <c r="L813" s="351"/>
    </row>
    <row r="814" spans="1:12">
      <c r="A814" s="322">
        <v>42675</v>
      </c>
      <c r="B814" s="2" t="s">
        <v>9321</v>
      </c>
      <c r="C814" s="48">
        <v>0</v>
      </c>
      <c r="D814" s="341"/>
      <c r="E814" s="48">
        <v>154217.85</v>
      </c>
      <c r="F814" s="81" t="s">
        <v>2480</v>
      </c>
      <c r="G814" s="48">
        <f t="shared" si="16"/>
        <v>3230118.8400000008</v>
      </c>
      <c r="H814" s="333" t="s">
        <v>9322</v>
      </c>
      <c r="L814" s="351"/>
    </row>
    <row r="815" spans="1:12">
      <c r="A815" s="322">
        <v>42675</v>
      </c>
      <c r="B815" s="2" t="s">
        <v>9323</v>
      </c>
      <c r="C815" s="48">
        <v>0</v>
      </c>
      <c r="D815" s="341"/>
      <c r="E815" s="48">
        <v>22216.87</v>
      </c>
      <c r="F815" s="81" t="s">
        <v>2479</v>
      </c>
      <c r="G815" s="48">
        <f t="shared" si="16"/>
        <v>3075900.9900000007</v>
      </c>
      <c r="H815" s="333" t="s">
        <v>9324</v>
      </c>
      <c r="L815" s="351"/>
    </row>
    <row r="816" spans="1:12">
      <c r="A816" s="322">
        <v>42675</v>
      </c>
      <c r="B816" s="462" t="s">
        <v>9325</v>
      </c>
      <c r="C816" s="48">
        <v>0</v>
      </c>
      <c r="D816" s="341"/>
      <c r="E816" s="48">
        <v>2611.54</v>
      </c>
      <c r="F816" s="81" t="s">
        <v>779</v>
      </c>
      <c r="G816" s="48">
        <f t="shared" si="16"/>
        <v>3053684.1200000006</v>
      </c>
      <c r="L816" s="351"/>
    </row>
    <row r="817" spans="1:12">
      <c r="A817" s="411">
        <v>42675</v>
      </c>
      <c r="B817" s="460" t="s">
        <v>4180</v>
      </c>
      <c r="C817" s="413">
        <v>22.85</v>
      </c>
      <c r="D817" s="341">
        <v>208</v>
      </c>
      <c r="E817" s="413">
        <v>0</v>
      </c>
      <c r="F817" s="81"/>
      <c r="G817" s="48">
        <f t="shared" si="16"/>
        <v>3051072.5800000005</v>
      </c>
      <c r="L817" s="351"/>
    </row>
    <row r="818" spans="1:12">
      <c r="A818" s="411">
        <v>42675</v>
      </c>
      <c r="B818" s="461" t="s">
        <v>4181</v>
      </c>
      <c r="C818" s="413">
        <v>142.84</v>
      </c>
      <c r="D818" s="341">
        <v>208</v>
      </c>
      <c r="E818" s="413">
        <v>0</v>
      </c>
      <c r="F818" s="81"/>
      <c r="G818" s="48">
        <f t="shared" si="16"/>
        <v>3051095.4300000006</v>
      </c>
      <c r="L818" s="351"/>
    </row>
    <row r="819" spans="1:12">
      <c r="A819" s="322">
        <v>42675</v>
      </c>
      <c r="B819" s="2" t="s">
        <v>4182</v>
      </c>
      <c r="C819" s="48">
        <v>0</v>
      </c>
      <c r="D819" s="341"/>
      <c r="E819" s="48">
        <v>46957.64</v>
      </c>
      <c r="F819" s="81" t="s">
        <v>2482</v>
      </c>
      <c r="G819" s="48">
        <f t="shared" si="16"/>
        <v>3051238.2700000005</v>
      </c>
      <c r="H819" s="347" t="s">
        <v>9326</v>
      </c>
      <c r="L819" s="351"/>
    </row>
    <row r="820" spans="1:12">
      <c r="A820" s="411">
        <v>42675</v>
      </c>
      <c r="B820" s="460" t="s">
        <v>4183</v>
      </c>
      <c r="C820" s="413">
        <v>239.41</v>
      </c>
      <c r="D820" s="341">
        <v>208</v>
      </c>
      <c r="E820" s="413">
        <v>0</v>
      </c>
      <c r="F820" s="81"/>
      <c r="G820" s="48">
        <f t="shared" si="16"/>
        <v>3004280.6300000004</v>
      </c>
      <c r="L820" s="351"/>
    </row>
    <row r="821" spans="1:12">
      <c r="A821" s="411">
        <v>42675</v>
      </c>
      <c r="B821" s="461" t="s">
        <v>4184</v>
      </c>
      <c r="C821" s="413">
        <v>1496.3</v>
      </c>
      <c r="D821" s="341">
        <v>208</v>
      </c>
      <c r="E821" s="413">
        <v>0</v>
      </c>
      <c r="F821" s="81"/>
      <c r="G821" s="48">
        <f t="shared" si="16"/>
        <v>3004520.0400000005</v>
      </c>
      <c r="L821" s="351"/>
    </row>
    <row r="822" spans="1:12">
      <c r="A822" s="322">
        <v>42675</v>
      </c>
      <c r="B822" s="2" t="s">
        <v>4185</v>
      </c>
      <c r="C822" s="48">
        <v>0</v>
      </c>
      <c r="D822" s="341"/>
      <c r="E822" s="48">
        <v>62870</v>
      </c>
      <c r="F822" s="81" t="s">
        <v>2482</v>
      </c>
      <c r="G822" s="48">
        <f t="shared" si="16"/>
        <v>3006016.3400000003</v>
      </c>
      <c r="H822" s="347" t="s">
        <v>9326</v>
      </c>
      <c r="L822" s="351"/>
    </row>
    <row r="823" spans="1:12">
      <c r="A823" s="411">
        <v>42675</v>
      </c>
      <c r="B823" s="460" t="s">
        <v>5896</v>
      </c>
      <c r="C823" s="413">
        <v>163.84</v>
      </c>
      <c r="D823" s="341">
        <v>208</v>
      </c>
      <c r="E823" s="413">
        <v>0</v>
      </c>
      <c r="F823" s="81"/>
      <c r="G823" s="48">
        <f t="shared" si="16"/>
        <v>2943146.3400000003</v>
      </c>
      <c r="L823" s="351"/>
    </row>
    <row r="824" spans="1:12">
      <c r="A824" s="411">
        <v>42675</v>
      </c>
      <c r="B824" s="461" t="s">
        <v>9327</v>
      </c>
      <c r="C824" s="413">
        <v>1024</v>
      </c>
      <c r="D824" s="341">
        <v>208</v>
      </c>
      <c r="E824" s="413">
        <v>0</v>
      </c>
      <c r="F824" s="81"/>
      <c r="G824" s="48">
        <f>+G825-C824+E824</f>
        <v>2943310.18</v>
      </c>
      <c r="L824" s="351"/>
    </row>
    <row r="825" spans="1:12">
      <c r="G825" s="48">
        <v>2944334.18</v>
      </c>
    </row>
    <row r="830" spans="1:12">
      <c r="C830" s="351">
        <f>+C824+C821+C818-E792+C788+C785+C782+C779+C777+C735+C732+C684+C681+C678+C675+C672+C653+C650+C629+C626+C581+C578+C556+C553+C515+C512+C509+C506+C503+C500+C497+C475+C472+C446+C443+C415+C412+C369+C366+C323+C320+C317+C314+C311+C308+C305+C302+C271+C268+C265+C215+C212+C187+C184+C155+C152+C149+C146+C142+C109+C106+C103+C100+C97+C62+C59+C8</f>
        <v>33791.039999999994</v>
      </c>
    </row>
    <row r="831" spans="1:12">
      <c r="C831" s="351">
        <f>+C823+C820+C817-E791+C787+C784+C781+C778+C776+C734+C731+C683+C680+C677+C674+C671+C652+C649+C628+C625+C580+C577+C555+C552+C514+C511+C508+C505+C502+C499+C496+C474+C471+C445+C442+C414+C411+C368+C365+C322+C319+C316+C313+C310+C307+C304+C301++C270+C267+C264+C214+C211+C186+C183+C154+C151+C148+C145+C141+C108+C105+C102+C99+C96+C61+C58+C7</f>
        <v>5406.5500000000011</v>
      </c>
    </row>
  </sheetData>
  <autoFilter ref="A6:I825">
    <filterColumn colId="3"/>
    <filterColumn colId="4"/>
    <filterColumn colId="5"/>
  </autoFilter>
  <mergeCells count="3">
    <mergeCell ref="A1:G1"/>
    <mergeCell ref="A3:B3"/>
    <mergeCell ref="A4:B4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505"/>
  <sheetViews>
    <sheetView topLeftCell="A76" workbookViewId="0">
      <selection activeCell="B312" sqref="B312"/>
    </sheetView>
  </sheetViews>
  <sheetFormatPr baseColWidth="10" defaultRowHeight="11.25"/>
  <cols>
    <col min="1" max="1" width="8.7109375" style="2" bestFit="1" customWidth="1"/>
    <col min="2" max="2" width="68.5703125" style="2" customWidth="1"/>
    <col min="3" max="3" width="11.42578125" style="2"/>
    <col min="4" max="4" width="2.7109375" style="397" bestFit="1" customWidth="1"/>
    <col min="5" max="5" width="11.42578125" style="2"/>
    <col min="6" max="6" width="6.42578125" style="344" bestFit="1" customWidth="1"/>
    <col min="7" max="7" width="11.42578125" style="2"/>
    <col min="8" max="8" width="22" style="333" customWidth="1"/>
    <col min="9" max="9" width="25.140625" style="2" bestFit="1" customWidth="1"/>
    <col min="10" max="10" width="14.140625" style="2" customWidth="1"/>
    <col min="11" max="16384" width="11.42578125" style="2"/>
  </cols>
  <sheetData>
    <row r="1" spans="1:12" ht="12" thickBot="1">
      <c r="A1" s="505" t="s">
        <v>0</v>
      </c>
      <c r="B1" s="506"/>
      <c r="C1" s="506"/>
      <c r="D1" s="506"/>
      <c r="E1" s="506"/>
      <c r="F1" s="510"/>
      <c r="G1" s="508"/>
    </row>
    <row r="2" spans="1:12">
      <c r="A2" s="260">
        <v>42705</v>
      </c>
      <c r="B2" s="261" t="s">
        <v>1</v>
      </c>
      <c r="C2" s="321"/>
      <c r="D2" s="395"/>
      <c r="E2" s="320"/>
      <c r="F2" s="342"/>
      <c r="G2" s="321"/>
    </row>
    <row r="3" spans="1:12">
      <c r="A3" s="498" t="s">
        <v>2</v>
      </c>
      <c r="B3" s="498"/>
      <c r="C3" s="321"/>
      <c r="D3" s="395"/>
      <c r="E3" s="320"/>
      <c r="F3" s="342"/>
      <c r="G3" s="321">
        <f ca="1">+G3</f>
        <v>0</v>
      </c>
    </row>
    <row r="4" spans="1:12">
      <c r="A4" s="500" t="s">
        <v>3</v>
      </c>
      <c r="B4" s="500"/>
      <c r="C4" s="321"/>
      <c r="D4" s="395"/>
      <c r="E4" s="320"/>
      <c r="F4" s="342"/>
      <c r="G4" s="321"/>
    </row>
    <row r="6" spans="1:12">
      <c r="A6" s="106" t="s">
        <v>4</v>
      </c>
      <c r="B6" s="9" t="s">
        <v>5</v>
      </c>
      <c r="C6" s="387" t="s">
        <v>6</v>
      </c>
      <c r="D6" s="395"/>
      <c r="E6" s="263" t="s">
        <v>7</v>
      </c>
      <c r="F6" s="304"/>
      <c r="G6" s="263" t="s">
        <v>8</v>
      </c>
    </row>
    <row r="7" spans="1:12">
      <c r="A7" s="322">
        <v>42724</v>
      </c>
      <c r="B7" s="9" t="s">
        <v>9339</v>
      </c>
      <c r="C7" s="48">
        <v>0</v>
      </c>
      <c r="D7" s="341"/>
      <c r="E7" s="48">
        <v>298000</v>
      </c>
      <c r="F7" s="81"/>
      <c r="G7" s="48">
        <v>1506508.83</v>
      </c>
      <c r="K7" s="351"/>
      <c r="L7" s="351"/>
    </row>
    <row r="8" spans="1:12">
      <c r="A8" s="322">
        <v>42724</v>
      </c>
      <c r="B8" s="9" t="s">
        <v>9340</v>
      </c>
      <c r="C8" s="48">
        <v>0</v>
      </c>
      <c r="D8" s="341"/>
      <c r="E8" s="48">
        <v>5884.28</v>
      </c>
      <c r="F8" s="81"/>
      <c r="G8" s="48">
        <v>1208508.83</v>
      </c>
      <c r="K8" s="351"/>
      <c r="L8" s="351"/>
    </row>
    <row r="9" spans="1:12">
      <c r="A9" s="322">
        <v>42724</v>
      </c>
      <c r="B9" s="414" t="s">
        <v>9341</v>
      </c>
      <c r="C9" s="48">
        <v>0</v>
      </c>
      <c r="D9" s="341"/>
      <c r="E9" s="48">
        <v>392302.34</v>
      </c>
      <c r="F9" s="81"/>
      <c r="G9" s="48">
        <v>1202624.55</v>
      </c>
      <c r="K9" s="351"/>
      <c r="L9" s="351"/>
    </row>
    <row r="10" spans="1:12">
      <c r="A10" s="322">
        <v>42724</v>
      </c>
      <c r="B10" s="291" t="s">
        <v>9827</v>
      </c>
      <c r="C10" s="48">
        <v>0</v>
      </c>
      <c r="D10" s="341"/>
      <c r="E10" s="48">
        <v>198225</v>
      </c>
      <c r="F10" s="81"/>
      <c r="G10" s="48">
        <v>810322.21</v>
      </c>
      <c r="K10" s="351"/>
      <c r="L10" s="351"/>
    </row>
    <row r="11" spans="1:12">
      <c r="A11" s="322">
        <v>42724</v>
      </c>
      <c r="B11" s="9" t="s">
        <v>9342</v>
      </c>
      <c r="C11" s="48">
        <v>3172477.18</v>
      </c>
      <c r="D11" s="341"/>
      <c r="E11" s="48">
        <v>0</v>
      </c>
      <c r="F11" s="81"/>
      <c r="G11" s="48">
        <v>612097.21</v>
      </c>
      <c r="K11" s="351"/>
      <c r="L11" s="351"/>
    </row>
    <row r="12" spans="1:12">
      <c r="A12" s="322">
        <v>42724</v>
      </c>
      <c r="B12" s="9" t="s">
        <v>9343</v>
      </c>
      <c r="C12" s="48">
        <v>135000</v>
      </c>
      <c r="D12" s="341"/>
      <c r="E12" s="48">
        <v>0</v>
      </c>
      <c r="F12" s="81"/>
      <c r="G12" s="48">
        <v>3784574.39</v>
      </c>
      <c r="K12" s="351"/>
      <c r="L12" s="351"/>
    </row>
    <row r="13" spans="1:12">
      <c r="A13" s="322">
        <v>42724</v>
      </c>
      <c r="B13" s="9" t="s">
        <v>9344</v>
      </c>
      <c r="C13" s="48">
        <v>747484.63</v>
      </c>
      <c r="D13" s="341"/>
      <c r="E13" s="48">
        <v>0</v>
      </c>
      <c r="F13" s="81"/>
      <c r="G13" s="48">
        <v>3919574.39</v>
      </c>
      <c r="K13" s="351"/>
      <c r="L13" s="351"/>
    </row>
    <row r="14" spans="1:12">
      <c r="A14" s="322">
        <v>42724</v>
      </c>
      <c r="B14" s="9" t="s">
        <v>9344</v>
      </c>
      <c r="C14" s="48">
        <v>316602.15000000002</v>
      </c>
      <c r="D14" s="341"/>
      <c r="E14" s="48">
        <v>0</v>
      </c>
      <c r="F14" s="81"/>
      <c r="G14" s="48">
        <v>4667059.0199999996</v>
      </c>
      <c r="K14" s="351"/>
      <c r="L14" s="351"/>
    </row>
    <row r="15" spans="1:12">
      <c r="A15" s="322">
        <v>42724</v>
      </c>
      <c r="B15" s="9" t="s">
        <v>9344</v>
      </c>
      <c r="C15" s="48">
        <v>164732.85999999999</v>
      </c>
      <c r="D15" s="341"/>
      <c r="E15" s="48">
        <v>0</v>
      </c>
      <c r="F15" s="81"/>
      <c r="G15" s="48">
        <v>4983661.17</v>
      </c>
      <c r="K15" s="351"/>
      <c r="L15" s="351"/>
    </row>
    <row r="16" spans="1:12">
      <c r="A16" s="322">
        <v>42724</v>
      </c>
      <c r="B16" s="9" t="s">
        <v>9344</v>
      </c>
      <c r="C16" s="48">
        <v>89948.33</v>
      </c>
      <c r="D16" s="341"/>
      <c r="E16" s="48">
        <v>0</v>
      </c>
      <c r="F16" s="81"/>
      <c r="G16" s="48">
        <v>5148394.03</v>
      </c>
      <c r="K16" s="351"/>
      <c r="L16" s="351"/>
    </row>
    <row r="17" spans="1:12">
      <c r="A17" s="322">
        <v>42724</v>
      </c>
      <c r="B17" s="9" t="s">
        <v>4294</v>
      </c>
      <c r="C17" s="48">
        <v>30000</v>
      </c>
      <c r="D17" s="341"/>
      <c r="E17" s="48">
        <v>0</v>
      </c>
      <c r="F17" s="81"/>
      <c r="G17" s="48">
        <v>5238342.3600000003</v>
      </c>
      <c r="K17" s="351"/>
      <c r="L17" s="351"/>
    </row>
    <row r="18" spans="1:12">
      <c r="A18" s="322">
        <v>42724</v>
      </c>
      <c r="B18" s="9" t="s">
        <v>9345</v>
      </c>
      <c r="C18" s="48">
        <v>0</v>
      </c>
      <c r="D18" s="341"/>
      <c r="E18" s="48">
        <v>9860</v>
      </c>
      <c r="F18" s="81"/>
      <c r="G18" s="48">
        <v>5268342.3600000003</v>
      </c>
      <c r="K18" s="351"/>
      <c r="L18" s="351"/>
    </row>
    <row r="19" spans="1:12">
      <c r="A19" s="322">
        <v>42724</v>
      </c>
      <c r="B19" s="284" t="s">
        <v>9346</v>
      </c>
      <c r="C19" s="48">
        <v>5000</v>
      </c>
      <c r="D19" s="341"/>
      <c r="E19" s="48">
        <v>0</v>
      </c>
      <c r="F19" s="81"/>
      <c r="G19" s="48">
        <v>5258482.3600000003</v>
      </c>
      <c r="K19" s="351"/>
      <c r="L19" s="351"/>
    </row>
    <row r="20" spans="1:12">
      <c r="A20" s="322">
        <v>42724</v>
      </c>
      <c r="B20" s="414" t="s">
        <v>9347</v>
      </c>
      <c r="C20" s="48">
        <v>0</v>
      </c>
      <c r="D20" s="341"/>
      <c r="E20" s="48">
        <v>3912.72</v>
      </c>
      <c r="F20" s="81"/>
      <c r="G20" s="48">
        <v>5263482.3600000003</v>
      </c>
      <c r="K20" s="351"/>
      <c r="L20" s="351"/>
    </row>
    <row r="21" spans="1:12">
      <c r="A21" s="322">
        <v>42724</v>
      </c>
      <c r="B21" s="414" t="s">
        <v>9348</v>
      </c>
      <c r="C21" s="48">
        <v>0</v>
      </c>
      <c r="D21" s="341"/>
      <c r="E21" s="48">
        <v>4888.05</v>
      </c>
      <c r="F21" s="81"/>
      <c r="G21" s="48">
        <v>5259569.6399999997</v>
      </c>
      <c r="K21" s="351"/>
      <c r="L21" s="351"/>
    </row>
    <row r="22" spans="1:12">
      <c r="A22" s="322">
        <v>42724</v>
      </c>
      <c r="B22" s="294" t="s">
        <v>9349</v>
      </c>
      <c r="C22" s="48">
        <v>0</v>
      </c>
      <c r="D22" s="341"/>
      <c r="E22" s="48">
        <v>8416.23</v>
      </c>
      <c r="F22" s="81"/>
      <c r="G22" s="48">
        <v>5254681.59</v>
      </c>
      <c r="K22" s="351"/>
      <c r="L22" s="351"/>
    </row>
    <row r="23" spans="1:12">
      <c r="A23" s="411">
        <v>42724</v>
      </c>
      <c r="B23" s="451" t="s">
        <v>4180</v>
      </c>
      <c r="C23" s="413">
        <v>25.83</v>
      </c>
      <c r="D23" s="341"/>
      <c r="E23" s="413">
        <v>0</v>
      </c>
      <c r="F23" s="81"/>
      <c r="G23" s="413">
        <v>5246265.3600000003</v>
      </c>
      <c r="K23" s="351"/>
      <c r="L23" s="351"/>
    </row>
    <row r="24" spans="1:12">
      <c r="A24" s="411">
        <v>42724</v>
      </c>
      <c r="B24" s="412" t="s">
        <v>4181</v>
      </c>
      <c r="C24" s="413">
        <v>161.41999999999999</v>
      </c>
      <c r="D24" s="341"/>
      <c r="E24" s="413">
        <v>0</v>
      </c>
      <c r="F24" s="81"/>
      <c r="G24" s="413">
        <v>5246291.1900000004</v>
      </c>
      <c r="K24" s="351"/>
      <c r="L24" s="351"/>
    </row>
    <row r="25" spans="1:12">
      <c r="A25" s="322">
        <v>42724</v>
      </c>
      <c r="B25" s="9" t="s">
        <v>4182</v>
      </c>
      <c r="C25" s="48">
        <v>0</v>
      </c>
      <c r="D25" s="341"/>
      <c r="E25" s="48">
        <v>18094.560000000001</v>
      </c>
      <c r="F25" s="81"/>
      <c r="G25" s="48">
        <v>5246452.6100000003</v>
      </c>
      <c r="K25" s="351"/>
      <c r="L25" s="351"/>
    </row>
    <row r="26" spans="1:12">
      <c r="A26" s="411">
        <v>42724</v>
      </c>
      <c r="B26" s="451" t="s">
        <v>4183</v>
      </c>
      <c r="C26" s="413">
        <v>70.150000000000006</v>
      </c>
      <c r="D26" s="341"/>
      <c r="E26" s="413">
        <v>0</v>
      </c>
      <c r="F26" s="81"/>
      <c r="G26" s="413">
        <v>5228358.05</v>
      </c>
      <c r="K26" s="351"/>
      <c r="L26" s="351"/>
    </row>
    <row r="27" spans="1:12">
      <c r="A27" s="411">
        <v>42724</v>
      </c>
      <c r="B27" s="412" t="s">
        <v>4184</v>
      </c>
      <c r="C27" s="413">
        <v>438.45</v>
      </c>
      <c r="D27" s="341"/>
      <c r="E27" s="413">
        <v>0</v>
      </c>
      <c r="F27" s="81"/>
      <c r="G27" s="413">
        <v>5228428.2</v>
      </c>
      <c r="K27" s="351"/>
      <c r="L27" s="351"/>
    </row>
    <row r="28" spans="1:12">
      <c r="A28" s="322">
        <v>42724</v>
      </c>
      <c r="B28" s="9" t="s">
        <v>4185</v>
      </c>
      <c r="C28" s="48">
        <v>0</v>
      </c>
      <c r="D28" s="341"/>
      <c r="E28" s="48">
        <v>18423.740000000002</v>
      </c>
      <c r="F28" s="81"/>
      <c r="G28" s="48">
        <v>5228866.6500000004</v>
      </c>
      <c r="K28" s="351"/>
      <c r="L28" s="351"/>
    </row>
    <row r="29" spans="1:12">
      <c r="A29" s="411">
        <v>42724</v>
      </c>
      <c r="B29" s="451" t="s">
        <v>8678</v>
      </c>
      <c r="C29" s="413">
        <v>8.32</v>
      </c>
      <c r="D29" s="341"/>
      <c r="E29" s="413">
        <v>0</v>
      </c>
      <c r="F29" s="81"/>
      <c r="G29" s="413">
        <v>5210442.91</v>
      </c>
      <c r="K29" s="351"/>
      <c r="L29" s="351"/>
    </row>
    <row r="30" spans="1:12">
      <c r="A30" s="411">
        <v>42724</v>
      </c>
      <c r="B30" s="412" t="s">
        <v>8679</v>
      </c>
      <c r="C30" s="413">
        <v>52</v>
      </c>
      <c r="D30" s="341"/>
      <c r="E30" s="413">
        <v>0</v>
      </c>
      <c r="F30" s="81"/>
      <c r="G30" s="413">
        <v>5210451.2300000004</v>
      </c>
      <c r="K30" s="351"/>
      <c r="L30" s="351"/>
    </row>
    <row r="31" spans="1:12">
      <c r="A31" s="322">
        <v>42724</v>
      </c>
      <c r="B31" s="9" t="s">
        <v>8680</v>
      </c>
      <c r="C31" s="48">
        <v>0</v>
      </c>
      <c r="D31" s="341"/>
      <c r="E31" s="48">
        <v>2184.98</v>
      </c>
      <c r="F31" s="81"/>
      <c r="G31" s="48">
        <v>5210503.2300000004</v>
      </c>
      <c r="K31" s="351"/>
      <c r="L31" s="351"/>
    </row>
    <row r="32" spans="1:12">
      <c r="A32" s="322">
        <v>42724</v>
      </c>
      <c r="B32" s="9" t="s">
        <v>9350</v>
      </c>
      <c r="C32" s="48">
        <v>220000</v>
      </c>
      <c r="D32" s="341">
        <v>58</v>
      </c>
      <c r="E32" s="48">
        <v>0</v>
      </c>
      <c r="F32" s="81"/>
      <c r="G32" s="48">
        <v>5208318.25</v>
      </c>
      <c r="H32" s="333" t="s">
        <v>9351</v>
      </c>
      <c r="K32" s="351"/>
      <c r="L32" s="351"/>
    </row>
    <row r="33" spans="1:12">
      <c r="A33" s="322">
        <v>42723</v>
      </c>
      <c r="B33" s="9" t="s">
        <v>9352</v>
      </c>
      <c r="C33" s="48">
        <v>0</v>
      </c>
      <c r="D33" s="341"/>
      <c r="E33" s="48">
        <v>5730.01</v>
      </c>
      <c r="F33" s="81"/>
      <c r="G33" s="48">
        <v>5428318.25</v>
      </c>
      <c r="H33" s="333" t="s">
        <v>9353</v>
      </c>
      <c r="I33" s="2" t="s">
        <v>9354</v>
      </c>
      <c r="K33" s="351"/>
      <c r="L33" s="351"/>
    </row>
    <row r="34" spans="1:12">
      <c r="A34" s="322">
        <v>42723</v>
      </c>
      <c r="B34" s="9" t="s">
        <v>6835</v>
      </c>
      <c r="C34" s="48">
        <v>20000</v>
      </c>
      <c r="D34" s="341"/>
      <c r="E34" s="48">
        <v>0</v>
      </c>
      <c r="F34" s="81"/>
      <c r="G34" s="48">
        <v>5422588.2400000002</v>
      </c>
      <c r="K34" s="351"/>
      <c r="L34" s="351"/>
    </row>
    <row r="35" spans="1:12">
      <c r="A35" s="322">
        <v>42723</v>
      </c>
      <c r="B35" s="9" t="s">
        <v>9355</v>
      </c>
      <c r="C35" s="48">
        <v>113227.75</v>
      </c>
      <c r="D35" s="341"/>
      <c r="E35" s="48">
        <v>0</v>
      </c>
      <c r="F35" s="81"/>
      <c r="G35" s="48">
        <v>5442588.2400000002</v>
      </c>
      <c r="K35" s="351"/>
      <c r="L35" s="351"/>
    </row>
    <row r="36" spans="1:12">
      <c r="A36" s="322">
        <v>42723</v>
      </c>
      <c r="B36" s="9" t="s">
        <v>9356</v>
      </c>
      <c r="C36" s="48">
        <v>0</v>
      </c>
      <c r="D36" s="341"/>
      <c r="E36" s="48">
        <v>55000</v>
      </c>
      <c r="F36" s="81"/>
      <c r="G36" s="48">
        <v>5555815.9900000002</v>
      </c>
      <c r="H36" s="333" t="s">
        <v>9353</v>
      </c>
      <c r="K36" s="351"/>
      <c r="L36" s="351"/>
    </row>
    <row r="37" spans="1:12">
      <c r="A37" s="322">
        <v>42723</v>
      </c>
      <c r="B37" s="9" t="s">
        <v>9357</v>
      </c>
      <c r="C37" s="48">
        <v>0</v>
      </c>
      <c r="D37" s="341"/>
      <c r="E37" s="48">
        <v>35020</v>
      </c>
      <c r="F37" s="81"/>
      <c r="G37" s="48">
        <v>5500815.9900000002</v>
      </c>
      <c r="K37" s="351"/>
      <c r="L37" s="351"/>
    </row>
    <row r="38" spans="1:12">
      <c r="A38" s="322">
        <v>42723</v>
      </c>
      <c r="B38" s="9" t="s">
        <v>9358</v>
      </c>
      <c r="C38" s="48">
        <v>0</v>
      </c>
      <c r="D38" s="341"/>
      <c r="E38" s="48">
        <v>2497.0100000000002</v>
      </c>
      <c r="F38" s="81"/>
      <c r="G38" s="48">
        <v>5465795.9900000002</v>
      </c>
      <c r="H38" s="333" t="s">
        <v>9353</v>
      </c>
      <c r="I38" s="2" t="s">
        <v>9359</v>
      </c>
      <c r="K38" s="351"/>
      <c r="L38" s="351"/>
    </row>
    <row r="39" spans="1:12">
      <c r="A39" s="322">
        <v>42723</v>
      </c>
      <c r="B39" s="9" t="s">
        <v>9360</v>
      </c>
      <c r="C39" s="48">
        <v>9158.5300000000007</v>
      </c>
      <c r="D39" s="341"/>
      <c r="E39" s="48">
        <v>0</v>
      </c>
      <c r="F39" s="81"/>
      <c r="G39" s="48">
        <v>5463298.9800000004</v>
      </c>
      <c r="K39" s="351"/>
      <c r="L39" s="351"/>
    </row>
    <row r="40" spans="1:12">
      <c r="A40" s="322">
        <v>42723</v>
      </c>
      <c r="B40" s="9" t="s">
        <v>9361</v>
      </c>
      <c r="C40" s="48">
        <v>0</v>
      </c>
      <c r="D40" s="341"/>
      <c r="E40" s="48">
        <v>585000</v>
      </c>
      <c r="F40" s="81"/>
      <c r="G40" s="48">
        <v>5472457.5099999998</v>
      </c>
      <c r="K40" s="351"/>
      <c r="L40" s="351"/>
    </row>
    <row r="41" spans="1:12">
      <c r="A41" s="322">
        <v>42723</v>
      </c>
      <c r="B41" s="414" t="s">
        <v>9362</v>
      </c>
      <c r="C41" s="48">
        <v>0</v>
      </c>
      <c r="D41" s="341"/>
      <c r="E41" s="48">
        <v>58353.599999999999</v>
      </c>
      <c r="F41" s="81"/>
      <c r="G41" s="48">
        <v>4887457.51</v>
      </c>
      <c r="K41" s="351"/>
      <c r="L41" s="351"/>
    </row>
    <row r="42" spans="1:12">
      <c r="A42" s="322">
        <v>42723</v>
      </c>
      <c r="B42" s="414" t="s">
        <v>9363</v>
      </c>
      <c r="C42" s="48">
        <v>0</v>
      </c>
      <c r="D42" s="341"/>
      <c r="E42" s="48">
        <v>19531.27</v>
      </c>
      <c r="F42" s="81"/>
      <c r="G42" s="48">
        <v>4829103.91</v>
      </c>
      <c r="K42" s="351"/>
      <c r="L42" s="351"/>
    </row>
    <row r="43" spans="1:12">
      <c r="A43" s="322">
        <v>42723</v>
      </c>
      <c r="B43" s="9" t="s">
        <v>9364</v>
      </c>
      <c r="C43" s="48">
        <v>0</v>
      </c>
      <c r="D43" s="341"/>
      <c r="E43" s="48">
        <v>3680</v>
      </c>
      <c r="F43" s="81"/>
      <c r="G43" s="48">
        <v>4809572.6399999997</v>
      </c>
      <c r="H43" s="333" t="s">
        <v>9365</v>
      </c>
      <c r="I43" s="2" t="s">
        <v>9366</v>
      </c>
      <c r="K43" s="351"/>
      <c r="L43" s="351"/>
    </row>
    <row r="44" spans="1:12">
      <c r="A44" s="322">
        <v>42723</v>
      </c>
      <c r="B44" s="9" t="s">
        <v>9367</v>
      </c>
      <c r="C44" s="48">
        <v>0</v>
      </c>
      <c r="D44" s="341"/>
      <c r="E44" s="48">
        <v>314300</v>
      </c>
      <c r="F44" s="81"/>
      <c r="G44" s="48">
        <v>4805892.6399999997</v>
      </c>
      <c r="K44" s="351"/>
      <c r="L44" s="351"/>
    </row>
    <row r="45" spans="1:12">
      <c r="A45" s="322">
        <v>42723</v>
      </c>
      <c r="B45" s="9" t="s">
        <v>9368</v>
      </c>
      <c r="C45" s="48">
        <v>0</v>
      </c>
      <c r="D45" s="341"/>
      <c r="E45" s="48">
        <v>3030</v>
      </c>
      <c r="F45" s="81"/>
      <c r="G45" s="48">
        <v>4491592.6399999997</v>
      </c>
      <c r="H45" s="333" t="s">
        <v>9365</v>
      </c>
      <c r="I45" s="2" t="s">
        <v>9369</v>
      </c>
      <c r="K45" s="351"/>
      <c r="L45" s="351"/>
    </row>
    <row r="46" spans="1:12">
      <c r="A46" s="322">
        <v>42723</v>
      </c>
      <c r="B46" s="9" t="s">
        <v>5045</v>
      </c>
      <c r="C46" s="48">
        <v>0</v>
      </c>
      <c r="D46" s="341"/>
      <c r="E46" s="48">
        <v>1014.75</v>
      </c>
      <c r="F46" s="81"/>
      <c r="G46" s="48">
        <v>4488562.6399999997</v>
      </c>
      <c r="K46" s="351"/>
      <c r="L46" s="351"/>
    </row>
    <row r="47" spans="1:12">
      <c r="A47" s="322">
        <v>42723</v>
      </c>
      <c r="B47" s="9" t="s">
        <v>9370</v>
      </c>
      <c r="C47" s="48">
        <v>0</v>
      </c>
      <c r="D47" s="341"/>
      <c r="E47" s="48">
        <v>565000</v>
      </c>
      <c r="F47" s="81"/>
      <c r="G47" s="48">
        <v>4487547.8899999997</v>
      </c>
      <c r="K47" s="351"/>
      <c r="L47" s="351"/>
    </row>
    <row r="48" spans="1:12">
      <c r="A48" s="322">
        <v>42723</v>
      </c>
      <c r="B48" s="291" t="s">
        <v>9371</v>
      </c>
      <c r="C48" s="48">
        <v>0</v>
      </c>
      <c r="D48" s="341"/>
      <c r="E48" s="48">
        <v>57200</v>
      </c>
      <c r="F48" s="81"/>
      <c r="G48" s="48">
        <v>3922547.89</v>
      </c>
      <c r="H48" s="333" t="s">
        <v>9372</v>
      </c>
      <c r="I48" s="2" t="s">
        <v>9373</v>
      </c>
      <c r="K48" s="351"/>
      <c r="L48" s="351"/>
    </row>
    <row r="49" spans="1:12">
      <c r="A49" s="322">
        <v>42723</v>
      </c>
      <c r="B49" s="9" t="s">
        <v>9374</v>
      </c>
      <c r="C49" s="48">
        <v>0</v>
      </c>
      <c r="D49" s="341"/>
      <c r="E49" s="48">
        <v>130000</v>
      </c>
      <c r="F49" s="81"/>
      <c r="G49" s="48">
        <v>3865347.89</v>
      </c>
      <c r="K49" s="351"/>
      <c r="L49" s="351"/>
    </row>
    <row r="50" spans="1:12">
      <c r="A50" s="322">
        <v>42723</v>
      </c>
      <c r="B50" s="9" t="s">
        <v>9375</v>
      </c>
      <c r="C50" s="48">
        <v>0</v>
      </c>
      <c r="D50" s="341"/>
      <c r="E50" s="48">
        <v>10000</v>
      </c>
      <c r="F50" s="81"/>
      <c r="G50" s="48">
        <v>3735347.89</v>
      </c>
      <c r="K50" s="351"/>
      <c r="L50" s="351"/>
    </row>
    <row r="51" spans="1:12">
      <c r="A51" s="322">
        <v>42723</v>
      </c>
      <c r="B51" s="284" t="s">
        <v>9376</v>
      </c>
      <c r="C51" s="48">
        <v>5000</v>
      </c>
      <c r="D51" s="341"/>
      <c r="E51" s="48">
        <v>0</v>
      </c>
      <c r="F51" s="81"/>
      <c r="G51" s="48">
        <v>3725347.89</v>
      </c>
      <c r="K51" s="351"/>
      <c r="L51" s="351"/>
    </row>
    <row r="52" spans="1:12">
      <c r="A52" s="322">
        <v>42723</v>
      </c>
      <c r="B52" s="9" t="s">
        <v>9377</v>
      </c>
      <c r="C52" s="48">
        <v>0</v>
      </c>
      <c r="D52" s="341"/>
      <c r="E52" s="48">
        <v>98536.58</v>
      </c>
      <c r="F52" s="81"/>
      <c r="G52" s="48">
        <v>3730347.89</v>
      </c>
      <c r="K52" s="351"/>
      <c r="L52" s="351"/>
    </row>
    <row r="53" spans="1:12">
      <c r="A53" s="411">
        <v>42723</v>
      </c>
      <c r="B53" s="451" t="s">
        <v>4183</v>
      </c>
      <c r="C53" s="413">
        <v>76.16</v>
      </c>
      <c r="D53" s="341"/>
      <c r="E53" s="413">
        <v>0</v>
      </c>
      <c r="F53" s="81"/>
      <c r="G53" s="413">
        <v>3631811.31</v>
      </c>
      <c r="K53" s="351"/>
      <c r="L53" s="351"/>
    </row>
    <row r="54" spans="1:12">
      <c r="A54" s="411">
        <v>42723</v>
      </c>
      <c r="B54" s="412" t="s">
        <v>4184</v>
      </c>
      <c r="C54" s="413">
        <v>476</v>
      </c>
      <c r="D54" s="341"/>
      <c r="E54" s="413">
        <v>0</v>
      </c>
      <c r="F54" s="81"/>
      <c r="G54" s="413">
        <v>3631887.47</v>
      </c>
      <c r="K54" s="351"/>
      <c r="L54" s="351"/>
    </row>
    <row r="55" spans="1:12">
      <c r="A55" s="322">
        <v>42723</v>
      </c>
      <c r="B55" s="9" t="s">
        <v>4185</v>
      </c>
      <c r="C55" s="48">
        <v>0</v>
      </c>
      <c r="D55" s="341"/>
      <c r="E55" s="48">
        <v>20000</v>
      </c>
      <c r="F55" s="81"/>
      <c r="G55" s="48">
        <v>3632363.47</v>
      </c>
      <c r="K55" s="351"/>
      <c r="L55" s="351"/>
    </row>
    <row r="56" spans="1:12">
      <c r="A56" s="322">
        <v>42723</v>
      </c>
      <c r="B56" s="294" t="s">
        <v>9378</v>
      </c>
      <c r="C56" s="48">
        <v>0</v>
      </c>
      <c r="D56" s="341"/>
      <c r="E56" s="48">
        <v>2428.83</v>
      </c>
      <c r="F56" s="81"/>
      <c r="G56" s="48">
        <v>3612363.47</v>
      </c>
      <c r="K56" s="351"/>
      <c r="L56" s="351"/>
    </row>
    <row r="57" spans="1:12">
      <c r="A57" s="411">
        <v>42723</v>
      </c>
      <c r="B57" s="451" t="s">
        <v>4180</v>
      </c>
      <c r="C57" s="413">
        <v>36.15</v>
      </c>
      <c r="D57" s="341"/>
      <c r="E57" s="413">
        <v>0</v>
      </c>
      <c r="F57" s="81"/>
      <c r="G57" s="413">
        <v>3609934.64</v>
      </c>
      <c r="K57" s="351"/>
      <c r="L57" s="351"/>
    </row>
    <row r="58" spans="1:12">
      <c r="A58" s="411">
        <v>42723</v>
      </c>
      <c r="B58" s="412" t="s">
        <v>4181</v>
      </c>
      <c r="C58" s="413">
        <v>225.95</v>
      </c>
      <c r="D58" s="341"/>
      <c r="E58" s="413">
        <v>0</v>
      </c>
      <c r="F58" s="81"/>
      <c r="G58" s="413">
        <v>3609970.79</v>
      </c>
      <c r="K58" s="351"/>
      <c r="L58" s="351"/>
    </row>
    <row r="59" spans="1:12">
      <c r="A59" s="322">
        <v>42723</v>
      </c>
      <c r="B59" s="9" t="s">
        <v>4182</v>
      </c>
      <c r="C59" s="48">
        <v>0</v>
      </c>
      <c r="D59" s="341"/>
      <c r="E59" s="48">
        <v>136997.67000000001</v>
      </c>
      <c r="F59" s="81"/>
      <c r="G59" s="48">
        <v>3610196.74</v>
      </c>
      <c r="K59" s="351"/>
      <c r="L59" s="351"/>
    </row>
    <row r="60" spans="1:12">
      <c r="A60" s="411">
        <v>42723</v>
      </c>
      <c r="B60" s="451" t="s">
        <v>4183</v>
      </c>
      <c r="C60" s="413">
        <v>66.760000000000005</v>
      </c>
      <c r="D60" s="341"/>
      <c r="E60" s="413">
        <v>0</v>
      </c>
      <c r="F60" s="81"/>
      <c r="G60" s="413">
        <v>3473199.07</v>
      </c>
      <c r="K60" s="351"/>
      <c r="L60" s="351"/>
    </row>
    <row r="61" spans="1:12">
      <c r="A61" s="411">
        <v>42723</v>
      </c>
      <c r="B61" s="412" t="s">
        <v>4184</v>
      </c>
      <c r="C61" s="413">
        <v>417.26</v>
      </c>
      <c r="D61" s="341"/>
      <c r="E61" s="413">
        <v>0</v>
      </c>
      <c r="F61" s="81"/>
      <c r="G61" s="413">
        <v>3473265.83</v>
      </c>
      <c r="K61" s="351"/>
      <c r="L61" s="351"/>
    </row>
    <row r="62" spans="1:12">
      <c r="A62" s="322">
        <v>42723</v>
      </c>
      <c r="B62" s="9" t="s">
        <v>4185</v>
      </c>
      <c r="C62" s="48">
        <v>0</v>
      </c>
      <c r="D62" s="341"/>
      <c r="E62" s="48">
        <v>17532.38</v>
      </c>
      <c r="F62" s="81"/>
      <c r="G62" s="48">
        <v>3473683.09</v>
      </c>
      <c r="K62" s="351"/>
      <c r="L62" s="351"/>
    </row>
    <row r="63" spans="1:12">
      <c r="A63" s="411">
        <v>42723</v>
      </c>
      <c r="B63" s="451" t="s">
        <v>4180</v>
      </c>
      <c r="C63" s="413">
        <v>37.770000000000003</v>
      </c>
      <c r="D63" s="341"/>
      <c r="E63" s="413">
        <v>0</v>
      </c>
      <c r="F63" s="81"/>
      <c r="G63" s="413">
        <v>3456150.71</v>
      </c>
      <c r="K63" s="351"/>
      <c r="L63" s="351"/>
    </row>
    <row r="64" spans="1:12">
      <c r="A64" s="411">
        <v>42723</v>
      </c>
      <c r="B64" s="412" t="s">
        <v>4181</v>
      </c>
      <c r="C64" s="413">
        <v>236.09</v>
      </c>
      <c r="D64" s="341"/>
      <c r="E64" s="413">
        <v>0</v>
      </c>
      <c r="F64" s="81"/>
      <c r="G64" s="413">
        <v>3456188.48</v>
      </c>
      <c r="K64" s="351"/>
      <c r="L64" s="351"/>
    </row>
    <row r="65" spans="1:12">
      <c r="A65" s="322">
        <v>42723</v>
      </c>
      <c r="B65" s="9" t="s">
        <v>4182</v>
      </c>
      <c r="C65" s="48">
        <v>0</v>
      </c>
      <c r="D65" s="341"/>
      <c r="E65" s="48">
        <v>39506.85</v>
      </c>
      <c r="F65" s="81">
        <v>88</v>
      </c>
      <c r="G65" s="48">
        <v>3456424.57</v>
      </c>
      <c r="K65" s="351"/>
      <c r="L65" s="351"/>
    </row>
    <row r="66" spans="1:12">
      <c r="A66" s="411">
        <v>42723</v>
      </c>
      <c r="B66" s="451" t="s">
        <v>4183</v>
      </c>
      <c r="C66" s="413">
        <v>31.54</v>
      </c>
      <c r="D66" s="341"/>
      <c r="E66" s="413">
        <v>0</v>
      </c>
      <c r="F66" s="81"/>
      <c r="G66" s="413">
        <v>3416917.72</v>
      </c>
      <c r="K66" s="351"/>
      <c r="L66" s="351"/>
    </row>
    <row r="67" spans="1:12">
      <c r="A67" s="411">
        <v>42723</v>
      </c>
      <c r="B67" s="412" t="s">
        <v>4184</v>
      </c>
      <c r="C67" s="413">
        <v>197.12</v>
      </c>
      <c r="D67" s="341"/>
      <c r="E67" s="413">
        <v>0</v>
      </c>
      <c r="F67" s="81"/>
      <c r="G67" s="413">
        <v>3416949.26</v>
      </c>
      <c r="K67" s="351"/>
      <c r="L67" s="351"/>
    </row>
    <row r="68" spans="1:12">
      <c r="A68" s="322">
        <v>42723</v>
      </c>
      <c r="B68" s="9" t="s">
        <v>4185</v>
      </c>
      <c r="C68" s="48">
        <v>0</v>
      </c>
      <c r="D68" s="341"/>
      <c r="E68" s="48">
        <v>8283.16</v>
      </c>
      <c r="F68" s="81">
        <v>88</v>
      </c>
      <c r="G68" s="48">
        <v>3417146.38</v>
      </c>
      <c r="K68" s="351"/>
      <c r="L68" s="351"/>
    </row>
    <row r="69" spans="1:12">
      <c r="A69" s="322">
        <v>42721</v>
      </c>
      <c r="B69" s="9" t="s">
        <v>5077</v>
      </c>
      <c r="C69" s="48">
        <v>0</v>
      </c>
      <c r="D69" s="341"/>
      <c r="E69" s="48">
        <v>100000</v>
      </c>
      <c r="F69" s="81"/>
      <c r="G69" s="48">
        <v>3408863.22</v>
      </c>
      <c r="K69" s="351"/>
      <c r="L69" s="351"/>
    </row>
    <row r="70" spans="1:12">
      <c r="A70" s="322">
        <v>42721</v>
      </c>
      <c r="B70" s="9" t="s">
        <v>9379</v>
      </c>
      <c r="C70" s="48">
        <v>0</v>
      </c>
      <c r="D70" s="341"/>
      <c r="E70" s="48">
        <v>11140</v>
      </c>
      <c r="F70" s="81"/>
      <c r="G70" s="48">
        <v>3308863.22</v>
      </c>
      <c r="K70" s="351"/>
      <c r="L70" s="351"/>
    </row>
    <row r="71" spans="1:12">
      <c r="A71" s="322">
        <v>42723</v>
      </c>
      <c r="B71" s="9" t="s">
        <v>9380</v>
      </c>
      <c r="C71" s="48">
        <v>0</v>
      </c>
      <c r="D71" s="341"/>
      <c r="E71" s="48">
        <v>5930.38</v>
      </c>
      <c r="F71" s="81"/>
      <c r="G71" s="48">
        <v>3297723.22</v>
      </c>
      <c r="K71" s="351"/>
      <c r="L71" s="351"/>
    </row>
    <row r="72" spans="1:12">
      <c r="A72" s="322">
        <v>42723</v>
      </c>
      <c r="B72" s="9" t="s">
        <v>9381</v>
      </c>
      <c r="C72" s="48">
        <v>5666.88</v>
      </c>
      <c r="D72" s="341"/>
      <c r="E72" s="48">
        <v>0</v>
      </c>
      <c r="F72" s="81"/>
      <c r="G72" s="48">
        <v>3291792.84</v>
      </c>
      <c r="K72" s="351"/>
      <c r="L72" s="351"/>
    </row>
    <row r="73" spans="1:12">
      <c r="A73" s="322">
        <v>42720</v>
      </c>
      <c r="B73" s="414" t="s">
        <v>9382</v>
      </c>
      <c r="C73" s="48">
        <v>0</v>
      </c>
      <c r="D73" s="341"/>
      <c r="E73" s="48">
        <v>4713.67</v>
      </c>
      <c r="F73" s="81"/>
      <c r="G73" s="48">
        <v>3297459.72</v>
      </c>
      <c r="K73" s="351"/>
      <c r="L73" s="351"/>
    </row>
    <row r="74" spans="1:12">
      <c r="A74" s="322">
        <v>42720</v>
      </c>
      <c r="B74" s="414" t="s">
        <v>9383</v>
      </c>
      <c r="C74" s="48">
        <v>0</v>
      </c>
      <c r="D74" s="341"/>
      <c r="E74" s="48">
        <v>4612.82</v>
      </c>
      <c r="F74" s="81"/>
      <c r="G74" s="48">
        <v>3292746.05</v>
      </c>
      <c r="K74" s="351"/>
      <c r="L74" s="351"/>
    </row>
    <row r="75" spans="1:12">
      <c r="A75" s="322">
        <v>42720</v>
      </c>
      <c r="B75" s="414" t="s">
        <v>9384</v>
      </c>
      <c r="C75" s="48">
        <v>0</v>
      </c>
      <c r="D75" s="341"/>
      <c r="E75" s="48">
        <v>620238</v>
      </c>
      <c r="F75" s="81"/>
      <c r="G75" s="48">
        <v>3288133.23</v>
      </c>
      <c r="K75" s="351"/>
      <c r="L75" s="351"/>
    </row>
    <row r="76" spans="1:12">
      <c r="A76" s="322">
        <v>42720</v>
      </c>
      <c r="B76" s="9" t="s">
        <v>9385</v>
      </c>
      <c r="C76" s="48">
        <v>0</v>
      </c>
      <c r="D76" s="341"/>
      <c r="E76" s="48">
        <v>1840</v>
      </c>
      <c r="F76" s="81"/>
      <c r="G76" s="48">
        <v>2667895.23</v>
      </c>
      <c r="K76" s="351"/>
      <c r="L76" s="351"/>
    </row>
    <row r="77" spans="1:12">
      <c r="A77" s="322">
        <v>42720</v>
      </c>
      <c r="B77" s="9" t="s">
        <v>9386</v>
      </c>
      <c r="C77" s="48">
        <v>0</v>
      </c>
      <c r="D77" s="341"/>
      <c r="E77" s="48">
        <v>100000</v>
      </c>
      <c r="F77" s="81"/>
      <c r="G77" s="48">
        <v>2666055.23</v>
      </c>
      <c r="K77" s="351"/>
      <c r="L77" s="351"/>
    </row>
    <row r="78" spans="1:12">
      <c r="A78" s="322">
        <v>42720</v>
      </c>
      <c r="B78" s="414" t="s">
        <v>9387</v>
      </c>
      <c r="C78" s="48">
        <v>0</v>
      </c>
      <c r="D78" s="341"/>
      <c r="E78" s="48">
        <v>16801.990000000002</v>
      </c>
      <c r="F78" s="81"/>
      <c r="G78" s="48">
        <v>2566055.23</v>
      </c>
      <c r="K78" s="351"/>
      <c r="L78" s="351"/>
    </row>
    <row r="79" spans="1:12">
      <c r="A79" s="322">
        <v>42720</v>
      </c>
      <c r="B79" s="9" t="s">
        <v>9388</v>
      </c>
      <c r="C79" s="48">
        <v>0</v>
      </c>
      <c r="D79" s="341"/>
      <c r="E79" s="48">
        <v>242600</v>
      </c>
      <c r="F79" s="81"/>
      <c r="G79" s="48">
        <v>2549253.2400000002</v>
      </c>
      <c r="K79" s="351"/>
      <c r="L79" s="351"/>
    </row>
    <row r="80" spans="1:12">
      <c r="A80" s="322">
        <v>42720</v>
      </c>
      <c r="B80" s="9" t="s">
        <v>9389</v>
      </c>
      <c r="C80" s="48">
        <v>0</v>
      </c>
      <c r="D80" s="341"/>
      <c r="E80" s="48">
        <v>3030</v>
      </c>
      <c r="F80" s="81"/>
      <c r="G80" s="48">
        <v>2306653.2400000002</v>
      </c>
      <c r="K80" s="351"/>
      <c r="L80" s="351"/>
    </row>
    <row r="81" spans="1:12">
      <c r="A81" s="322">
        <v>42720</v>
      </c>
      <c r="B81" s="9" t="s">
        <v>9390</v>
      </c>
      <c r="C81" s="48">
        <v>0</v>
      </c>
      <c r="D81" s="341"/>
      <c r="E81" s="48">
        <v>1840</v>
      </c>
      <c r="F81" s="81"/>
      <c r="G81" s="48">
        <v>2303623.2400000002</v>
      </c>
      <c r="K81" s="351"/>
      <c r="L81" s="351"/>
    </row>
    <row r="82" spans="1:12">
      <c r="A82" s="322">
        <v>42720</v>
      </c>
      <c r="B82" s="9" t="s">
        <v>9391</v>
      </c>
      <c r="C82" s="48">
        <v>164732.85999999999</v>
      </c>
      <c r="D82" s="341"/>
      <c r="E82" s="48">
        <v>0</v>
      </c>
      <c r="F82" s="81"/>
      <c r="G82" s="48">
        <v>2301783.2400000002</v>
      </c>
      <c r="K82" s="351"/>
      <c r="L82" s="351"/>
    </row>
    <row r="83" spans="1:12">
      <c r="A83" s="322">
        <v>42720</v>
      </c>
      <c r="B83" s="9" t="s">
        <v>9392</v>
      </c>
      <c r="C83" s="48">
        <v>60444</v>
      </c>
      <c r="D83" s="341"/>
      <c r="E83" s="48">
        <v>0</v>
      </c>
      <c r="F83" s="81"/>
      <c r="G83" s="48">
        <v>2466516.1</v>
      </c>
      <c r="K83" s="351"/>
      <c r="L83" s="351"/>
    </row>
    <row r="84" spans="1:12">
      <c r="A84" s="322">
        <v>42720</v>
      </c>
      <c r="B84" s="9" t="s">
        <v>9393</v>
      </c>
      <c r="C84" s="48">
        <v>0</v>
      </c>
      <c r="D84" s="341"/>
      <c r="E84" s="48">
        <v>6485</v>
      </c>
      <c r="F84" s="81"/>
      <c r="G84" s="48">
        <v>2526960.1</v>
      </c>
      <c r="K84" s="351"/>
      <c r="L84" s="351"/>
    </row>
    <row r="85" spans="1:12">
      <c r="A85" s="322">
        <v>42720</v>
      </c>
      <c r="B85" s="291" t="s">
        <v>9394</v>
      </c>
      <c r="C85" s="48">
        <v>0</v>
      </c>
      <c r="D85" s="341"/>
      <c r="E85" s="48">
        <v>232000</v>
      </c>
      <c r="F85" s="81"/>
      <c r="G85" s="48">
        <v>2520475.1</v>
      </c>
      <c r="H85" s="333" t="s">
        <v>9395</v>
      </c>
      <c r="I85" s="2" t="s">
        <v>9373</v>
      </c>
      <c r="K85" s="351"/>
      <c r="L85" s="351"/>
    </row>
    <row r="86" spans="1:12">
      <c r="A86" s="322">
        <v>42720</v>
      </c>
      <c r="B86" s="9" t="s">
        <v>9396</v>
      </c>
      <c r="C86" s="48">
        <v>0</v>
      </c>
      <c r="D86" s="341"/>
      <c r="E86" s="48">
        <v>66075</v>
      </c>
      <c r="F86" s="81"/>
      <c r="G86" s="48">
        <v>2288475.1</v>
      </c>
      <c r="K86" s="351"/>
      <c r="L86" s="351"/>
    </row>
    <row r="87" spans="1:12">
      <c r="A87" s="322">
        <v>42720</v>
      </c>
      <c r="B87" s="9" t="s">
        <v>9397</v>
      </c>
      <c r="C87" s="48">
        <v>0</v>
      </c>
      <c r="D87" s="341"/>
      <c r="E87" s="48">
        <v>665000</v>
      </c>
      <c r="F87" s="81"/>
      <c r="G87" s="48">
        <v>2222400.1</v>
      </c>
      <c r="K87" s="351"/>
      <c r="L87" s="351"/>
    </row>
    <row r="88" spans="1:12">
      <c r="A88" s="322">
        <v>42720</v>
      </c>
      <c r="B88" s="9" t="s">
        <v>9398</v>
      </c>
      <c r="C88" s="48">
        <v>1197.2</v>
      </c>
      <c r="D88" s="341"/>
      <c r="E88" s="48">
        <v>0</v>
      </c>
      <c r="F88" s="81"/>
      <c r="G88" s="48">
        <v>1557400.1</v>
      </c>
      <c r="K88" s="351"/>
      <c r="L88" s="351"/>
    </row>
    <row r="89" spans="1:12">
      <c r="A89" s="322">
        <v>42720</v>
      </c>
      <c r="B89" s="9" t="s">
        <v>9399</v>
      </c>
      <c r="C89" s="48">
        <v>0</v>
      </c>
      <c r="D89" s="341"/>
      <c r="E89" s="48">
        <v>80000</v>
      </c>
      <c r="F89" s="81"/>
      <c r="G89" s="48">
        <v>1558597.3</v>
      </c>
      <c r="H89" s="333" t="s">
        <v>9400</v>
      </c>
      <c r="K89" s="351"/>
      <c r="L89" s="351"/>
    </row>
    <row r="90" spans="1:12">
      <c r="A90" s="322">
        <v>42720</v>
      </c>
      <c r="B90" s="9" t="s">
        <v>9401</v>
      </c>
      <c r="C90" s="48">
        <v>0</v>
      </c>
      <c r="D90" s="341"/>
      <c r="E90" s="48">
        <v>75000</v>
      </c>
      <c r="F90" s="81"/>
      <c r="G90" s="48">
        <v>1478597.3</v>
      </c>
      <c r="H90" s="333" t="s">
        <v>9400</v>
      </c>
      <c r="K90" s="351"/>
      <c r="L90" s="351"/>
    </row>
    <row r="91" spans="1:12">
      <c r="A91" s="322">
        <v>42720</v>
      </c>
      <c r="B91" s="9" t="s">
        <v>5077</v>
      </c>
      <c r="C91" s="48">
        <v>0</v>
      </c>
      <c r="D91" s="341"/>
      <c r="E91" s="48">
        <v>1896</v>
      </c>
      <c r="F91" s="81"/>
      <c r="G91" s="48">
        <v>1403597.3</v>
      </c>
      <c r="K91" s="351"/>
      <c r="L91" s="351"/>
    </row>
    <row r="92" spans="1:12">
      <c r="A92" s="322">
        <v>42720</v>
      </c>
      <c r="B92" s="284" t="s">
        <v>9402</v>
      </c>
      <c r="C92" s="48">
        <v>5000</v>
      </c>
      <c r="D92" s="341"/>
      <c r="E92" s="48">
        <v>0</v>
      </c>
      <c r="F92" s="81"/>
      <c r="G92" s="48">
        <v>1401701.3</v>
      </c>
      <c r="K92" s="351"/>
      <c r="L92" s="351"/>
    </row>
    <row r="93" spans="1:12">
      <c r="A93" s="322">
        <v>42720</v>
      </c>
      <c r="B93" s="9" t="s">
        <v>9403</v>
      </c>
      <c r="C93" s="48">
        <v>45000</v>
      </c>
      <c r="D93" s="341"/>
      <c r="E93" s="48">
        <v>0</v>
      </c>
      <c r="F93" s="81"/>
      <c r="G93" s="48">
        <v>1406701.3</v>
      </c>
      <c r="K93" s="351"/>
      <c r="L93" s="351"/>
    </row>
    <row r="94" spans="1:12">
      <c r="A94" s="322">
        <v>42720</v>
      </c>
      <c r="B94" s="9" t="s">
        <v>9404</v>
      </c>
      <c r="C94" s="48">
        <v>1541408.27</v>
      </c>
      <c r="D94" s="341"/>
      <c r="E94" s="48">
        <v>0</v>
      </c>
      <c r="F94" s="81"/>
      <c r="G94" s="48">
        <v>1451701.3</v>
      </c>
      <c r="K94" s="351"/>
      <c r="L94" s="351"/>
    </row>
    <row r="95" spans="1:12">
      <c r="A95" s="322">
        <v>42720</v>
      </c>
      <c r="B95" s="9" t="s">
        <v>9405</v>
      </c>
      <c r="C95" s="48">
        <v>5000</v>
      </c>
      <c r="D95" s="341"/>
      <c r="E95" s="48">
        <v>0</v>
      </c>
      <c r="F95" s="81"/>
      <c r="G95" s="48">
        <v>2993109.57</v>
      </c>
      <c r="K95" s="351"/>
      <c r="L95" s="351"/>
    </row>
    <row r="96" spans="1:12">
      <c r="A96" s="322">
        <v>42720</v>
      </c>
      <c r="B96" s="9" t="s">
        <v>9406</v>
      </c>
      <c r="C96" s="48">
        <v>0</v>
      </c>
      <c r="D96" s="341"/>
      <c r="E96" s="48">
        <v>100</v>
      </c>
      <c r="F96" s="81"/>
      <c r="G96" s="48">
        <v>2998109.57</v>
      </c>
      <c r="K96" s="351"/>
      <c r="L96" s="351"/>
    </row>
    <row r="97" spans="1:12">
      <c r="A97" s="322">
        <v>42720</v>
      </c>
      <c r="B97" s="9" t="s">
        <v>9407</v>
      </c>
      <c r="C97" s="48">
        <v>0</v>
      </c>
      <c r="D97" s="341"/>
      <c r="E97" s="48">
        <v>545469.32999999996</v>
      </c>
      <c r="F97" s="81"/>
      <c r="G97" s="48">
        <v>2998009.57</v>
      </c>
      <c r="K97" s="351"/>
      <c r="L97" s="351"/>
    </row>
    <row r="98" spans="1:12">
      <c r="A98" s="322">
        <v>42720</v>
      </c>
      <c r="B98" s="9" t="s">
        <v>9408</v>
      </c>
      <c r="C98" s="48">
        <v>0</v>
      </c>
      <c r="D98" s="341"/>
      <c r="E98" s="48">
        <v>3886</v>
      </c>
      <c r="F98" s="81"/>
      <c r="G98" s="48">
        <v>2452540.2400000002</v>
      </c>
      <c r="K98" s="351"/>
      <c r="L98" s="351"/>
    </row>
    <row r="99" spans="1:12">
      <c r="A99" s="411">
        <v>42720</v>
      </c>
      <c r="B99" s="451" t="s">
        <v>4180</v>
      </c>
      <c r="C99" s="413">
        <v>38.03</v>
      </c>
      <c r="D99" s="341"/>
      <c r="E99" s="413">
        <v>0</v>
      </c>
      <c r="F99" s="81"/>
      <c r="G99" s="413">
        <v>2448654.2400000002</v>
      </c>
      <c r="K99" s="351"/>
      <c r="L99" s="351"/>
    </row>
    <row r="100" spans="1:12">
      <c r="A100" s="411">
        <v>42720</v>
      </c>
      <c r="B100" s="412" t="s">
        <v>4181</v>
      </c>
      <c r="C100" s="413">
        <v>237.67</v>
      </c>
      <c r="D100" s="341"/>
      <c r="E100" s="413">
        <v>0</v>
      </c>
      <c r="F100" s="81"/>
      <c r="G100" s="413">
        <v>2448692.27</v>
      </c>
      <c r="K100" s="351"/>
      <c r="L100" s="351"/>
    </row>
    <row r="101" spans="1:12">
      <c r="A101" s="322">
        <v>42720</v>
      </c>
      <c r="B101" s="9" t="s">
        <v>4182</v>
      </c>
      <c r="C101" s="48">
        <v>0</v>
      </c>
      <c r="D101" s="341"/>
      <c r="E101" s="48">
        <v>54194.61</v>
      </c>
      <c r="F101" s="81"/>
      <c r="G101" s="48">
        <v>2448929.94</v>
      </c>
      <c r="K101" s="351"/>
      <c r="L101" s="351"/>
    </row>
    <row r="102" spans="1:12">
      <c r="A102" s="411">
        <v>42720</v>
      </c>
      <c r="B102" s="451" t="s">
        <v>4183</v>
      </c>
      <c r="C102" s="413">
        <v>125.6</v>
      </c>
      <c r="D102" s="341"/>
      <c r="E102" s="413">
        <v>0</v>
      </c>
      <c r="F102" s="81"/>
      <c r="G102" s="413">
        <v>2394735.33</v>
      </c>
      <c r="K102" s="351"/>
      <c r="L102" s="351"/>
    </row>
    <row r="103" spans="1:12">
      <c r="A103" s="411">
        <v>42720</v>
      </c>
      <c r="B103" s="412" t="s">
        <v>4184</v>
      </c>
      <c r="C103" s="413">
        <v>785.02</v>
      </c>
      <c r="D103" s="341"/>
      <c r="E103" s="413">
        <v>0</v>
      </c>
      <c r="F103" s="81"/>
      <c r="G103" s="413">
        <v>2394860.9300000002</v>
      </c>
      <c r="K103" s="351"/>
      <c r="L103" s="351"/>
    </row>
    <row r="104" spans="1:12">
      <c r="A104" s="322">
        <v>42720</v>
      </c>
      <c r="B104" s="9" t="s">
        <v>4185</v>
      </c>
      <c r="C104" s="48">
        <v>0</v>
      </c>
      <c r="D104" s="341"/>
      <c r="E104" s="48">
        <v>32985.24</v>
      </c>
      <c r="F104" s="81"/>
      <c r="G104" s="48">
        <v>2395645.9500000002</v>
      </c>
      <c r="K104" s="351"/>
      <c r="L104" s="351"/>
    </row>
    <row r="105" spans="1:12">
      <c r="A105" s="322">
        <v>42720</v>
      </c>
      <c r="B105" s="294" t="s">
        <v>9409</v>
      </c>
      <c r="C105" s="48">
        <v>0</v>
      </c>
      <c r="D105" s="341"/>
      <c r="E105" s="48">
        <v>2037.15</v>
      </c>
      <c r="F105" s="81"/>
      <c r="G105" s="48">
        <v>2362660.71</v>
      </c>
      <c r="K105" s="351"/>
      <c r="L105" s="351"/>
    </row>
    <row r="106" spans="1:12">
      <c r="A106" s="322">
        <v>42719</v>
      </c>
      <c r="B106" s="9" t="s">
        <v>9410</v>
      </c>
      <c r="C106" s="48">
        <v>0</v>
      </c>
      <c r="D106" s="341"/>
      <c r="E106" s="48">
        <v>5000</v>
      </c>
      <c r="F106" s="81"/>
      <c r="G106" s="48">
        <v>2360623.56</v>
      </c>
      <c r="H106" s="333" t="s">
        <v>9411</v>
      </c>
      <c r="K106" s="351"/>
      <c r="L106" s="351"/>
    </row>
    <row r="107" spans="1:12">
      <c r="A107" s="322">
        <v>42719</v>
      </c>
      <c r="B107" s="9" t="s">
        <v>9412</v>
      </c>
      <c r="C107" s="48">
        <v>0</v>
      </c>
      <c r="D107" s="341"/>
      <c r="E107" s="48">
        <v>639474.06999999995</v>
      </c>
      <c r="F107" s="81"/>
      <c r="G107" s="48">
        <v>2355623.56</v>
      </c>
      <c r="K107" s="351"/>
      <c r="L107" s="351"/>
    </row>
    <row r="108" spans="1:12">
      <c r="A108" s="322">
        <v>42719</v>
      </c>
      <c r="B108" s="9" t="s">
        <v>9413</v>
      </c>
      <c r="C108" s="48">
        <v>2604</v>
      </c>
      <c r="D108" s="341"/>
      <c r="E108" s="48">
        <v>0</v>
      </c>
      <c r="F108" s="81"/>
      <c r="G108" s="48">
        <v>1716149.49</v>
      </c>
      <c r="K108" s="351"/>
      <c r="L108" s="351"/>
    </row>
    <row r="109" spans="1:12">
      <c r="A109" s="322">
        <v>42719</v>
      </c>
      <c r="B109" s="9" t="s">
        <v>9414</v>
      </c>
      <c r="C109" s="48">
        <v>50000</v>
      </c>
      <c r="D109" s="341"/>
      <c r="E109" s="48">
        <v>0</v>
      </c>
      <c r="F109" s="81"/>
      <c r="G109" s="48">
        <v>1718753.49</v>
      </c>
      <c r="K109" s="351"/>
      <c r="L109" s="351"/>
    </row>
    <row r="110" spans="1:12">
      <c r="A110" s="322">
        <v>42719</v>
      </c>
      <c r="B110" s="9" t="s">
        <v>9415</v>
      </c>
      <c r="C110" s="48">
        <v>13926.16</v>
      </c>
      <c r="D110" s="341"/>
      <c r="E110" s="48">
        <v>0</v>
      </c>
      <c r="F110" s="81"/>
      <c r="G110" s="48">
        <v>1768753.49</v>
      </c>
      <c r="K110" s="351"/>
      <c r="L110" s="351"/>
    </row>
    <row r="111" spans="1:12">
      <c r="A111" s="322">
        <v>42719</v>
      </c>
      <c r="B111" s="9" t="s">
        <v>9416</v>
      </c>
      <c r="C111" s="48">
        <v>5963.47</v>
      </c>
      <c r="D111" s="341"/>
      <c r="E111" s="48">
        <v>0</v>
      </c>
      <c r="F111" s="81"/>
      <c r="G111" s="48">
        <v>1782679.65</v>
      </c>
      <c r="K111" s="351"/>
      <c r="L111" s="351"/>
    </row>
    <row r="112" spans="1:12">
      <c r="A112" s="322">
        <v>42719</v>
      </c>
      <c r="B112" s="9" t="s">
        <v>9417</v>
      </c>
      <c r="C112" s="48">
        <v>7973.17</v>
      </c>
      <c r="D112" s="341"/>
      <c r="E112" s="48">
        <v>0</v>
      </c>
      <c r="F112" s="81"/>
      <c r="G112" s="48">
        <v>1788643.12</v>
      </c>
      <c r="K112" s="351"/>
      <c r="L112" s="351"/>
    </row>
    <row r="113" spans="1:12">
      <c r="A113" s="322">
        <v>42719</v>
      </c>
      <c r="B113" s="9" t="s">
        <v>9418</v>
      </c>
      <c r="C113" s="48">
        <v>6014.92</v>
      </c>
      <c r="D113" s="341"/>
      <c r="E113" s="48">
        <v>0</v>
      </c>
      <c r="F113" s="81"/>
      <c r="G113" s="48">
        <v>1796616.29</v>
      </c>
      <c r="K113" s="351"/>
      <c r="L113" s="351"/>
    </row>
    <row r="114" spans="1:12">
      <c r="A114" s="322">
        <v>42719</v>
      </c>
      <c r="B114" s="9" t="s">
        <v>9419</v>
      </c>
      <c r="C114" s="48">
        <v>7713.99</v>
      </c>
      <c r="D114" s="341"/>
      <c r="E114" s="48">
        <v>0</v>
      </c>
      <c r="F114" s="81"/>
      <c r="G114" s="48">
        <v>1802631.21</v>
      </c>
      <c r="K114" s="351"/>
      <c r="L114" s="351"/>
    </row>
    <row r="115" spans="1:12">
      <c r="A115" s="322">
        <v>42719</v>
      </c>
      <c r="B115" s="9" t="s">
        <v>9420</v>
      </c>
      <c r="C115" s="48">
        <v>9813.4500000000007</v>
      </c>
      <c r="D115" s="341"/>
      <c r="E115" s="48">
        <v>0</v>
      </c>
      <c r="F115" s="81"/>
      <c r="G115" s="48">
        <v>1810345.2</v>
      </c>
      <c r="K115" s="351"/>
      <c r="L115" s="351"/>
    </row>
    <row r="116" spans="1:12">
      <c r="A116" s="322">
        <v>42719</v>
      </c>
      <c r="B116" s="9" t="s">
        <v>9421</v>
      </c>
      <c r="C116" s="48">
        <v>9539.15</v>
      </c>
      <c r="D116" s="341"/>
      <c r="E116" s="48">
        <v>0</v>
      </c>
      <c r="F116" s="81"/>
      <c r="G116" s="48">
        <v>1820158.65</v>
      </c>
      <c r="K116" s="351"/>
      <c r="L116" s="351"/>
    </row>
    <row r="117" spans="1:12">
      <c r="A117" s="322">
        <v>42719</v>
      </c>
      <c r="B117" s="414" t="s">
        <v>9422</v>
      </c>
      <c r="C117" s="48">
        <v>0</v>
      </c>
      <c r="D117" s="341"/>
      <c r="E117" s="48">
        <v>37257.599999999999</v>
      </c>
      <c r="F117" s="81"/>
      <c r="G117" s="48">
        <v>1829697.8</v>
      </c>
      <c r="K117" s="351"/>
      <c r="L117" s="351"/>
    </row>
    <row r="118" spans="1:12">
      <c r="A118" s="322">
        <v>42719</v>
      </c>
      <c r="B118" s="9" t="s">
        <v>9423</v>
      </c>
      <c r="C118" s="48">
        <v>0</v>
      </c>
      <c r="D118" s="341"/>
      <c r="E118" s="48">
        <v>371000</v>
      </c>
      <c r="F118" s="81"/>
      <c r="G118" s="48">
        <v>1792440.2</v>
      </c>
      <c r="K118" s="351"/>
      <c r="L118" s="351"/>
    </row>
    <row r="119" spans="1:12">
      <c r="A119" s="322">
        <v>42719</v>
      </c>
      <c r="B119" s="9" t="s">
        <v>5077</v>
      </c>
      <c r="C119" s="48">
        <v>0</v>
      </c>
      <c r="D119" s="341"/>
      <c r="E119" s="48">
        <v>16711.28</v>
      </c>
      <c r="F119" s="81"/>
      <c r="G119" s="48">
        <v>1421440.2</v>
      </c>
      <c r="K119" s="351"/>
      <c r="L119" s="351"/>
    </row>
    <row r="120" spans="1:12">
      <c r="A120" s="322">
        <v>42719</v>
      </c>
      <c r="B120" s="9" t="s">
        <v>9424</v>
      </c>
      <c r="C120" s="48">
        <v>0</v>
      </c>
      <c r="D120" s="341"/>
      <c r="E120" s="48">
        <v>342000</v>
      </c>
      <c r="F120" s="81"/>
      <c r="G120" s="48">
        <v>1404728.92</v>
      </c>
      <c r="K120" s="351"/>
      <c r="L120" s="351"/>
    </row>
    <row r="121" spans="1:12">
      <c r="A121" s="322">
        <v>42719</v>
      </c>
      <c r="B121" s="291" t="s">
        <v>9425</v>
      </c>
      <c r="C121" s="48">
        <v>0</v>
      </c>
      <c r="D121" s="341"/>
      <c r="E121" s="48">
        <v>89400</v>
      </c>
      <c r="F121" s="81"/>
      <c r="G121" s="48">
        <v>1062728.92</v>
      </c>
      <c r="H121" s="333" t="s">
        <v>9426</v>
      </c>
      <c r="I121" s="2" t="s">
        <v>9373</v>
      </c>
      <c r="K121" s="351"/>
      <c r="L121" s="351"/>
    </row>
    <row r="122" spans="1:12">
      <c r="A122" s="322">
        <v>42719</v>
      </c>
      <c r="B122" s="291" t="s">
        <v>9427</v>
      </c>
      <c r="C122" s="48">
        <v>0</v>
      </c>
      <c r="D122" s="341"/>
      <c r="E122" s="48">
        <v>74800</v>
      </c>
      <c r="F122" s="81"/>
      <c r="G122" s="48">
        <v>973328.92</v>
      </c>
      <c r="H122" s="333" t="s">
        <v>9428</v>
      </c>
      <c r="I122" s="2" t="s">
        <v>9373</v>
      </c>
      <c r="K122" s="351"/>
      <c r="L122" s="351"/>
    </row>
    <row r="123" spans="1:12">
      <c r="A123" s="322">
        <v>42719</v>
      </c>
      <c r="B123" s="9" t="s">
        <v>9429</v>
      </c>
      <c r="C123" s="48">
        <v>1000</v>
      </c>
      <c r="D123" s="341"/>
      <c r="E123" s="48">
        <v>0</v>
      </c>
      <c r="F123" s="81"/>
      <c r="G123" s="48">
        <v>898528.92</v>
      </c>
      <c r="K123" s="351"/>
      <c r="L123" s="351"/>
    </row>
    <row r="124" spans="1:12">
      <c r="A124" s="322">
        <v>42719</v>
      </c>
      <c r="B124" s="9" t="s">
        <v>9430</v>
      </c>
      <c r="C124" s="48">
        <v>1000</v>
      </c>
      <c r="D124" s="341"/>
      <c r="E124" s="48">
        <v>0</v>
      </c>
      <c r="F124" s="81"/>
      <c r="G124" s="48">
        <v>899528.92</v>
      </c>
      <c r="K124" s="351"/>
      <c r="L124" s="351"/>
    </row>
    <row r="125" spans="1:12">
      <c r="A125" s="322">
        <v>42719</v>
      </c>
      <c r="B125" s="9" t="s">
        <v>9431</v>
      </c>
      <c r="C125" s="48">
        <v>20000</v>
      </c>
      <c r="D125" s="341"/>
      <c r="E125" s="48">
        <v>0</v>
      </c>
      <c r="F125" s="81"/>
      <c r="G125" s="48">
        <v>900528.92</v>
      </c>
      <c r="K125" s="351"/>
      <c r="L125" s="351"/>
    </row>
    <row r="126" spans="1:12">
      <c r="A126" s="322">
        <v>42719</v>
      </c>
      <c r="B126" s="9" t="s">
        <v>9432</v>
      </c>
      <c r="C126" s="48">
        <v>20000</v>
      </c>
      <c r="D126" s="341"/>
      <c r="E126" s="48">
        <v>0</v>
      </c>
      <c r="F126" s="81"/>
      <c r="G126" s="48">
        <v>920528.92</v>
      </c>
      <c r="K126" s="351"/>
      <c r="L126" s="351"/>
    </row>
    <row r="127" spans="1:12">
      <c r="A127" s="322">
        <v>42719</v>
      </c>
      <c r="B127" s="9" t="s">
        <v>9433</v>
      </c>
      <c r="C127" s="48">
        <v>944</v>
      </c>
      <c r="D127" s="341"/>
      <c r="E127" s="48">
        <v>0</v>
      </c>
      <c r="F127" s="81"/>
      <c r="G127" s="48">
        <v>940528.92</v>
      </c>
      <c r="K127" s="351"/>
      <c r="L127" s="351"/>
    </row>
    <row r="128" spans="1:12">
      <c r="A128" s="322">
        <v>42719</v>
      </c>
      <c r="B128" s="9" t="s">
        <v>9434</v>
      </c>
      <c r="C128" s="48">
        <v>10000</v>
      </c>
      <c r="D128" s="341"/>
      <c r="E128" s="48">
        <v>0</v>
      </c>
      <c r="F128" s="81"/>
      <c r="G128" s="48">
        <v>941472.92</v>
      </c>
      <c r="K128" s="351"/>
      <c r="L128" s="351"/>
    </row>
    <row r="129" spans="1:12">
      <c r="A129" s="322">
        <v>42719</v>
      </c>
      <c r="B129" s="9" t="s">
        <v>9435</v>
      </c>
      <c r="C129" s="48">
        <v>50000</v>
      </c>
      <c r="D129" s="341"/>
      <c r="E129" s="48">
        <v>0</v>
      </c>
      <c r="F129" s="81"/>
      <c r="G129" s="48">
        <v>951472.92</v>
      </c>
      <c r="K129" s="351"/>
      <c r="L129" s="351"/>
    </row>
    <row r="130" spans="1:12">
      <c r="A130" s="322">
        <v>42719</v>
      </c>
      <c r="B130" s="9" t="s">
        <v>9436</v>
      </c>
      <c r="C130" s="48">
        <v>2242.3000000000002</v>
      </c>
      <c r="D130" s="341"/>
      <c r="E130" s="48">
        <v>0</v>
      </c>
      <c r="F130" s="81"/>
      <c r="G130" s="48">
        <v>1001472.92</v>
      </c>
      <c r="K130" s="351"/>
      <c r="L130" s="351"/>
    </row>
    <row r="131" spans="1:12">
      <c r="A131" s="322">
        <v>42719</v>
      </c>
      <c r="B131" s="9" t="s">
        <v>9437</v>
      </c>
      <c r="C131" s="48">
        <v>15080</v>
      </c>
      <c r="D131" s="341"/>
      <c r="E131" s="48">
        <v>0</v>
      </c>
      <c r="F131" s="81"/>
      <c r="G131" s="48">
        <v>1003715.22</v>
      </c>
      <c r="K131" s="351"/>
      <c r="L131" s="351"/>
    </row>
    <row r="132" spans="1:12">
      <c r="A132" s="322">
        <v>42719</v>
      </c>
      <c r="B132" s="9" t="s">
        <v>9438</v>
      </c>
      <c r="C132" s="48">
        <v>6786</v>
      </c>
      <c r="D132" s="341"/>
      <c r="E132" s="48">
        <v>0</v>
      </c>
      <c r="F132" s="81"/>
      <c r="G132" s="48">
        <v>1018795.22</v>
      </c>
      <c r="K132" s="351"/>
      <c r="L132" s="351"/>
    </row>
    <row r="133" spans="1:12">
      <c r="A133" s="322">
        <v>42719</v>
      </c>
      <c r="B133" s="9" t="s">
        <v>9439</v>
      </c>
      <c r="C133" s="48">
        <v>3480</v>
      </c>
      <c r="D133" s="341"/>
      <c r="E133" s="48">
        <v>0</v>
      </c>
      <c r="F133" s="81"/>
      <c r="G133" s="48">
        <v>1025581.22</v>
      </c>
      <c r="K133" s="351"/>
      <c r="L133" s="351"/>
    </row>
    <row r="134" spans="1:12">
      <c r="A134" s="322">
        <v>42719</v>
      </c>
      <c r="B134" s="9" t="s">
        <v>9440</v>
      </c>
      <c r="C134" s="48">
        <v>106335.2</v>
      </c>
      <c r="D134" s="341"/>
      <c r="E134" s="48">
        <v>0</v>
      </c>
      <c r="F134" s="81"/>
      <c r="G134" s="48">
        <v>1029061.22</v>
      </c>
      <c r="K134" s="351"/>
      <c r="L134" s="351"/>
    </row>
    <row r="135" spans="1:12">
      <c r="A135" s="322">
        <v>42719</v>
      </c>
      <c r="B135" s="9" t="s">
        <v>9441</v>
      </c>
      <c r="C135" s="48">
        <v>8783.5400000000009</v>
      </c>
      <c r="D135" s="341"/>
      <c r="E135" s="48">
        <v>0</v>
      </c>
      <c r="F135" s="81"/>
      <c r="G135" s="48">
        <v>1135396.42</v>
      </c>
      <c r="K135" s="351"/>
      <c r="L135" s="351"/>
    </row>
    <row r="136" spans="1:12">
      <c r="A136" s="322">
        <v>42719</v>
      </c>
      <c r="B136" s="9" t="s">
        <v>9442</v>
      </c>
      <c r="C136" s="48">
        <v>10208</v>
      </c>
      <c r="D136" s="341"/>
      <c r="E136" s="48">
        <v>0</v>
      </c>
      <c r="F136" s="81"/>
      <c r="G136" s="48">
        <v>1144179.96</v>
      </c>
      <c r="K136" s="351"/>
      <c r="L136" s="351"/>
    </row>
    <row r="137" spans="1:12">
      <c r="A137" s="322">
        <v>42719</v>
      </c>
      <c r="B137" s="9" t="s">
        <v>9443</v>
      </c>
      <c r="C137" s="48">
        <v>9860</v>
      </c>
      <c r="D137" s="341"/>
      <c r="E137" s="48">
        <v>0</v>
      </c>
      <c r="F137" s="81"/>
      <c r="G137" s="48">
        <v>1154387.96</v>
      </c>
      <c r="K137" s="351"/>
      <c r="L137" s="351"/>
    </row>
    <row r="138" spans="1:12">
      <c r="A138" s="322">
        <v>42719</v>
      </c>
      <c r="B138" s="9" t="s">
        <v>9444</v>
      </c>
      <c r="C138" s="48">
        <v>4002</v>
      </c>
      <c r="D138" s="341"/>
      <c r="E138" s="48">
        <v>0</v>
      </c>
      <c r="F138" s="81"/>
      <c r="G138" s="48">
        <v>1164247.96</v>
      </c>
      <c r="K138" s="351"/>
      <c r="L138" s="351"/>
    </row>
    <row r="139" spans="1:12">
      <c r="A139" s="322">
        <v>42719</v>
      </c>
      <c r="B139" s="9" t="s">
        <v>9445</v>
      </c>
      <c r="C139" s="48">
        <v>20300</v>
      </c>
      <c r="D139" s="341"/>
      <c r="E139" s="48">
        <v>0</v>
      </c>
      <c r="F139" s="81"/>
      <c r="G139" s="48">
        <v>1168249.96</v>
      </c>
      <c r="K139" s="351"/>
      <c r="L139" s="351"/>
    </row>
    <row r="140" spans="1:12">
      <c r="A140" s="322">
        <v>42719</v>
      </c>
      <c r="B140" s="9" t="s">
        <v>9446</v>
      </c>
      <c r="C140" s="48">
        <v>2300</v>
      </c>
      <c r="D140" s="341"/>
      <c r="E140" s="48">
        <v>0</v>
      </c>
      <c r="F140" s="81"/>
      <c r="G140" s="48">
        <v>1188549.96</v>
      </c>
      <c r="K140" s="351"/>
      <c r="L140" s="351"/>
    </row>
    <row r="141" spans="1:12">
      <c r="A141" s="322">
        <v>42719</v>
      </c>
      <c r="B141" s="9" t="s">
        <v>9447</v>
      </c>
      <c r="C141" s="48">
        <v>190240</v>
      </c>
      <c r="D141" s="341"/>
      <c r="E141" s="48">
        <v>0</v>
      </c>
      <c r="F141" s="81"/>
      <c r="G141" s="48">
        <v>1190849.96</v>
      </c>
      <c r="K141" s="351"/>
      <c r="L141" s="351"/>
    </row>
    <row r="142" spans="1:12">
      <c r="A142" s="322">
        <v>42719</v>
      </c>
      <c r="B142" s="9" t="s">
        <v>9448</v>
      </c>
      <c r="C142" s="48">
        <v>67856.52</v>
      </c>
      <c r="D142" s="341"/>
      <c r="E142" s="48">
        <v>0</v>
      </c>
      <c r="F142" s="81"/>
      <c r="G142" s="48">
        <v>1381089.96</v>
      </c>
      <c r="K142" s="351"/>
      <c r="L142" s="351"/>
    </row>
    <row r="143" spans="1:12">
      <c r="A143" s="322">
        <v>42719</v>
      </c>
      <c r="B143" s="9" t="s">
        <v>9449</v>
      </c>
      <c r="C143" s="48">
        <v>6954.2</v>
      </c>
      <c r="D143" s="341"/>
      <c r="E143" s="48">
        <v>0</v>
      </c>
      <c r="F143" s="81"/>
      <c r="G143" s="48">
        <v>1448946.48</v>
      </c>
      <c r="K143" s="351"/>
      <c r="L143" s="351"/>
    </row>
    <row r="144" spans="1:12">
      <c r="A144" s="322">
        <v>42719</v>
      </c>
      <c r="B144" s="9" t="s">
        <v>9450</v>
      </c>
      <c r="C144" s="48">
        <v>580</v>
      </c>
      <c r="D144" s="341"/>
      <c r="E144" s="48">
        <v>0</v>
      </c>
      <c r="F144" s="81"/>
      <c r="G144" s="48">
        <v>1455900.68</v>
      </c>
      <c r="K144" s="351"/>
      <c r="L144" s="351"/>
    </row>
    <row r="145" spans="1:12">
      <c r="A145" s="322">
        <v>42719</v>
      </c>
      <c r="B145" s="9" t="s">
        <v>9451</v>
      </c>
      <c r="C145" s="48">
        <v>1936.62</v>
      </c>
      <c r="D145" s="341"/>
      <c r="E145" s="48">
        <v>0</v>
      </c>
      <c r="F145" s="81"/>
      <c r="G145" s="48">
        <v>1456480.68</v>
      </c>
      <c r="K145" s="351"/>
      <c r="L145" s="351"/>
    </row>
    <row r="146" spans="1:12">
      <c r="A146" s="322">
        <v>42719</v>
      </c>
      <c r="B146" s="9" t="s">
        <v>9452</v>
      </c>
      <c r="C146" s="48">
        <v>1703.6</v>
      </c>
      <c r="D146" s="341"/>
      <c r="E146" s="48">
        <v>0</v>
      </c>
      <c r="F146" s="81"/>
      <c r="G146" s="48">
        <v>1458417.3</v>
      </c>
      <c r="K146" s="351"/>
      <c r="L146" s="351"/>
    </row>
    <row r="147" spans="1:12">
      <c r="A147" s="322">
        <v>42719</v>
      </c>
      <c r="B147" s="9" t="s">
        <v>9453</v>
      </c>
      <c r="C147" s="48">
        <v>4060</v>
      </c>
      <c r="D147" s="341"/>
      <c r="E147" s="48">
        <v>0</v>
      </c>
      <c r="F147" s="81"/>
      <c r="G147" s="48">
        <v>1460120.9</v>
      </c>
      <c r="K147" s="351"/>
      <c r="L147" s="351"/>
    </row>
    <row r="148" spans="1:12">
      <c r="A148" s="322">
        <v>42719</v>
      </c>
      <c r="B148" s="284" t="s">
        <v>9454</v>
      </c>
      <c r="C148" s="48">
        <v>5000</v>
      </c>
      <c r="D148" s="341"/>
      <c r="E148" s="48">
        <v>0</v>
      </c>
      <c r="F148" s="81"/>
      <c r="G148" s="48">
        <v>1464180.9</v>
      </c>
      <c r="K148" s="351"/>
      <c r="L148" s="351"/>
    </row>
    <row r="149" spans="1:12">
      <c r="A149" s="322">
        <v>42719</v>
      </c>
      <c r="B149" s="9" t="s">
        <v>9455</v>
      </c>
      <c r="C149" s="48">
        <v>0</v>
      </c>
      <c r="D149" s="341"/>
      <c r="E149" s="48">
        <v>1025</v>
      </c>
      <c r="F149" s="81"/>
      <c r="G149" s="48">
        <v>1469180.9</v>
      </c>
      <c r="K149" s="351"/>
      <c r="L149" s="351"/>
    </row>
    <row r="150" spans="1:12">
      <c r="A150" s="322">
        <v>42719</v>
      </c>
      <c r="B150" s="9" t="s">
        <v>9456</v>
      </c>
      <c r="C150" s="48">
        <v>0</v>
      </c>
      <c r="D150" s="341"/>
      <c r="E150" s="48">
        <v>313400.93</v>
      </c>
      <c r="F150" s="81"/>
      <c r="G150" s="48">
        <v>1468155.9</v>
      </c>
      <c r="K150" s="351"/>
      <c r="L150" s="351"/>
    </row>
    <row r="151" spans="1:12">
      <c r="A151" s="411">
        <v>42719</v>
      </c>
      <c r="B151" s="451" t="s">
        <v>4180</v>
      </c>
      <c r="C151" s="413">
        <v>19.68</v>
      </c>
      <c r="D151" s="341"/>
      <c r="E151" s="413">
        <v>0</v>
      </c>
      <c r="F151" s="81"/>
      <c r="G151" s="413">
        <v>1154754.97</v>
      </c>
      <c r="K151" s="351"/>
      <c r="L151" s="351"/>
    </row>
    <row r="152" spans="1:12">
      <c r="A152" s="411">
        <v>42719</v>
      </c>
      <c r="B152" s="412" t="s">
        <v>4181</v>
      </c>
      <c r="C152" s="413">
        <v>123.03</v>
      </c>
      <c r="D152" s="341"/>
      <c r="E152" s="413">
        <v>0</v>
      </c>
      <c r="F152" s="81"/>
      <c r="G152" s="413">
        <v>1154774.6499999999</v>
      </c>
      <c r="K152" s="351"/>
      <c r="L152" s="351"/>
    </row>
    <row r="153" spans="1:12">
      <c r="A153" s="322">
        <v>42719</v>
      </c>
      <c r="B153" s="9" t="s">
        <v>4182</v>
      </c>
      <c r="C153" s="48">
        <v>0</v>
      </c>
      <c r="D153" s="341"/>
      <c r="E153" s="48">
        <v>13511.58</v>
      </c>
      <c r="F153" s="81">
        <v>85</v>
      </c>
      <c r="G153" s="48">
        <v>1154897.68</v>
      </c>
      <c r="K153" s="351"/>
      <c r="L153" s="351"/>
    </row>
    <row r="154" spans="1:12">
      <c r="A154" s="411">
        <v>42719</v>
      </c>
      <c r="B154" s="451" t="s">
        <v>4183</v>
      </c>
      <c r="C154" s="413">
        <v>90.91</v>
      </c>
      <c r="D154" s="341"/>
      <c r="E154" s="413">
        <v>0</v>
      </c>
      <c r="F154" s="81"/>
      <c r="G154" s="413">
        <v>1141386.1000000001</v>
      </c>
      <c r="K154" s="351"/>
      <c r="L154" s="351"/>
    </row>
    <row r="155" spans="1:12">
      <c r="A155" s="411">
        <v>42719</v>
      </c>
      <c r="B155" s="412" t="s">
        <v>4184</v>
      </c>
      <c r="C155" s="413">
        <v>568.16999999999996</v>
      </c>
      <c r="D155" s="341"/>
      <c r="E155" s="413">
        <v>0</v>
      </c>
      <c r="F155" s="81"/>
      <c r="G155" s="413">
        <v>1141477.01</v>
      </c>
      <c r="K155" s="351"/>
      <c r="L155" s="351"/>
    </row>
    <row r="156" spans="1:12">
      <c r="A156" s="322">
        <v>42719</v>
      </c>
      <c r="B156" s="9" t="s">
        <v>4185</v>
      </c>
      <c r="C156" s="48">
        <v>0</v>
      </c>
      <c r="D156" s="341"/>
      <c r="E156" s="48">
        <v>23874.46</v>
      </c>
      <c r="F156" s="81">
        <v>85</v>
      </c>
      <c r="G156" s="48">
        <v>1142045.18</v>
      </c>
      <c r="K156" s="351"/>
      <c r="L156" s="351"/>
    </row>
    <row r="157" spans="1:12">
      <c r="A157" s="322">
        <v>42718</v>
      </c>
      <c r="B157" s="9" t="s">
        <v>9457</v>
      </c>
      <c r="C157" s="48">
        <v>2401.1999999999998</v>
      </c>
      <c r="D157" s="341"/>
      <c r="E157" s="48">
        <v>0</v>
      </c>
      <c r="F157" s="81"/>
      <c r="G157" s="48">
        <v>1118170.72</v>
      </c>
      <c r="K157" s="351"/>
      <c r="L157" s="351"/>
    </row>
    <row r="158" spans="1:12">
      <c r="A158" s="322">
        <v>42718</v>
      </c>
      <c r="B158" s="9" t="s">
        <v>9458</v>
      </c>
      <c r="C158" s="48">
        <v>0</v>
      </c>
      <c r="D158" s="341"/>
      <c r="E158" s="48">
        <v>264900</v>
      </c>
      <c r="F158" s="81"/>
      <c r="G158" s="48">
        <v>1120571.92</v>
      </c>
      <c r="K158" s="351"/>
      <c r="L158" s="351"/>
    </row>
    <row r="159" spans="1:12">
      <c r="A159" s="322">
        <v>42718</v>
      </c>
      <c r="B159" s="9" t="s">
        <v>9459</v>
      </c>
      <c r="C159" s="48">
        <v>20000</v>
      </c>
      <c r="D159" s="341"/>
      <c r="E159" s="48">
        <v>0</v>
      </c>
      <c r="F159" s="81"/>
      <c r="G159" s="48">
        <v>855671.92</v>
      </c>
      <c r="K159" s="351"/>
      <c r="L159" s="351"/>
    </row>
    <row r="160" spans="1:12">
      <c r="A160" s="322">
        <v>42718</v>
      </c>
      <c r="B160" s="9" t="s">
        <v>9460</v>
      </c>
      <c r="C160" s="48">
        <v>0</v>
      </c>
      <c r="D160" s="341"/>
      <c r="E160" s="48">
        <v>2142.35</v>
      </c>
      <c r="F160" s="81"/>
      <c r="G160" s="48">
        <v>875671.92</v>
      </c>
      <c r="K160" s="351"/>
      <c r="L160" s="351"/>
    </row>
    <row r="161" spans="1:12">
      <c r="A161" s="322">
        <v>42718</v>
      </c>
      <c r="B161" s="9" t="s">
        <v>9461</v>
      </c>
      <c r="C161" s="48">
        <v>215557.82</v>
      </c>
      <c r="D161" s="341"/>
      <c r="E161" s="48">
        <v>0</v>
      </c>
      <c r="F161" s="81"/>
      <c r="G161" s="48">
        <v>873529.57</v>
      </c>
      <c r="K161" s="351"/>
      <c r="L161" s="351"/>
    </row>
    <row r="162" spans="1:12">
      <c r="A162" s="322">
        <v>42718</v>
      </c>
      <c r="B162" s="9" t="s">
        <v>5077</v>
      </c>
      <c r="C162" s="48">
        <v>0</v>
      </c>
      <c r="D162" s="341"/>
      <c r="E162" s="48">
        <v>60000</v>
      </c>
      <c r="F162" s="81"/>
      <c r="G162" s="48">
        <v>1089087.3899999999</v>
      </c>
      <c r="K162" s="351"/>
      <c r="L162" s="351"/>
    </row>
    <row r="163" spans="1:12">
      <c r="A163" s="322">
        <v>42718</v>
      </c>
      <c r="B163" s="414" t="s">
        <v>9462</v>
      </c>
      <c r="C163" s="48">
        <v>0</v>
      </c>
      <c r="D163" s="341"/>
      <c r="E163" s="48">
        <v>38730.589999999997</v>
      </c>
      <c r="F163" s="81"/>
      <c r="G163" s="48">
        <v>1029087.39</v>
      </c>
      <c r="K163" s="351"/>
      <c r="L163" s="351"/>
    </row>
    <row r="164" spans="1:12">
      <c r="A164" s="322">
        <v>42718</v>
      </c>
      <c r="B164" s="9" t="s">
        <v>9463</v>
      </c>
      <c r="C164" s="48">
        <v>310000</v>
      </c>
      <c r="D164" s="341"/>
      <c r="E164" s="48">
        <v>0</v>
      </c>
      <c r="F164" s="81"/>
      <c r="G164" s="48">
        <v>990356.8</v>
      </c>
      <c r="K164" s="351"/>
      <c r="L164" s="351"/>
    </row>
    <row r="165" spans="1:12">
      <c r="A165" s="322">
        <v>42718</v>
      </c>
      <c r="B165" s="9" t="s">
        <v>9464</v>
      </c>
      <c r="C165" s="48">
        <v>35725</v>
      </c>
      <c r="D165" s="341"/>
      <c r="E165" s="48">
        <v>0</v>
      </c>
      <c r="F165" s="81"/>
      <c r="G165" s="48">
        <v>1300356.8</v>
      </c>
      <c r="K165" s="351"/>
      <c r="L165" s="351"/>
    </row>
    <row r="166" spans="1:12">
      <c r="A166" s="322">
        <v>42718</v>
      </c>
      <c r="B166" s="9" t="s">
        <v>9465</v>
      </c>
      <c r="C166" s="48">
        <v>0</v>
      </c>
      <c r="D166" s="341"/>
      <c r="E166" s="48">
        <v>228786.4</v>
      </c>
      <c r="F166" s="81"/>
      <c r="G166" s="48">
        <v>1336081.8</v>
      </c>
      <c r="K166" s="351"/>
      <c r="L166" s="351"/>
    </row>
    <row r="167" spans="1:12">
      <c r="A167" s="322">
        <v>42718</v>
      </c>
      <c r="B167" s="9" t="s">
        <v>9465</v>
      </c>
      <c r="C167" s="48">
        <v>0</v>
      </c>
      <c r="D167" s="341"/>
      <c r="E167" s="48">
        <v>364000</v>
      </c>
      <c r="F167" s="81"/>
      <c r="G167" s="48">
        <v>1107295.3999999999</v>
      </c>
      <c r="K167" s="351"/>
      <c r="L167" s="351"/>
    </row>
    <row r="168" spans="1:12">
      <c r="A168" s="322">
        <v>42718</v>
      </c>
      <c r="B168" s="9" t="s">
        <v>9466</v>
      </c>
      <c r="C168" s="48">
        <v>0</v>
      </c>
      <c r="D168" s="341"/>
      <c r="E168" s="48">
        <v>20000</v>
      </c>
      <c r="F168" s="81"/>
      <c r="G168" s="48">
        <v>743295.4</v>
      </c>
      <c r="H168" s="333" t="s">
        <v>9467</v>
      </c>
      <c r="K168" s="351"/>
      <c r="L168" s="351"/>
    </row>
    <row r="169" spans="1:12">
      <c r="A169" s="322">
        <v>42718</v>
      </c>
      <c r="B169" s="9" t="s">
        <v>9468</v>
      </c>
      <c r="C169" s="48">
        <v>747484.63</v>
      </c>
      <c r="D169" s="341"/>
      <c r="E169" s="48">
        <v>0</v>
      </c>
      <c r="F169" s="81"/>
      <c r="G169" s="48">
        <v>723295.4</v>
      </c>
      <c r="K169" s="351"/>
      <c r="L169" s="351"/>
    </row>
    <row r="170" spans="1:12">
      <c r="A170" s="322">
        <v>42718</v>
      </c>
      <c r="B170" s="9" t="s">
        <v>9469</v>
      </c>
      <c r="C170" s="48">
        <v>360070.09</v>
      </c>
      <c r="D170" s="341"/>
      <c r="E170" s="48">
        <v>0</v>
      </c>
      <c r="F170" s="81"/>
      <c r="G170" s="48">
        <v>1470780.03</v>
      </c>
      <c r="K170" s="351"/>
      <c r="L170" s="351"/>
    </row>
    <row r="171" spans="1:12">
      <c r="A171" s="322">
        <v>42718</v>
      </c>
      <c r="B171" s="9" t="s">
        <v>9470</v>
      </c>
      <c r="C171" s="48">
        <v>3445.2</v>
      </c>
      <c r="D171" s="341"/>
      <c r="E171" s="48">
        <v>0</v>
      </c>
      <c r="F171" s="81"/>
      <c r="G171" s="48">
        <v>1830850.12</v>
      </c>
      <c r="K171" s="351"/>
      <c r="L171" s="351"/>
    </row>
    <row r="172" spans="1:12">
      <c r="A172" s="322">
        <v>42718</v>
      </c>
      <c r="B172" s="9" t="s">
        <v>9471</v>
      </c>
      <c r="C172" s="48">
        <v>0</v>
      </c>
      <c r="D172" s="341"/>
      <c r="E172" s="48">
        <v>1192.8</v>
      </c>
      <c r="F172" s="81"/>
      <c r="G172" s="48">
        <v>1834295.32</v>
      </c>
      <c r="H172" s="333" t="s">
        <v>9472</v>
      </c>
      <c r="K172" s="351"/>
      <c r="L172" s="351"/>
    </row>
    <row r="173" spans="1:12">
      <c r="A173" s="322">
        <v>42718</v>
      </c>
      <c r="B173" s="9" t="s">
        <v>9473</v>
      </c>
      <c r="C173" s="48">
        <v>0</v>
      </c>
      <c r="D173" s="341"/>
      <c r="E173" s="48">
        <v>7480.69</v>
      </c>
      <c r="F173" s="81"/>
      <c r="G173" s="48">
        <v>1833102.52</v>
      </c>
      <c r="K173" s="351"/>
      <c r="L173" s="351"/>
    </row>
    <row r="174" spans="1:12">
      <c r="A174" s="322">
        <v>42718</v>
      </c>
      <c r="B174" s="9" t="s">
        <v>9474</v>
      </c>
      <c r="C174" s="48">
        <v>0</v>
      </c>
      <c r="D174" s="341"/>
      <c r="E174" s="48">
        <v>763000</v>
      </c>
      <c r="F174" s="81"/>
      <c r="G174" s="48">
        <v>1825621.83</v>
      </c>
      <c r="K174" s="351"/>
      <c r="L174" s="351"/>
    </row>
    <row r="175" spans="1:12">
      <c r="A175" s="322">
        <v>42718</v>
      </c>
      <c r="B175" s="9" t="s">
        <v>9475</v>
      </c>
      <c r="C175" s="48">
        <v>240000</v>
      </c>
      <c r="D175" s="341"/>
      <c r="E175" s="48">
        <v>0</v>
      </c>
      <c r="F175" s="81"/>
      <c r="G175" s="48">
        <v>1062621.83</v>
      </c>
      <c r="K175" s="351"/>
      <c r="L175" s="351"/>
    </row>
    <row r="176" spans="1:12">
      <c r="A176" s="322">
        <v>42718</v>
      </c>
      <c r="B176" s="9" t="s">
        <v>9476</v>
      </c>
      <c r="C176" s="48">
        <v>175000</v>
      </c>
      <c r="D176" s="341"/>
      <c r="E176" s="48">
        <v>0</v>
      </c>
      <c r="F176" s="81"/>
      <c r="G176" s="48">
        <v>1302621.83</v>
      </c>
      <c r="K176" s="351"/>
      <c r="L176" s="351"/>
    </row>
    <row r="177" spans="1:12">
      <c r="A177" s="322">
        <v>42718</v>
      </c>
      <c r="B177" s="9" t="s">
        <v>9477</v>
      </c>
      <c r="C177" s="48">
        <v>999222.39</v>
      </c>
      <c r="D177" s="341"/>
      <c r="E177" s="48">
        <v>0</v>
      </c>
      <c r="F177" s="81"/>
      <c r="G177" s="48">
        <v>1477621.83</v>
      </c>
      <c r="K177" s="351"/>
      <c r="L177" s="351"/>
    </row>
    <row r="178" spans="1:12">
      <c r="A178" s="322">
        <v>42718</v>
      </c>
      <c r="B178" s="9" t="s">
        <v>9478</v>
      </c>
      <c r="C178" s="48">
        <v>230000</v>
      </c>
      <c r="D178" s="341"/>
      <c r="E178" s="48">
        <v>0</v>
      </c>
      <c r="F178" s="81"/>
      <c r="G178" s="48">
        <v>2476844.2200000002</v>
      </c>
      <c r="K178" s="351"/>
      <c r="L178" s="351"/>
    </row>
    <row r="179" spans="1:12">
      <c r="A179" s="322">
        <v>42718</v>
      </c>
      <c r="B179" s="9" t="s">
        <v>9479</v>
      </c>
      <c r="C179" s="48">
        <v>0</v>
      </c>
      <c r="D179" s="341"/>
      <c r="E179" s="48">
        <v>130000</v>
      </c>
      <c r="F179" s="81"/>
      <c r="G179" s="48">
        <v>2706844.22</v>
      </c>
      <c r="K179" s="351"/>
      <c r="L179" s="351"/>
    </row>
    <row r="180" spans="1:12">
      <c r="A180" s="322">
        <v>42718</v>
      </c>
      <c r="B180" s="9" t="s">
        <v>5077</v>
      </c>
      <c r="C180" s="48">
        <v>0</v>
      </c>
      <c r="D180" s="341"/>
      <c r="E180" s="48">
        <v>8023</v>
      </c>
      <c r="F180" s="81"/>
      <c r="G180" s="48">
        <v>2576844.2200000002</v>
      </c>
      <c r="K180" s="351"/>
      <c r="L180" s="351"/>
    </row>
    <row r="181" spans="1:12">
      <c r="A181" s="322">
        <v>42718</v>
      </c>
      <c r="B181" s="9" t="s">
        <v>9480</v>
      </c>
      <c r="C181" s="48">
        <v>0</v>
      </c>
      <c r="D181" s="341"/>
      <c r="E181" s="48">
        <v>1000030.33</v>
      </c>
      <c r="F181" s="81"/>
      <c r="G181" s="48">
        <v>2568821.2200000002</v>
      </c>
      <c r="H181" s="333" t="s">
        <v>9481</v>
      </c>
      <c r="K181" s="351"/>
      <c r="L181" s="351"/>
    </row>
    <row r="182" spans="1:12">
      <c r="A182" s="322">
        <v>42718</v>
      </c>
      <c r="B182" s="9" t="s">
        <v>9482</v>
      </c>
      <c r="C182" s="48">
        <v>31509.34</v>
      </c>
      <c r="D182" s="341"/>
      <c r="E182" s="48">
        <v>0</v>
      </c>
      <c r="F182" s="81"/>
      <c r="G182" s="48">
        <v>1568790.89</v>
      </c>
      <c r="K182" s="351"/>
      <c r="L182" s="351"/>
    </row>
    <row r="183" spans="1:12">
      <c r="A183" s="322">
        <v>42718</v>
      </c>
      <c r="B183" s="9" t="s">
        <v>5077</v>
      </c>
      <c r="C183" s="48">
        <v>0</v>
      </c>
      <c r="D183" s="341"/>
      <c r="E183" s="48">
        <v>4774</v>
      </c>
      <c r="F183" s="81"/>
      <c r="G183" s="48">
        <v>1600300.23</v>
      </c>
      <c r="K183" s="351"/>
      <c r="L183" s="351"/>
    </row>
    <row r="184" spans="1:12">
      <c r="A184" s="322">
        <v>42718</v>
      </c>
      <c r="B184" s="9" t="s">
        <v>5077</v>
      </c>
      <c r="C184" s="48">
        <v>0</v>
      </c>
      <c r="D184" s="341"/>
      <c r="E184" s="48">
        <v>1921.01</v>
      </c>
      <c r="F184" s="81"/>
      <c r="G184" s="48">
        <v>1595526.23</v>
      </c>
      <c r="K184" s="351"/>
      <c r="L184" s="351"/>
    </row>
    <row r="185" spans="1:12">
      <c r="A185" s="322">
        <v>42718</v>
      </c>
      <c r="B185" s="9" t="s">
        <v>9483</v>
      </c>
      <c r="C185" s="48">
        <v>3779.73</v>
      </c>
      <c r="D185" s="341"/>
      <c r="E185" s="48">
        <v>0</v>
      </c>
      <c r="F185" s="81"/>
      <c r="G185" s="48">
        <v>1593605.22</v>
      </c>
      <c r="K185" s="351"/>
      <c r="L185" s="351"/>
    </row>
    <row r="186" spans="1:12">
      <c r="A186" s="322">
        <v>42718</v>
      </c>
      <c r="B186" s="284" t="s">
        <v>9484</v>
      </c>
      <c r="C186" s="48">
        <v>5000</v>
      </c>
      <c r="D186" s="341"/>
      <c r="E186" s="48">
        <v>0</v>
      </c>
      <c r="F186" s="81"/>
      <c r="G186" s="48">
        <v>1597384.95</v>
      </c>
      <c r="K186" s="351"/>
      <c r="L186" s="351"/>
    </row>
    <row r="187" spans="1:12">
      <c r="A187" s="322">
        <v>42718</v>
      </c>
      <c r="B187" s="9" t="s">
        <v>9485</v>
      </c>
      <c r="C187" s="48">
        <v>0</v>
      </c>
      <c r="D187" s="341"/>
      <c r="E187" s="48">
        <v>85000</v>
      </c>
      <c r="F187" s="81"/>
      <c r="G187" s="48">
        <v>1602384.95</v>
      </c>
      <c r="K187" s="351"/>
      <c r="L187" s="351"/>
    </row>
    <row r="188" spans="1:12">
      <c r="A188" s="411">
        <v>42718</v>
      </c>
      <c r="B188" s="451" t="s">
        <v>4180</v>
      </c>
      <c r="C188" s="413">
        <v>5.76</v>
      </c>
      <c r="D188" s="341"/>
      <c r="E188" s="413">
        <v>0</v>
      </c>
      <c r="F188" s="81"/>
      <c r="G188" s="413">
        <v>1517384.95</v>
      </c>
      <c r="K188" s="351"/>
      <c r="L188" s="351"/>
    </row>
    <row r="189" spans="1:12">
      <c r="A189" s="411">
        <v>42718</v>
      </c>
      <c r="B189" s="412" t="s">
        <v>4181</v>
      </c>
      <c r="C189" s="413">
        <v>36</v>
      </c>
      <c r="D189" s="341"/>
      <c r="E189" s="413">
        <v>0</v>
      </c>
      <c r="F189" s="81"/>
      <c r="G189" s="413">
        <v>1517390.71</v>
      </c>
      <c r="K189" s="351"/>
      <c r="L189" s="351"/>
    </row>
    <row r="190" spans="1:12">
      <c r="A190" s="322">
        <v>42718</v>
      </c>
      <c r="B190" s="9" t="s">
        <v>4182</v>
      </c>
      <c r="C190" s="48">
        <v>0</v>
      </c>
      <c r="D190" s="341"/>
      <c r="E190" s="48">
        <v>22000</v>
      </c>
      <c r="F190" s="81">
        <v>83</v>
      </c>
      <c r="G190" s="48">
        <v>1517426.71</v>
      </c>
      <c r="H190" s="333" t="s">
        <v>9486</v>
      </c>
      <c r="K190" s="351"/>
      <c r="L190" s="351"/>
    </row>
    <row r="191" spans="1:12">
      <c r="A191" s="411">
        <v>42718</v>
      </c>
      <c r="B191" s="451" t="s">
        <v>4180</v>
      </c>
      <c r="C191" s="413">
        <v>28.52</v>
      </c>
      <c r="D191" s="341"/>
      <c r="E191" s="413">
        <v>0</v>
      </c>
      <c r="F191" s="81"/>
      <c r="G191" s="413">
        <v>1495426.71</v>
      </c>
      <c r="K191" s="351"/>
      <c r="L191" s="351"/>
    </row>
    <row r="192" spans="1:12">
      <c r="A192" s="411">
        <v>42718</v>
      </c>
      <c r="B192" s="412" t="s">
        <v>4181</v>
      </c>
      <c r="C192" s="413">
        <v>178.26</v>
      </c>
      <c r="D192" s="341"/>
      <c r="E192" s="413">
        <v>0</v>
      </c>
      <c r="F192" s="81"/>
      <c r="G192" s="413">
        <v>1495455.23</v>
      </c>
      <c r="K192" s="351"/>
      <c r="L192" s="351"/>
    </row>
    <row r="193" spans="1:12">
      <c r="A193" s="322">
        <v>42718</v>
      </c>
      <c r="B193" s="9" t="s">
        <v>4182</v>
      </c>
      <c r="C193" s="48">
        <v>0</v>
      </c>
      <c r="D193" s="341"/>
      <c r="E193" s="48">
        <v>21439.279999999999</v>
      </c>
      <c r="F193" s="81">
        <v>84</v>
      </c>
      <c r="G193" s="48">
        <v>1495633.49</v>
      </c>
      <c r="K193" s="351"/>
      <c r="L193" s="351"/>
    </row>
    <row r="194" spans="1:12">
      <c r="A194" s="411">
        <v>42718</v>
      </c>
      <c r="B194" s="451" t="s">
        <v>4183</v>
      </c>
      <c r="C194" s="413">
        <v>39.53</v>
      </c>
      <c r="D194" s="341"/>
      <c r="E194" s="413">
        <v>0</v>
      </c>
      <c r="F194" s="81"/>
      <c r="G194" s="413">
        <v>1474194.21</v>
      </c>
      <c r="K194" s="351"/>
      <c r="L194" s="351"/>
    </row>
    <row r="195" spans="1:12">
      <c r="A195" s="411">
        <v>42718</v>
      </c>
      <c r="B195" s="412" t="s">
        <v>4184</v>
      </c>
      <c r="C195" s="413">
        <v>247.04</v>
      </c>
      <c r="D195" s="341"/>
      <c r="E195" s="413">
        <v>0</v>
      </c>
      <c r="F195" s="81"/>
      <c r="G195" s="413">
        <v>1474233.74</v>
      </c>
      <c r="K195" s="351"/>
      <c r="L195" s="351"/>
    </row>
    <row r="196" spans="1:12">
      <c r="A196" s="322">
        <v>42718</v>
      </c>
      <c r="B196" s="9" t="s">
        <v>4185</v>
      </c>
      <c r="C196" s="48">
        <v>0</v>
      </c>
      <c r="D196" s="341"/>
      <c r="E196" s="48">
        <v>10380.950000000001</v>
      </c>
      <c r="F196" s="81">
        <v>84</v>
      </c>
      <c r="G196" s="48">
        <v>1474480.78</v>
      </c>
      <c r="K196" s="351"/>
      <c r="L196" s="351"/>
    </row>
    <row r="197" spans="1:12">
      <c r="A197" s="322">
        <v>42717</v>
      </c>
      <c r="B197" s="9" t="s">
        <v>9487</v>
      </c>
      <c r="C197" s="48">
        <v>0</v>
      </c>
      <c r="D197" s="341"/>
      <c r="E197" s="48">
        <v>4996</v>
      </c>
      <c r="F197" s="81"/>
      <c r="G197" s="48">
        <v>1464099.83</v>
      </c>
      <c r="H197" s="333" t="s">
        <v>9488</v>
      </c>
      <c r="K197" s="351"/>
      <c r="L197" s="351"/>
    </row>
    <row r="198" spans="1:12">
      <c r="A198" s="322">
        <v>42717</v>
      </c>
      <c r="B198" s="9" t="s">
        <v>9489</v>
      </c>
      <c r="C198" s="48">
        <v>0</v>
      </c>
      <c r="D198" s="341"/>
      <c r="E198" s="48">
        <v>1237.8699999999999</v>
      </c>
      <c r="F198" s="81"/>
      <c r="G198" s="48">
        <v>1459103.83</v>
      </c>
      <c r="K198" s="351"/>
      <c r="L198" s="351"/>
    </row>
    <row r="199" spans="1:12">
      <c r="A199" s="322">
        <v>42717</v>
      </c>
      <c r="B199" s="414" t="s">
        <v>9490</v>
      </c>
      <c r="C199" s="48">
        <v>0</v>
      </c>
      <c r="D199" s="341"/>
      <c r="E199" s="48">
        <v>31149.09</v>
      </c>
      <c r="F199" s="81"/>
      <c r="G199" s="48">
        <v>1457865.96</v>
      </c>
      <c r="K199" s="351"/>
      <c r="L199" s="351"/>
    </row>
    <row r="200" spans="1:12">
      <c r="A200" s="322">
        <v>42717</v>
      </c>
      <c r="B200" s="414" t="s">
        <v>9491</v>
      </c>
      <c r="C200" s="48">
        <v>0</v>
      </c>
      <c r="D200" s="341"/>
      <c r="E200" s="48">
        <v>218039.3</v>
      </c>
      <c r="F200" s="81"/>
      <c r="G200" s="48">
        <v>1426716.87</v>
      </c>
      <c r="K200" s="351"/>
      <c r="L200" s="351"/>
    </row>
    <row r="201" spans="1:12">
      <c r="A201" s="322">
        <v>42717</v>
      </c>
      <c r="B201" s="414" t="s">
        <v>9492</v>
      </c>
      <c r="C201" s="48">
        <v>0</v>
      </c>
      <c r="D201" s="341"/>
      <c r="E201" s="48">
        <v>45157.24</v>
      </c>
      <c r="F201" s="81"/>
      <c r="G201" s="48">
        <v>1208677.57</v>
      </c>
      <c r="K201" s="351"/>
      <c r="L201" s="351"/>
    </row>
    <row r="202" spans="1:12">
      <c r="A202" s="322">
        <v>42717</v>
      </c>
      <c r="B202" s="9" t="s">
        <v>9493</v>
      </c>
      <c r="C202" s="48">
        <v>0</v>
      </c>
      <c r="D202" s="341"/>
      <c r="E202" s="48">
        <v>896</v>
      </c>
      <c r="F202" s="81"/>
      <c r="G202" s="48">
        <v>1163520.33</v>
      </c>
      <c r="H202" s="333" t="s">
        <v>9488</v>
      </c>
      <c r="K202" s="351"/>
      <c r="L202" s="351"/>
    </row>
    <row r="203" spans="1:12">
      <c r="A203" s="322">
        <v>42717</v>
      </c>
      <c r="B203" s="9" t="s">
        <v>9494</v>
      </c>
      <c r="C203" s="48">
        <v>6457.62</v>
      </c>
      <c r="D203" s="341"/>
      <c r="E203" s="48">
        <v>0</v>
      </c>
      <c r="F203" s="81"/>
      <c r="G203" s="48">
        <v>1162624.33</v>
      </c>
      <c r="K203" s="351"/>
      <c r="L203" s="351"/>
    </row>
    <row r="204" spans="1:12">
      <c r="A204" s="322">
        <v>42717</v>
      </c>
      <c r="B204" s="9" t="s">
        <v>9495</v>
      </c>
      <c r="C204" s="48">
        <v>2240.73</v>
      </c>
      <c r="D204" s="341">
        <v>59</v>
      </c>
      <c r="E204" s="48">
        <v>0</v>
      </c>
      <c r="F204" s="81"/>
      <c r="G204" s="48">
        <v>1169081.95</v>
      </c>
      <c r="H204" s="333" t="s">
        <v>9496</v>
      </c>
      <c r="K204" s="351"/>
      <c r="L204" s="351"/>
    </row>
    <row r="205" spans="1:12">
      <c r="A205" s="322">
        <v>42717</v>
      </c>
      <c r="B205" s="9" t="s">
        <v>9497</v>
      </c>
      <c r="C205" s="48">
        <v>0</v>
      </c>
      <c r="D205" s="341"/>
      <c r="E205" s="48">
        <v>3030</v>
      </c>
      <c r="F205" s="81"/>
      <c r="G205" s="48">
        <v>1171322.68</v>
      </c>
      <c r="H205" s="333" t="s">
        <v>9488</v>
      </c>
      <c r="K205" s="351"/>
      <c r="L205" s="351"/>
    </row>
    <row r="206" spans="1:12">
      <c r="A206" s="322">
        <v>42717</v>
      </c>
      <c r="B206" s="9" t="s">
        <v>9498</v>
      </c>
      <c r="C206" s="48">
        <v>0</v>
      </c>
      <c r="D206" s="341"/>
      <c r="E206" s="48">
        <v>302800</v>
      </c>
      <c r="F206" s="81"/>
      <c r="G206" s="48">
        <v>1168292.68</v>
      </c>
      <c r="H206" s="333" t="s">
        <v>9488</v>
      </c>
      <c r="K206" s="351"/>
      <c r="L206" s="351"/>
    </row>
    <row r="207" spans="1:12">
      <c r="A207" s="322">
        <v>42717</v>
      </c>
      <c r="B207" s="291" t="s">
        <v>9499</v>
      </c>
      <c r="C207" s="48">
        <v>0</v>
      </c>
      <c r="D207" s="341"/>
      <c r="E207" s="48">
        <v>157764.68</v>
      </c>
      <c r="F207" s="81"/>
      <c r="G207" s="48">
        <v>865492.68</v>
      </c>
      <c r="H207" s="333" t="s">
        <v>9500</v>
      </c>
      <c r="K207" s="351"/>
      <c r="L207" s="351"/>
    </row>
    <row r="208" spans="1:12">
      <c r="A208" s="322">
        <v>42717</v>
      </c>
      <c r="B208" s="291" t="s">
        <v>9501</v>
      </c>
      <c r="C208" s="48">
        <v>0</v>
      </c>
      <c r="D208" s="341"/>
      <c r="E208" s="48">
        <v>251700</v>
      </c>
      <c r="F208" s="81"/>
      <c r="G208" s="48">
        <v>707728</v>
      </c>
      <c r="H208" s="333" t="s">
        <v>9502</v>
      </c>
      <c r="K208" s="351"/>
      <c r="L208" s="351"/>
    </row>
    <row r="209" spans="1:12">
      <c r="A209" s="322">
        <v>42717</v>
      </c>
      <c r="B209" s="9" t="s">
        <v>5045</v>
      </c>
      <c r="C209" s="48">
        <v>0</v>
      </c>
      <c r="D209" s="341"/>
      <c r="E209" s="48">
        <v>20120.009999999998</v>
      </c>
      <c r="F209" s="81"/>
      <c r="G209" s="48">
        <v>456028</v>
      </c>
      <c r="H209" s="333" t="s">
        <v>9503</v>
      </c>
      <c r="K209" s="351"/>
      <c r="L209" s="351"/>
    </row>
    <row r="210" spans="1:12">
      <c r="A210" s="322">
        <v>42717</v>
      </c>
      <c r="B210" s="9" t="s">
        <v>9504</v>
      </c>
      <c r="C210" s="48">
        <v>270000</v>
      </c>
      <c r="D210" s="341"/>
      <c r="E210" s="48">
        <v>0</v>
      </c>
      <c r="F210" s="81"/>
      <c r="G210" s="48">
        <v>435907.99</v>
      </c>
      <c r="K210" s="351"/>
      <c r="L210" s="351"/>
    </row>
    <row r="211" spans="1:12">
      <c r="A211" s="322">
        <v>42717</v>
      </c>
      <c r="B211" s="9" t="s">
        <v>9505</v>
      </c>
      <c r="C211" s="48">
        <v>2060879.89</v>
      </c>
      <c r="D211" s="341"/>
      <c r="E211" s="48">
        <v>0</v>
      </c>
      <c r="F211" s="81"/>
      <c r="G211" s="48">
        <v>705907.99</v>
      </c>
      <c r="K211" s="351"/>
      <c r="L211" s="351"/>
    </row>
    <row r="212" spans="1:12">
      <c r="A212" s="322">
        <v>42717</v>
      </c>
      <c r="B212" s="9" t="s">
        <v>9506</v>
      </c>
      <c r="C212" s="48">
        <v>0</v>
      </c>
      <c r="D212" s="341"/>
      <c r="E212" s="48">
        <v>700000</v>
      </c>
      <c r="F212" s="81"/>
      <c r="G212" s="48">
        <v>2766787.88</v>
      </c>
      <c r="K212" s="351"/>
      <c r="L212" s="351"/>
    </row>
    <row r="213" spans="1:12">
      <c r="A213" s="322">
        <v>42717</v>
      </c>
      <c r="B213" s="9" t="s">
        <v>9507</v>
      </c>
      <c r="C213" s="48">
        <v>0</v>
      </c>
      <c r="D213" s="341"/>
      <c r="E213" s="48">
        <v>7364.49</v>
      </c>
      <c r="F213" s="81">
        <v>72</v>
      </c>
      <c r="G213" s="48">
        <v>2066787.88</v>
      </c>
      <c r="H213" s="333" t="s">
        <v>9508</v>
      </c>
      <c r="K213" s="351"/>
      <c r="L213" s="351"/>
    </row>
    <row r="214" spans="1:12">
      <c r="A214" s="322">
        <v>42717</v>
      </c>
      <c r="B214" s="9" t="s">
        <v>9509</v>
      </c>
      <c r="C214" s="48">
        <v>0</v>
      </c>
      <c r="D214" s="341"/>
      <c r="E214" s="48">
        <v>44108.04</v>
      </c>
      <c r="F214" s="81">
        <v>79</v>
      </c>
      <c r="G214" s="48">
        <v>2059423.39</v>
      </c>
      <c r="H214" s="333" t="s">
        <v>9510</v>
      </c>
      <c r="K214" s="351"/>
      <c r="L214" s="351"/>
    </row>
    <row r="215" spans="1:12">
      <c r="A215" s="322">
        <v>42717</v>
      </c>
      <c r="B215" s="9" t="s">
        <v>9511</v>
      </c>
      <c r="C215" s="48">
        <v>0</v>
      </c>
      <c r="D215" s="341"/>
      <c r="E215" s="48">
        <v>47649.06</v>
      </c>
      <c r="F215" s="81"/>
      <c r="G215" s="48">
        <v>2015315.35</v>
      </c>
      <c r="H215" s="333" t="s">
        <v>9512</v>
      </c>
      <c r="K215" s="351"/>
      <c r="L215" s="351"/>
    </row>
    <row r="216" spans="1:12">
      <c r="A216" s="322">
        <v>42717</v>
      </c>
      <c r="B216" s="9" t="s">
        <v>9513</v>
      </c>
      <c r="C216" s="48">
        <v>0</v>
      </c>
      <c r="D216" s="341"/>
      <c r="E216" s="48">
        <v>896</v>
      </c>
      <c r="F216" s="81"/>
      <c r="G216" s="48">
        <v>1967666.29</v>
      </c>
      <c r="K216" s="351"/>
      <c r="L216" s="351"/>
    </row>
    <row r="217" spans="1:12">
      <c r="A217" s="322">
        <v>42717</v>
      </c>
      <c r="B217" s="9" t="s">
        <v>5045</v>
      </c>
      <c r="C217" s="48">
        <v>0</v>
      </c>
      <c r="D217" s="341"/>
      <c r="E217" s="48">
        <v>82000</v>
      </c>
      <c r="F217" s="81"/>
      <c r="G217" s="48">
        <v>1966770.29</v>
      </c>
      <c r="H217" s="333" t="s">
        <v>9488</v>
      </c>
      <c r="K217" s="351"/>
      <c r="L217" s="351"/>
    </row>
    <row r="218" spans="1:12">
      <c r="A218" s="322">
        <v>42717</v>
      </c>
      <c r="B218" s="9" t="s">
        <v>9514</v>
      </c>
      <c r="C218" s="48">
        <v>0</v>
      </c>
      <c r="D218" s="341"/>
      <c r="E218" s="48">
        <v>1025</v>
      </c>
      <c r="F218" s="81"/>
      <c r="G218" s="48">
        <v>1884770.29</v>
      </c>
      <c r="K218" s="351"/>
      <c r="L218" s="351"/>
    </row>
    <row r="219" spans="1:12">
      <c r="A219" s="322">
        <v>42717</v>
      </c>
      <c r="B219" s="9" t="s">
        <v>5077</v>
      </c>
      <c r="C219" s="48">
        <v>0</v>
      </c>
      <c r="D219" s="341"/>
      <c r="E219" s="48">
        <v>3030</v>
      </c>
      <c r="F219" s="81"/>
      <c r="G219" s="48">
        <v>1883745.29</v>
      </c>
      <c r="K219" s="351"/>
      <c r="L219" s="351"/>
    </row>
    <row r="220" spans="1:12">
      <c r="A220" s="322">
        <v>42717</v>
      </c>
      <c r="B220" s="284" t="s">
        <v>9515</v>
      </c>
      <c r="C220" s="48">
        <v>5000</v>
      </c>
      <c r="D220" s="341"/>
      <c r="E220" s="48">
        <v>0</v>
      </c>
      <c r="F220" s="81"/>
      <c r="G220" s="48">
        <v>1880715.29</v>
      </c>
      <c r="K220" s="351"/>
      <c r="L220" s="351"/>
    </row>
    <row r="221" spans="1:12">
      <c r="A221" s="411">
        <v>42717</v>
      </c>
      <c r="B221" s="451" t="s">
        <v>4180</v>
      </c>
      <c r="C221" s="413">
        <v>2.88</v>
      </c>
      <c r="D221" s="341"/>
      <c r="E221" s="413">
        <v>0</v>
      </c>
      <c r="F221" s="81"/>
      <c r="G221" s="413">
        <v>1885715.29</v>
      </c>
      <c r="K221" s="351"/>
      <c r="L221" s="351"/>
    </row>
    <row r="222" spans="1:12">
      <c r="A222" s="411">
        <v>42717</v>
      </c>
      <c r="B222" s="412" t="s">
        <v>4181</v>
      </c>
      <c r="C222" s="413">
        <v>18</v>
      </c>
      <c r="D222" s="341"/>
      <c r="E222" s="413">
        <v>0</v>
      </c>
      <c r="F222" s="81"/>
      <c r="G222" s="413">
        <v>1885718.17</v>
      </c>
      <c r="K222" s="351"/>
      <c r="L222" s="351"/>
    </row>
    <row r="223" spans="1:12">
      <c r="A223" s="322">
        <v>42717</v>
      </c>
      <c r="B223" s="9" t="s">
        <v>4182</v>
      </c>
      <c r="C223" s="48">
        <v>0</v>
      </c>
      <c r="D223" s="341"/>
      <c r="E223" s="48">
        <v>10000</v>
      </c>
      <c r="F223" s="81">
        <v>83</v>
      </c>
      <c r="G223" s="48">
        <v>1885736.17</v>
      </c>
      <c r="K223" s="351"/>
      <c r="L223" s="351"/>
    </row>
    <row r="224" spans="1:12">
      <c r="A224" s="322">
        <v>42717</v>
      </c>
      <c r="B224" s="294" t="s">
        <v>9516</v>
      </c>
      <c r="C224" s="48">
        <v>0</v>
      </c>
      <c r="D224" s="341"/>
      <c r="E224" s="48">
        <v>4772.01</v>
      </c>
      <c r="F224" s="81"/>
      <c r="G224" s="48">
        <v>1875736.17</v>
      </c>
      <c r="K224" s="351"/>
      <c r="L224" s="351"/>
    </row>
    <row r="225" spans="1:12">
      <c r="A225" s="411">
        <v>42717</v>
      </c>
      <c r="B225" s="451" t="s">
        <v>4183</v>
      </c>
      <c r="C225" s="413">
        <v>521.70000000000005</v>
      </c>
      <c r="D225" s="341"/>
      <c r="E225" s="413">
        <v>0</v>
      </c>
      <c r="F225" s="81"/>
      <c r="G225" s="413">
        <v>1870964.16</v>
      </c>
      <c r="K225" s="351"/>
      <c r="L225" s="351"/>
    </row>
    <row r="226" spans="1:12">
      <c r="A226" s="411">
        <v>42717</v>
      </c>
      <c r="B226" s="412" t="s">
        <v>4184</v>
      </c>
      <c r="C226" s="413">
        <v>3260.6</v>
      </c>
      <c r="D226" s="341"/>
      <c r="E226" s="413">
        <v>0</v>
      </c>
      <c r="F226" s="81"/>
      <c r="G226" s="413">
        <v>1871485.86</v>
      </c>
      <c r="K226" s="351"/>
      <c r="L226" s="351"/>
    </row>
    <row r="227" spans="1:12">
      <c r="A227" s="322">
        <v>42717</v>
      </c>
      <c r="B227" s="9" t="s">
        <v>4185</v>
      </c>
      <c r="C227" s="48">
        <v>0</v>
      </c>
      <c r="D227" s="341"/>
      <c r="E227" s="48">
        <v>137000</v>
      </c>
      <c r="F227" s="81"/>
      <c r="G227" s="48">
        <v>1874746.46</v>
      </c>
      <c r="H227" s="333" t="s">
        <v>9517</v>
      </c>
      <c r="K227" s="351"/>
      <c r="L227" s="351"/>
    </row>
    <row r="228" spans="1:12">
      <c r="A228" s="411">
        <v>42717</v>
      </c>
      <c r="B228" s="451" t="s">
        <v>4180</v>
      </c>
      <c r="C228" s="413">
        <v>28.91</v>
      </c>
      <c r="D228" s="341"/>
      <c r="E228" s="413">
        <v>0</v>
      </c>
      <c r="F228" s="81"/>
      <c r="G228" s="413">
        <v>1737746.46</v>
      </c>
      <c r="K228" s="351"/>
      <c r="L228" s="351"/>
    </row>
    <row r="229" spans="1:12">
      <c r="A229" s="411">
        <v>42717</v>
      </c>
      <c r="B229" s="412" t="s">
        <v>4181</v>
      </c>
      <c r="C229" s="413">
        <v>180.71</v>
      </c>
      <c r="D229" s="341"/>
      <c r="E229" s="413">
        <v>0</v>
      </c>
      <c r="F229" s="81"/>
      <c r="G229" s="413">
        <v>1737775.37</v>
      </c>
      <c r="K229" s="351"/>
      <c r="L229" s="351"/>
    </row>
    <row r="230" spans="1:12">
      <c r="A230" s="322">
        <v>42717</v>
      </c>
      <c r="B230" s="9" t="s">
        <v>4182</v>
      </c>
      <c r="C230" s="48">
        <v>0</v>
      </c>
      <c r="D230" s="341"/>
      <c r="E230" s="48">
        <v>95291.42</v>
      </c>
      <c r="F230" s="81">
        <v>82</v>
      </c>
      <c r="G230" s="48">
        <v>1737956.08</v>
      </c>
      <c r="H230" s="333" t="s">
        <v>9518</v>
      </c>
      <c r="K230" s="351"/>
      <c r="L230" s="351"/>
    </row>
    <row r="231" spans="1:12">
      <c r="A231" s="411">
        <v>42717</v>
      </c>
      <c r="B231" s="451" t="s">
        <v>4183</v>
      </c>
      <c r="C231" s="413">
        <v>98.61</v>
      </c>
      <c r="D231" s="341"/>
      <c r="E231" s="413">
        <v>0</v>
      </c>
      <c r="F231" s="81"/>
      <c r="G231" s="413">
        <v>1642664.66</v>
      </c>
      <c r="K231" s="351"/>
      <c r="L231" s="351"/>
    </row>
    <row r="232" spans="1:12">
      <c r="A232" s="411">
        <v>42717</v>
      </c>
      <c r="B232" s="412" t="s">
        <v>4184</v>
      </c>
      <c r="C232" s="413">
        <v>616.34</v>
      </c>
      <c r="D232" s="341"/>
      <c r="E232" s="413">
        <v>0</v>
      </c>
      <c r="F232" s="81"/>
      <c r="G232" s="413">
        <v>1642763.27</v>
      </c>
      <c r="K232" s="351"/>
      <c r="L232" s="351"/>
    </row>
    <row r="233" spans="1:12">
      <c r="A233" s="322">
        <v>42717</v>
      </c>
      <c r="B233" s="9" t="s">
        <v>4185</v>
      </c>
      <c r="C233" s="48">
        <v>0</v>
      </c>
      <c r="D233" s="341"/>
      <c r="E233" s="48">
        <v>25897.94</v>
      </c>
      <c r="F233" s="81">
        <v>82</v>
      </c>
      <c r="G233" s="48">
        <v>1643379.61</v>
      </c>
      <c r="H233" s="333" t="s">
        <v>9518</v>
      </c>
      <c r="K233" s="351"/>
      <c r="L233" s="351"/>
    </row>
    <row r="234" spans="1:12">
      <c r="A234" s="411">
        <v>42717</v>
      </c>
      <c r="B234" s="451" t="s">
        <v>8678</v>
      </c>
      <c r="C234" s="413">
        <v>0.4</v>
      </c>
      <c r="D234" s="341"/>
      <c r="E234" s="413">
        <v>0</v>
      </c>
      <c r="F234" s="81"/>
      <c r="G234" s="413">
        <v>1617481.67</v>
      </c>
      <c r="K234" s="351"/>
      <c r="L234" s="351"/>
    </row>
    <row r="235" spans="1:12">
      <c r="A235" s="411">
        <v>42717</v>
      </c>
      <c r="B235" s="412" t="s">
        <v>8679</v>
      </c>
      <c r="C235" s="413">
        <v>2.5299999999999998</v>
      </c>
      <c r="D235" s="341"/>
      <c r="E235" s="413">
        <v>0</v>
      </c>
      <c r="F235" s="81"/>
      <c r="G235" s="413">
        <v>1617482.07</v>
      </c>
      <c r="K235" s="351"/>
      <c r="L235" s="351"/>
    </row>
    <row r="236" spans="1:12">
      <c r="A236" s="322">
        <v>42717</v>
      </c>
      <c r="B236" s="9" t="s">
        <v>8680</v>
      </c>
      <c r="C236" s="48">
        <v>0</v>
      </c>
      <c r="D236" s="341"/>
      <c r="E236" s="48">
        <v>106.61</v>
      </c>
      <c r="F236" s="81">
        <v>82</v>
      </c>
      <c r="G236" s="48">
        <v>1617484.6</v>
      </c>
      <c r="H236" s="333" t="s">
        <v>9518</v>
      </c>
      <c r="K236" s="351"/>
      <c r="L236" s="351"/>
    </row>
    <row r="237" spans="1:12">
      <c r="A237" s="411">
        <v>42717</v>
      </c>
      <c r="B237" s="451" t="s">
        <v>4180</v>
      </c>
      <c r="C237" s="413">
        <v>26.47</v>
      </c>
      <c r="D237" s="341"/>
      <c r="E237" s="413">
        <v>0</v>
      </c>
      <c r="F237" s="81"/>
      <c r="G237" s="413">
        <v>1617377.99</v>
      </c>
      <c r="K237" s="351"/>
      <c r="L237" s="351"/>
    </row>
    <row r="238" spans="1:12">
      <c r="A238" s="411">
        <v>42717</v>
      </c>
      <c r="B238" s="412" t="s">
        <v>4181</v>
      </c>
      <c r="C238" s="413">
        <v>165.42</v>
      </c>
      <c r="D238" s="341"/>
      <c r="E238" s="413">
        <v>0</v>
      </c>
      <c r="F238" s="81"/>
      <c r="G238" s="413">
        <v>1617404.46</v>
      </c>
      <c r="K238" s="351"/>
      <c r="L238" s="351"/>
    </row>
    <row r="239" spans="1:12">
      <c r="A239" s="322">
        <v>42717</v>
      </c>
      <c r="B239" s="9" t="s">
        <v>4182</v>
      </c>
      <c r="C239" s="48">
        <v>0</v>
      </c>
      <c r="D239" s="341"/>
      <c r="E239" s="48">
        <v>54693.75</v>
      </c>
      <c r="F239" s="81">
        <v>603</v>
      </c>
      <c r="G239" s="48">
        <v>1617569.88</v>
      </c>
      <c r="H239" s="333" t="s">
        <v>9519</v>
      </c>
      <c r="K239" s="351"/>
      <c r="L239" s="351"/>
    </row>
    <row r="240" spans="1:12">
      <c r="A240" s="411">
        <v>42717</v>
      </c>
      <c r="B240" s="451" t="s">
        <v>4183</v>
      </c>
      <c r="C240" s="413">
        <v>496.63</v>
      </c>
      <c r="D240" s="341"/>
      <c r="E240" s="413">
        <v>0</v>
      </c>
      <c r="F240" s="81"/>
      <c r="G240" s="413">
        <v>1562876.13</v>
      </c>
      <c r="K240" s="351"/>
      <c r="L240" s="351"/>
    </row>
    <row r="241" spans="1:12">
      <c r="A241" s="411">
        <v>42717</v>
      </c>
      <c r="B241" s="412" t="s">
        <v>4184</v>
      </c>
      <c r="C241" s="413">
        <v>3103.96</v>
      </c>
      <c r="D241" s="341"/>
      <c r="E241" s="413">
        <v>0</v>
      </c>
      <c r="F241" s="81"/>
      <c r="G241" s="413">
        <v>1563372.76</v>
      </c>
      <c r="K241" s="351"/>
      <c r="L241" s="351"/>
    </row>
    <row r="242" spans="1:12">
      <c r="A242" s="322">
        <v>42717</v>
      </c>
      <c r="B242" s="9" t="s">
        <v>4185</v>
      </c>
      <c r="C242" s="48">
        <v>0</v>
      </c>
      <c r="D242" s="341"/>
      <c r="E242" s="48">
        <v>130420.27</v>
      </c>
      <c r="F242" s="81">
        <v>603</v>
      </c>
      <c r="G242" s="48">
        <v>1566476.72</v>
      </c>
      <c r="H242" s="333" t="s">
        <v>9519</v>
      </c>
      <c r="K242" s="351"/>
      <c r="L242" s="351"/>
    </row>
    <row r="243" spans="1:12">
      <c r="A243" s="322">
        <v>42716</v>
      </c>
      <c r="B243" s="9" t="s">
        <v>9520</v>
      </c>
      <c r="C243" s="48">
        <v>0</v>
      </c>
      <c r="D243" s="341"/>
      <c r="E243" s="48">
        <v>80000</v>
      </c>
      <c r="F243" s="81"/>
      <c r="G243" s="48">
        <v>1436056.45</v>
      </c>
      <c r="H243" s="333" t="s">
        <v>9488</v>
      </c>
      <c r="K243" s="351"/>
      <c r="L243" s="351"/>
    </row>
    <row r="244" spans="1:12">
      <c r="A244" s="322">
        <v>42716</v>
      </c>
      <c r="B244" s="284" t="s">
        <v>9521</v>
      </c>
      <c r="C244" s="48">
        <v>5000</v>
      </c>
      <c r="D244" s="341"/>
      <c r="E244" s="48">
        <v>0</v>
      </c>
      <c r="F244" s="81"/>
      <c r="G244" s="48">
        <v>1356056.45</v>
      </c>
      <c r="K244" s="351"/>
      <c r="L244" s="351"/>
    </row>
    <row r="245" spans="1:12">
      <c r="A245" s="322">
        <v>42714</v>
      </c>
      <c r="B245" s="284" t="s">
        <v>9522</v>
      </c>
      <c r="C245" s="48">
        <v>5000</v>
      </c>
      <c r="D245" s="341"/>
      <c r="E245" s="48">
        <v>0</v>
      </c>
      <c r="F245" s="81"/>
      <c r="G245" s="48">
        <v>1361056.45</v>
      </c>
      <c r="K245" s="351"/>
      <c r="L245" s="351"/>
    </row>
    <row r="246" spans="1:12">
      <c r="A246" s="322">
        <v>42714</v>
      </c>
      <c r="B246" s="9" t="s">
        <v>5077</v>
      </c>
      <c r="C246" s="48">
        <v>0</v>
      </c>
      <c r="D246" s="341"/>
      <c r="E246" s="48">
        <v>1025</v>
      </c>
      <c r="F246" s="81"/>
      <c r="G246" s="48">
        <v>1366056.45</v>
      </c>
      <c r="H246" s="333" t="s">
        <v>9523</v>
      </c>
      <c r="K246" s="351"/>
      <c r="L246" s="351"/>
    </row>
    <row r="247" spans="1:12">
      <c r="A247" s="322">
        <v>42714</v>
      </c>
      <c r="B247" s="9" t="s">
        <v>9524</v>
      </c>
      <c r="C247" s="48">
        <v>0</v>
      </c>
      <c r="D247" s="341"/>
      <c r="E247" s="48">
        <v>1025</v>
      </c>
      <c r="F247" s="81"/>
      <c r="G247" s="48">
        <v>1365031.45</v>
      </c>
      <c r="H247" s="333" t="s">
        <v>9525</v>
      </c>
      <c r="K247" s="351"/>
      <c r="L247" s="351"/>
    </row>
    <row r="248" spans="1:12">
      <c r="A248" s="322">
        <v>42714</v>
      </c>
      <c r="B248" s="9" t="s">
        <v>9526</v>
      </c>
      <c r="C248" s="48">
        <v>44372</v>
      </c>
      <c r="D248" s="341">
        <v>72</v>
      </c>
      <c r="E248" s="48">
        <v>0</v>
      </c>
      <c r="F248" s="81"/>
      <c r="G248" s="48">
        <v>1364006.45</v>
      </c>
      <c r="K248" s="351"/>
      <c r="L248" s="351"/>
    </row>
    <row r="249" spans="1:12">
      <c r="A249" s="322">
        <v>42714</v>
      </c>
      <c r="B249" s="9" t="s">
        <v>9527</v>
      </c>
      <c r="C249" s="48">
        <v>35000</v>
      </c>
      <c r="D249" s="341">
        <v>73</v>
      </c>
      <c r="E249" s="48">
        <v>0</v>
      </c>
      <c r="F249" s="81"/>
      <c r="G249" s="48">
        <v>1408378.45</v>
      </c>
      <c r="K249" s="351"/>
      <c r="L249" s="351"/>
    </row>
    <row r="250" spans="1:12">
      <c r="A250" s="322">
        <v>42714</v>
      </c>
      <c r="B250" s="9" t="s">
        <v>5045</v>
      </c>
      <c r="C250" s="48">
        <v>0</v>
      </c>
      <c r="D250" s="341"/>
      <c r="E250" s="48">
        <v>373</v>
      </c>
      <c r="F250" s="81"/>
      <c r="G250" s="48">
        <v>1443378.45</v>
      </c>
      <c r="H250" s="333" t="s">
        <v>9528</v>
      </c>
      <c r="K250" s="351"/>
      <c r="L250" s="351"/>
    </row>
    <row r="251" spans="1:12">
      <c r="A251" s="322">
        <v>42714</v>
      </c>
      <c r="B251" s="9" t="s">
        <v>9529</v>
      </c>
      <c r="C251" s="48">
        <v>0</v>
      </c>
      <c r="D251" s="341"/>
      <c r="E251" s="48">
        <v>157613.32</v>
      </c>
      <c r="F251" s="81">
        <v>68</v>
      </c>
      <c r="G251" s="48">
        <v>1443005.45</v>
      </c>
      <c r="H251" s="333" t="s">
        <v>9530</v>
      </c>
      <c r="K251" s="351"/>
      <c r="L251" s="351"/>
    </row>
    <row r="252" spans="1:12">
      <c r="A252" s="322">
        <v>42714</v>
      </c>
      <c r="B252" s="9" t="s">
        <v>9531</v>
      </c>
      <c r="C252" s="48">
        <v>0</v>
      </c>
      <c r="D252" s="341"/>
      <c r="E252" s="48">
        <v>46790.55</v>
      </c>
      <c r="F252" s="81">
        <v>63</v>
      </c>
      <c r="G252" s="48">
        <v>1285392.1299999999</v>
      </c>
      <c r="H252" s="333" t="s">
        <v>9532</v>
      </c>
      <c r="K252" s="351"/>
      <c r="L252" s="351"/>
    </row>
    <row r="253" spans="1:12">
      <c r="A253" s="322">
        <v>42713</v>
      </c>
      <c r="B253" s="9" t="s">
        <v>9533</v>
      </c>
      <c r="C253" s="48">
        <v>0</v>
      </c>
      <c r="D253" s="341"/>
      <c r="E253" s="48">
        <v>2839.47</v>
      </c>
      <c r="F253" s="81"/>
      <c r="G253" s="48">
        <v>1238601.58</v>
      </c>
      <c r="H253" s="333" t="s">
        <v>9534</v>
      </c>
      <c r="K253" s="351"/>
      <c r="L253" s="351"/>
    </row>
    <row r="254" spans="1:12">
      <c r="A254" s="322">
        <v>42713</v>
      </c>
      <c r="B254" s="9" t="s">
        <v>9535</v>
      </c>
      <c r="C254" s="48">
        <v>0</v>
      </c>
      <c r="D254" s="341"/>
      <c r="E254" s="48">
        <v>50000</v>
      </c>
      <c r="F254" s="81">
        <v>74</v>
      </c>
      <c r="G254" s="48">
        <v>1235762.1100000001</v>
      </c>
      <c r="H254" s="333" t="s">
        <v>9536</v>
      </c>
      <c r="I254" s="2" t="s">
        <v>9537</v>
      </c>
      <c r="K254" s="351"/>
      <c r="L254" s="351"/>
    </row>
    <row r="255" spans="1:12">
      <c r="A255" s="322">
        <v>42713</v>
      </c>
      <c r="B255" s="9" t="s">
        <v>9538</v>
      </c>
      <c r="C255" s="48">
        <v>1190527</v>
      </c>
      <c r="D255" s="341">
        <v>62</v>
      </c>
      <c r="E255" s="48">
        <v>0</v>
      </c>
      <c r="F255" s="81"/>
      <c r="G255" s="48">
        <v>1185762.1100000001</v>
      </c>
      <c r="K255" s="351"/>
      <c r="L255" s="351"/>
    </row>
    <row r="256" spans="1:12">
      <c r="A256" s="322">
        <v>42713</v>
      </c>
      <c r="B256" s="9" t="s">
        <v>9539</v>
      </c>
      <c r="C256" s="48">
        <v>5832</v>
      </c>
      <c r="D256" s="341">
        <v>63</v>
      </c>
      <c r="E256" s="48">
        <v>0</v>
      </c>
      <c r="F256" s="81"/>
      <c r="G256" s="48">
        <v>2376289.11</v>
      </c>
      <c r="K256" s="351"/>
      <c r="L256" s="351"/>
    </row>
    <row r="257" spans="1:12">
      <c r="A257" s="322">
        <v>42713</v>
      </c>
      <c r="B257" s="9" t="s">
        <v>9540</v>
      </c>
      <c r="C257" s="48">
        <v>0</v>
      </c>
      <c r="D257" s="341"/>
      <c r="E257" s="48">
        <v>20000</v>
      </c>
      <c r="F257" s="81">
        <v>73</v>
      </c>
      <c r="G257" s="48">
        <v>2382121.11</v>
      </c>
      <c r="H257" s="333" t="s">
        <v>9541</v>
      </c>
      <c r="I257" s="2" t="s">
        <v>9542</v>
      </c>
      <c r="K257" s="351"/>
      <c r="L257" s="351"/>
    </row>
    <row r="258" spans="1:12">
      <c r="A258" s="322">
        <v>42713</v>
      </c>
      <c r="B258" s="9" t="s">
        <v>9543</v>
      </c>
      <c r="C258" s="48">
        <v>47000</v>
      </c>
      <c r="D258" s="341">
        <v>70</v>
      </c>
      <c r="E258" s="48">
        <v>0</v>
      </c>
      <c r="F258" s="81"/>
      <c r="G258" s="48">
        <v>2362121.11</v>
      </c>
      <c r="H258" s="333" t="s">
        <v>9544</v>
      </c>
      <c r="K258" s="351"/>
      <c r="L258" s="351"/>
    </row>
    <row r="259" spans="1:12">
      <c r="A259" s="322">
        <v>42713</v>
      </c>
      <c r="B259" s="9" t="s">
        <v>9545</v>
      </c>
      <c r="C259" s="48">
        <v>0</v>
      </c>
      <c r="D259" s="341"/>
      <c r="E259" s="48">
        <v>543000</v>
      </c>
      <c r="F259" s="81"/>
      <c r="G259" s="48">
        <v>2409121.11</v>
      </c>
      <c r="H259" s="333" t="s">
        <v>9546</v>
      </c>
      <c r="K259" s="351"/>
      <c r="L259" s="351"/>
    </row>
    <row r="260" spans="1:12">
      <c r="A260" s="322">
        <v>42713</v>
      </c>
      <c r="B260" s="9" t="s">
        <v>7175</v>
      </c>
      <c r="C260" s="48">
        <v>50000</v>
      </c>
      <c r="D260" s="341">
        <v>68</v>
      </c>
      <c r="E260" s="48">
        <v>0</v>
      </c>
      <c r="F260" s="81"/>
      <c r="G260" s="48">
        <v>1866121.11</v>
      </c>
      <c r="H260" s="333" t="s">
        <v>9547</v>
      </c>
      <c r="K260" s="351"/>
      <c r="L260" s="351"/>
    </row>
    <row r="261" spans="1:12">
      <c r="A261" s="322">
        <v>42713</v>
      </c>
      <c r="B261" s="9" t="s">
        <v>9548</v>
      </c>
      <c r="C261" s="48">
        <v>20718.169999999998</v>
      </c>
      <c r="D261" s="341">
        <v>69</v>
      </c>
      <c r="E261" s="48">
        <v>0</v>
      </c>
      <c r="F261" s="81"/>
      <c r="G261" s="48">
        <v>1916121.11</v>
      </c>
      <c r="K261" s="351"/>
      <c r="L261" s="351"/>
    </row>
    <row r="262" spans="1:12">
      <c r="A262" s="322">
        <v>42713</v>
      </c>
      <c r="B262" s="9" t="s">
        <v>9549</v>
      </c>
      <c r="C262" s="48">
        <v>22442.18</v>
      </c>
      <c r="D262" s="341">
        <v>71</v>
      </c>
      <c r="E262" s="48">
        <v>0</v>
      </c>
      <c r="F262" s="81"/>
      <c r="G262" s="48">
        <v>1936839.28</v>
      </c>
      <c r="K262" s="351"/>
      <c r="L262" s="351"/>
    </row>
    <row r="263" spans="1:12">
      <c r="A263" s="322">
        <v>42713</v>
      </c>
      <c r="B263" s="9" t="s">
        <v>9550</v>
      </c>
      <c r="C263" s="48">
        <v>0</v>
      </c>
      <c r="D263" s="341"/>
      <c r="E263" s="48">
        <v>1025</v>
      </c>
      <c r="F263" s="81"/>
      <c r="G263" s="48">
        <v>1959281.46</v>
      </c>
      <c r="K263" s="351"/>
      <c r="L263" s="351"/>
    </row>
    <row r="264" spans="1:12">
      <c r="A264" s="322">
        <v>42713</v>
      </c>
      <c r="B264" s="9" t="s">
        <v>9551</v>
      </c>
      <c r="C264" s="48">
        <v>9777.7999999999993</v>
      </c>
      <c r="D264" s="341"/>
      <c r="E264" s="48">
        <v>0</v>
      </c>
      <c r="F264" s="81"/>
      <c r="G264" s="48">
        <v>1958256.46</v>
      </c>
      <c r="K264" s="351"/>
      <c r="L264" s="351"/>
    </row>
    <row r="265" spans="1:12">
      <c r="A265" s="322">
        <v>42713</v>
      </c>
      <c r="B265" s="9" t="s">
        <v>9552</v>
      </c>
      <c r="C265" s="48">
        <v>58477.77</v>
      </c>
      <c r="D265" s="341">
        <v>67</v>
      </c>
      <c r="E265" s="48">
        <v>0</v>
      </c>
      <c r="F265" s="81"/>
      <c r="G265" s="48">
        <v>1968034.26</v>
      </c>
      <c r="K265" s="351"/>
      <c r="L265" s="351"/>
    </row>
    <row r="266" spans="1:12">
      <c r="A266" s="322">
        <v>42713</v>
      </c>
      <c r="B266" s="9" t="s">
        <v>9553</v>
      </c>
      <c r="C266" s="48">
        <v>224664.19</v>
      </c>
      <c r="D266" s="341">
        <v>66</v>
      </c>
      <c r="E266" s="48">
        <v>0</v>
      </c>
      <c r="F266" s="81"/>
      <c r="G266" s="48">
        <v>2026512.03</v>
      </c>
      <c r="K266" s="351"/>
      <c r="L266" s="351"/>
    </row>
    <row r="267" spans="1:12">
      <c r="A267" s="322">
        <v>42713</v>
      </c>
      <c r="B267" s="9" t="s">
        <v>9554</v>
      </c>
      <c r="C267" s="48">
        <v>2413247.4900000002</v>
      </c>
      <c r="D267" s="341">
        <v>64</v>
      </c>
      <c r="E267" s="48">
        <v>0</v>
      </c>
      <c r="F267" s="81"/>
      <c r="G267" s="48">
        <v>2251176.2200000002</v>
      </c>
      <c r="K267" s="351"/>
      <c r="L267" s="351"/>
    </row>
    <row r="268" spans="1:12">
      <c r="A268" s="322">
        <v>42713</v>
      </c>
      <c r="B268" s="9" t="s">
        <v>9555</v>
      </c>
      <c r="C268" s="48">
        <v>75466.66</v>
      </c>
      <c r="D268" s="341">
        <v>65</v>
      </c>
      <c r="E268" s="48">
        <v>0</v>
      </c>
      <c r="F268" s="81"/>
      <c r="G268" s="48">
        <v>4664423.71</v>
      </c>
      <c r="K268" s="351"/>
      <c r="L268" s="351"/>
    </row>
    <row r="269" spans="1:12">
      <c r="A269" s="322">
        <v>42713</v>
      </c>
      <c r="B269" s="284" t="s">
        <v>9556</v>
      </c>
      <c r="C269" s="48">
        <v>5000</v>
      </c>
      <c r="D269" s="341"/>
      <c r="E269" s="48">
        <v>0</v>
      </c>
      <c r="F269" s="81"/>
      <c r="G269" s="48">
        <v>4739890.37</v>
      </c>
      <c r="K269" s="351"/>
      <c r="L269" s="351"/>
    </row>
    <row r="270" spans="1:12">
      <c r="A270" s="322">
        <v>42713</v>
      </c>
      <c r="B270" s="294" t="s">
        <v>9557</v>
      </c>
      <c r="C270" s="48">
        <v>0</v>
      </c>
      <c r="D270" s="341"/>
      <c r="E270" s="48">
        <v>4986.07</v>
      </c>
      <c r="F270" s="81"/>
      <c r="G270" s="48">
        <v>4744890.37</v>
      </c>
      <c r="K270" s="351"/>
      <c r="L270" s="351"/>
    </row>
    <row r="271" spans="1:12">
      <c r="A271" s="322">
        <v>42713</v>
      </c>
      <c r="B271" s="9" t="s">
        <v>9558</v>
      </c>
      <c r="C271" s="48">
        <v>0</v>
      </c>
      <c r="D271" s="341"/>
      <c r="E271" s="48">
        <v>221751.94</v>
      </c>
      <c r="F271" s="81">
        <v>59</v>
      </c>
      <c r="G271" s="48">
        <v>4739904.3</v>
      </c>
      <c r="H271" s="333" t="s">
        <v>9559</v>
      </c>
      <c r="K271" s="351"/>
      <c r="L271" s="351"/>
    </row>
    <row r="272" spans="1:12">
      <c r="A272" s="322">
        <v>42713</v>
      </c>
      <c r="B272" s="9" t="s">
        <v>9560</v>
      </c>
      <c r="C272" s="48">
        <v>0</v>
      </c>
      <c r="D272" s="341"/>
      <c r="E272" s="48">
        <v>12692.67</v>
      </c>
      <c r="F272" s="81">
        <v>53</v>
      </c>
      <c r="G272" s="48">
        <v>4518152.3600000003</v>
      </c>
      <c r="H272" s="333" t="s">
        <v>9561</v>
      </c>
      <c r="K272" s="351"/>
      <c r="L272" s="351"/>
    </row>
    <row r="273" spans="1:12">
      <c r="A273" s="411">
        <v>42713</v>
      </c>
      <c r="B273" s="451" t="s">
        <v>4180</v>
      </c>
      <c r="C273" s="413">
        <v>31.43</v>
      </c>
      <c r="D273" s="341"/>
      <c r="E273" s="413">
        <v>0</v>
      </c>
      <c r="F273" s="81"/>
      <c r="G273" s="413">
        <v>4505459.6900000004</v>
      </c>
      <c r="K273" s="351"/>
      <c r="L273" s="351"/>
    </row>
    <row r="274" spans="1:12">
      <c r="A274" s="411">
        <v>42713</v>
      </c>
      <c r="B274" s="412" t="s">
        <v>4181</v>
      </c>
      <c r="C274" s="413">
        <v>196.42</v>
      </c>
      <c r="D274" s="341"/>
      <c r="E274" s="413">
        <v>0</v>
      </c>
      <c r="F274" s="81"/>
      <c r="G274" s="413">
        <v>4505491.12</v>
      </c>
      <c r="K274" s="351"/>
      <c r="L274" s="351"/>
    </row>
    <row r="275" spans="1:12">
      <c r="A275" s="322">
        <v>42713</v>
      </c>
      <c r="B275" s="9" t="s">
        <v>4182</v>
      </c>
      <c r="C275" s="48">
        <v>0</v>
      </c>
      <c r="D275" s="341"/>
      <c r="E275" s="48">
        <v>61665.63</v>
      </c>
      <c r="F275" s="81"/>
      <c r="G275" s="48">
        <v>4505687.54</v>
      </c>
      <c r="H275" s="333" t="s">
        <v>9562</v>
      </c>
      <c r="K275" s="351"/>
      <c r="L275" s="351"/>
    </row>
    <row r="276" spans="1:12">
      <c r="A276" s="411">
        <v>42713</v>
      </c>
      <c r="B276" s="451" t="s">
        <v>4183</v>
      </c>
      <c r="C276" s="413">
        <v>396.79</v>
      </c>
      <c r="D276" s="341"/>
      <c r="E276" s="413">
        <v>0</v>
      </c>
      <c r="F276" s="81"/>
      <c r="G276" s="413">
        <v>4444021.91</v>
      </c>
      <c r="K276" s="351"/>
      <c r="L276" s="351"/>
    </row>
    <row r="277" spans="1:12">
      <c r="A277" s="411">
        <v>42713</v>
      </c>
      <c r="B277" s="412" t="s">
        <v>4184</v>
      </c>
      <c r="C277" s="413">
        <v>2479.96</v>
      </c>
      <c r="D277" s="341"/>
      <c r="E277" s="413">
        <v>0</v>
      </c>
      <c r="F277" s="81"/>
      <c r="G277" s="413">
        <v>4444418.7</v>
      </c>
      <c r="K277" s="351"/>
      <c r="L277" s="351"/>
    </row>
    <row r="278" spans="1:12">
      <c r="A278" s="322">
        <v>42713</v>
      </c>
      <c r="B278" s="9" t="s">
        <v>4185</v>
      </c>
      <c r="C278" s="48">
        <v>0</v>
      </c>
      <c r="D278" s="341"/>
      <c r="E278" s="48">
        <v>104202.13</v>
      </c>
      <c r="F278" s="81"/>
      <c r="G278" s="48">
        <v>4446898.66</v>
      </c>
      <c r="H278" s="333" t="s">
        <v>9562</v>
      </c>
      <c r="K278" s="351"/>
      <c r="L278" s="351"/>
    </row>
    <row r="279" spans="1:12">
      <c r="A279" s="322">
        <v>42712</v>
      </c>
      <c r="B279" s="9" t="s">
        <v>9563</v>
      </c>
      <c r="C279" s="48">
        <v>0</v>
      </c>
      <c r="D279" s="341"/>
      <c r="E279" s="48">
        <v>11276.75</v>
      </c>
      <c r="F279" s="81"/>
      <c r="G279" s="48">
        <v>4342696.53</v>
      </c>
      <c r="H279" s="333" t="s">
        <v>9564</v>
      </c>
      <c r="I279" s="2" t="s">
        <v>9565</v>
      </c>
      <c r="K279" s="351"/>
      <c r="L279" s="351"/>
    </row>
    <row r="280" spans="1:12">
      <c r="A280" s="322">
        <v>42712</v>
      </c>
      <c r="B280" s="9" t="s">
        <v>9566</v>
      </c>
      <c r="C280" s="48">
        <v>0</v>
      </c>
      <c r="D280" s="341"/>
      <c r="E280" s="48">
        <v>92505</v>
      </c>
      <c r="F280" s="81">
        <v>71</v>
      </c>
      <c r="G280" s="48">
        <v>4331419.78</v>
      </c>
      <c r="H280" s="333" t="s">
        <v>9567</v>
      </c>
      <c r="I280" s="2" t="s">
        <v>9568</v>
      </c>
      <c r="K280" s="351"/>
      <c r="L280" s="351"/>
    </row>
    <row r="281" spans="1:12">
      <c r="A281" s="322">
        <v>42712</v>
      </c>
      <c r="B281" s="9" t="s">
        <v>5045</v>
      </c>
      <c r="C281" s="48">
        <v>0</v>
      </c>
      <c r="D281" s="341"/>
      <c r="E281" s="48">
        <v>11500.36</v>
      </c>
      <c r="F281" s="81"/>
      <c r="G281" s="48">
        <v>4238914.78</v>
      </c>
      <c r="H281" s="333" t="s">
        <v>9569</v>
      </c>
      <c r="K281" s="351"/>
      <c r="L281" s="351"/>
    </row>
    <row r="282" spans="1:12">
      <c r="A282" s="322">
        <v>42712</v>
      </c>
      <c r="B282" s="9" t="s">
        <v>9570</v>
      </c>
      <c r="C282" s="48">
        <v>0</v>
      </c>
      <c r="D282" s="341"/>
      <c r="E282" s="48">
        <v>160000</v>
      </c>
      <c r="F282" s="81">
        <v>70</v>
      </c>
      <c r="G282" s="48">
        <v>4227414.42</v>
      </c>
      <c r="H282" s="333" t="s">
        <v>9571</v>
      </c>
      <c r="K282" s="351"/>
      <c r="L282" s="351"/>
    </row>
    <row r="283" spans="1:12">
      <c r="A283" s="322">
        <v>42712</v>
      </c>
      <c r="B283" s="9" t="s">
        <v>9572</v>
      </c>
      <c r="C283" s="48">
        <v>0</v>
      </c>
      <c r="D283" s="341"/>
      <c r="E283" s="48">
        <v>113000</v>
      </c>
      <c r="F283" s="81">
        <v>64</v>
      </c>
      <c r="G283" s="48">
        <v>4067414.42</v>
      </c>
      <c r="H283" s="333" t="s">
        <v>9573</v>
      </c>
      <c r="I283" s="2" t="s">
        <v>9574</v>
      </c>
      <c r="K283" s="351"/>
      <c r="L283" s="351"/>
    </row>
    <row r="284" spans="1:12">
      <c r="A284" s="322">
        <v>42712</v>
      </c>
      <c r="B284" s="9" t="s">
        <v>9575</v>
      </c>
      <c r="C284" s="48">
        <v>10008.61</v>
      </c>
      <c r="D284" s="341">
        <v>57</v>
      </c>
      <c r="E284" s="48">
        <v>0</v>
      </c>
      <c r="F284" s="81"/>
      <c r="G284" s="48">
        <v>3954414.42</v>
      </c>
      <c r="H284" s="333" t="s">
        <v>9576</v>
      </c>
      <c r="K284" s="351"/>
      <c r="L284" s="351"/>
    </row>
    <row r="285" spans="1:12">
      <c r="A285" s="322">
        <v>42712</v>
      </c>
      <c r="B285" s="9" t="s">
        <v>9577</v>
      </c>
      <c r="C285" s="48">
        <v>50000</v>
      </c>
      <c r="D285" s="341">
        <v>56</v>
      </c>
      <c r="E285" s="48">
        <v>0</v>
      </c>
      <c r="F285" s="81"/>
      <c r="G285" s="48">
        <v>3964423.03</v>
      </c>
      <c r="K285" s="351"/>
      <c r="L285" s="351"/>
    </row>
    <row r="286" spans="1:12">
      <c r="A286" s="322">
        <v>42712</v>
      </c>
      <c r="B286" s="9" t="s">
        <v>9578</v>
      </c>
      <c r="C286" s="48">
        <v>0</v>
      </c>
      <c r="D286" s="341"/>
      <c r="E286" s="48">
        <v>166000</v>
      </c>
      <c r="F286" s="81">
        <v>69</v>
      </c>
      <c r="G286" s="48">
        <v>4014423.03</v>
      </c>
      <c r="H286" s="333" t="s">
        <v>9579</v>
      </c>
      <c r="K286" s="351"/>
      <c r="L286" s="351"/>
    </row>
    <row r="287" spans="1:12">
      <c r="A287" s="322">
        <v>42712</v>
      </c>
      <c r="B287" s="482" t="s">
        <v>9580</v>
      </c>
      <c r="C287" s="48">
        <v>0</v>
      </c>
      <c r="D287" s="341"/>
      <c r="E287" s="48">
        <v>130802.56</v>
      </c>
      <c r="F287" s="81">
        <v>66</v>
      </c>
      <c r="G287" s="48">
        <v>3848423.03</v>
      </c>
      <c r="H287" s="333" t="s">
        <v>9581</v>
      </c>
      <c r="I287" s="2" t="s">
        <v>9582</v>
      </c>
      <c r="K287" s="351"/>
      <c r="L287" s="351"/>
    </row>
    <row r="288" spans="1:12">
      <c r="A288" s="322">
        <v>42712</v>
      </c>
      <c r="B288" s="9" t="s">
        <v>9583</v>
      </c>
      <c r="C288" s="48">
        <v>2663121.64</v>
      </c>
      <c r="D288" s="341">
        <v>60</v>
      </c>
      <c r="E288" s="48">
        <v>0</v>
      </c>
      <c r="F288" s="81"/>
      <c r="G288" s="48">
        <v>3717620.47</v>
      </c>
      <c r="H288" s="333" t="s">
        <v>9584</v>
      </c>
      <c r="K288" s="351"/>
      <c r="L288" s="351"/>
    </row>
    <row r="289" spans="1:12">
      <c r="A289" s="322">
        <v>42712</v>
      </c>
      <c r="B289" s="9" t="s">
        <v>9585</v>
      </c>
      <c r="C289" s="48">
        <v>0</v>
      </c>
      <c r="D289" s="341"/>
      <c r="E289" s="48">
        <v>190386.77</v>
      </c>
      <c r="F289" s="81">
        <v>67</v>
      </c>
      <c r="G289" s="48">
        <v>6380742.1100000003</v>
      </c>
      <c r="H289" s="333" t="s">
        <v>9586</v>
      </c>
      <c r="K289" s="351"/>
      <c r="L289" s="351"/>
    </row>
    <row r="290" spans="1:12">
      <c r="A290" s="322">
        <v>42712</v>
      </c>
      <c r="B290" s="9" t="s">
        <v>9587</v>
      </c>
      <c r="C290" s="48">
        <v>0</v>
      </c>
      <c r="D290" s="341"/>
      <c r="E290" s="48">
        <v>1025</v>
      </c>
      <c r="F290" s="81"/>
      <c r="G290" s="48">
        <v>6190355.3399999999</v>
      </c>
      <c r="H290" s="333" t="s">
        <v>9588</v>
      </c>
      <c r="K290" s="351"/>
      <c r="L290" s="351"/>
    </row>
    <row r="291" spans="1:12">
      <c r="A291" s="322">
        <v>42712</v>
      </c>
      <c r="B291" s="9" t="s">
        <v>9589</v>
      </c>
      <c r="C291" s="48">
        <v>0</v>
      </c>
      <c r="D291" s="341"/>
      <c r="E291" s="48">
        <v>510000</v>
      </c>
      <c r="F291" s="81">
        <v>78</v>
      </c>
      <c r="G291" s="48">
        <v>6189330.3399999999</v>
      </c>
      <c r="H291" s="333" t="s">
        <v>9590</v>
      </c>
      <c r="K291" s="351"/>
      <c r="L291" s="351"/>
    </row>
    <row r="292" spans="1:12">
      <c r="A292" s="322">
        <v>42712</v>
      </c>
      <c r="B292" s="9" t="s">
        <v>9591</v>
      </c>
      <c r="C292" s="48">
        <v>0</v>
      </c>
      <c r="D292" s="341"/>
      <c r="E292" s="48">
        <v>26000</v>
      </c>
      <c r="F292" s="81"/>
      <c r="G292" s="48">
        <v>5679330.3399999999</v>
      </c>
      <c r="H292" s="333" t="s">
        <v>9592</v>
      </c>
      <c r="I292" s="2" t="s">
        <v>9593</v>
      </c>
      <c r="K292" s="351"/>
      <c r="L292" s="351"/>
    </row>
    <row r="293" spans="1:12">
      <c r="A293" s="322">
        <v>42712</v>
      </c>
      <c r="B293" s="9" t="s">
        <v>9594</v>
      </c>
      <c r="C293" s="48">
        <v>28729.26</v>
      </c>
      <c r="D293" s="341">
        <v>61</v>
      </c>
      <c r="E293" s="48">
        <v>0</v>
      </c>
      <c r="F293" s="81"/>
      <c r="G293" s="48">
        <v>5653330.3399999999</v>
      </c>
      <c r="H293" s="333" t="s">
        <v>9595</v>
      </c>
      <c r="K293" s="351"/>
      <c r="L293" s="351"/>
    </row>
    <row r="294" spans="1:12">
      <c r="A294" s="322">
        <v>42712</v>
      </c>
      <c r="B294" s="9" t="s">
        <v>9596</v>
      </c>
      <c r="C294" s="48">
        <v>0</v>
      </c>
      <c r="D294" s="341"/>
      <c r="E294" s="48">
        <v>1921</v>
      </c>
      <c r="F294" s="81"/>
      <c r="G294" s="48">
        <v>5682059.5999999996</v>
      </c>
      <c r="K294" s="351"/>
      <c r="L294" s="351"/>
    </row>
    <row r="295" spans="1:12">
      <c r="A295" s="322">
        <v>42712</v>
      </c>
      <c r="B295" s="9" t="s">
        <v>5045</v>
      </c>
      <c r="C295" s="48">
        <v>0</v>
      </c>
      <c r="D295" s="341"/>
      <c r="E295" s="48">
        <v>234000</v>
      </c>
      <c r="F295" s="81"/>
      <c r="G295" s="48">
        <v>5680138.5999999996</v>
      </c>
      <c r="H295" s="333" t="s">
        <v>9592</v>
      </c>
      <c r="I295" s="2" t="s">
        <v>9593</v>
      </c>
      <c r="K295" s="351"/>
      <c r="L295" s="351"/>
    </row>
    <row r="296" spans="1:12">
      <c r="A296" s="322">
        <v>42712</v>
      </c>
      <c r="B296" s="284" t="s">
        <v>9597</v>
      </c>
      <c r="C296" s="48">
        <v>5000</v>
      </c>
      <c r="D296" s="341"/>
      <c r="E296" s="48">
        <v>0</v>
      </c>
      <c r="F296" s="81"/>
      <c r="G296" s="48">
        <v>5446138.5999999996</v>
      </c>
      <c r="K296" s="351"/>
      <c r="L296" s="351"/>
    </row>
    <row r="297" spans="1:12">
      <c r="A297" s="322">
        <v>42712</v>
      </c>
      <c r="B297" s="9" t="s">
        <v>5045</v>
      </c>
      <c r="C297" s="48">
        <v>0</v>
      </c>
      <c r="D297" s="341"/>
      <c r="E297" s="48">
        <v>58000</v>
      </c>
      <c r="F297" s="81">
        <v>62</v>
      </c>
      <c r="G297" s="48">
        <v>5451138.5999999996</v>
      </c>
      <c r="H297" s="333" t="s">
        <v>9598</v>
      </c>
      <c r="I297" s="2" t="s">
        <v>9599</v>
      </c>
      <c r="K297" s="351"/>
      <c r="L297" s="351"/>
    </row>
    <row r="298" spans="1:12">
      <c r="A298" s="322">
        <v>42712</v>
      </c>
      <c r="B298" s="9" t="s">
        <v>9600</v>
      </c>
      <c r="C298" s="48">
        <v>0</v>
      </c>
      <c r="D298" s="341"/>
      <c r="E298" s="48">
        <v>542601.13</v>
      </c>
      <c r="F298" s="81">
        <v>32</v>
      </c>
      <c r="G298" s="48">
        <v>5393138.5999999996</v>
      </c>
      <c r="H298" s="333" t="s">
        <v>9601</v>
      </c>
      <c r="K298" s="351"/>
      <c r="L298" s="351"/>
    </row>
    <row r="299" spans="1:12">
      <c r="A299" s="322">
        <v>42712</v>
      </c>
      <c r="B299" s="9" t="s">
        <v>9602</v>
      </c>
      <c r="C299" s="48">
        <v>0</v>
      </c>
      <c r="D299" s="341"/>
      <c r="E299" s="48">
        <v>118623.91</v>
      </c>
      <c r="F299" s="81">
        <v>40</v>
      </c>
      <c r="G299" s="48">
        <v>4850537.47</v>
      </c>
      <c r="H299" s="333" t="s">
        <v>9603</v>
      </c>
      <c r="K299" s="351"/>
      <c r="L299" s="351"/>
    </row>
    <row r="300" spans="1:12">
      <c r="A300" s="322">
        <v>42712</v>
      </c>
      <c r="B300" s="9" t="s">
        <v>9604</v>
      </c>
      <c r="C300" s="48">
        <v>0</v>
      </c>
      <c r="D300" s="341"/>
      <c r="E300" s="48">
        <v>180100</v>
      </c>
      <c r="F300" s="81">
        <v>61</v>
      </c>
      <c r="G300" s="48">
        <v>4731913.5599999996</v>
      </c>
      <c r="H300" s="333" t="s">
        <v>9605</v>
      </c>
      <c r="I300" s="2" t="s">
        <v>9606</v>
      </c>
      <c r="K300" s="351"/>
      <c r="L300" s="351"/>
    </row>
    <row r="301" spans="1:12">
      <c r="A301" s="322">
        <v>42712</v>
      </c>
      <c r="B301" s="294" t="s">
        <v>9607</v>
      </c>
      <c r="C301" s="48">
        <v>0</v>
      </c>
      <c r="D301" s="341"/>
      <c r="E301" s="48">
        <v>1322.74</v>
      </c>
      <c r="F301" s="81"/>
      <c r="G301" s="48">
        <v>4551813.5599999996</v>
      </c>
      <c r="K301" s="351"/>
      <c r="L301" s="351"/>
    </row>
    <row r="302" spans="1:12">
      <c r="A302" s="411">
        <v>42712</v>
      </c>
      <c r="B302" s="451" t="s">
        <v>4183</v>
      </c>
      <c r="C302" s="413">
        <v>465.17</v>
      </c>
      <c r="D302" s="341"/>
      <c r="E302" s="413">
        <v>0</v>
      </c>
      <c r="F302" s="81"/>
      <c r="G302" s="413">
        <v>4550490.82</v>
      </c>
      <c r="K302" s="351"/>
      <c r="L302" s="351"/>
    </row>
    <row r="303" spans="1:12">
      <c r="A303" s="411">
        <v>42712</v>
      </c>
      <c r="B303" s="412" t="s">
        <v>4184</v>
      </c>
      <c r="C303" s="413">
        <v>2907.3</v>
      </c>
      <c r="D303" s="341"/>
      <c r="E303" s="413">
        <v>0</v>
      </c>
      <c r="F303" s="81"/>
      <c r="G303" s="413">
        <v>4550955.99</v>
      </c>
      <c r="K303" s="351"/>
      <c r="L303" s="351"/>
    </row>
    <row r="304" spans="1:12">
      <c r="A304" s="322">
        <v>42712</v>
      </c>
      <c r="B304" s="9" t="s">
        <v>4185</v>
      </c>
      <c r="C304" s="48">
        <v>0</v>
      </c>
      <c r="D304" s="341"/>
      <c r="E304" s="48">
        <v>122155.36</v>
      </c>
      <c r="F304" s="81">
        <v>601</v>
      </c>
      <c r="G304" s="48">
        <v>4553863.29</v>
      </c>
      <c r="H304" s="333" t="s">
        <v>9608</v>
      </c>
      <c r="K304" s="351"/>
      <c r="L304" s="351"/>
    </row>
    <row r="305" spans="1:12">
      <c r="A305" s="411">
        <v>42712</v>
      </c>
      <c r="B305" s="451" t="s">
        <v>4180</v>
      </c>
      <c r="C305" s="413">
        <v>36.479999999999997</v>
      </c>
      <c r="D305" s="341"/>
      <c r="E305" s="413">
        <v>0</v>
      </c>
      <c r="F305" s="81"/>
      <c r="G305" s="413">
        <v>4431707.93</v>
      </c>
      <c r="K305" s="351"/>
      <c r="L305" s="351"/>
    </row>
    <row r="306" spans="1:12">
      <c r="A306" s="419">
        <v>42712</v>
      </c>
      <c r="B306" s="412" t="s">
        <v>4181</v>
      </c>
      <c r="C306" s="413">
        <v>228.02</v>
      </c>
      <c r="D306" s="341"/>
      <c r="E306" s="413">
        <v>0</v>
      </c>
      <c r="F306" s="81"/>
      <c r="G306" s="413">
        <v>4431744.41</v>
      </c>
      <c r="K306" s="351"/>
      <c r="L306" s="351"/>
    </row>
    <row r="307" spans="1:12">
      <c r="A307" s="325">
        <v>42712</v>
      </c>
      <c r="B307" s="9" t="s">
        <v>4182</v>
      </c>
      <c r="C307" s="48">
        <v>0</v>
      </c>
      <c r="D307" s="341"/>
      <c r="E307" s="48">
        <v>50491.98</v>
      </c>
      <c r="F307" s="81"/>
      <c r="G307" s="48">
        <v>4431972.43</v>
      </c>
      <c r="H307" s="347" t="s">
        <v>9609</v>
      </c>
      <c r="K307" s="351"/>
      <c r="L307" s="351"/>
    </row>
    <row r="308" spans="1:12">
      <c r="A308" s="419">
        <v>42712</v>
      </c>
      <c r="B308" s="451" t="s">
        <v>4183</v>
      </c>
      <c r="C308" s="420">
        <v>114.47</v>
      </c>
      <c r="D308" s="315"/>
      <c r="E308" s="420">
        <v>0</v>
      </c>
      <c r="F308" s="80"/>
      <c r="G308" s="420">
        <v>4381480.45</v>
      </c>
      <c r="K308" s="351"/>
      <c r="L308" s="351"/>
    </row>
    <row r="309" spans="1:12">
      <c r="A309" s="419">
        <v>42712</v>
      </c>
      <c r="B309" s="412" t="s">
        <v>4184</v>
      </c>
      <c r="C309" s="420">
        <v>715.41</v>
      </c>
      <c r="D309" s="315"/>
      <c r="E309" s="420">
        <v>0</v>
      </c>
      <c r="F309" s="80"/>
      <c r="G309" s="420">
        <v>4381594.92</v>
      </c>
      <c r="K309" s="351"/>
      <c r="L309" s="351"/>
    </row>
    <row r="310" spans="1:12">
      <c r="A310" s="325">
        <v>42712</v>
      </c>
      <c r="B310" s="9" t="s">
        <v>4185</v>
      </c>
      <c r="C310" s="27">
        <v>0</v>
      </c>
      <c r="D310" s="315"/>
      <c r="E310" s="27">
        <v>30060.720000000001</v>
      </c>
      <c r="F310" s="80"/>
      <c r="G310" s="27">
        <v>4382310.33</v>
      </c>
      <c r="H310" s="347" t="s">
        <v>9609</v>
      </c>
      <c r="K310" s="351"/>
      <c r="L310" s="351"/>
    </row>
    <row r="311" spans="1:12">
      <c r="A311" s="325">
        <v>42711</v>
      </c>
      <c r="B311" s="9" t="s">
        <v>9610</v>
      </c>
      <c r="C311" s="27">
        <v>263896</v>
      </c>
      <c r="D311" s="315">
        <v>55</v>
      </c>
      <c r="E311" s="27">
        <v>0</v>
      </c>
      <c r="F311" s="80"/>
      <c r="G311" s="27">
        <v>4352249.6100000003</v>
      </c>
      <c r="H311" s="333" t="s">
        <v>9611</v>
      </c>
      <c r="K311" s="351"/>
      <c r="L311" s="351"/>
    </row>
    <row r="312" spans="1:12">
      <c r="A312" s="325">
        <v>42711</v>
      </c>
      <c r="B312" s="9" t="s">
        <v>9612</v>
      </c>
      <c r="C312" s="27">
        <v>0</v>
      </c>
      <c r="D312" s="315"/>
      <c r="E312" s="27">
        <v>3030</v>
      </c>
      <c r="F312" s="80"/>
      <c r="G312" s="27">
        <v>4616145.6100000003</v>
      </c>
      <c r="H312" s="333" t="s">
        <v>9613</v>
      </c>
      <c r="I312" s="2" t="s">
        <v>9614</v>
      </c>
      <c r="K312" s="351"/>
      <c r="L312" s="351"/>
    </row>
    <row r="313" spans="1:12">
      <c r="A313" s="325">
        <v>42711</v>
      </c>
      <c r="B313" s="414" t="s">
        <v>9615</v>
      </c>
      <c r="C313" s="27">
        <v>0</v>
      </c>
      <c r="D313" s="315"/>
      <c r="E313" s="27">
        <v>76000</v>
      </c>
      <c r="F313" s="80">
        <v>58</v>
      </c>
      <c r="G313" s="27">
        <v>4613115.6100000003</v>
      </c>
      <c r="H313" s="333" t="s">
        <v>9616</v>
      </c>
      <c r="I313" s="2" t="s">
        <v>9617</v>
      </c>
      <c r="K313" s="351"/>
      <c r="L313" s="351"/>
    </row>
    <row r="314" spans="1:12">
      <c r="A314" s="325">
        <v>42711</v>
      </c>
      <c r="B314" s="9" t="s">
        <v>9618</v>
      </c>
      <c r="C314" s="27">
        <v>0</v>
      </c>
      <c r="D314" s="315"/>
      <c r="E314" s="27">
        <v>442100</v>
      </c>
      <c r="F314" s="80">
        <v>56</v>
      </c>
      <c r="G314" s="27">
        <v>4537115.6100000003</v>
      </c>
      <c r="H314" s="333" t="s">
        <v>9619</v>
      </c>
      <c r="K314" s="351"/>
      <c r="L314" s="351"/>
    </row>
    <row r="315" spans="1:12">
      <c r="A315" s="325">
        <v>42711</v>
      </c>
      <c r="B315" s="9" t="s">
        <v>9620</v>
      </c>
      <c r="C315" s="27">
        <v>0</v>
      </c>
      <c r="D315" s="315"/>
      <c r="E315" s="27">
        <v>323000</v>
      </c>
      <c r="F315" s="80">
        <v>76</v>
      </c>
      <c r="G315" s="27">
        <v>4095015.61</v>
      </c>
      <c r="H315" s="333" t="s">
        <v>9621</v>
      </c>
      <c r="K315" s="351"/>
      <c r="L315" s="351"/>
    </row>
    <row r="316" spans="1:12">
      <c r="A316" s="325">
        <v>42711</v>
      </c>
      <c r="B316" s="9" t="s">
        <v>9622</v>
      </c>
      <c r="C316" s="48">
        <v>0</v>
      </c>
      <c r="D316" s="341"/>
      <c r="E316" s="48">
        <v>145000</v>
      </c>
      <c r="F316" s="81">
        <v>55</v>
      </c>
      <c r="G316" s="48">
        <v>3772015.61</v>
      </c>
      <c r="H316" s="333" t="s">
        <v>9623</v>
      </c>
      <c r="K316" s="351"/>
      <c r="L316" s="351"/>
    </row>
    <row r="317" spans="1:12">
      <c r="A317" s="322">
        <v>42711</v>
      </c>
      <c r="B317" s="9" t="s">
        <v>5045</v>
      </c>
      <c r="C317" s="48">
        <v>0</v>
      </c>
      <c r="D317" s="341"/>
      <c r="E317" s="48">
        <v>150000</v>
      </c>
      <c r="F317" s="81">
        <v>65</v>
      </c>
      <c r="G317" s="48">
        <v>3627015.61</v>
      </c>
      <c r="H317" s="333" t="s">
        <v>9624</v>
      </c>
      <c r="I317" s="2" t="s">
        <v>9625</v>
      </c>
      <c r="K317" s="351"/>
      <c r="L317" s="351"/>
    </row>
    <row r="318" spans="1:12">
      <c r="A318" s="322">
        <v>42711</v>
      </c>
      <c r="B318" s="9" t="s">
        <v>9626</v>
      </c>
      <c r="C318" s="48">
        <v>166486.32999999999</v>
      </c>
      <c r="D318" s="341">
        <v>20</v>
      </c>
      <c r="E318" s="48">
        <v>0</v>
      </c>
      <c r="F318" s="81"/>
      <c r="G318" s="48">
        <v>3477015.61</v>
      </c>
      <c r="K318" s="351"/>
      <c r="L318" s="351"/>
    </row>
    <row r="319" spans="1:12">
      <c r="A319" s="322">
        <v>42711</v>
      </c>
      <c r="B319" s="9" t="s">
        <v>9627</v>
      </c>
      <c r="C319" s="48">
        <v>5848</v>
      </c>
      <c r="D319" s="341">
        <v>46</v>
      </c>
      <c r="E319" s="48">
        <v>0</v>
      </c>
      <c r="F319" s="81"/>
      <c r="G319" s="48">
        <v>3643501.94</v>
      </c>
      <c r="K319" s="351"/>
      <c r="L319" s="351"/>
    </row>
    <row r="320" spans="1:12">
      <c r="A320" s="322">
        <v>42711</v>
      </c>
      <c r="B320" s="9" t="s">
        <v>9628</v>
      </c>
      <c r="C320" s="48">
        <v>13791.69</v>
      </c>
      <c r="D320" s="341">
        <v>45</v>
      </c>
      <c r="E320" s="48">
        <v>0</v>
      </c>
      <c r="F320" s="81"/>
      <c r="G320" s="48">
        <v>3649349.94</v>
      </c>
      <c r="K320" s="351"/>
      <c r="L320" s="351"/>
    </row>
    <row r="321" spans="1:12">
      <c r="A321" s="322">
        <v>42711</v>
      </c>
      <c r="B321" s="9" t="s">
        <v>9629</v>
      </c>
      <c r="C321" s="48">
        <v>598416.47</v>
      </c>
      <c r="D321" s="341">
        <v>25</v>
      </c>
      <c r="E321" s="48">
        <v>0</v>
      </c>
      <c r="F321" s="81"/>
      <c r="G321" s="48">
        <v>3663141.63</v>
      </c>
      <c r="K321" s="351"/>
      <c r="L321" s="351"/>
    </row>
    <row r="322" spans="1:12">
      <c r="A322" s="322">
        <v>42711</v>
      </c>
      <c r="B322" s="9" t="s">
        <v>9630</v>
      </c>
      <c r="C322" s="48">
        <v>15000</v>
      </c>
      <c r="D322" s="341">
        <v>32</v>
      </c>
      <c r="E322" s="48">
        <v>0</v>
      </c>
      <c r="F322" s="81"/>
      <c r="G322" s="48">
        <v>4261558.0999999996</v>
      </c>
      <c r="K322" s="351"/>
      <c r="L322" s="351"/>
    </row>
    <row r="323" spans="1:12">
      <c r="A323" s="322">
        <v>42711</v>
      </c>
      <c r="B323" s="9" t="s">
        <v>9631</v>
      </c>
      <c r="C323" s="48">
        <v>20000</v>
      </c>
      <c r="D323" s="341">
        <v>26</v>
      </c>
      <c r="E323" s="48">
        <v>0</v>
      </c>
      <c r="F323" s="81"/>
      <c r="G323" s="48">
        <v>4276558.0999999996</v>
      </c>
      <c r="K323" s="351"/>
      <c r="L323" s="351"/>
    </row>
    <row r="324" spans="1:12">
      <c r="A324" s="322">
        <v>42711</v>
      </c>
      <c r="B324" s="9" t="s">
        <v>9632</v>
      </c>
      <c r="C324" s="48">
        <v>2050</v>
      </c>
      <c r="D324" s="341">
        <v>52</v>
      </c>
      <c r="E324" s="48">
        <v>0</v>
      </c>
      <c r="F324" s="81"/>
      <c r="G324" s="48">
        <v>4296558.0999999996</v>
      </c>
      <c r="K324" s="351"/>
      <c r="L324" s="351"/>
    </row>
    <row r="325" spans="1:12">
      <c r="A325" s="322">
        <v>42711</v>
      </c>
      <c r="B325" s="9" t="s">
        <v>9633</v>
      </c>
      <c r="C325" s="48">
        <v>13340</v>
      </c>
      <c r="D325" s="341">
        <v>41</v>
      </c>
      <c r="E325" s="48">
        <v>0</v>
      </c>
      <c r="F325" s="81"/>
      <c r="G325" s="48">
        <v>4298608.0999999996</v>
      </c>
      <c r="K325" s="351"/>
      <c r="L325" s="351"/>
    </row>
    <row r="326" spans="1:12">
      <c r="A326" s="322">
        <v>42711</v>
      </c>
      <c r="B326" s="9" t="s">
        <v>9634</v>
      </c>
      <c r="C326" s="48">
        <v>38512</v>
      </c>
      <c r="D326" s="341">
        <v>48</v>
      </c>
      <c r="E326" s="48">
        <v>0</v>
      </c>
      <c r="F326" s="81"/>
      <c r="G326" s="48">
        <v>4311948.0999999996</v>
      </c>
      <c r="K326" s="351"/>
      <c r="L326" s="351"/>
    </row>
    <row r="327" spans="1:12">
      <c r="A327" s="322">
        <v>42711</v>
      </c>
      <c r="B327" s="9" t="s">
        <v>9635</v>
      </c>
      <c r="C327" s="48">
        <v>9860</v>
      </c>
      <c r="D327" s="341">
        <v>42</v>
      </c>
      <c r="E327" s="48">
        <v>0</v>
      </c>
      <c r="F327" s="81"/>
      <c r="G327" s="48">
        <v>4350460.0999999996</v>
      </c>
      <c r="K327" s="351"/>
      <c r="L327" s="351"/>
    </row>
    <row r="328" spans="1:12">
      <c r="A328" s="322">
        <v>42711</v>
      </c>
      <c r="B328" s="9" t="s">
        <v>9636</v>
      </c>
      <c r="C328" s="48">
        <v>3011.95</v>
      </c>
      <c r="D328" s="341">
        <v>53</v>
      </c>
      <c r="E328" s="48">
        <v>0</v>
      </c>
      <c r="F328" s="81"/>
      <c r="G328" s="48">
        <v>4360320.0999999996</v>
      </c>
      <c r="K328" s="351"/>
      <c r="L328" s="351"/>
    </row>
    <row r="329" spans="1:12">
      <c r="A329" s="322">
        <v>42711</v>
      </c>
      <c r="B329" s="9" t="s">
        <v>9637</v>
      </c>
      <c r="C329" s="48">
        <v>638.94000000000005</v>
      </c>
      <c r="D329" s="341">
        <v>43</v>
      </c>
      <c r="E329" s="48">
        <v>0</v>
      </c>
      <c r="F329" s="81"/>
      <c r="G329" s="48">
        <v>4363332.05</v>
      </c>
      <c r="K329" s="351"/>
      <c r="L329" s="351"/>
    </row>
    <row r="330" spans="1:12">
      <c r="A330" s="322">
        <v>42711</v>
      </c>
      <c r="B330" s="9" t="s">
        <v>9638</v>
      </c>
      <c r="C330" s="48">
        <v>1865.65</v>
      </c>
      <c r="D330" s="341">
        <v>44</v>
      </c>
      <c r="E330" s="48">
        <v>0</v>
      </c>
      <c r="F330" s="81"/>
      <c r="G330" s="48">
        <v>4363970.99</v>
      </c>
      <c r="K330" s="351"/>
      <c r="L330" s="351"/>
    </row>
    <row r="331" spans="1:12">
      <c r="A331" s="322">
        <v>42711</v>
      </c>
      <c r="B331" s="9" t="s">
        <v>9639</v>
      </c>
      <c r="C331" s="48">
        <v>1246</v>
      </c>
      <c r="D331" s="341">
        <v>54</v>
      </c>
      <c r="E331" s="48">
        <v>0</v>
      </c>
      <c r="F331" s="81"/>
      <c r="G331" s="48">
        <v>4365836.6399999997</v>
      </c>
      <c r="K331" s="351"/>
      <c r="L331" s="351"/>
    </row>
    <row r="332" spans="1:12">
      <c r="A332" s="322">
        <v>42711</v>
      </c>
      <c r="B332" s="9" t="s">
        <v>9640</v>
      </c>
      <c r="C332" s="48">
        <v>20000</v>
      </c>
      <c r="D332" s="341">
        <v>33</v>
      </c>
      <c r="E332" s="48">
        <v>0</v>
      </c>
      <c r="F332" s="81"/>
      <c r="G332" s="48">
        <v>4367082.6399999997</v>
      </c>
      <c r="K332" s="351"/>
      <c r="L332" s="351"/>
    </row>
    <row r="333" spans="1:12">
      <c r="A333" s="322">
        <v>42711</v>
      </c>
      <c r="B333" s="9" t="s">
        <v>9641</v>
      </c>
      <c r="C333" s="48">
        <v>10000</v>
      </c>
      <c r="D333" s="341">
        <v>27</v>
      </c>
      <c r="E333" s="48">
        <v>0</v>
      </c>
      <c r="F333" s="81"/>
      <c r="G333" s="48">
        <v>4387082.6399999997</v>
      </c>
      <c r="K333" s="351"/>
      <c r="L333" s="351"/>
    </row>
    <row r="334" spans="1:12">
      <c r="A334" s="322">
        <v>42711</v>
      </c>
      <c r="B334" s="9" t="s">
        <v>9642</v>
      </c>
      <c r="C334" s="48">
        <v>75000</v>
      </c>
      <c r="D334" s="341">
        <v>28</v>
      </c>
      <c r="E334" s="48">
        <v>0</v>
      </c>
      <c r="F334" s="81"/>
      <c r="G334" s="48">
        <v>4397082.6399999997</v>
      </c>
      <c r="K334" s="351"/>
      <c r="L334" s="351"/>
    </row>
    <row r="335" spans="1:12">
      <c r="A335" s="322">
        <v>42711</v>
      </c>
      <c r="B335" s="9" t="s">
        <v>9643</v>
      </c>
      <c r="C335" s="48">
        <v>3300</v>
      </c>
      <c r="D335" s="341">
        <v>29</v>
      </c>
      <c r="E335" s="48">
        <v>0</v>
      </c>
      <c r="F335" s="81"/>
      <c r="G335" s="48">
        <v>4472082.6399999997</v>
      </c>
      <c r="K335" s="351"/>
      <c r="L335" s="351"/>
    </row>
    <row r="336" spans="1:12">
      <c r="A336" s="322">
        <v>42711</v>
      </c>
      <c r="B336" s="9" t="s">
        <v>9644</v>
      </c>
      <c r="C336" s="48">
        <v>5000</v>
      </c>
      <c r="D336" s="341">
        <v>30</v>
      </c>
      <c r="E336" s="48">
        <v>0</v>
      </c>
      <c r="F336" s="81"/>
      <c r="G336" s="48">
        <v>4475382.6399999997</v>
      </c>
      <c r="K336" s="351"/>
      <c r="L336" s="351"/>
    </row>
    <row r="337" spans="1:12">
      <c r="A337" s="322">
        <v>42711</v>
      </c>
      <c r="B337" s="9" t="s">
        <v>9645</v>
      </c>
      <c r="C337" s="48">
        <v>5000</v>
      </c>
      <c r="D337" s="341">
        <v>31</v>
      </c>
      <c r="E337" s="48">
        <v>0</v>
      </c>
      <c r="F337" s="81"/>
      <c r="G337" s="48">
        <v>4480382.6399999997</v>
      </c>
      <c r="K337" s="351"/>
      <c r="L337" s="351"/>
    </row>
    <row r="338" spans="1:12">
      <c r="A338" s="322">
        <v>42711</v>
      </c>
      <c r="B338" s="9" t="s">
        <v>9646</v>
      </c>
      <c r="C338" s="48">
        <v>36656</v>
      </c>
      <c r="D338" s="341">
        <v>47</v>
      </c>
      <c r="E338" s="48">
        <v>0</v>
      </c>
      <c r="F338" s="81"/>
      <c r="G338" s="48">
        <v>4485382.6399999997</v>
      </c>
      <c r="K338" s="351"/>
      <c r="L338" s="351"/>
    </row>
    <row r="339" spans="1:12">
      <c r="A339" s="322">
        <v>42711</v>
      </c>
      <c r="B339" s="9" t="s">
        <v>9647</v>
      </c>
      <c r="C339" s="48">
        <v>16550.8</v>
      </c>
      <c r="D339" s="341">
        <v>34</v>
      </c>
      <c r="E339" s="48">
        <v>0</v>
      </c>
      <c r="F339" s="81"/>
      <c r="G339" s="48">
        <v>4522038.6399999997</v>
      </c>
      <c r="K339" s="351"/>
      <c r="L339" s="351"/>
    </row>
    <row r="340" spans="1:12">
      <c r="A340" s="322">
        <v>42711</v>
      </c>
      <c r="B340" s="9" t="s">
        <v>9648</v>
      </c>
      <c r="C340" s="48">
        <v>10864.56</v>
      </c>
      <c r="D340" s="341">
        <v>35</v>
      </c>
      <c r="E340" s="48">
        <v>0</v>
      </c>
      <c r="F340" s="81"/>
      <c r="G340" s="48">
        <v>4538589.4400000004</v>
      </c>
      <c r="K340" s="351"/>
      <c r="L340" s="351"/>
    </row>
    <row r="341" spans="1:12">
      <c r="A341" s="322">
        <v>42711</v>
      </c>
      <c r="B341" s="9" t="s">
        <v>9649</v>
      </c>
      <c r="C341" s="48">
        <v>16588</v>
      </c>
      <c r="D341" s="341">
        <v>49</v>
      </c>
      <c r="E341" s="48">
        <v>0</v>
      </c>
      <c r="F341" s="81"/>
      <c r="G341" s="48">
        <v>4549454</v>
      </c>
      <c r="K341" s="351"/>
      <c r="L341" s="351"/>
    </row>
    <row r="342" spans="1:12">
      <c r="A342" s="322">
        <v>42711</v>
      </c>
      <c r="B342" s="9" t="s">
        <v>9650</v>
      </c>
      <c r="C342" s="48">
        <v>600</v>
      </c>
      <c r="D342" s="341">
        <v>36</v>
      </c>
      <c r="E342" s="48">
        <v>0</v>
      </c>
      <c r="F342" s="81"/>
      <c r="G342" s="48">
        <v>4566042</v>
      </c>
      <c r="K342" s="351"/>
      <c r="L342" s="351"/>
    </row>
    <row r="343" spans="1:12">
      <c r="A343" s="322">
        <v>42711</v>
      </c>
      <c r="B343" s="9" t="s">
        <v>9651</v>
      </c>
      <c r="C343" s="48">
        <v>1100</v>
      </c>
      <c r="D343" s="341">
        <v>50</v>
      </c>
      <c r="E343" s="48">
        <v>0</v>
      </c>
      <c r="F343" s="81"/>
      <c r="G343" s="48">
        <v>4566642</v>
      </c>
      <c r="K343" s="351"/>
      <c r="L343" s="351"/>
    </row>
    <row r="344" spans="1:12">
      <c r="A344" s="322">
        <v>42711</v>
      </c>
      <c r="B344" s="9" t="s">
        <v>9652</v>
      </c>
      <c r="C344" s="48">
        <v>1111.5</v>
      </c>
      <c r="D344" s="341">
        <v>37</v>
      </c>
      <c r="E344" s="48">
        <v>0</v>
      </c>
      <c r="F344" s="81"/>
      <c r="G344" s="48">
        <v>4567742</v>
      </c>
      <c r="K344" s="351"/>
      <c r="L344" s="351"/>
    </row>
    <row r="345" spans="1:12">
      <c r="A345" s="322">
        <v>42711</v>
      </c>
      <c r="B345" s="9" t="s">
        <v>9653</v>
      </c>
      <c r="C345" s="48">
        <v>23722</v>
      </c>
      <c r="D345" s="341">
        <v>38</v>
      </c>
      <c r="E345" s="48">
        <v>0</v>
      </c>
      <c r="F345" s="81"/>
      <c r="G345" s="48">
        <v>4568853.5</v>
      </c>
      <c r="K345" s="351"/>
      <c r="L345" s="351"/>
    </row>
    <row r="346" spans="1:12">
      <c r="A346" s="322">
        <v>42711</v>
      </c>
      <c r="B346" s="9" t="s">
        <v>9654</v>
      </c>
      <c r="C346" s="48">
        <v>2600</v>
      </c>
      <c r="D346" s="341">
        <v>39</v>
      </c>
      <c r="E346" s="48">
        <v>0</v>
      </c>
      <c r="F346" s="81"/>
      <c r="G346" s="48">
        <v>4592575.5</v>
      </c>
      <c r="K346" s="351"/>
      <c r="L346" s="351"/>
    </row>
    <row r="347" spans="1:12">
      <c r="A347" s="322">
        <v>42711</v>
      </c>
      <c r="B347" s="9" t="s">
        <v>9655</v>
      </c>
      <c r="C347" s="48">
        <v>1392</v>
      </c>
      <c r="D347" s="341">
        <v>51</v>
      </c>
      <c r="E347" s="48">
        <v>0</v>
      </c>
      <c r="F347" s="81"/>
      <c r="G347" s="48">
        <v>4595175.5</v>
      </c>
      <c r="K347" s="351"/>
      <c r="L347" s="351"/>
    </row>
    <row r="348" spans="1:12">
      <c r="A348" s="322">
        <v>42711</v>
      </c>
      <c r="B348" s="9" t="s">
        <v>9656</v>
      </c>
      <c r="C348" s="48">
        <v>800.4</v>
      </c>
      <c r="D348" s="341">
        <v>40</v>
      </c>
      <c r="E348" s="48">
        <v>0</v>
      </c>
      <c r="F348" s="81"/>
      <c r="G348" s="48">
        <v>4596567.5</v>
      </c>
      <c r="K348" s="351"/>
      <c r="L348" s="351"/>
    </row>
    <row r="349" spans="1:12">
      <c r="A349" s="322">
        <v>42711</v>
      </c>
      <c r="B349" s="9" t="s">
        <v>9657</v>
      </c>
      <c r="C349" s="48">
        <v>0</v>
      </c>
      <c r="D349" s="341"/>
      <c r="E349" s="48">
        <v>2736</v>
      </c>
      <c r="F349" s="81">
        <v>43</v>
      </c>
      <c r="G349" s="48">
        <v>4597367.9000000004</v>
      </c>
      <c r="H349" s="333" t="s">
        <v>9658</v>
      </c>
      <c r="I349" s="2" t="s">
        <v>9659</v>
      </c>
      <c r="K349" s="351"/>
      <c r="L349" s="351"/>
    </row>
    <row r="350" spans="1:12">
      <c r="A350" s="322">
        <v>42711</v>
      </c>
      <c r="B350" s="9" t="s">
        <v>9660</v>
      </c>
      <c r="C350" s="48">
        <v>0</v>
      </c>
      <c r="D350" s="341"/>
      <c r="E350" s="48">
        <v>1025</v>
      </c>
      <c r="F350" s="81">
        <v>30</v>
      </c>
      <c r="G350" s="48">
        <v>4594631.9000000004</v>
      </c>
      <c r="H350" s="333" t="s">
        <v>9661</v>
      </c>
      <c r="K350" s="351"/>
      <c r="L350" s="351"/>
    </row>
    <row r="351" spans="1:12">
      <c r="A351" s="322">
        <v>42711</v>
      </c>
      <c r="B351" s="284" t="s">
        <v>9662</v>
      </c>
      <c r="C351" s="48">
        <v>5000</v>
      </c>
      <c r="D351" s="341"/>
      <c r="E351" s="48">
        <v>0</v>
      </c>
      <c r="F351" s="81"/>
      <c r="G351" s="48">
        <v>4593606.9000000004</v>
      </c>
      <c r="K351" s="351"/>
      <c r="L351" s="351"/>
    </row>
    <row r="352" spans="1:12">
      <c r="A352" s="322">
        <v>42711</v>
      </c>
      <c r="B352" s="9" t="s">
        <v>9663</v>
      </c>
      <c r="C352" s="48">
        <v>0</v>
      </c>
      <c r="D352" s="341"/>
      <c r="E352" s="48">
        <v>130818.71</v>
      </c>
      <c r="F352" s="81">
        <v>19</v>
      </c>
      <c r="G352" s="48">
        <v>4598606.9000000004</v>
      </c>
      <c r="H352" s="333" t="s">
        <v>9664</v>
      </c>
      <c r="K352" s="351"/>
      <c r="L352" s="351"/>
    </row>
    <row r="353" spans="1:12">
      <c r="A353" s="322">
        <v>42711</v>
      </c>
      <c r="B353" s="9" t="s">
        <v>9665</v>
      </c>
      <c r="C353" s="48">
        <v>0</v>
      </c>
      <c r="D353" s="341"/>
      <c r="E353" s="48">
        <v>207656.05</v>
      </c>
      <c r="F353" s="81">
        <v>26</v>
      </c>
      <c r="G353" s="48">
        <v>4467788.1900000004</v>
      </c>
      <c r="H353" s="333" t="s">
        <v>9666</v>
      </c>
      <c r="K353" s="351"/>
      <c r="L353" s="351"/>
    </row>
    <row r="354" spans="1:12">
      <c r="A354" s="322">
        <v>42711</v>
      </c>
      <c r="B354" s="9" t="s">
        <v>9667</v>
      </c>
      <c r="C354" s="48">
        <v>0</v>
      </c>
      <c r="D354" s="341"/>
      <c r="E354" s="48">
        <v>64300</v>
      </c>
      <c r="F354" s="81">
        <v>57</v>
      </c>
      <c r="G354" s="48">
        <v>4260132.1399999997</v>
      </c>
      <c r="H354" s="333" t="s">
        <v>9668</v>
      </c>
      <c r="I354" s="2" t="s">
        <v>9669</v>
      </c>
      <c r="K354" s="351"/>
      <c r="L354" s="351"/>
    </row>
    <row r="355" spans="1:12">
      <c r="A355" s="411">
        <v>42711</v>
      </c>
      <c r="B355" s="451" t="s">
        <v>4180</v>
      </c>
      <c r="C355" s="413">
        <v>28.61</v>
      </c>
      <c r="D355" s="341"/>
      <c r="E355" s="413">
        <v>0</v>
      </c>
      <c r="F355" s="81"/>
      <c r="G355" s="413">
        <v>4195832.1399999997</v>
      </c>
      <c r="K355" s="351"/>
      <c r="L355" s="351"/>
    </row>
    <row r="356" spans="1:12">
      <c r="A356" s="411">
        <v>42711</v>
      </c>
      <c r="B356" s="412" t="s">
        <v>4181</v>
      </c>
      <c r="C356" s="413">
        <v>178.84</v>
      </c>
      <c r="D356" s="341"/>
      <c r="E356" s="413">
        <v>0</v>
      </c>
      <c r="F356" s="81"/>
      <c r="G356" s="413">
        <v>4195860.75</v>
      </c>
      <c r="K356" s="351"/>
      <c r="L356" s="351"/>
    </row>
    <row r="357" spans="1:12">
      <c r="A357" s="322">
        <v>42711</v>
      </c>
      <c r="B357" s="9" t="s">
        <v>4182</v>
      </c>
      <c r="C357" s="48">
        <v>0</v>
      </c>
      <c r="D357" s="341"/>
      <c r="E357" s="48">
        <v>43999.95</v>
      </c>
      <c r="F357" s="81">
        <v>601</v>
      </c>
      <c r="G357" s="48">
        <v>4196039.59</v>
      </c>
      <c r="H357" s="347" t="s">
        <v>9670</v>
      </c>
      <c r="K357" s="351"/>
      <c r="L357" s="351"/>
    </row>
    <row r="358" spans="1:12">
      <c r="A358" s="411">
        <v>42711</v>
      </c>
      <c r="B358" s="451" t="s">
        <v>4183</v>
      </c>
      <c r="C358" s="413">
        <v>492.66</v>
      </c>
      <c r="D358" s="341"/>
      <c r="E358" s="413">
        <v>0</v>
      </c>
      <c r="F358" s="81"/>
      <c r="G358" s="413">
        <v>4152039.64</v>
      </c>
      <c r="K358" s="351"/>
      <c r="L358" s="351"/>
    </row>
    <row r="359" spans="1:12">
      <c r="A359" s="411">
        <v>42711</v>
      </c>
      <c r="B359" s="412" t="s">
        <v>4184</v>
      </c>
      <c r="C359" s="413">
        <v>3079.1</v>
      </c>
      <c r="D359" s="341"/>
      <c r="E359" s="413">
        <v>0</v>
      </c>
      <c r="F359" s="81"/>
      <c r="G359" s="413">
        <v>4152532.3</v>
      </c>
      <c r="K359" s="351"/>
      <c r="L359" s="351"/>
    </row>
    <row r="360" spans="1:12">
      <c r="A360" s="322">
        <v>42711</v>
      </c>
      <c r="B360" s="9" t="s">
        <v>4185</v>
      </c>
      <c r="C360" s="48">
        <v>0</v>
      </c>
      <c r="D360" s="341"/>
      <c r="E360" s="48">
        <v>129374.94</v>
      </c>
      <c r="F360" s="81">
        <v>601</v>
      </c>
      <c r="G360" s="48">
        <v>4155611.4</v>
      </c>
      <c r="H360" s="347" t="s">
        <v>9670</v>
      </c>
      <c r="K360" s="351"/>
      <c r="L360" s="351"/>
    </row>
    <row r="361" spans="1:12">
      <c r="A361" s="322">
        <v>42711</v>
      </c>
      <c r="B361" s="9" t="s">
        <v>9671</v>
      </c>
      <c r="C361" s="48">
        <v>173513.67</v>
      </c>
      <c r="D361" s="341">
        <v>21</v>
      </c>
      <c r="E361" s="48">
        <v>0</v>
      </c>
      <c r="F361" s="81"/>
      <c r="G361" s="48">
        <v>4026236.46</v>
      </c>
      <c r="K361" s="351"/>
      <c r="L361" s="351"/>
    </row>
    <row r="362" spans="1:12">
      <c r="A362" s="322">
        <v>42711</v>
      </c>
      <c r="B362" s="9" t="s">
        <v>9672</v>
      </c>
      <c r="C362" s="48">
        <v>350000</v>
      </c>
      <c r="D362" s="341">
        <v>22</v>
      </c>
      <c r="E362" s="48">
        <v>0</v>
      </c>
      <c r="F362" s="81"/>
      <c r="G362" s="48">
        <v>4199750.13</v>
      </c>
      <c r="K362" s="351"/>
      <c r="L362" s="351"/>
    </row>
    <row r="363" spans="1:12">
      <c r="A363" s="322">
        <v>42710</v>
      </c>
      <c r="B363" s="9" t="s">
        <v>9673</v>
      </c>
      <c r="C363" s="48">
        <v>0</v>
      </c>
      <c r="D363" s="341"/>
      <c r="E363" s="48">
        <v>250000</v>
      </c>
      <c r="F363" s="81">
        <v>54</v>
      </c>
      <c r="G363" s="48">
        <v>4549750.13</v>
      </c>
      <c r="H363" s="333" t="s">
        <v>9674</v>
      </c>
      <c r="K363" s="351"/>
      <c r="L363" s="351"/>
    </row>
    <row r="364" spans="1:12">
      <c r="A364" s="322">
        <v>42710</v>
      </c>
      <c r="B364" s="9" t="s">
        <v>5045</v>
      </c>
      <c r="C364" s="48">
        <v>0</v>
      </c>
      <c r="D364" s="341"/>
      <c r="E364" s="48">
        <v>1522</v>
      </c>
      <c r="F364" s="81">
        <v>60</v>
      </c>
      <c r="G364" s="48">
        <v>4299750.13</v>
      </c>
      <c r="H364" s="333" t="s">
        <v>9675</v>
      </c>
      <c r="I364" s="2" t="s">
        <v>9676</v>
      </c>
      <c r="K364" s="351"/>
      <c r="L364" s="351"/>
    </row>
    <row r="365" spans="1:12">
      <c r="A365" s="322">
        <v>42710</v>
      </c>
      <c r="B365" s="9" t="s">
        <v>9677</v>
      </c>
      <c r="C365" s="48">
        <v>25541.599999999999</v>
      </c>
      <c r="D365" s="341">
        <v>3</v>
      </c>
      <c r="E365" s="48">
        <v>0</v>
      </c>
      <c r="F365" s="81"/>
      <c r="G365" s="48">
        <v>4298228.13</v>
      </c>
      <c r="K365" s="351"/>
      <c r="L365" s="351"/>
    </row>
    <row r="366" spans="1:12">
      <c r="A366" s="322">
        <v>42710</v>
      </c>
      <c r="B366" s="9" t="s">
        <v>9678</v>
      </c>
      <c r="C366" s="48">
        <v>26425</v>
      </c>
      <c r="D366" s="341">
        <v>24</v>
      </c>
      <c r="E366" s="48">
        <v>0</v>
      </c>
      <c r="F366" s="81"/>
      <c r="G366" s="48">
        <v>4323769.7300000004</v>
      </c>
      <c r="K366" s="351"/>
      <c r="L366" s="351"/>
    </row>
    <row r="367" spans="1:12">
      <c r="A367" s="322">
        <v>42710</v>
      </c>
      <c r="B367" s="9" t="s">
        <v>9679</v>
      </c>
      <c r="C367" s="48">
        <v>0</v>
      </c>
      <c r="D367" s="341"/>
      <c r="E367" s="48">
        <v>785000</v>
      </c>
      <c r="F367" s="81">
        <v>41</v>
      </c>
      <c r="G367" s="48">
        <v>4350194.7300000004</v>
      </c>
      <c r="K367" s="351"/>
      <c r="L367" s="351"/>
    </row>
    <row r="368" spans="1:12">
      <c r="A368" s="322">
        <v>42710</v>
      </c>
      <c r="B368" s="9" t="s">
        <v>9680</v>
      </c>
      <c r="C368" s="48">
        <v>0</v>
      </c>
      <c r="D368" s="341"/>
      <c r="E368" s="48">
        <v>166000</v>
      </c>
      <c r="F368" s="81">
        <v>34</v>
      </c>
      <c r="G368" s="48">
        <v>3565194.73</v>
      </c>
      <c r="H368" s="333" t="s">
        <v>9681</v>
      </c>
      <c r="K368" s="351"/>
      <c r="L368" s="351"/>
    </row>
    <row r="369" spans="1:12">
      <c r="A369" s="322">
        <v>42710</v>
      </c>
      <c r="B369" s="9" t="s">
        <v>9682</v>
      </c>
      <c r="C369" s="48">
        <v>56000</v>
      </c>
      <c r="D369" s="341">
        <v>17</v>
      </c>
      <c r="E369" s="48">
        <v>0</v>
      </c>
      <c r="F369" s="81"/>
      <c r="G369" s="48">
        <v>3399194.73</v>
      </c>
      <c r="K369" s="351"/>
      <c r="L369" s="351"/>
    </row>
    <row r="370" spans="1:12">
      <c r="A370" s="322">
        <v>42710</v>
      </c>
      <c r="B370" s="9" t="s">
        <v>9683</v>
      </c>
      <c r="C370" s="48">
        <v>841.6</v>
      </c>
      <c r="D370" s="341">
        <v>16</v>
      </c>
      <c r="E370" s="48">
        <v>0</v>
      </c>
      <c r="F370" s="81"/>
      <c r="G370" s="48">
        <v>3455194.73</v>
      </c>
      <c r="K370" s="351"/>
      <c r="L370" s="351"/>
    </row>
    <row r="371" spans="1:12">
      <c r="A371" s="322">
        <v>42710</v>
      </c>
      <c r="B371" s="291" t="s">
        <v>9684</v>
      </c>
      <c r="C371" s="48">
        <v>0</v>
      </c>
      <c r="D371" s="341"/>
      <c r="E371" s="48">
        <v>176000</v>
      </c>
      <c r="F371" s="81">
        <v>50</v>
      </c>
      <c r="G371" s="48">
        <v>3456036.33</v>
      </c>
      <c r="H371" s="333" t="s">
        <v>9685</v>
      </c>
      <c r="I371" s="2" t="s">
        <v>9686</v>
      </c>
      <c r="K371" s="351"/>
      <c r="L371" s="351"/>
    </row>
    <row r="372" spans="1:12">
      <c r="A372" s="322">
        <v>42710</v>
      </c>
      <c r="B372" s="9" t="s">
        <v>7794</v>
      </c>
      <c r="C372" s="48">
        <v>0</v>
      </c>
      <c r="D372" s="341"/>
      <c r="E372" s="48">
        <v>2872</v>
      </c>
      <c r="F372" s="81">
        <v>39</v>
      </c>
      <c r="G372" s="48">
        <v>3280036.33</v>
      </c>
      <c r="H372" s="333" t="s">
        <v>9687</v>
      </c>
      <c r="I372" s="2" t="s">
        <v>9688</v>
      </c>
      <c r="K372" s="351"/>
      <c r="L372" s="351"/>
    </row>
    <row r="373" spans="1:12">
      <c r="A373" s="322">
        <v>42710</v>
      </c>
      <c r="B373" s="9" t="s">
        <v>9689</v>
      </c>
      <c r="C373" s="48">
        <v>0</v>
      </c>
      <c r="D373" s="341"/>
      <c r="E373" s="48">
        <v>2731</v>
      </c>
      <c r="F373" s="81"/>
      <c r="G373" s="48">
        <v>3277164.33</v>
      </c>
      <c r="H373" s="333" t="s">
        <v>9564</v>
      </c>
      <c r="K373" s="351"/>
      <c r="L373" s="351"/>
    </row>
    <row r="374" spans="1:12">
      <c r="A374" s="322">
        <v>42710</v>
      </c>
      <c r="B374" s="9" t="s">
        <v>9690</v>
      </c>
      <c r="C374" s="48">
        <v>193000</v>
      </c>
      <c r="D374" s="341">
        <v>23</v>
      </c>
      <c r="E374" s="48">
        <v>0</v>
      </c>
      <c r="F374" s="81"/>
      <c r="G374" s="48">
        <v>3274433.33</v>
      </c>
      <c r="K374" s="351"/>
      <c r="L374" s="351"/>
    </row>
    <row r="375" spans="1:12">
      <c r="A375" s="322">
        <v>42710</v>
      </c>
      <c r="B375" s="9" t="s">
        <v>9691</v>
      </c>
      <c r="C375" s="48">
        <v>0</v>
      </c>
      <c r="D375" s="341"/>
      <c r="E375" s="48">
        <v>85000</v>
      </c>
      <c r="F375" s="81">
        <v>31</v>
      </c>
      <c r="G375" s="48">
        <v>3467433.33</v>
      </c>
      <c r="H375" s="333" t="s">
        <v>9692</v>
      </c>
      <c r="K375" s="351"/>
      <c r="L375" s="351"/>
    </row>
    <row r="376" spans="1:12">
      <c r="A376" s="322">
        <v>42710</v>
      </c>
      <c r="B376" s="9" t="s">
        <v>5077</v>
      </c>
      <c r="C376" s="48">
        <v>0</v>
      </c>
      <c r="D376" s="341"/>
      <c r="E376" s="48">
        <v>30200</v>
      </c>
      <c r="F376" s="81">
        <v>29</v>
      </c>
      <c r="G376" s="48">
        <v>3382433.33</v>
      </c>
      <c r="H376" s="333" t="s">
        <v>9693</v>
      </c>
      <c r="K376" s="351"/>
      <c r="L376" s="351"/>
    </row>
    <row r="377" spans="1:12">
      <c r="A377" s="322">
        <v>42710</v>
      </c>
      <c r="B377" s="9" t="s">
        <v>9694</v>
      </c>
      <c r="C377" s="48">
        <v>4660.2</v>
      </c>
      <c r="D377" s="341">
        <v>12</v>
      </c>
      <c r="E377" s="48">
        <v>0</v>
      </c>
      <c r="F377" s="81"/>
      <c r="G377" s="48">
        <v>3352233.33</v>
      </c>
      <c r="K377" s="351"/>
      <c r="L377" s="351"/>
    </row>
    <row r="378" spans="1:12">
      <c r="A378" s="322">
        <v>42710</v>
      </c>
      <c r="B378" s="9" t="s">
        <v>5077</v>
      </c>
      <c r="C378" s="48">
        <v>0</v>
      </c>
      <c r="D378" s="341"/>
      <c r="E378" s="48">
        <v>100000</v>
      </c>
      <c r="F378" s="81">
        <v>23</v>
      </c>
      <c r="G378" s="48">
        <v>3356893.53</v>
      </c>
      <c r="H378" s="333" t="s">
        <v>9695</v>
      </c>
      <c r="K378" s="351"/>
      <c r="L378" s="351"/>
    </row>
    <row r="379" spans="1:12">
      <c r="A379" s="322">
        <v>42710</v>
      </c>
      <c r="B379" s="284" t="s">
        <v>9696</v>
      </c>
      <c r="C379" s="48">
        <v>5000</v>
      </c>
      <c r="D379" s="341"/>
      <c r="E379" s="48">
        <v>0</v>
      </c>
      <c r="F379" s="81"/>
      <c r="G379" s="48">
        <v>3256893.53</v>
      </c>
      <c r="K379" s="351"/>
      <c r="L379" s="351"/>
    </row>
    <row r="380" spans="1:12">
      <c r="A380" s="322">
        <v>42710</v>
      </c>
      <c r="B380" s="9" t="s">
        <v>9697</v>
      </c>
      <c r="C380" s="48">
        <v>0</v>
      </c>
      <c r="D380" s="341"/>
      <c r="E380" s="48">
        <v>300000</v>
      </c>
      <c r="F380" s="81">
        <v>35</v>
      </c>
      <c r="G380" s="48">
        <v>3261893.53</v>
      </c>
      <c r="H380" s="333" t="s">
        <v>9698</v>
      </c>
      <c r="K380" s="351"/>
      <c r="L380" s="351"/>
    </row>
    <row r="381" spans="1:12">
      <c r="A381" s="322">
        <v>42710</v>
      </c>
      <c r="B381" s="9" t="s">
        <v>9699</v>
      </c>
      <c r="C381" s="48">
        <v>0</v>
      </c>
      <c r="D381" s="341"/>
      <c r="E381" s="48">
        <v>3230</v>
      </c>
      <c r="F381" s="81">
        <v>38</v>
      </c>
      <c r="G381" s="48">
        <v>2961893.53</v>
      </c>
      <c r="H381" s="333" t="s">
        <v>9700</v>
      </c>
      <c r="I381" s="2" t="s">
        <v>5772</v>
      </c>
      <c r="K381" s="351"/>
      <c r="L381" s="351"/>
    </row>
    <row r="382" spans="1:12">
      <c r="A382" s="322">
        <v>42710</v>
      </c>
      <c r="B382" s="9" t="s">
        <v>9701</v>
      </c>
      <c r="C382" s="48">
        <v>0</v>
      </c>
      <c r="D382" s="341"/>
      <c r="E382" s="48">
        <v>22000</v>
      </c>
      <c r="F382" s="81">
        <v>17</v>
      </c>
      <c r="G382" s="48">
        <v>2958663.53</v>
      </c>
      <c r="H382" s="333" t="s">
        <v>9702</v>
      </c>
      <c r="K382" s="351"/>
      <c r="L382" s="351"/>
    </row>
    <row r="383" spans="1:12">
      <c r="A383" s="322">
        <v>42710</v>
      </c>
      <c r="B383" s="9" t="s">
        <v>9703</v>
      </c>
      <c r="C383" s="48">
        <v>0</v>
      </c>
      <c r="D383" s="341"/>
      <c r="E383" s="48">
        <v>18665.990000000002</v>
      </c>
      <c r="F383" s="81">
        <v>9</v>
      </c>
      <c r="G383" s="48">
        <v>2936663.53</v>
      </c>
      <c r="H383" s="333" t="s">
        <v>9704</v>
      </c>
      <c r="K383" s="351"/>
      <c r="L383" s="351"/>
    </row>
    <row r="384" spans="1:12">
      <c r="A384" s="322">
        <v>42710</v>
      </c>
      <c r="B384" s="9" t="s">
        <v>9705</v>
      </c>
      <c r="C384" s="48">
        <v>0</v>
      </c>
      <c r="D384" s="341"/>
      <c r="E384" s="48">
        <v>75571.64</v>
      </c>
      <c r="F384" s="81">
        <v>12</v>
      </c>
      <c r="G384" s="48">
        <v>2917997.54</v>
      </c>
      <c r="H384" s="333" t="s">
        <v>9706</v>
      </c>
      <c r="K384" s="351"/>
      <c r="L384" s="351"/>
    </row>
    <row r="385" spans="1:12">
      <c r="A385" s="322">
        <v>42710</v>
      </c>
      <c r="B385" s="9" t="s">
        <v>9707</v>
      </c>
      <c r="C385" s="48">
        <v>0</v>
      </c>
      <c r="D385" s="341"/>
      <c r="E385" s="48">
        <v>335615.69</v>
      </c>
      <c r="F385" s="81">
        <v>16</v>
      </c>
      <c r="G385" s="48">
        <v>2842425.9</v>
      </c>
      <c r="H385" s="333" t="s">
        <v>9708</v>
      </c>
      <c r="K385" s="351"/>
      <c r="L385" s="351"/>
    </row>
    <row r="386" spans="1:12">
      <c r="A386" s="322">
        <v>42710</v>
      </c>
      <c r="B386" s="294" t="s">
        <v>9709</v>
      </c>
      <c r="C386" s="48">
        <v>0</v>
      </c>
      <c r="D386" s="341"/>
      <c r="E386" s="48">
        <v>228.98</v>
      </c>
      <c r="F386" s="81"/>
      <c r="G386" s="48">
        <v>2506810.21</v>
      </c>
      <c r="K386" s="351"/>
      <c r="L386" s="351"/>
    </row>
    <row r="387" spans="1:12">
      <c r="A387" s="411">
        <v>42710</v>
      </c>
      <c r="B387" s="451" t="s">
        <v>4180</v>
      </c>
      <c r="C387" s="413">
        <v>17.03</v>
      </c>
      <c r="D387" s="341"/>
      <c r="E387" s="413">
        <v>0</v>
      </c>
      <c r="F387" s="81"/>
      <c r="G387" s="413">
        <v>2506581.23</v>
      </c>
      <c r="K387" s="351"/>
      <c r="L387" s="351"/>
    </row>
    <row r="388" spans="1:12">
      <c r="A388" s="411">
        <v>42710</v>
      </c>
      <c r="B388" s="412" t="s">
        <v>4181</v>
      </c>
      <c r="C388" s="413">
        <v>106.42</v>
      </c>
      <c r="D388" s="341"/>
      <c r="E388" s="413">
        <v>0</v>
      </c>
      <c r="F388" s="81"/>
      <c r="G388" s="413">
        <v>2506598.2599999998</v>
      </c>
      <c r="K388" s="351"/>
      <c r="L388" s="351"/>
    </row>
    <row r="389" spans="1:12">
      <c r="A389" s="322">
        <v>42710</v>
      </c>
      <c r="B389" s="9" t="s">
        <v>4182</v>
      </c>
      <c r="C389" s="48">
        <v>0</v>
      </c>
      <c r="D389" s="341"/>
      <c r="E389" s="48">
        <v>19841.77</v>
      </c>
      <c r="F389" s="81">
        <v>20</v>
      </c>
      <c r="G389" s="48">
        <v>2506704.6800000002</v>
      </c>
      <c r="H389" s="347" t="s">
        <v>9710</v>
      </c>
      <c r="K389" s="351"/>
      <c r="L389" s="351"/>
    </row>
    <row r="390" spans="1:12">
      <c r="A390" s="411">
        <v>42710</v>
      </c>
      <c r="B390" s="451" t="s">
        <v>4183</v>
      </c>
      <c r="C390" s="413">
        <v>18.850000000000001</v>
      </c>
      <c r="D390" s="341"/>
      <c r="E390" s="413">
        <v>0</v>
      </c>
      <c r="F390" s="81"/>
      <c r="G390" s="413">
        <v>2486862.91</v>
      </c>
      <c r="K390" s="351"/>
      <c r="L390" s="351"/>
    </row>
    <row r="391" spans="1:12">
      <c r="A391" s="411">
        <v>42710</v>
      </c>
      <c r="B391" s="412" t="s">
        <v>4184</v>
      </c>
      <c r="C391" s="413">
        <v>117.82</v>
      </c>
      <c r="D391" s="341"/>
      <c r="E391" s="413">
        <v>0</v>
      </c>
      <c r="F391" s="81"/>
      <c r="G391" s="413">
        <v>2486881.7599999998</v>
      </c>
      <c r="K391" s="351"/>
      <c r="L391" s="351"/>
    </row>
    <row r="392" spans="1:12">
      <c r="A392" s="322">
        <v>42710</v>
      </c>
      <c r="B392" s="9" t="s">
        <v>4185</v>
      </c>
      <c r="C392" s="48">
        <v>0</v>
      </c>
      <c r="D392" s="341"/>
      <c r="E392" s="48">
        <v>4951</v>
      </c>
      <c r="F392" s="81">
        <v>20</v>
      </c>
      <c r="G392" s="48">
        <v>2486999.58</v>
      </c>
      <c r="H392" s="347" t="s">
        <v>9710</v>
      </c>
      <c r="K392" s="351"/>
      <c r="L392" s="351"/>
    </row>
    <row r="393" spans="1:12">
      <c r="A393" s="322">
        <v>42709</v>
      </c>
      <c r="B393" s="9" t="s">
        <v>7175</v>
      </c>
      <c r="C393" s="48">
        <v>150000</v>
      </c>
      <c r="D393" s="341">
        <v>18</v>
      </c>
      <c r="E393" s="48">
        <v>0</v>
      </c>
      <c r="F393" s="81"/>
      <c r="G393" s="48">
        <v>2482048.58</v>
      </c>
      <c r="H393" s="333" t="s">
        <v>9711</v>
      </c>
      <c r="K393" s="351"/>
      <c r="L393" s="351"/>
    </row>
    <row r="394" spans="1:12">
      <c r="A394" s="322">
        <v>42709</v>
      </c>
      <c r="B394" s="414" t="s">
        <v>9712</v>
      </c>
      <c r="C394" s="48">
        <v>0</v>
      </c>
      <c r="D394" s="341"/>
      <c r="E394" s="48">
        <v>215296</v>
      </c>
      <c r="F394" s="81">
        <v>52</v>
      </c>
      <c r="G394" s="48">
        <v>2632048.58</v>
      </c>
      <c r="H394" s="333" t="s">
        <v>9713</v>
      </c>
      <c r="I394" s="2" t="s">
        <v>9714</v>
      </c>
      <c r="K394" s="351"/>
      <c r="L394" s="351"/>
    </row>
    <row r="395" spans="1:12">
      <c r="A395" s="322">
        <v>42709</v>
      </c>
      <c r="B395" s="9" t="s">
        <v>9715</v>
      </c>
      <c r="C395" s="48">
        <v>462.94</v>
      </c>
      <c r="D395" s="341">
        <v>13</v>
      </c>
      <c r="E395" s="48">
        <v>0</v>
      </c>
      <c r="F395" s="81"/>
      <c r="G395" s="48">
        <v>2416752.58</v>
      </c>
      <c r="K395" s="351"/>
      <c r="L395" s="351"/>
    </row>
    <row r="396" spans="1:12">
      <c r="A396" s="322">
        <v>42709</v>
      </c>
      <c r="B396" s="9" t="s">
        <v>9716</v>
      </c>
      <c r="C396" s="48">
        <v>0</v>
      </c>
      <c r="D396" s="341"/>
      <c r="E396" s="48">
        <v>90000</v>
      </c>
      <c r="F396" s="81">
        <v>27</v>
      </c>
      <c r="G396" s="48">
        <v>2417215.52</v>
      </c>
      <c r="K396" s="351"/>
      <c r="L396" s="351"/>
    </row>
    <row r="397" spans="1:12">
      <c r="A397" s="322">
        <v>42709</v>
      </c>
      <c r="B397" s="9" t="s">
        <v>9717</v>
      </c>
      <c r="C397" s="48">
        <v>205000</v>
      </c>
      <c r="D397" s="341">
        <v>4</v>
      </c>
      <c r="E397" s="48">
        <v>0</v>
      </c>
      <c r="F397" s="81"/>
      <c r="G397" s="48">
        <v>2327215.52</v>
      </c>
      <c r="K397" s="351"/>
      <c r="L397" s="351"/>
    </row>
    <row r="398" spans="1:12">
      <c r="A398" s="322">
        <v>42709</v>
      </c>
      <c r="B398" s="414" t="s">
        <v>9718</v>
      </c>
      <c r="C398" s="48">
        <v>0</v>
      </c>
      <c r="D398" s="341"/>
      <c r="E398" s="48">
        <v>3818.53</v>
      </c>
      <c r="F398" s="81">
        <v>28</v>
      </c>
      <c r="G398" s="48">
        <v>2532215.52</v>
      </c>
      <c r="H398" s="333" t="s">
        <v>9719</v>
      </c>
      <c r="K398" s="351"/>
      <c r="L398" s="351"/>
    </row>
    <row r="399" spans="1:12">
      <c r="A399" s="322">
        <v>42709</v>
      </c>
      <c r="B399" s="291" t="s">
        <v>9720</v>
      </c>
      <c r="C399" s="48">
        <v>0</v>
      </c>
      <c r="D399" s="341"/>
      <c r="E399" s="48">
        <v>330400</v>
      </c>
      <c r="F399" s="81">
        <v>51</v>
      </c>
      <c r="G399" s="48">
        <v>2528396.9900000002</v>
      </c>
      <c r="H399" s="333" t="s">
        <v>9721</v>
      </c>
      <c r="K399" s="351"/>
      <c r="L399" s="351"/>
    </row>
    <row r="400" spans="1:12">
      <c r="A400" s="322">
        <v>42709</v>
      </c>
      <c r="B400" s="9" t="s">
        <v>9722</v>
      </c>
      <c r="C400" s="48">
        <v>0</v>
      </c>
      <c r="D400" s="341"/>
      <c r="E400" s="48">
        <v>621000</v>
      </c>
      <c r="F400" s="81">
        <v>75</v>
      </c>
      <c r="G400" s="48">
        <v>2197996.9900000002</v>
      </c>
      <c r="H400" s="333" t="s">
        <v>9723</v>
      </c>
      <c r="K400" s="351"/>
      <c r="L400" s="351"/>
    </row>
    <row r="401" spans="1:12">
      <c r="A401" s="322">
        <v>42709</v>
      </c>
      <c r="B401" s="9" t="s">
        <v>9724</v>
      </c>
      <c r="C401" s="48">
        <v>0</v>
      </c>
      <c r="D401" s="341"/>
      <c r="E401" s="48">
        <v>13363.91</v>
      </c>
      <c r="F401" s="81"/>
      <c r="G401" s="48">
        <v>1576996.99</v>
      </c>
      <c r="H401" s="333" t="s">
        <v>9725</v>
      </c>
      <c r="K401" s="351"/>
      <c r="L401" s="351"/>
    </row>
    <row r="402" spans="1:12">
      <c r="A402" s="322">
        <v>42709</v>
      </c>
      <c r="B402" s="9" t="s">
        <v>9726</v>
      </c>
      <c r="C402" s="48">
        <v>0</v>
      </c>
      <c r="D402" s="341"/>
      <c r="E402" s="48">
        <v>5296</v>
      </c>
      <c r="F402" s="81">
        <v>25</v>
      </c>
      <c r="G402" s="48">
        <v>1563633.08</v>
      </c>
      <c r="H402" s="333" t="s">
        <v>9727</v>
      </c>
      <c r="I402" s="2" t="s">
        <v>9728</v>
      </c>
      <c r="K402" s="351"/>
      <c r="L402" s="351"/>
    </row>
    <row r="403" spans="1:12">
      <c r="A403" s="322">
        <v>42709</v>
      </c>
      <c r="B403" s="9" t="s">
        <v>9729</v>
      </c>
      <c r="C403" s="48">
        <v>0</v>
      </c>
      <c r="D403" s="341"/>
      <c r="E403" s="48">
        <v>546868</v>
      </c>
      <c r="F403" s="81"/>
      <c r="G403" s="48">
        <v>1558337.08</v>
      </c>
      <c r="H403" s="333" t="s">
        <v>9730</v>
      </c>
      <c r="K403" s="351"/>
      <c r="L403" s="351"/>
    </row>
    <row r="404" spans="1:12">
      <c r="A404" s="322">
        <v>42709</v>
      </c>
      <c r="B404" s="414" t="s">
        <v>9731</v>
      </c>
      <c r="C404" s="48">
        <v>0</v>
      </c>
      <c r="D404" s="341"/>
      <c r="E404" s="48">
        <v>5652.9</v>
      </c>
      <c r="F404" s="81">
        <v>18</v>
      </c>
      <c r="G404" s="48">
        <v>1011469.08</v>
      </c>
      <c r="H404" s="333" t="s">
        <v>9732</v>
      </c>
      <c r="K404" s="351"/>
      <c r="L404" s="351"/>
    </row>
    <row r="405" spans="1:12">
      <c r="A405" s="322">
        <v>42709</v>
      </c>
      <c r="B405" s="291" t="s">
        <v>9733</v>
      </c>
      <c r="C405" s="48">
        <v>0</v>
      </c>
      <c r="D405" s="341"/>
      <c r="E405" s="48">
        <v>36783.61</v>
      </c>
      <c r="F405" s="81">
        <v>48</v>
      </c>
      <c r="G405" s="48">
        <v>1005816.18</v>
      </c>
      <c r="H405" s="333" t="s">
        <v>9734</v>
      </c>
      <c r="I405" s="2" t="s">
        <v>9735</v>
      </c>
      <c r="K405" s="351"/>
      <c r="L405" s="351"/>
    </row>
    <row r="406" spans="1:12">
      <c r="A406" s="322">
        <v>42709</v>
      </c>
      <c r="B406" s="291" t="s">
        <v>9736</v>
      </c>
      <c r="C406" s="48">
        <v>0</v>
      </c>
      <c r="D406" s="341"/>
      <c r="E406" s="48">
        <v>29779.08</v>
      </c>
      <c r="F406" s="81">
        <v>49</v>
      </c>
      <c r="G406" s="48">
        <v>969032.57</v>
      </c>
      <c r="H406" s="333" t="s">
        <v>9737</v>
      </c>
      <c r="I406" s="2" t="s">
        <v>9735</v>
      </c>
      <c r="K406" s="351"/>
      <c r="L406" s="351"/>
    </row>
    <row r="407" spans="1:12">
      <c r="A407" s="322">
        <v>42709</v>
      </c>
      <c r="B407" s="9" t="s">
        <v>9738</v>
      </c>
      <c r="C407" s="48">
        <v>424.47</v>
      </c>
      <c r="D407" s="341">
        <v>15</v>
      </c>
      <c r="E407" s="48">
        <v>0</v>
      </c>
      <c r="F407" s="81"/>
      <c r="G407" s="48">
        <v>939253.49</v>
      </c>
      <c r="K407" s="351"/>
      <c r="L407" s="351"/>
    </row>
    <row r="408" spans="1:12">
      <c r="A408" s="322">
        <v>42709</v>
      </c>
      <c r="B408" s="9" t="s">
        <v>9739</v>
      </c>
      <c r="C408" s="48">
        <v>464000</v>
      </c>
      <c r="D408" s="341">
        <v>19</v>
      </c>
      <c r="E408" s="48">
        <v>0</v>
      </c>
      <c r="F408" s="81"/>
      <c r="G408" s="48">
        <v>939677.96</v>
      </c>
      <c r="K408" s="351"/>
      <c r="L408" s="351"/>
    </row>
    <row r="409" spans="1:12">
      <c r="A409" s="322">
        <v>42709</v>
      </c>
      <c r="B409" s="9" t="s">
        <v>9740</v>
      </c>
      <c r="C409" s="48">
        <v>1237941.92</v>
      </c>
      <c r="D409" s="341">
        <v>14</v>
      </c>
      <c r="E409" s="48">
        <v>0</v>
      </c>
      <c r="F409" s="81"/>
      <c r="G409" s="48">
        <v>1403677.96</v>
      </c>
      <c r="K409" s="351"/>
      <c r="L409" s="351"/>
    </row>
    <row r="410" spans="1:12">
      <c r="A410" s="322">
        <v>42709</v>
      </c>
      <c r="B410" s="284" t="s">
        <v>9741</v>
      </c>
      <c r="C410" s="48">
        <v>5000</v>
      </c>
      <c r="D410" s="341"/>
      <c r="E410" s="48">
        <v>0</v>
      </c>
      <c r="F410" s="81"/>
      <c r="G410" s="48">
        <v>2641619.88</v>
      </c>
      <c r="K410" s="351"/>
      <c r="L410" s="351"/>
    </row>
    <row r="411" spans="1:12">
      <c r="A411" s="322">
        <v>42709</v>
      </c>
      <c r="B411" s="9" t="s">
        <v>9742</v>
      </c>
      <c r="C411" s="48">
        <v>0</v>
      </c>
      <c r="D411" s="341"/>
      <c r="E411" s="48">
        <v>81563.27</v>
      </c>
      <c r="F411" s="81">
        <v>6</v>
      </c>
      <c r="G411" s="48">
        <v>2646619.88</v>
      </c>
      <c r="H411" s="333" t="s">
        <v>9743</v>
      </c>
      <c r="K411" s="351"/>
      <c r="L411" s="351"/>
    </row>
    <row r="412" spans="1:12">
      <c r="A412" s="322">
        <v>42709</v>
      </c>
      <c r="B412" s="9" t="s">
        <v>9744</v>
      </c>
      <c r="C412" s="48">
        <v>0</v>
      </c>
      <c r="D412" s="341"/>
      <c r="E412" s="48">
        <v>27908.33</v>
      </c>
      <c r="F412" s="81">
        <v>2</v>
      </c>
      <c r="G412" s="48">
        <v>2565056.61</v>
      </c>
      <c r="K412" s="351"/>
      <c r="L412" s="351"/>
    </row>
    <row r="413" spans="1:12">
      <c r="A413" s="322">
        <v>42709</v>
      </c>
      <c r="B413" s="294" t="s">
        <v>9745</v>
      </c>
      <c r="C413" s="48">
        <v>0</v>
      </c>
      <c r="D413" s="341"/>
      <c r="E413" s="48">
        <v>12963.89</v>
      </c>
      <c r="F413" s="81"/>
      <c r="G413" s="48">
        <v>2537148.2799999998</v>
      </c>
      <c r="K413" s="351"/>
      <c r="L413" s="351"/>
    </row>
    <row r="414" spans="1:12">
      <c r="A414" s="411">
        <v>42709</v>
      </c>
      <c r="B414" s="451" t="s">
        <v>4180</v>
      </c>
      <c r="C414" s="413">
        <v>20.07</v>
      </c>
      <c r="D414" s="341"/>
      <c r="E414" s="413">
        <v>0</v>
      </c>
      <c r="F414" s="81"/>
      <c r="G414" s="413">
        <v>2524184.39</v>
      </c>
      <c r="K414" s="351"/>
      <c r="L414" s="351"/>
    </row>
    <row r="415" spans="1:12">
      <c r="A415" s="411">
        <v>42709</v>
      </c>
      <c r="B415" s="412" t="s">
        <v>4181</v>
      </c>
      <c r="C415" s="413">
        <v>125.42</v>
      </c>
      <c r="D415" s="341"/>
      <c r="E415" s="413">
        <v>0</v>
      </c>
      <c r="F415" s="81"/>
      <c r="G415" s="413">
        <v>2524204.46</v>
      </c>
      <c r="K415" s="351"/>
      <c r="L415" s="351"/>
    </row>
    <row r="416" spans="1:12">
      <c r="A416" s="322">
        <v>42709</v>
      </c>
      <c r="B416" s="9" t="s">
        <v>4182</v>
      </c>
      <c r="C416" s="48">
        <v>0</v>
      </c>
      <c r="D416" s="341"/>
      <c r="E416" s="48">
        <v>39059.03</v>
      </c>
      <c r="F416" s="81">
        <v>600</v>
      </c>
      <c r="G416" s="48">
        <v>2524329.88</v>
      </c>
      <c r="H416" s="347" t="s">
        <v>9746</v>
      </c>
      <c r="K416" s="351"/>
      <c r="L416" s="351"/>
    </row>
    <row r="417" spans="1:12">
      <c r="A417" s="411">
        <v>42709</v>
      </c>
      <c r="B417" s="451" t="s">
        <v>4183</v>
      </c>
      <c r="C417" s="413">
        <v>218.21</v>
      </c>
      <c r="D417" s="341"/>
      <c r="E417" s="413">
        <v>0</v>
      </c>
      <c r="F417" s="81"/>
      <c r="G417" s="413">
        <v>2485270.85</v>
      </c>
      <c r="K417" s="351"/>
      <c r="L417" s="351"/>
    </row>
    <row r="418" spans="1:12">
      <c r="A418" s="411">
        <v>42709</v>
      </c>
      <c r="B418" s="412" t="s">
        <v>4184</v>
      </c>
      <c r="C418" s="413">
        <v>1363.81</v>
      </c>
      <c r="D418" s="341"/>
      <c r="E418" s="413">
        <v>0</v>
      </c>
      <c r="F418" s="81"/>
      <c r="G418" s="413">
        <v>2485489.06</v>
      </c>
      <c r="K418" s="351"/>
      <c r="L418" s="351"/>
    </row>
    <row r="419" spans="1:12">
      <c r="A419" s="322">
        <v>42709</v>
      </c>
      <c r="B419" s="9" t="s">
        <v>4185</v>
      </c>
      <c r="C419" s="48">
        <v>0</v>
      </c>
      <c r="D419" s="341"/>
      <c r="E419" s="48">
        <v>57305.17</v>
      </c>
      <c r="F419" s="81">
        <v>600</v>
      </c>
      <c r="G419" s="48">
        <v>2486852.87</v>
      </c>
      <c r="H419" s="347" t="s">
        <v>9746</v>
      </c>
      <c r="K419" s="351"/>
      <c r="L419" s="351"/>
    </row>
    <row r="420" spans="1:12">
      <c r="A420" s="411">
        <v>42709</v>
      </c>
      <c r="B420" s="451" t="s">
        <v>8678</v>
      </c>
      <c r="C420" s="413">
        <v>0.41</v>
      </c>
      <c r="D420" s="341"/>
      <c r="E420" s="413">
        <v>0</v>
      </c>
      <c r="F420" s="81"/>
      <c r="G420" s="413">
        <v>2429547.7000000002</v>
      </c>
      <c r="K420" s="351"/>
      <c r="L420" s="351"/>
    </row>
    <row r="421" spans="1:12">
      <c r="A421" s="411">
        <v>42709</v>
      </c>
      <c r="B421" s="412" t="s">
        <v>8679</v>
      </c>
      <c r="C421" s="413">
        <v>2.59</v>
      </c>
      <c r="D421" s="341"/>
      <c r="E421" s="413">
        <v>0</v>
      </c>
      <c r="F421" s="81"/>
      <c r="G421" s="413">
        <v>2429548.11</v>
      </c>
      <c r="K421" s="351"/>
      <c r="L421" s="351"/>
    </row>
    <row r="422" spans="1:12">
      <c r="A422" s="322">
        <v>42709</v>
      </c>
      <c r="B422" s="9" t="s">
        <v>8680</v>
      </c>
      <c r="C422" s="48">
        <v>0</v>
      </c>
      <c r="D422" s="341"/>
      <c r="E422" s="48">
        <v>109.06</v>
      </c>
      <c r="F422" s="81">
        <v>600</v>
      </c>
      <c r="G422" s="48">
        <v>2429550.7000000002</v>
      </c>
      <c r="H422" s="347" t="s">
        <v>9746</v>
      </c>
      <c r="K422" s="351"/>
      <c r="L422" s="351"/>
    </row>
    <row r="423" spans="1:12">
      <c r="A423" s="411">
        <v>42709</v>
      </c>
      <c r="B423" s="451" t="s">
        <v>4180</v>
      </c>
      <c r="C423" s="413">
        <v>21.74</v>
      </c>
      <c r="D423" s="341"/>
      <c r="E423" s="413">
        <v>0</v>
      </c>
      <c r="F423" s="81"/>
      <c r="G423" s="413">
        <v>2429441.64</v>
      </c>
      <c r="K423" s="351"/>
      <c r="L423" s="351"/>
    </row>
    <row r="424" spans="1:12">
      <c r="A424" s="411">
        <v>42709</v>
      </c>
      <c r="B424" s="412" t="s">
        <v>4181</v>
      </c>
      <c r="C424" s="413">
        <v>135.88</v>
      </c>
      <c r="D424" s="341"/>
      <c r="E424" s="413">
        <v>0</v>
      </c>
      <c r="F424" s="81"/>
      <c r="G424" s="413">
        <v>2429463.38</v>
      </c>
      <c r="K424" s="351"/>
      <c r="L424" s="351"/>
    </row>
    <row r="425" spans="1:12">
      <c r="A425" s="322">
        <v>42709</v>
      </c>
      <c r="B425" s="9" t="s">
        <v>4182</v>
      </c>
      <c r="C425" s="48">
        <v>0</v>
      </c>
      <c r="D425" s="341"/>
      <c r="E425" s="48">
        <v>15911.56</v>
      </c>
      <c r="F425" s="81">
        <v>15</v>
      </c>
      <c r="G425" s="48">
        <v>2429599.2599999998</v>
      </c>
      <c r="H425" s="347" t="s">
        <v>9747</v>
      </c>
      <c r="K425" s="351"/>
      <c r="L425" s="351"/>
    </row>
    <row r="426" spans="1:12">
      <c r="A426" s="411">
        <v>42709</v>
      </c>
      <c r="B426" s="451" t="s">
        <v>4183</v>
      </c>
      <c r="C426" s="413">
        <v>57.97</v>
      </c>
      <c r="D426" s="341"/>
      <c r="E426" s="413">
        <v>0</v>
      </c>
      <c r="F426" s="81"/>
      <c r="G426" s="413">
        <v>2413687.7000000002</v>
      </c>
      <c r="K426" s="351"/>
      <c r="L426" s="351"/>
    </row>
    <row r="427" spans="1:12">
      <c r="A427" s="411">
        <v>42709</v>
      </c>
      <c r="B427" s="412" t="s">
        <v>4184</v>
      </c>
      <c r="C427" s="413">
        <v>362.3</v>
      </c>
      <c r="D427" s="341"/>
      <c r="E427" s="413">
        <v>0</v>
      </c>
      <c r="F427" s="81"/>
      <c r="G427" s="413">
        <v>2413745.67</v>
      </c>
      <c r="K427" s="351"/>
      <c r="L427" s="351"/>
    </row>
    <row r="428" spans="1:12">
      <c r="A428" s="322">
        <v>42709</v>
      </c>
      <c r="B428" s="9" t="s">
        <v>4185</v>
      </c>
      <c r="C428" s="48">
        <v>0</v>
      </c>
      <c r="D428" s="341"/>
      <c r="E428" s="48">
        <v>15223.46</v>
      </c>
      <c r="F428" s="81">
        <v>15</v>
      </c>
      <c r="G428" s="48">
        <v>2414107.9700000002</v>
      </c>
      <c r="H428" s="347" t="s">
        <v>9747</v>
      </c>
      <c r="K428" s="351"/>
      <c r="L428" s="351"/>
    </row>
    <row r="429" spans="1:12">
      <c r="A429" s="322">
        <v>42707</v>
      </c>
      <c r="B429" s="9" t="s">
        <v>9748</v>
      </c>
      <c r="C429" s="48">
        <v>0</v>
      </c>
      <c r="D429" s="341"/>
      <c r="E429" s="48">
        <v>1525.01</v>
      </c>
      <c r="F429" s="81">
        <v>11</v>
      </c>
      <c r="G429" s="48">
        <v>2398884.5099999998</v>
      </c>
      <c r="H429" s="333" t="s">
        <v>9749</v>
      </c>
      <c r="K429" s="351"/>
      <c r="L429" s="351"/>
    </row>
    <row r="430" spans="1:12">
      <c r="A430" s="322">
        <v>42707</v>
      </c>
      <c r="B430" s="9" t="s">
        <v>9750</v>
      </c>
      <c r="C430" s="48">
        <v>0</v>
      </c>
      <c r="D430" s="341"/>
      <c r="E430" s="48">
        <v>1921</v>
      </c>
      <c r="F430" s="81" t="s">
        <v>773</v>
      </c>
      <c r="G430" s="48">
        <v>2397359.5</v>
      </c>
      <c r="H430" s="333" t="s">
        <v>9751</v>
      </c>
      <c r="K430" s="351"/>
      <c r="L430" s="351"/>
    </row>
    <row r="431" spans="1:12">
      <c r="A431" s="322">
        <v>42707</v>
      </c>
      <c r="B431" s="9" t="s">
        <v>9752</v>
      </c>
      <c r="C431" s="48">
        <v>0</v>
      </c>
      <c r="D431" s="341"/>
      <c r="E431" s="48">
        <v>100000</v>
      </c>
      <c r="F431" s="81">
        <v>42</v>
      </c>
      <c r="G431" s="48">
        <v>2395438.5</v>
      </c>
      <c r="H431" s="333" t="s">
        <v>9753</v>
      </c>
      <c r="K431" s="351"/>
      <c r="L431" s="351"/>
    </row>
    <row r="432" spans="1:12">
      <c r="A432" s="322">
        <v>42707</v>
      </c>
      <c r="B432" s="9" t="s">
        <v>9754</v>
      </c>
      <c r="C432" s="48">
        <v>0</v>
      </c>
      <c r="D432" s="341"/>
      <c r="E432" s="48">
        <v>3030</v>
      </c>
      <c r="F432" s="81">
        <v>24</v>
      </c>
      <c r="G432" s="48">
        <v>2295438.5</v>
      </c>
      <c r="H432" s="333" t="s">
        <v>9755</v>
      </c>
      <c r="K432" s="351"/>
      <c r="L432" s="351"/>
    </row>
    <row r="433" spans="1:12">
      <c r="A433" s="322">
        <v>42709</v>
      </c>
      <c r="B433" s="9" t="s">
        <v>9756</v>
      </c>
      <c r="C433" s="48">
        <v>6118.47</v>
      </c>
      <c r="D433" s="341">
        <v>7</v>
      </c>
      <c r="E433" s="48">
        <v>0</v>
      </c>
      <c r="F433" s="81"/>
      <c r="G433" s="48">
        <v>2292408.5</v>
      </c>
      <c r="K433" s="351"/>
      <c r="L433" s="351"/>
    </row>
    <row r="434" spans="1:12">
      <c r="A434" s="322">
        <v>42709</v>
      </c>
      <c r="B434" s="9" t="s">
        <v>9757</v>
      </c>
      <c r="C434" s="48">
        <v>2633.13</v>
      </c>
      <c r="D434" s="341">
        <v>2</v>
      </c>
      <c r="E434" s="48">
        <v>0</v>
      </c>
      <c r="F434" s="81"/>
      <c r="G434" s="48">
        <v>2298526.9700000002</v>
      </c>
      <c r="K434" s="351"/>
      <c r="L434" s="351"/>
    </row>
    <row r="435" spans="1:12">
      <c r="A435" s="322">
        <v>42709</v>
      </c>
      <c r="B435" s="9" t="s">
        <v>9758</v>
      </c>
      <c r="C435" s="48">
        <v>145000</v>
      </c>
      <c r="D435" s="341"/>
      <c r="E435" s="48">
        <v>0</v>
      </c>
      <c r="F435" s="81"/>
      <c r="G435" s="48">
        <v>2301160.1</v>
      </c>
      <c r="K435" s="351"/>
      <c r="L435" s="351"/>
    </row>
    <row r="436" spans="1:12" ht="12.75" customHeight="1">
      <c r="A436" s="322">
        <v>42706</v>
      </c>
      <c r="B436" s="9" t="s">
        <v>9759</v>
      </c>
      <c r="C436" s="48">
        <v>0</v>
      </c>
      <c r="D436" s="341"/>
      <c r="E436" s="48">
        <v>5000</v>
      </c>
      <c r="F436" s="81"/>
      <c r="G436" s="48">
        <v>2446160.1</v>
      </c>
      <c r="K436" s="351"/>
      <c r="L436" s="351"/>
    </row>
    <row r="437" spans="1:12">
      <c r="A437" s="322">
        <v>42706</v>
      </c>
      <c r="B437" s="9" t="s">
        <v>9760</v>
      </c>
      <c r="C437" s="48">
        <v>0</v>
      </c>
      <c r="D437" s="341"/>
      <c r="E437" s="48">
        <v>1025</v>
      </c>
      <c r="F437" s="81">
        <v>36</v>
      </c>
      <c r="G437" s="48">
        <v>2441160.1</v>
      </c>
      <c r="H437" s="333" t="s">
        <v>9761</v>
      </c>
      <c r="I437" s="2" t="s">
        <v>5287</v>
      </c>
      <c r="K437" s="351"/>
      <c r="L437" s="351"/>
    </row>
    <row r="438" spans="1:12">
      <c r="A438" s="322">
        <v>42706</v>
      </c>
      <c r="B438" s="9" t="s">
        <v>7175</v>
      </c>
      <c r="C438" s="48">
        <v>170000</v>
      </c>
      <c r="D438" s="341">
        <v>11</v>
      </c>
      <c r="E438" s="48">
        <v>0</v>
      </c>
      <c r="F438" s="81"/>
      <c r="G438" s="48">
        <v>2440135.1</v>
      </c>
      <c r="H438" s="333" t="s">
        <v>9762</v>
      </c>
      <c r="K438" s="351"/>
      <c r="L438" s="351"/>
    </row>
    <row r="439" spans="1:12">
      <c r="A439" s="322">
        <v>42706</v>
      </c>
      <c r="B439" s="9" t="s">
        <v>8528</v>
      </c>
      <c r="C439" s="48">
        <v>0</v>
      </c>
      <c r="D439" s="341"/>
      <c r="E439" s="48">
        <v>1333.5</v>
      </c>
      <c r="F439" s="81">
        <v>37</v>
      </c>
      <c r="G439" s="48">
        <v>2610135.1</v>
      </c>
      <c r="H439" s="333" t="s">
        <v>9763</v>
      </c>
      <c r="K439" s="351"/>
      <c r="L439" s="351"/>
    </row>
    <row r="440" spans="1:12">
      <c r="A440" s="322">
        <v>42706</v>
      </c>
      <c r="B440" s="9" t="s">
        <v>9764</v>
      </c>
      <c r="C440" s="48">
        <v>629985.18999999994</v>
      </c>
      <c r="D440" s="341">
        <v>10</v>
      </c>
      <c r="E440" s="48">
        <v>0</v>
      </c>
      <c r="F440" s="81"/>
      <c r="G440" s="48">
        <v>2608801.6</v>
      </c>
      <c r="K440" s="351"/>
      <c r="L440" s="351"/>
    </row>
    <row r="441" spans="1:12">
      <c r="A441" s="322">
        <v>42706</v>
      </c>
      <c r="B441" s="9" t="s">
        <v>9764</v>
      </c>
      <c r="C441" s="48">
        <v>59139.81</v>
      </c>
      <c r="D441" s="341">
        <v>9</v>
      </c>
      <c r="E441" s="48">
        <v>0</v>
      </c>
      <c r="F441" s="81"/>
      <c r="G441" s="48">
        <v>3238786.79</v>
      </c>
      <c r="K441" s="351"/>
      <c r="L441" s="351"/>
    </row>
    <row r="442" spans="1:12">
      <c r="A442" s="322">
        <v>42706</v>
      </c>
      <c r="B442" s="414" t="s">
        <v>9765</v>
      </c>
      <c r="C442" s="48">
        <v>0</v>
      </c>
      <c r="D442" s="341"/>
      <c r="E442" s="48">
        <v>10541.78</v>
      </c>
      <c r="F442" s="81">
        <v>13</v>
      </c>
      <c r="G442" s="48">
        <v>3297926.6</v>
      </c>
      <c r="H442" s="333" t="s">
        <v>9766</v>
      </c>
      <c r="K442" s="351"/>
      <c r="L442" s="351"/>
    </row>
    <row r="443" spans="1:12">
      <c r="A443" s="322">
        <v>42706</v>
      </c>
      <c r="B443" s="291" t="s">
        <v>9767</v>
      </c>
      <c r="C443" s="48">
        <v>0</v>
      </c>
      <c r="D443" s="341"/>
      <c r="E443" s="48">
        <v>29851.85</v>
      </c>
      <c r="F443" s="81">
        <v>47</v>
      </c>
      <c r="G443" s="48">
        <v>3287384.82</v>
      </c>
      <c r="H443" s="333" t="s">
        <v>9768</v>
      </c>
      <c r="I443" s="2" t="s">
        <v>9769</v>
      </c>
      <c r="K443" s="351"/>
      <c r="L443" s="351"/>
    </row>
    <row r="444" spans="1:12">
      <c r="A444" s="322">
        <v>42706</v>
      </c>
      <c r="B444" s="291" t="s">
        <v>9770</v>
      </c>
      <c r="C444" s="48">
        <v>0</v>
      </c>
      <c r="D444" s="341"/>
      <c r="E444" s="48">
        <v>144900</v>
      </c>
      <c r="F444" s="81">
        <v>46</v>
      </c>
      <c r="G444" s="48">
        <v>3257532.97</v>
      </c>
      <c r="H444" s="333" t="s">
        <v>9771</v>
      </c>
      <c r="I444" s="2" t="s">
        <v>9769</v>
      </c>
      <c r="K444" s="351"/>
      <c r="L444" s="351"/>
    </row>
    <row r="445" spans="1:12">
      <c r="A445" s="322">
        <v>42706</v>
      </c>
      <c r="B445" s="291" t="s">
        <v>9772</v>
      </c>
      <c r="C445" s="48">
        <v>0</v>
      </c>
      <c r="D445" s="341"/>
      <c r="E445" s="48">
        <v>124997.55</v>
      </c>
      <c r="F445" s="81">
        <v>45</v>
      </c>
      <c r="G445" s="48">
        <v>3112632.97</v>
      </c>
      <c r="H445" s="333" t="s">
        <v>9773</v>
      </c>
      <c r="I445" s="2" t="s">
        <v>9769</v>
      </c>
      <c r="K445" s="351"/>
      <c r="L445" s="351"/>
    </row>
    <row r="446" spans="1:12">
      <c r="A446" s="322">
        <v>42706</v>
      </c>
      <c r="B446" s="291" t="s">
        <v>9774</v>
      </c>
      <c r="C446" s="48">
        <v>0</v>
      </c>
      <c r="D446" s="341"/>
      <c r="E446" s="48">
        <v>52700</v>
      </c>
      <c r="F446" s="81">
        <v>44</v>
      </c>
      <c r="G446" s="48">
        <v>2987635.42</v>
      </c>
      <c r="H446" s="333" t="s">
        <v>9775</v>
      </c>
      <c r="I446" s="2" t="s">
        <v>9769</v>
      </c>
      <c r="K446" s="351"/>
      <c r="L446" s="351"/>
    </row>
    <row r="447" spans="1:12">
      <c r="A447" s="322">
        <v>42706</v>
      </c>
      <c r="B447" s="9" t="s">
        <v>7464</v>
      </c>
      <c r="C447" s="48">
        <v>0</v>
      </c>
      <c r="D447" s="341"/>
      <c r="E447" s="48">
        <v>52421.03</v>
      </c>
      <c r="F447" s="81">
        <v>80</v>
      </c>
      <c r="G447" s="48">
        <v>2934935.42</v>
      </c>
      <c r="H447" s="333" t="s">
        <v>9776</v>
      </c>
      <c r="K447" s="351"/>
      <c r="L447" s="351"/>
    </row>
    <row r="448" spans="1:12">
      <c r="A448" s="322">
        <v>42706</v>
      </c>
      <c r="B448" s="9" t="s">
        <v>7464</v>
      </c>
      <c r="C448" s="48">
        <v>0</v>
      </c>
      <c r="D448" s="341"/>
      <c r="E448" s="48">
        <v>194159.15</v>
      </c>
      <c r="F448" s="81">
        <v>81</v>
      </c>
      <c r="G448" s="48">
        <v>2882514.39</v>
      </c>
      <c r="H448" s="333" t="s">
        <v>9777</v>
      </c>
      <c r="K448" s="351"/>
      <c r="L448" s="351"/>
    </row>
    <row r="449" spans="1:12">
      <c r="A449" s="322">
        <v>42706</v>
      </c>
      <c r="B449" s="9" t="s">
        <v>9778</v>
      </c>
      <c r="C449" s="48">
        <v>0</v>
      </c>
      <c r="D449" s="341"/>
      <c r="E449" s="48">
        <v>674000</v>
      </c>
      <c r="F449" s="81">
        <v>21</v>
      </c>
      <c r="G449" s="48">
        <v>2688355.24</v>
      </c>
      <c r="H449" s="333" t="s">
        <v>9779</v>
      </c>
      <c r="K449" s="351"/>
      <c r="L449" s="351"/>
    </row>
    <row r="450" spans="1:12">
      <c r="A450" s="322">
        <v>42706</v>
      </c>
      <c r="B450" s="9" t="s">
        <v>9780</v>
      </c>
      <c r="C450" s="48">
        <v>0</v>
      </c>
      <c r="D450" s="341"/>
      <c r="E450" s="48">
        <v>15557.4</v>
      </c>
      <c r="F450" s="81">
        <v>10</v>
      </c>
      <c r="G450" s="48">
        <v>2014355.24</v>
      </c>
      <c r="H450" s="333" t="s">
        <v>9781</v>
      </c>
      <c r="K450" s="351"/>
      <c r="L450" s="351"/>
    </row>
    <row r="451" spans="1:12">
      <c r="A451" s="322">
        <v>42706</v>
      </c>
      <c r="B451" s="9" t="s">
        <v>5077</v>
      </c>
      <c r="C451" s="48">
        <v>0</v>
      </c>
      <c r="D451" s="341"/>
      <c r="E451" s="48">
        <v>17000</v>
      </c>
      <c r="F451" s="81"/>
      <c r="G451" s="48">
        <v>1998797.84</v>
      </c>
      <c r="H451" s="333" t="s">
        <v>9782</v>
      </c>
      <c r="K451" s="351"/>
      <c r="L451" s="351"/>
    </row>
    <row r="452" spans="1:12">
      <c r="A452" s="322">
        <v>42706</v>
      </c>
      <c r="B452" s="9" t="s">
        <v>5045</v>
      </c>
      <c r="C452" s="48">
        <v>0</v>
      </c>
      <c r="D452" s="341"/>
      <c r="E452" s="48">
        <v>90000</v>
      </c>
      <c r="F452" s="81">
        <v>14</v>
      </c>
      <c r="G452" s="48">
        <v>1981797.84</v>
      </c>
      <c r="H452" s="333" t="s">
        <v>9783</v>
      </c>
      <c r="K452" s="351"/>
      <c r="L452" s="351"/>
    </row>
    <row r="453" spans="1:12">
      <c r="A453" s="322">
        <v>42706</v>
      </c>
      <c r="B453" s="9" t="s">
        <v>5045</v>
      </c>
      <c r="C453" s="48">
        <v>0</v>
      </c>
      <c r="D453" s="341"/>
      <c r="E453" s="48">
        <v>37000</v>
      </c>
      <c r="F453" s="81"/>
      <c r="G453" s="48">
        <v>1891797.84</v>
      </c>
      <c r="H453" s="333" t="s">
        <v>9784</v>
      </c>
      <c r="K453" s="351"/>
      <c r="L453" s="351"/>
    </row>
    <row r="454" spans="1:12">
      <c r="A454" s="322">
        <v>42706</v>
      </c>
      <c r="B454" s="9" t="s">
        <v>5045</v>
      </c>
      <c r="C454" s="48">
        <v>0</v>
      </c>
      <c r="D454" s="341"/>
      <c r="E454" s="48">
        <v>40000</v>
      </c>
      <c r="F454" s="81"/>
      <c r="G454" s="48">
        <v>1854797.84</v>
      </c>
      <c r="H454" s="333" t="s">
        <v>9784</v>
      </c>
      <c r="K454" s="351"/>
      <c r="L454" s="351"/>
    </row>
    <row r="455" spans="1:12">
      <c r="A455" s="322">
        <v>42706</v>
      </c>
      <c r="B455" s="284" t="s">
        <v>9785</v>
      </c>
      <c r="C455" s="48">
        <v>5000</v>
      </c>
      <c r="D455" s="341"/>
      <c r="E455" s="48">
        <v>0</v>
      </c>
      <c r="F455" s="81"/>
      <c r="G455" s="48">
        <v>1814797.84</v>
      </c>
      <c r="K455" s="351"/>
      <c r="L455" s="351"/>
    </row>
    <row r="456" spans="1:12">
      <c r="A456" s="322">
        <v>42706</v>
      </c>
      <c r="B456" s="9" t="s">
        <v>9786</v>
      </c>
      <c r="C456" s="48">
        <v>1796.67</v>
      </c>
      <c r="D456" s="341">
        <v>1</v>
      </c>
      <c r="E456" s="48">
        <v>0</v>
      </c>
      <c r="F456" s="81"/>
      <c r="G456" s="48">
        <v>1819797.84</v>
      </c>
      <c r="K456" s="351"/>
      <c r="L456" s="351"/>
    </row>
    <row r="457" spans="1:12">
      <c r="A457" s="322">
        <v>42706</v>
      </c>
      <c r="B457" s="9" t="s">
        <v>9787</v>
      </c>
      <c r="C457" s="48">
        <v>0</v>
      </c>
      <c r="D457" s="341"/>
      <c r="E457" s="48">
        <v>65000</v>
      </c>
      <c r="F457" s="81">
        <v>1</v>
      </c>
      <c r="G457" s="48">
        <v>1821594.51</v>
      </c>
      <c r="H457" s="333" t="s">
        <v>9788</v>
      </c>
      <c r="K457" s="351"/>
      <c r="L457" s="351"/>
    </row>
    <row r="458" spans="1:12">
      <c r="A458" s="322">
        <v>42706</v>
      </c>
      <c r="B458" s="483" t="s">
        <v>9789</v>
      </c>
      <c r="C458" s="484">
        <v>0</v>
      </c>
      <c r="D458" s="495"/>
      <c r="E458" s="484">
        <v>361618.35</v>
      </c>
      <c r="F458" s="494" t="s">
        <v>772</v>
      </c>
      <c r="G458" s="484">
        <v>1756594.51</v>
      </c>
      <c r="H458" s="333" t="s">
        <v>9790</v>
      </c>
      <c r="K458" s="351"/>
      <c r="L458" s="351"/>
    </row>
    <row r="459" spans="1:12">
      <c r="A459" s="322">
        <v>42706</v>
      </c>
      <c r="B459" s="483" t="s">
        <v>9791</v>
      </c>
      <c r="C459" s="484">
        <v>0</v>
      </c>
      <c r="D459" s="495"/>
      <c r="E459" s="484">
        <v>5527.09</v>
      </c>
      <c r="F459" s="494" t="s">
        <v>771</v>
      </c>
      <c r="G459" s="484">
        <v>1394976.16</v>
      </c>
      <c r="H459" s="333" t="s">
        <v>9792</v>
      </c>
      <c r="K459" s="351"/>
      <c r="L459" s="351"/>
    </row>
    <row r="460" spans="1:12">
      <c r="A460" s="411">
        <v>42706</v>
      </c>
      <c r="B460" s="485" t="s">
        <v>9793</v>
      </c>
      <c r="C460" s="486">
        <v>132.80000000000001</v>
      </c>
      <c r="D460" s="495"/>
      <c r="E460" s="486">
        <v>0</v>
      </c>
      <c r="F460" s="494"/>
      <c r="G460" s="486">
        <v>1389449.07</v>
      </c>
      <c r="K460" s="351"/>
      <c r="L460" s="351"/>
    </row>
    <row r="461" spans="1:12">
      <c r="A461" s="411">
        <v>42706</v>
      </c>
      <c r="B461" s="487" t="s">
        <v>9794</v>
      </c>
      <c r="C461" s="486">
        <v>830</v>
      </c>
      <c r="D461" s="495"/>
      <c r="E461" s="486"/>
      <c r="F461" s="494"/>
      <c r="G461" s="486">
        <v>1389581.87</v>
      </c>
      <c r="K461" s="351"/>
      <c r="L461" s="351"/>
    </row>
    <row r="462" spans="1:12">
      <c r="A462" s="411">
        <v>42706</v>
      </c>
      <c r="B462" s="485" t="s">
        <v>9795</v>
      </c>
      <c r="C462" s="486">
        <v>9.1999999999999993</v>
      </c>
      <c r="D462" s="495"/>
      <c r="E462" s="486">
        <v>0</v>
      </c>
      <c r="F462" s="494"/>
      <c r="G462" s="486">
        <v>1390411.87</v>
      </c>
      <c r="K462" s="351"/>
      <c r="L462" s="351"/>
    </row>
    <row r="463" spans="1:12">
      <c r="A463" s="411">
        <v>42706</v>
      </c>
      <c r="B463" s="487" t="s">
        <v>9796</v>
      </c>
      <c r="C463" s="486">
        <v>57.52</v>
      </c>
      <c r="D463" s="495"/>
      <c r="E463" s="486">
        <v>0</v>
      </c>
      <c r="F463" s="494"/>
      <c r="G463" s="486">
        <v>1390421.07</v>
      </c>
      <c r="K463" s="351"/>
      <c r="L463" s="351"/>
    </row>
    <row r="464" spans="1:12">
      <c r="A464" s="322">
        <v>42706</v>
      </c>
      <c r="B464" s="483" t="s">
        <v>9797</v>
      </c>
      <c r="C464" s="484">
        <v>0</v>
      </c>
      <c r="D464" s="495"/>
      <c r="E464" s="484">
        <v>5327.33</v>
      </c>
      <c r="F464" s="494">
        <v>3</v>
      </c>
      <c r="G464" s="484">
        <v>1390478.59</v>
      </c>
      <c r="H464" s="347" t="s">
        <v>9798</v>
      </c>
      <c r="K464" s="351"/>
      <c r="L464" s="351"/>
    </row>
    <row r="465" spans="1:12" ht="10.5" customHeight="1">
      <c r="A465" s="411">
        <v>42706</v>
      </c>
      <c r="B465" s="485" t="s">
        <v>9799</v>
      </c>
      <c r="C465" s="486">
        <v>64.849999999999994</v>
      </c>
      <c r="D465" s="495"/>
      <c r="E465" s="486">
        <v>0</v>
      </c>
      <c r="F465" s="494"/>
      <c r="G465" s="486">
        <v>1385151.26</v>
      </c>
      <c r="K465" s="351"/>
      <c r="L465" s="351"/>
    </row>
    <row r="466" spans="1:12">
      <c r="A466" s="411">
        <v>42706</v>
      </c>
      <c r="B466" s="487" t="s">
        <v>9800</v>
      </c>
      <c r="C466" s="486">
        <v>405.31</v>
      </c>
      <c r="D466" s="495"/>
      <c r="E466" s="486">
        <v>0</v>
      </c>
      <c r="F466" s="494"/>
      <c r="G466" s="486">
        <v>1385216.11</v>
      </c>
      <c r="K466" s="351"/>
      <c r="L466" s="351"/>
    </row>
    <row r="467" spans="1:12">
      <c r="A467" s="322">
        <v>42706</v>
      </c>
      <c r="B467" s="483" t="s">
        <v>9801</v>
      </c>
      <c r="C467" s="484">
        <v>0</v>
      </c>
      <c r="D467" s="495"/>
      <c r="E467" s="484">
        <v>17030.98</v>
      </c>
      <c r="F467" s="494">
        <v>3</v>
      </c>
      <c r="G467" s="484">
        <v>1385621.42</v>
      </c>
      <c r="H467" s="347" t="s">
        <v>9798</v>
      </c>
      <c r="K467" s="351"/>
      <c r="L467" s="351"/>
    </row>
    <row r="468" spans="1:12">
      <c r="A468" s="322">
        <v>42705</v>
      </c>
      <c r="B468" s="483" t="s">
        <v>9802</v>
      </c>
      <c r="C468" s="484">
        <v>0</v>
      </c>
      <c r="D468" s="495"/>
      <c r="E468" s="484">
        <v>4100</v>
      </c>
      <c r="F468" s="494">
        <v>5</v>
      </c>
      <c r="G468" s="484">
        <v>1368590.44</v>
      </c>
      <c r="H468" s="333" t="s">
        <v>9803</v>
      </c>
      <c r="K468" s="351"/>
      <c r="L468" s="351"/>
    </row>
    <row r="469" spans="1:12">
      <c r="A469" s="322">
        <v>42705</v>
      </c>
      <c r="B469" s="483" t="s">
        <v>9804</v>
      </c>
      <c r="C469" s="484">
        <v>0</v>
      </c>
      <c r="D469" s="495"/>
      <c r="E469" s="484">
        <v>8023</v>
      </c>
      <c r="F469" s="494"/>
      <c r="G469" s="484">
        <v>1364490.44</v>
      </c>
      <c r="K469" s="351"/>
      <c r="L469" s="351"/>
    </row>
    <row r="470" spans="1:12">
      <c r="A470" s="322">
        <v>42705</v>
      </c>
      <c r="B470" s="9" t="s">
        <v>9805</v>
      </c>
      <c r="C470" s="48">
        <v>11084.01</v>
      </c>
      <c r="D470" s="341">
        <v>6</v>
      </c>
      <c r="E470" s="48">
        <v>0</v>
      </c>
      <c r="F470" s="81"/>
      <c r="G470" s="48">
        <v>1356467.44</v>
      </c>
      <c r="K470" s="351"/>
      <c r="L470" s="351"/>
    </row>
    <row r="471" spans="1:12">
      <c r="A471" s="322">
        <v>42705</v>
      </c>
      <c r="B471" s="9" t="s">
        <v>9806</v>
      </c>
      <c r="C471" s="48">
        <v>50000</v>
      </c>
      <c r="D471" s="341">
        <v>5</v>
      </c>
      <c r="E471" s="48">
        <v>0</v>
      </c>
      <c r="F471" s="81"/>
      <c r="G471" s="48">
        <v>1367551.45</v>
      </c>
      <c r="K471" s="351"/>
      <c r="L471" s="351"/>
    </row>
    <row r="472" spans="1:12">
      <c r="A472" s="322">
        <v>42705</v>
      </c>
      <c r="B472" s="9" t="s">
        <v>9807</v>
      </c>
      <c r="C472" s="48">
        <v>0</v>
      </c>
      <c r="D472" s="341"/>
      <c r="E472" s="48">
        <v>2264</v>
      </c>
      <c r="F472" s="81">
        <v>7</v>
      </c>
      <c r="G472" s="48">
        <v>1417551.45</v>
      </c>
      <c r="H472" s="333" t="s">
        <v>9808</v>
      </c>
      <c r="K472" s="351"/>
      <c r="L472" s="351"/>
    </row>
    <row r="473" spans="1:12">
      <c r="A473" s="322">
        <v>42705</v>
      </c>
      <c r="B473" s="9" t="s">
        <v>9809</v>
      </c>
      <c r="C473" s="48">
        <v>0</v>
      </c>
      <c r="D473" s="341"/>
      <c r="E473" s="48">
        <v>58000</v>
      </c>
      <c r="F473" s="81">
        <v>4</v>
      </c>
      <c r="G473" s="48">
        <v>1415287.45</v>
      </c>
      <c r="H473" s="333" t="s">
        <v>9810</v>
      </c>
      <c r="K473" s="351"/>
      <c r="L473" s="351"/>
    </row>
    <row r="474" spans="1:12">
      <c r="A474" s="322">
        <v>42705</v>
      </c>
      <c r="B474" s="9" t="s">
        <v>9811</v>
      </c>
      <c r="C474" s="48">
        <v>0</v>
      </c>
      <c r="D474" s="341"/>
      <c r="E474" s="48">
        <v>5345.27</v>
      </c>
      <c r="F474" s="81"/>
      <c r="G474" s="48">
        <v>1357287.45</v>
      </c>
      <c r="H474" s="333" t="s">
        <v>9812</v>
      </c>
      <c r="K474" s="351"/>
      <c r="L474" s="351"/>
    </row>
    <row r="475" spans="1:12">
      <c r="A475" s="322">
        <v>42705</v>
      </c>
      <c r="B475" s="9" t="s">
        <v>9813</v>
      </c>
      <c r="C475" s="48">
        <v>681031.94</v>
      </c>
      <c r="D475" s="341">
        <v>8</v>
      </c>
      <c r="E475" s="48">
        <v>0</v>
      </c>
      <c r="F475" s="81"/>
      <c r="G475" s="48">
        <v>1351942.18</v>
      </c>
      <c r="K475" s="351"/>
      <c r="L475" s="351"/>
    </row>
    <row r="476" spans="1:12">
      <c r="A476" s="322">
        <v>42705</v>
      </c>
      <c r="B476" s="9" t="s">
        <v>9814</v>
      </c>
      <c r="C476" s="48">
        <v>0</v>
      </c>
      <c r="D476" s="341"/>
      <c r="E476" s="48">
        <v>1921</v>
      </c>
      <c r="F476" s="81">
        <v>8</v>
      </c>
      <c r="G476" s="48">
        <v>2032974.12</v>
      </c>
      <c r="H476" s="333" t="s">
        <v>9815</v>
      </c>
      <c r="K476" s="351"/>
      <c r="L476" s="351"/>
    </row>
    <row r="477" spans="1:12">
      <c r="A477" s="322">
        <v>42705</v>
      </c>
      <c r="B477" s="9" t="s">
        <v>9816</v>
      </c>
      <c r="C477" s="48">
        <v>0</v>
      </c>
      <c r="D477" s="341"/>
      <c r="E477" s="48">
        <v>3926.01</v>
      </c>
      <c r="F477" s="81" t="s">
        <v>770</v>
      </c>
      <c r="G477" s="48">
        <v>2031053.12</v>
      </c>
      <c r="H477" s="333" t="s">
        <v>9817</v>
      </c>
      <c r="K477" s="351"/>
      <c r="L477" s="351"/>
    </row>
    <row r="478" spans="1:12">
      <c r="A478" s="322">
        <v>42705</v>
      </c>
      <c r="B478" s="284" t="s">
        <v>9818</v>
      </c>
      <c r="C478" s="48">
        <v>5000</v>
      </c>
      <c r="D478" s="341"/>
      <c r="E478" s="48">
        <v>0</v>
      </c>
      <c r="F478" s="81"/>
      <c r="G478" s="48">
        <v>2027127.11</v>
      </c>
      <c r="K478" s="351"/>
      <c r="L478" s="351"/>
    </row>
    <row r="479" spans="1:12">
      <c r="A479" s="488">
        <v>42705</v>
      </c>
      <c r="B479" s="489" t="s">
        <v>9819</v>
      </c>
      <c r="C479" s="48">
        <v>0</v>
      </c>
      <c r="D479" s="341"/>
      <c r="E479" s="48">
        <v>30869.47</v>
      </c>
      <c r="F479" s="81" t="s">
        <v>769</v>
      </c>
      <c r="G479" s="48">
        <v>2032127.11</v>
      </c>
      <c r="H479" s="333" t="s">
        <v>9820</v>
      </c>
      <c r="K479" s="351"/>
      <c r="L479" s="351"/>
    </row>
    <row r="480" spans="1:12">
      <c r="A480" s="488">
        <v>42705</v>
      </c>
      <c r="B480" s="489" t="s">
        <v>9821</v>
      </c>
      <c r="C480" s="48">
        <v>0</v>
      </c>
      <c r="D480" s="341"/>
      <c r="E480" s="48">
        <v>70479.53</v>
      </c>
      <c r="F480" s="81" t="s">
        <v>768</v>
      </c>
      <c r="G480" s="48">
        <v>2001257.64</v>
      </c>
      <c r="H480" s="333" t="s">
        <v>9822</v>
      </c>
      <c r="K480" s="351"/>
      <c r="L480" s="351"/>
    </row>
    <row r="481" spans="1:12">
      <c r="A481" s="490">
        <v>42705</v>
      </c>
      <c r="B481" s="491" t="s">
        <v>4180</v>
      </c>
      <c r="C481" s="413">
        <v>25.52</v>
      </c>
      <c r="D481" s="341"/>
      <c r="E481" s="413">
        <v>0</v>
      </c>
      <c r="F481" s="81"/>
      <c r="G481" s="413">
        <v>1930778.11</v>
      </c>
      <c r="K481" s="351"/>
      <c r="L481" s="351"/>
    </row>
    <row r="482" spans="1:12">
      <c r="A482" s="490">
        <v>42705</v>
      </c>
      <c r="B482" s="492" t="s">
        <v>4181</v>
      </c>
      <c r="C482" s="413">
        <v>159.5</v>
      </c>
      <c r="D482" s="341"/>
      <c r="E482" s="413">
        <v>0</v>
      </c>
      <c r="F482" s="81"/>
      <c r="G482" s="413">
        <v>1930803.63</v>
      </c>
      <c r="K482" s="351"/>
      <c r="L482" s="351"/>
    </row>
    <row r="483" spans="1:12">
      <c r="A483" s="488">
        <v>42705</v>
      </c>
      <c r="B483" s="489" t="s">
        <v>4182</v>
      </c>
      <c r="C483" s="48">
        <v>0</v>
      </c>
      <c r="D483" s="341"/>
      <c r="E483" s="48">
        <v>25920.720000000001</v>
      </c>
      <c r="F483" s="81" t="s">
        <v>767</v>
      </c>
      <c r="G483" s="48">
        <v>1930963.13</v>
      </c>
      <c r="H483" s="347" t="s">
        <v>9823</v>
      </c>
      <c r="K483" s="351"/>
      <c r="L483" s="351"/>
    </row>
    <row r="484" spans="1:12">
      <c r="A484" s="490">
        <v>42705</v>
      </c>
      <c r="B484" s="491" t="s">
        <v>4183</v>
      </c>
      <c r="C484" s="413">
        <v>494.13</v>
      </c>
      <c r="D484" s="341"/>
      <c r="E484" s="413">
        <v>0</v>
      </c>
      <c r="F484" s="81"/>
      <c r="G484" s="413">
        <v>1905042.41</v>
      </c>
      <c r="K484" s="351"/>
      <c r="L484" s="351"/>
    </row>
    <row r="485" spans="1:12">
      <c r="A485" s="490">
        <v>42705</v>
      </c>
      <c r="B485" s="492" t="s">
        <v>4184</v>
      </c>
      <c r="C485" s="413">
        <v>3088.31</v>
      </c>
      <c r="D485" s="341"/>
      <c r="E485" s="413">
        <v>0</v>
      </c>
      <c r="F485" s="81"/>
      <c r="G485" s="413">
        <v>1905536.54</v>
      </c>
      <c r="K485" s="351"/>
      <c r="L485" s="351"/>
    </row>
    <row r="486" spans="1:12">
      <c r="A486" s="488">
        <v>42705</v>
      </c>
      <c r="B486" s="489" t="s">
        <v>4185</v>
      </c>
      <c r="C486" s="48">
        <v>0</v>
      </c>
      <c r="D486" s="341"/>
      <c r="E486" s="48">
        <v>129763.1</v>
      </c>
      <c r="F486" s="81" t="s">
        <v>767</v>
      </c>
      <c r="G486" s="48">
        <v>1908624.85</v>
      </c>
      <c r="H486" s="347" t="s">
        <v>9823</v>
      </c>
      <c r="K486" s="351"/>
      <c r="L486" s="351"/>
    </row>
    <row r="487" spans="1:12">
      <c r="A487" s="490">
        <v>42705</v>
      </c>
      <c r="B487" s="491" t="s">
        <v>5896</v>
      </c>
      <c r="C487" s="413">
        <v>163.84</v>
      </c>
      <c r="D487" s="341"/>
      <c r="E487" s="413">
        <v>0</v>
      </c>
      <c r="F487" s="81"/>
      <c r="G487" s="413">
        <v>1778861.75</v>
      </c>
      <c r="K487" s="351"/>
      <c r="L487" s="351"/>
    </row>
    <row r="488" spans="1:12">
      <c r="A488" s="490">
        <v>42705</v>
      </c>
      <c r="B488" s="492" t="s">
        <v>9824</v>
      </c>
      <c r="C488" s="413">
        <v>1024</v>
      </c>
      <c r="D488" s="341"/>
      <c r="E488" s="413">
        <v>0</v>
      </c>
      <c r="F488" s="81"/>
      <c r="G488" s="413">
        <v>1779025.59</v>
      </c>
      <c r="K488" s="351"/>
      <c r="L488" s="351"/>
    </row>
    <row r="489" spans="1:12">
      <c r="A489" s="488">
        <v>42705</v>
      </c>
      <c r="B489" s="489" t="s">
        <v>9825</v>
      </c>
      <c r="C489" s="48">
        <v>2000303.82</v>
      </c>
      <c r="D489" s="341"/>
      <c r="E489" s="48">
        <v>0</v>
      </c>
      <c r="F489" s="81"/>
      <c r="G489" s="48">
        <v>1780049.59</v>
      </c>
      <c r="K489" s="351"/>
      <c r="L489" s="351"/>
    </row>
    <row r="490" spans="1:12">
      <c r="A490" s="488">
        <v>42705</v>
      </c>
      <c r="B490" s="489" t="s">
        <v>9826</v>
      </c>
      <c r="C490" s="48">
        <v>0</v>
      </c>
      <c r="D490" s="341"/>
      <c r="E490" s="48">
        <v>2000319.06</v>
      </c>
      <c r="F490" s="81"/>
      <c r="G490" s="48">
        <v>3780353.41</v>
      </c>
      <c r="K490" s="351"/>
      <c r="L490" s="351"/>
    </row>
    <row r="491" spans="1:12">
      <c r="G491" s="41">
        <v>1780034.3500000029</v>
      </c>
      <c r="K491" s="41"/>
      <c r="L491" s="351"/>
    </row>
    <row r="498" spans="2:9">
      <c r="G498" s="2">
        <f>103707+56406.03</f>
        <v>160113.03</v>
      </c>
      <c r="I498" s="2">
        <v>418122.06</v>
      </c>
    </row>
    <row r="499" spans="2:9">
      <c r="I499" s="2">
        <f>+I498-137000</f>
        <v>281122.06</v>
      </c>
    </row>
    <row r="505" spans="2:9">
      <c r="B505" s="493" t="s">
        <v>6791</v>
      </c>
    </row>
  </sheetData>
  <autoFilter ref="A6:J491">
    <filterColumn colId="1"/>
    <filterColumn colId="4"/>
    <filterColumn colId="5"/>
  </autoFilter>
  <mergeCells count="3">
    <mergeCell ref="A1:G1"/>
    <mergeCell ref="A3:B3"/>
    <mergeCell ref="A4:B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918"/>
  <sheetViews>
    <sheetView tabSelected="1" topLeftCell="A783" workbookViewId="0">
      <selection activeCell="F432" sqref="F432"/>
    </sheetView>
  </sheetViews>
  <sheetFormatPr baseColWidth="10" defaultRowHeight="11.25"/>
  <cols>
    <col min="1" max="1" width="8.7109375" style="2" bestFit="1" customWidth="1"/>
    <col min="2" max="2" width="68.5703125" style="2" customWidth="1"/>
    <col min="3" max="3" width="13.140625" style="2" bestFit="1" customWidth="1"/>
    <col min="4" max="4" width="2.7109375" style="397" bestFit="1" customWidth="1"/>
    <col min="5" max="5" width="11.42578125" style="2"/>
    <col min="6" max="6" width="3.5703125" style="344" bestFit="1" customWidth="1"/>
    <col min="7" max="7" width="11.42578125" style="2"/>
    <col min="8" max="8" width="20.7109375" style="333" customWidth="1"/>
    <col min="9" max="9" width="12.42578125" style="2" customWidth="1"/>
    <col min="10" max="10" width="14.140625" style="2" customWidth="1"/>
    <col min="11" max="16384" width="11.42578125" style="2"/>
  </cols>
  <sheetData>
    <row r="1" spans="1:7" ht="12" thickBot="1">
      <c r="A1" s="505" t="s">
        <v>0</v>
      </c>
      <c r="B1" s="506"/>
      <c r="C1" s="506"/>
      <c r="D1" s="506"/>
      <c r="E1" s="506"/>
      <c r="F1" s="506"/>
      <c r="G1" s="508"/>
    </row>
    <row r="2" spans="1:7">
      <c r="A2" s="260">
        <v>42705</v>
      </c>
      <c r="B2" s="261" t="s">
        <v>1</v>
      </c>
      <c r="C2" s="321"/>
      <c r="D2" s="395"/>
      <c r="E2" s="320"/>
      <c r="F2" s="342"/>
      <c r="G2" s="321"/>
    </row>
    <row r="3" spans="1:7">
      <c r="A3" s="498" t="s">
        <v>2</v>
      </c>
      <c r="B3" s="498"/>
      <c r="C3" s="321"/>
      <c r="D3" s="395"/>
      <c r="E3" s="320"/>
      <c r="F3" s="342"/>
      <c r="G3" s="321"/>
    </row>
    <row r="4" spans="1:7">
      <c r="A4" s="500" t="s">
        <v>3</v>
      </c>
      <c r="B4" s="500"/>
      <c r="C4" s="321"/>
      <c r="D4" s="395"/>
      <c r="E4" s="320"/>
      <c r="F4" s="342"/>
      <c r="G4" s="321"/>
    </row>
    <row r="6" spans="1:7">
      <c r="A6" s="106" t="s">
        <v>4</v>
      </c>
      <c r="B6" s="9" t="s">
        <v>5</v>
      </c>
      <c r="C6" s="387" t="s">
        <v>6</v>
      </c>
      <c r="D6" s="395"/>
      <c r="E6" s="263" t="s">
        <v>7</v>
      </c>
      <c r="F6" s="304"/>
      <c r="G6" s="263" t="s">
        <v>8</v>
      </c>
    </row>
    <row r="7" spans="1:7">
      <c r="A7" s="411">
        <v>42734</v>
      </c>
      <c r="B7" s="451" t="s">
        <v>9828</v>
      </c>
      <c r="C7" s="413">
        <v>778.35</v>
      </c>
      <c r="D7" s="341"/>
      <c r="E7" s="413">
        <v>0</v>
      </c>
      <c r="F7" s="81"/>
      <c r="G7" s="413">
        <v>4932239.22</v>
      </c>
    </row>
    <row r="8" spans="1:7">
      <c r="A8" s="411">
        <v>42734</v>
      </c>
      <c r="B8" s="412" t="s">
        <v>9828</v>
      </c>
      <c r="C8" s="413">
        <v>4864.7</v>
      </c>
      <c r="D8" s="341"/>
      <c r="E8" s="413">
        <v>0</v>
      </c>
      <c r="F8" s="81"/>
      <c r="G8" s="413">
        <v>4933017.57</v>
      </c>
    </row>
    <row r="9" spans="1:7">
      <c r="A9" s="322">
        <v>42734</v>
      </c>
      <c r="B9" s="9" t="s">
        <v>9829</v>
      </c>
      <c r="C9" s="48">
        <v>0</v>
      </c>
      <c r="D9" s="341"/>
      <c r="E9" s="48">
        <v>39408.230000000003</v>
      </c>
      <c r="F9" s="81"/>
      <c r="G9" s="48">
        <v>4937882.2699999996</v>
      </c>
    </row>
    <row r="10" spans="1:7">
      <c r="A10" s="322">
        <v>42734</v>
      </c>
      <c r="B10" s="9" t="s">
        <v>9830</v>
      </c>
      <c r="C10" s="48">
        <v>118.76</v>
      </c>
      <c r="D10" s="341"/>
      <c r="E10" s="48">
        <v>0</v>
      </c>
      <c r="F10" s="81"/>
      <c r="G10" s="48">
        <v>4898474.04</v>
      </c>
    </row>
    <row r="11" spans="1:7">
      <c r="A11" s="322">
        <v>42734</v>
      </c>
      <c r="B11" s="9" t="s">
        <v>9831</v>
      </c>
      <c r="C11" s="48">
        <v>52263.35</v>
      </c>
      <c r="D11" s="341"/>
      <c r="E11" s="48">
        <v>0</v>
      </c>
      <c r="F11" s="81"/>
      <c r="G11" s="48">
        <v>4898592.8</v>
      </c>
    </row>
    <row r="12" spans="1:7">
      <c r="A12" s="322">
        <v>42734</v>
      </c>
      <c r="B12" s="9" t="s">
        <v>9831</v>
      </c>
      <c r="C12" s="48">
        <v>17438.38</v>
      </c>
      <c r="D12" s="341"/>
      <c r="E12" s="48">
        <v>0</v>
      </c>
      <c r="F12" s="81"/>
      <c r="G12" s="48">
        <v>4950856.1500000004</v>
      </c>
    </row>
    <row r="13" spans="1:7">
      <c r="A13" s="322">
        <v>42734</v>
      </c>
      <c r="B13" s="9" t="s">
        <v>9832</v>
      </c>
      <c r="C13" s="48">
        <v>881488.8</v>
      </c>
      <c r="D13" s="341"/>
      <c r="E13" s="48">
        <v>0</v>
      </c>
      <c r="F13" s="81"/>
      <c r="G13" s="48">
        <v>4968294.53</v>
      </c>
    </row>
    <row r="14" spans="1:7">
      <c r="A14" s="322">
        <v>42734</v>
      </c>
      <c r="B14" s="9" t="s">
        <v>7175</v>
      </c>
      <c r="C14" s="48">
        <v>20000</v>
      </c>
      <c r="D14" s="341"/>
      <c r="E14" s="48">
        <v>0</v>
      </c>
      <c r="F14" s="81"/>
      <c r="G14" s="48">
        <v>5849783.3300000001</v>
      </c>
    </row>
    <row r="15" spans="1:7">
      <c r="A15" s="322">
        <v>42734</v>
      </c>
      <c r="B15" s="9" t="s">
        <v>9833</v>
      </c>
      <c r="C15" s="48">
        <v>662186.79</v>
      </c>
      <c r="D15" s="341"/>
      <c r="E15" s="48">
        <v>0</v>
      </c>
      <c r="F15" s="81"/>
      <c r="G15" s="48">
        <v>5869783.3300000001</v>
      </c>
    </row>
    <row r="16" spans="1:7">
      <c r="A16" s="322">
        <v>42734</v>
      </c>
      <c r="B16" s="9" t="s">
        <v>9834</v>
      </c>
      <c r="C16" s="48">
        <v>59139.82</v>
      </c>
      <c r="D16" s="341"/>
      <c r="E16" s="48">
        <v>0</v>
      </c>
      <c r="F16" s="81"/>
      <c r="G16" s="48">
        <v>6531970.1200000001</v>
      </c>
    </row>
    <row r="17" spans="1:9">
      <c r="A17" s="322">
        <v>42734</v>
      </c>
      <c r="B17" s="9" t="s">
        <v>5077</v>
      </c>
      <c r="C17" s="48">
        <v>0</v>
      </c>
      <c r="D17" s="341"/>
      <c r="E17" s="48">
        <v>32066.75</v>
      </c>
      <c r="F17" s="81"/>
      <c r="G17" s="48">
        <v>6591109.9400000004</v>
      </c>
      <c r="H17" s="333" t="s">
        <v>9835</v>
      </c>
    </row>
    <row r="18" spans="1:9">
      <c r="A18" s="322">
        <v>42734</v>
      </c>
      <c r="B18" s="9" t="s">
        <v>5077</v>
      </c>
      <c r="C18" s="48">
        <v>0</v>
      </c>
      <c r="D18" s="341"/>
      <c r="E18" s="48">
        <v>8495</v>
      </c>
      <c r="F18" s="81"/>
      <c r="G18" s="48">
        <v>6559043.1900000004</v>
      </c>
      <c r="H18" s="333" t="s">
        <v>9835</v>
      </c>
    </row>
    <row r="19" spans="1:9">
      <c r="A19" s="322">
        <v>42734</v>
      </c>
      <c r="B19" s="9" t="s">
        <v>9836</v>
      </c>
      <c r="C19" s="48">
        <v>0</v>
      </c>
      <c r="D19" s="341"/>
      <c r="E19" s="48">
        <v>60365.07</v>
      </c>
      <c r="F19" s="81"/>
      <c r="G19" s="48">
        <v>6550548.1900000004</v>
      </c>
    </row>
    <row r="20" spans="1:9">
      <c r="A20" s="322">
        <v>42734</v>
      </c>
      <c r="B20" s="9" t="s">
        <v>9837</v>
      </c>
      <c r="C20" s="48">
        <v>0</v>
      </c>
      <c r="D20" s="341"/>
      <c r="E20" s="48">
        <v>47676.29</v>
      </c>
      <c r="F20" s="81"/>
      <c r="G20" s="48">
        <v>6490183.1200000001</v>
      </c>
      <c r="H20" s="333" t="s">
        <v>9835</v>
      </c>
    </row>
    <row r="21" spans="1:9">
      <c r="A21" s="322">
        <v>42734</v>
      </c>
      <c r="B21" s="9" t="s">
        <v>9838</v>
      </c>
      <c r="C21" s="48">
        <v>0</v>
      </c>
      <c r="D21" s="341"/>
      <c r="E21" s="48">
        <v>5995</v>
      </c>
      <c r="F21" s="81"/>
      <c r="G21" s="48">
        <v>6442506.8300000001</v>
      </c>
      <c r="H21" s="333" t="s">
        <v>9835</v>
      </c>
    </row>
    <row r="22" spans="1:9">
      <c r="A22" s="322">
        <v>42734</v>
      </c>
      <c r="B22" s="9" t="s">
        <v>9839</v>
      </c>
      <c r="C22" s="48">
        <v>0</v>
      </c>
      <c r="D22" s="341"/>
      <c r="E22" s="48">
        <v>42952.91</v>
      </c>
      <c r="F22" s="81"/>
      <c r="G22" s="48">
        <v>6436511.8300000001</v>
      </c>
      <c r="H22" s="333" t="s">
        <v>9835</v>
      </c>
    </row>
    <row r="23" spans="1:9">
      <c r="A23" s="322">
        <v>42734</v>
      </c>
      <c r="B23" s="9" t="s">
        <v>9840</v>
      </c>
      <c r="C23" s="48">
        <v>0</v>
      </c>
      <c r="D23" s="341"/>
      <c r="E23" s="48">
        <v>322000</v>
      </c>
      <c r="F23" s="81"/>
      <c r="G23" s="48">
        <v>6393558.9199999999</v>
      </c>
      <c r="H23" s="333" t="s">
        <v>9835</v>
      </c>
    </row>
    <row r="24" spans="1:9">
      <c r="A24" s="322">
        <v>42734</v>
      </c>
      <c r="B24" s="9" t="s">
        <v>9841</v>
      </c>
      <c r="C24" s="48">
        <v>3419.69</v>
      </c>
      <c r="D24" s="341"/>
      <c r="E24" s="48">
        <v>0</v>
      </c>
      <c r="F24" s="81"/>
      <c r="G24" s="48">
        <v>6071558.9199999999</v>
      </c>
    </row>
    <row r="25" spans="1:9">
      <c r="A25" s="322">
        <v>42734</v>
      </c>
      <c r="B25" s="9" t="s">
        <v>9842</v>
      </c>
      <c r="C25" s="48">
        <v>12749.02</v>
      </c>
      <c r="D25" s="341"/>
      <c r="E25" s="48">
        <v>0</v>
      </c>
      <c r="F25" s="81"/>
      <c r="G25" s="48">
        <v>6074978.6100000003</v>
      </c>
    </row>
    <row r="26" spans="1:9">
      <c r="A26" s="322">
        <v>42734</v>
      </c>
      <c r="B26" s="9" t="s">
        <v>9843</v>
      </c>
      <c r="C26" s="48">
        <v>0</v>
      </c>
      <c r="D26" s="341"/>
      <c r="E26" s="48">
        <v>27919.84</v>
      </c>
      <c r="F26" s="81"/>
      <c r="G26" s="48">
        <v>6087727.6299999999</v>
      </c>
    </row>
    <row r="27" spans="1:9">
      <c r="A27" s="322">
        <v>42734</v>
      </c>
      <c r="B27" s="9" t="s">
        <v>9844</v>
      </c>
      <c r="C27" s="48">
        <v>0</v>
      </c>
      <c r="D27" s="341"/>
      <c r="E27" s="48">
        <v>808000</v>
      </c>
      <c r="F27" s="81"/>
      <c r="G27" s="48">
        <v>6059807.79</v>
      </c>
    </row>
    <row r="28" spans="1:9">
      <c r="A28" s="322">
        <v>42734</v>
      </c>
      <c r="B28" s="9" t="s">
        <v>9845</v>
      </c>
      <c r="C28" s="48">
        <v>0</v>
      </c>
      <c r="D28" s="341"/>
      <c r="E28" s="48">
        <v>180000</v>
      </c>
      <c r="F28" s="81"/>
      <c r="G28" s="48">
        <v>5251807.79</v>
      </c>
    </row>
    <row r="29" spans="1:9">
      <c r="A29" s="322">
        <v>42734</v>
      </c>
      <c r="B29" s="9" t="s">
        <v>9846</v>
      </c>
      <c r="C29" s="48">
        <v>0</v>
      </c>
      <c r="D29" s="341"/>
      <c r="E29" s="48">
        <v>643000</v>
      </c>
      <c r="F29" s="81"/>
      <c r="G29" s="48">
        <v>5071807.79</v>
      </c>
    </row>
    <row r="30" spans="1:9">
      <c r="A30" s="322">
        <v>42734</v>
      </c>
      <c r="B30" s="414" t="s">
        <v>9847</v>
      </c>
      <c r="C30" s="48">
        <v>0</v>
      </c>
      <c r="D30" s="341"/>
      <c r="E30" s="48">
        <v>63682.84</v>
      </c>
      <c r="F30" s="81"/>
      <c r="G30" s="48">
        <v>4428807.79</v>
      </c>
      <c r="H30" s="333" t="s">
        <v>9848</v>
      </c>
    </row>
    <row r="31" spans="1:9">
      <c r="A31" s="322">
        <v>42734</v>
      </c>
      <c r="B31" s="9" t="s">
        <v>9849</v>
      </c>
      <c r="C31" s="48">
        <v>0</v>
      </c>
      <c r="D31" s="341"/>
      <c r="E31" s="48">
        <v>3247.11</v>
      </c>
      <c r="F31" s="81"/>
      <c r="G31" s="48">
        <v>4365124.95</v>
      </c>
      <c r="H31" s="333" t="s">
        <v>9835</v>
      </c>
    </row>
    <row r="32" spans="1:9">
      <c r="A32" s="322">
        <v>42734</v>
      </c>
      <c r="B32" s="9" t="s">
        <v>9850</v>
      </c>
      <c r="C32" s="48">
        <v>0</v>
      </c>
      <c r="D32" s="341"/>
      <c r="E32" s="48">
        <v>2990</v>
      </c>
      <c r="F32" s="81"/>
      <c r="G32" s="48">
        <v>4361877.84</v>
      </c>
      <c r="H32" s="333" t="s">
        <v>9835</v>
      </c>
      <c r="I32" s="2" t="s">
        <v>9851</v>
      </c>
    </row>
    <row r="33" spans="1:9">
      <c r="A33" s="322">
        <v>42734</v>
      </c>
      <c r="B33" s="9" t="s">
        <v>9852</v>
      </c>
      <c r="C33" s="48">
        <v>0</v>
      </c>
      <c r="D33" s="341"/>
      <c r="E33" s="48">
        <v>20000</v>
      </c>
      <c r="F33" s="81"/>
      <c r="G33" s="48">
        <v>4358887.84</v>
      </c>
      <c r="H33" s="333" t="s">
        <v>9835</v>
      </c>
      <c r="I33" s="2" t="s">
        <v>9853</v>
      </c>
    </row>
    <row r="34" spans="1:9">
      <c r="A34" s="322">
        <v>42734</v>
      </c>
      <c r="B34" s="291" t="s">
        <v>9854</v>
      </c>
      <c r="C34" s="48">
        <v>0</v>
      </c>
      <c r="D34" s="341"/>
      <c r="E34" s="48">
        <v>246190</v>
      </c>
      <c r="F34" s="81"/>
      <c r="G34" s="48">
        <v>4338887.84</v>
      </c>
      <c r="H34" s="333" t="s">
        <v>9855</v>
      </c>
      <c r="I34" s="2" t="s">
        <v>9856</v>
      </c>
    </row>
    <row r="35" spans="1:9">
      <c r="A35" s="322">
        <v>42734</v>
      </c>
      <c r="B35" s="291" t="s">
        <v>9857</v>
      </c>
      <c r="C35" s="48">
        <v>0</v>
      </c>
      <c r="D35" s="341"/>
      <c r="E35" s="48">
        <v>100100</v>
      </c>
      <c r="F35" s="81"/>
      <c r="G35" s="48">
        <v>4092697.84</v>
      </c>
      <c r="H35" s="333" t="s">
        <v>9858</v>
      </c>
      <c r="I35" s="2" t="s">
        <v>9856</v>
      </c>
    </row>
    <row r="36" spans="1:9">
      <c r="A36" s="322">
        <v>42734</v>
      </c>
      <c r="B36" s="9" t="s">
        <v>5077</v>
      </c>
      <c r="C36" s="48">
        <v>0</v>
      </c>
      <c r="D36" s="341"/>
      <c r="E36" s="48">
        <v>90000</v>
      </c>
      <c r="F36" s="81"/>
      <c r="G36" s="48">
        <v>3992597.84</v>
      </c>
      <c r="H36" s="333" t="s">
        <v>9835</v>
      </c>
    </row>
    <row r="37" spans="1:9">
      <c r="A37" s="322">
        <v>42734</v>
      </c>
      <c r="B37" s="9" t="s">
        <v>9859</v>
      </c>
      <c r="C37" s="48">
        <v>0</v>
      </c>
      <c r="D37" s="341"/>
      <c r="E37" s="48">
        <v>20000</v>
      </c>
      <c r="F37" s="81"/>
      <c r="G37" s="48">
        <v>3902597.84</v>
      </c>
    </row>
    <row r="38" spans="1:9">
      <c r="A38" s="322">
        <v>42734</v>
      </c>
      <c r="B38" s="9" t="s">
        <v>9860</v>
      </c>
      <c r="C38" s="48">
        <v>0</v>
      </c>
      <c r="D38" s="341"/>
      <c r="E38" s="48">
        <v>41987.37</v>
      </c>
      <c r="F38" s="81"/>
      <c r="G38" s="48">
        <v>3882597.84</v>
      </c>
      <c r="H38" s="333" t="s">
        <v>9835</v>
      </c>
    </row>
    <row r="39" spans="1:9">
      <c r="A39" s="322">
        <v>42734</v>
      </c>
      <c r="B39" s="9" t="s">
        <v>9861</v>
      </c>
      <c r="C39" s="48">
        <v>5000</v>
      </c>
      <c r="D39" s="341"/>
      <c r="E39" s="48">
        <v>0</v>
      </c>
      <c r="F39" s="81"/>
      <c r="G39" s="48">
        <v>3840610.47</v>
      </c>
    </row>
    <row r="40" spans="1:9">
      <c r="A40" s="322">
        <v>42734</v>
      </c>
      <c r="B40" s="9" t="s">
        <v>9862</v>
      </c>
      <c r="C40" s="48">
        <v>19140</v>
      </c>
      <c r="D40" s="341"/>
      <c r="E40" s="48">
        <v>0</v>
      </c>
      <c r="F40" s="81"/>
      <c r="G40" s="48">
        <v>3845610.47</v>
      </c>
    </row>
    <row r="41" spans="1:9">
      <c r="A41" s="322">
        <v>42734</v>
      </c>
      <c r="B41" s="9" t="s">
        <v>9863</v>
      </c>
      <c r="C41" s="48">
        <v>15000.01</v>
      </c>
      <c r="D41" s="341"/>
      <c r="E41" s="48">
        <v>0</v>
      </c>
      <c r="F41" s="81"/>
      <c r="G41" s="48">
        <v>3864750.47</v>
      </c>
    </row>
    <row r="42" spans="1:9">
      <c r="A42" s="322">
        <v>42734</v>
      </c>
      <c r="B42" s="9" t="s">
        <v>9864</v>
      </c>
      <c r="C42" s="48">
        <v>2232875.88</v>
      </c>
      <c r="D42" s="341"/>
      <c r="E42" s="48">
        <v>0</v>
      </c>
      <c r="F42" s="81"/>
      <c r="G42" s="48">
        <v>3879750.48</v>
      </c>
    </row>
    <row r="43" spans="1:9">
      <c r="A43" s="322">
        <v>42734</v>
      </c>
      <c r="B43" s="9" t="s">
        <v>7657</v>
      </c>
      <c r="C43" s="48">
        <v>2603.04</v>
      </c>
      <c r="D43" s="341"/>
      <c r="E43" s="48">
        <v>0</v>
      </c>
      <c r="F43" s="81"/>
      <c r="G43" s="48">
        <v>6112626.3600000003</v>
      </c>
    </row>
    <row r="44" spans="1:9">
      <c r="A44" s="322">
        <v>42734</v>
      </c>
      <c r="B44" s="9" t="s">
        <v>9865</v>
      </c>
      <c r="C44" s="48">
        <v>1025</v>
      </c>
      <c r="D44" s="341"/>
      <c r="E44" s="48">
        <v>0</v>
      </c>
      <c r="F44" s="81"/>
      <c r="G44" s="48">
        <v>6115229.4000000004</v>
      </c>
    </row>
    <row r="45" spans="1:9">
      <c r="A45" s="322">
        <v>42734</v>
      </c>
      <c r="B45" s="9" t="s">
        <v>9866</v>
      </c>
      <c r="C45" s="48">
        <v>0</v>
      </c>
      <c r="D45" s="341"/>
      <c r="E45" s="48">
        <v>55000</v>
      </c>
      <c r="F45" s="81"/>
      <c r="G45" s="48">
        <v>6116254.4000000004</v>
      </c>
    </row>
    <row r="46" spans="1:9">
      <c r="A46" s="322">
        <v>42734</v>
      </c>
      <c r="B46" s="9" t="s">
        <v>9867</v>
      </c>
      <c r="C46" s="48">
        <v>0</v>
      </c>
      <c r="D46" s="341"/>
      <c r="E46" s="48">
        <v>138512</v>
      </c>
      <c r="F46" s="81"/>
      <c r="G46" s="48">
        <v>6061254.4000000004</v>
      </c>
    </row>
    <row r="47" spans="1:9">
      <c r="A47" s="322">
        <v>42734</v>
      </c>
      <c r="B47" s="9" t="s">
        <v>9868</v>
      </c>
      <c r="C47" s="48">
        <v>0</v>
      </c>
      <c r="D47" s="341"/>
      <c r="E47" s="48">
        <v>151197.67000000001</v>
      </c>
      <c r="F47" s="81"/>
      <c r="G47" s="48">
        <v>5922742.4000000004</v>
      </c>
    </row>
    <row r="48" spans="1:9">
      <c r="A48" s="411">
        <v>42734</v>
      </c>
      <c r="B48" s="451" t="s">
        <v>4180</v>
      </c>
      <c r="C48" s="413">
        <v>30.78</v>
      </c>
      <c r="D48" s="341"/>
      <c r="E48" s="413">
        <v>0</v>
      </c>
      <c r="F48" s="81"/>
      <c r="G48" s="413">
        <v>5771544.7300000004</v>
      </c>
    </row>
    <row r="49" spans="1:9">
      <c r="A49" s="411">
        <v>42734</v>
      </c>
      <c r="B49" s="412" t="s">
        <v>4181</v>
      </c>
      <c r="C49" s="413">
        <v>192.37</v>
      </c>
      <c r="D49" s="341"/>
      <c r="E49" s="413">
        <v>0</v>
      </c>
      <c r="F49" s="81"/>
      <c r="G49" s="413">
        <v>5771575.5099999998</v>
      </c>
    </row>
    <row r="50" spans="1:9">
      <c r="A50" s="322">
        <v>42734</v>
      </c>
      <c r="B50" s="9" t="s">
        <v>4182</v>
      </c>
      <c r="C50" s="48">
        <v>0</v>
      </c>
      <c r="D50" s="341"/>
      <c r="E50" s="48">
        <v>70156.83</v>
      </c>
      <c r="F50" s="81"/>
      <c r="G50" s="48">
        <v>5771767.8799999999</v>
      </c>
    </row>
    <row r="51" spans="1:9">
      <c r="A51" s="411">
        <v>42734</v>
      </c>
      <c r="B51" s="451" t="s">
        <v>4183</v>
      </c>
      <c r="C51" s="413">
        <v>510.08</v>
      </c>
      <c r="D51" s="341"/>
      <c r="E51" s="413">
        <v>0</v>
      </c>
      <c r="F51" s="81"/>
      <c r="G51" s="413">
        <v>5701611.0499999998</v>
      </c>
    </row>
    <row r="52" spans="1:9">
      <c r="A52" s="411">
        <v>42734</v>
      </c>
      <c r="B52" s="412" t="s">
        <v>4184</v>
      </c>
      <c r="C52" s="413">
        <v>3188.01</v>
      </c>
      <c r="D52" s="341"/>
      <c r="E52" s="413">
        <v>0</v>
      </c>
      <c r="F52" s="81"/>
      <c r="G52" s="413">
        <v>5702121.1299999999</v>
      </c>
    </row>
    <row r="53" spans="1:9">
      <c r="A53" s="322">
        <v>42734</v>
      </c>
      <c r="B53" s="9" t="s">
        <v>4185</v>
      </c>
      <c r="C53" s="48">
        <v>0</v>
      </c>
      <c r="D53" s="341"/>
      <c r="E53" s="48">
        <v>133950.70000000001</v>
      </c>
      <c r="F53" s="81"/>
      <c r="G53" s="48">
        <v>5705309.1399999997</v>
      </c>
    </row>
    <row r="54" spans="1:9">
      <c r="A54" s="411">
        <v>42734</v>
      </c>
      <c r="B54" s="451" t="s">
        <v>7987</v>
      </c>
      <c r="C54" s="413">
        <v>83.05</v>
      </c>
      <c r="D54" s="341"/>
      <c r="E54" s="413">
        <v>0</v>
      </c>
      <c r="F54" s="81"/>
      <c r="G54" s="413">
        <v>5571358.4400000004</v>
      </c>
    </row>
    <row r="55" spans="1:9">
      <c r="A55" s="411">
        <v>42734</v>
      </c>
      <c r="B55" s="412" t="s">
        <v>7988</v>
      </c>
      <c r="C55" s="413">
        <v>519.05999999999995</v>
      </c>
      <c r="D55" s="341"/>
      <c r="E55" s="413">
        <v>0</v>
      </c>
      <c r="F55" s="81"/>
      <c r="G55" s="413">
        <v>5571441.4900000002</v>
      </c>
    </row>
    <row r="56" spans="1:9">
      <c r="A56" s="322">
        <v>42734</v>
      </c>
      <c r="B56" s="9" t="s">
        <v>7989</v>
      </c>
      <c r="C56" s="48">
        <v>0</v>
      </c>
      <c r="D56" s="341"/>
      <c r="E56" s="48">
        <v>5469.67</v>
      </c>
      <c r="F56" s="81"/>
      <c r="G56" s="48">
        <v>5571960.5499999998</v>
      </c>
    </row>
    <row r="57" spans="1:9">
      <c r="A57" s="322">
        <v>42734</v>
      </c>
      <c r="B57" s="9" t="s">
        <v>4186</v>
      </c>
      <c r="C57" s="48">
        <v>949.63</v>
      </c>
      <c r="D57" s="341"/>
      <c r="E57" s="48">
        <v>0</v>
      </c>
      <c r="F57" s="81"/>
      <c r="G57" s="48">
        <v>5566490.8799999999</v>
      </c>
      <c r="H57" s="333" t="s">
        <v>2562</v>
      </c>
    </row>
    <row r="58" spans="1:9">
      <c r="A58" s="322">
        <v>42733</v>
      </c>
      <c r="B58" s="9" t="s">
        <v>9869</v>
      </c>
      <c r="C58" s="48">
        <v>0</v>
      </c>
      <c r="D58" s="341"/>
      <c r="E58" s="48">
        <v>153528.46</v>
      </c>
      <c r="F58" s="81"/>
      <c r="G58" s="48">
        <v>5567440.5099999998</v>
      </c>
      <c r="H58" s="333" t="s">
        <v>9870</v>
      </c>
      <c r="I58" s="2" t="s">
        <v>9871</v>
      </c>
    </row>
    <row r="59" spans="1:9">
      <c r="A59" s="322">
        <v>42733</v>
      </c>
      <c r="B59" s="9" t="s">
        <v>9872</v>
      </c>
      <c r="C59" s="48">
        <v>49749</v>
      </c>
      <c r="D59" s="341"/>
      <c r="E59" s="48">
        <v>0</v>
      </c>
      <c r="F59" s="81"/>
      <c r="G59" s="48">
        <v>5413912.0499999998</v>
      </c>
    </row>
    <row r="60" spans="1:9">
      <c r="A60" s="322">
        <v>42733</v>
      </c>
      <c r="B60" s="9" t="s">
        <v>9873</v>
      </c>
      <c r="C60" s="48">
        <v>0</v>
      </c>
      <c r="D60" s="341"/>
      <c r="E60" s="48">
        <v>25000</v>
      </c>
      <c r="F60" s="81"/>
      <c r="G60" s="48">
        <v>5463661.0499999998</v>
      </c>
      <c r="H60" s="333" t="s">
        <v>9874</v>
      </c>
    </row>
    <row r="61" spans="1:9">
      <c r="A61" s="322">
        <v>42733</v>
      </c>
      <c r="B61" s="9" t="s">
        <v>9875</v>
      </c>
      <c r="C61" s="48">
        <v>0</v>
      </c>
      <c r="D61" s="341"/>
      <c r="E61" s="48">
        <v>135000</v>
      </c>
      <c r="F61" s="81"/>
      <c r="G61" s="48">
        <v>5438661.0499999998</v>
      </c>
      <c r="H61" s="333" t="s">
        <v>9835</v>
      </c>
    </row>
    <row r="62" spans="1:9">
      <c r="A62" s="322">
        <v>42733</v>
      </c>
      <c r="B62" s="9" t="s">
        <v>9876</v>
      </c>
      <c r="C62" s="48">
        <v>0</v>
      </c>
      <c r="D62" s="341"/>
      <c r="E62" s="48">
        <v>1025</v>
      </c>
      <c r="F62" s="81"/>
      <c r="G62" s="48">
        <v>5303661.05</v>
      </c>
      <c r="H62" s="333" t="s">
        <v>9874</v>
      </c>
      <c r="I62" s="2" t="s">
        <v>9877</v>
      </c>
    </row>
    <row r="63" spans="1:9">
      <c r="A63" s="322">
        <v>42733</v>
      </c>
      <c r="B63" s="9" t="s">
        <v>5045</v>
      </c>
      <c r="C63" s="48">
        <v>0</v>
      </c>
      <c r="D63" s="341"/>
      <c r="E63" s="48">
        <v>131.46</v>
      </c>
      <c r="F63" s="81"/>
      <c r="G63" s="48">
        <v>5302636.05</v>
      </c>
    </row>
    <row r="64" spans="1:9">
      <c r="A64" s="322">
        <v>42733</v>
      </c>
      <c r="B64" s="9" t="s">
        <v>5077</v>
      </c>
      <c r="C64" s="48">
        <v>0</v>
      </c>
      <c r="D64" s="341"/>
      <c r="E64" s="48">
        <v>289900</v>
      </c>
      <c r="F64" s="81"/>
      <c r="G64" s="48">
        <v>5302504.59</v>
      </c>
      <c r="H64" s="333" t="s">
        <v>9874</v>
      </c>
    </row>
    <row r="65" spans="1:9">
      <c r="A65" s="322">
        <v>42733</v>
      </c>
      <c r="B65" s="9" t="s">
        <v>9878</v>
      </c>
      <c r="C65" s="48">
        <v>0</v>
      </c>
      <c r="D65" s="341"/>
      <c r="E65" s="48">
        <v>30000</v>
      </c>
      <c r="F65" s="81"/>
      <c r="G65" s="48">
        <v>5012604.59</v>
      </c>
      <c r="H65" s="333" t="s">
        <v>9835</v>
      </c>
    </row>
    <row r="66" spans="1:9">
      <c r="A66" s="322">
        <v>42733</v>
      </c>
      <c r="B66" s="9" t="s">
        <v>9879</v>
      </c>
      <c r="C66" s="48">
        <v>0</v>
      </c>
      <c r="D66" s="341"/>
      <c r="E66" s="48">
        <v>87448.3</v>
      </c>
      <c r="F66" s="81"/>
      <c r="G66" s="48">
        <v>4982604.59</v>
      </c>
    </row>
    <row r="67" spans="1:9">
      <c r="A67" s="322">
        <v>42733</v>
      </c>
      <c r="B67" s="9" t="s">
        <v>9880</v>
      </c>
      <c r="C67" s="48">
        <v>0</v>
      </c>
      <c r="D67" s="341"/>
      <c r="E67" s="48">
        <v>100000</v>
      </c>
      <c r="F67" s="81"/>
      <c r="G67" s="48">
        <v>4895156.29</v>
      </c>
      <c r="H67" s="333" t="s">
        <v>9835</v>
      </c>
    </row>
    <row r="68" spans="1:9">
      <c r="A68" s="322">
        <v>42733</v>
      </c>
      <c r="B68" s="9" t="s">
        <v>5045</v>
      </c>
      <c r="C68" s="48">
        <v>0</v>
      </c>
      <c r="D68" s="341"/>
      <c r="E68" s="48">
        <v>219800</v>
      </c>
      <c r="F68" s="81"/>
      <c r="G68" s="48">
        <v>4795156.29</v>
      </c>
      <c r="H68" s="333" t="s">
        <v>9874</v>
      </c>
    </row>
    <row r="69" spans="1:9">
      <c r="A69" s="322">
        <v>42733</v>
      </c>
      <c r="B69" s="9" t="s">
        <v>5045</v>
      </c>
      <c r="C69" s="48">
        <v>0</v>
      </c>
      <c r="D69" s="341"/>
      <c r="E69" s="48">
        <v>9189.16</v>
      </c>
      <c r="F69" s="81"/>
      <c r="G69" s="48">
        <v>4575356.29</v>
      </c>
      <c r="H69" s="333" t="s">
        <v>9874</v>
      </c>
    </row>
    <row r="70" spans="1:9">
      <c r="A70" s="322">
        <v>42733</v>
      </c>
      <c r="B70" s="9" t="s">
        <v>5045</v>
      </c>
      <c r="C70" s="48">
        <v>0</v>
      </c>
      <c r="D70" s="341"/>
      <c r="E70" s="48">
        <v>20000</v>
      </c>
      <c r="F70" s="81"/>
      <c r="G70" s="48">
        <v>4566167.13</v>
      </c>
      <c r="H70" s="333" t="s">
        <v>9874</v>
      </c>
    </row>
    <row r="71" spans="1:9">
      <c r="A71" s="322">
        <v>42733</v>
      </c>
      <c r="B71" s="9" t="s">
        <v>9881</v>
      </c>
      <c r="C71" s="48">
        <v>0</v>
      </c>
      <c r="D71" s="341"/>
      <c r="E71" s="48">
        <v>861000</v>
      </c>
      <c r="F71" s="81"/>
      <c r="G71" s="48">
        <v>4546167.13</v>
      </c>
    </row>
    <row r="72" spans="1:9">
      <c r="A72" s="322">
        <v>42733</v>
      </c>
      <c r="B72" s="414" t="s">
        <v>9882</v>
      </c>
      <c r="C72" s="48">
        <v>0</v>
      </c>
      <c r="D72" s="341"/>
      <c r="E72" s="48">
        <v>336168</v>
      </c>
      <c r="F72" s="81"/>
      <c r="G72" s="48">
        <v>3685167.13</v>
      </c>
      <c r="H72" s="333" t="s">
        <v>9883</v>
      </c>
      <c r="I72" s="2" t="s">
        <v>9884</v>
      </c>
    </row>
    <row r="73" spans="1:9">
      <c r="A73" s="322">
        <v>42733</v>
      </c>
      <c r="B73" s="9" t="s">
        <v>5677</v>
      </c>
      <c r="C73" s="48">
        <v>0</v>
      </c>
      <c r="D73" s="341"/>
      <c r="E73" s="48">
        <v>1000</v>
      </c>
      <c r="F73" s="81"/>
      <c r="G73" s="48">
        <v>3348999.13</v>
      </c>
    </row>
    <row r="74" spans="1:9">
      <c r="A74" s="322">
        <v>42733</v>
      </c>
      <c r="B74" s="9" t="s">
        <v>9885</v>
      </c>
      <c r="C74" s="48">
        <v>0</v>
      </c>
      <c r="D74" s="341"/>
      <c r="E74" s="48">
        <v>80000</v>
      </c>
      <c r="F74" s="81"/>
      <c r="G74" s="48">
        <v>3347999.13</v>
      </c>
    </row>
    <row r="75" spans="1:9">
      <c r="A75" s="322">
        <v>42733</v>
      </c>
      <c r="B75" s="291" t="s">
        <v>9886</v>
      </c>
      <c r="C75" s="48">
        <v>0</v>
      </c>
      <c r="D75" s="341"/>
      <c r="E75" s="48">
        <v>150100</v>
      </c>
      <c r="F75" s="81"/>
      <c r="G75" s="48">
        <v>3267999.13</v>
      </c>
      <c r="H75" s="333" t="s">
        <v>9887</v>
      </c>
      <c r="I75" s="2" t="s">
        <v>9888</v>
      </c>
    </row>
    <row r="76" spans="1:9">
      <c r="A76" s="322">
        <v>42733</v>
      </c>
      <c r="B76" s="291" t="s">
        <v>9889</v>
      </c>
      <c r="C76" s="48">
        <v>0</v>
      </c>
      <c r="D76" s="341"/>
      <c r="E76" s="48">
        <v>200000</v>
      </c>
      <c r="F76" s="81"/>
      <c r="G76" s="48">
        <v>3117899.13</v>
      </c>
      <c r="H76" s="333" t="s">
        <v>9890</v>
      </c>
      <c r="I76" s="2" t="s">
        <v>9888</v>
      </c>
    </row>
    <row r="77" spans="1:9">
      <c r="A77" s="322">
        <v>42733</v>
      </c>
      <c r="B77" s="291" t="s">
        <v>9891</v>
      </c>
      <c r="C77" s="48">
        <v>0</v>
      </c>
      <c r="D77" s="341"/>
      <c r="E77" s="48">
        <v>235000</v>
      </c>
      <c r="F77" s="81"/>
      <c r="G77" s="48">
        <v>2917899.13</v>
      </c>
      <c r="H77" s="333" t="s">
        <v>9892</v>
      </c>
      <c r="I77" s="2" t="s">
        <v>9888</v>
      </c>
    </row>
    <row r="78" spans="1:9">
      <c r="A78" s="322">
        <v>42733</v>
      </c>
      <c r="B78" s="9" t="s">
        <v>9893</v>
      </c>
      <c r="C78" s="48">
        <v>0</v>
      </c>
      <c r="D78" s="341"/>
      <c r="E78" s="48">
        <v>104000</v>
      </c>
      <c r="F78" s="81"/>
      <c r="G78" s="48">
        <v>2682899.13</v>
      </c>
      <c r="H78" s="333" t="s">
        <v>9874</v>
      </c>
    </row>
    <row r="79" spans="1:9">
      <c r="A79" s="322">
        <v>42733</v>
      </c>
      <c r="B79" s="9" t="s">
        <v>9894</v>
      </c>
      <c r="C79" s="48">
        <v>2127105.23</v>
      </c>
      <c r="D79" s="341"/>
      <c r="E79" s="48">
        <v>0</v>
      </c>
      <c r="F79" s="81"/>
      <c r="G79" s="48">
        <v>2578899.13</v>
      </c>
    </row>
    <row r="80" spans="1:9">
      <c r="A80" s="322">
        <v>42733</v>
      </c>
      <c r="B80" s="9" t="s">
        <v>9895</v>
      </c>
      <c r="C80" s="48">
        <v>8525.24</v>
      </c>
      <c r="D80" s="341"/>
      <c r="E80" s="48">
        <v>0</v>
      </c>
      <c r="F80" s="81"/>
      <c r="G80" s="48">
        <v>4706004.3600000003</v>
      </c>
    </row>
    <row r="81" spans="1:7">
      <c r="A81" s="322">
        <v>42733</v>
      </c>
      <c r="B81" s="9" t="s">
        <v>9896</v>
      </c>
      <c r="C81" s="48">
        <v>23498.95</v>
      </c>
      <c r="D81" s="341"/>
      <c r="E81" s="48">
        <v>0</v>
      </c>
      <c r="F81" s="81"/>
      <c r="G81" s="48">
        <v>4714529.5999999996</v>
      </c>
    </row>
    <row r="82" spans="1:7">
      <c r="A82" s="322">
        <v>42733</v>
      </c>
      <c r="B82" s="9" t="s">
        <v>9897</v>
      </c>
      <c r="C82" s="48">
        <v>58054.239999999998</v>
      </c>
      <c r="D82" s="341"/>
      <c r="E82" s="48">
        <v>0</v>
      </c>
      <c r="F82" s="81"/>
      <c r="G82" s="48">
        <v>4738028.55</v>
      </c>
    </row>
    <row r="83" spans="1:7">
      <c r="A83" s="322">
        <v>42733</v>
      </c>
      <c r="B83" s="9" t="s">
        <v>9898</v>
      </c>
      <c r="C83" s="48">
        <v>340806.1</v>
      </c>
      <c r="D83" s="341"/>
      <c r="E83" s="48">
        <v>0</v>
      </c>
      <c r="F83" s="81"/>
      <c r="G83" s="48">
        <v>4796082.79</v>
      </c>
    </row>
    <row r="84" spans="1:7">
      <c r="A84" s="322">
        <v>42733</v>
      </c>
      <c r="B84" s="9" t="s">
        <v>9898</v>
      </c>
      <c r="C84" s="48">
        <v>3445.2</v>
      </c>
      <c r="D84" s="341"/>
      <c r="E84" s="48">
        <v>0</v>
      </c>
      <c r="F84" s="81"/>
      <c r="G84" s="48">
        <v>5136888.8899999997</v>
      </c>
    </row>
    <row r="85" spans="1:7">
      <c r="A85" s="322">
        <v>42733</v>
      </c>
      <c r="B85" s="9" t="s">
        <v>9899</v>
      </c>
      <c r="C85" s="48">
        <v>104000</v>
      </c>
      <c r="D85" s="341"/>
      <c r="E85" s="48">
        <v>0</v>
      </c>
      <c r="F85" s="81"/>
      <c r="G85" s="48">
        <v>5140334.09</v>
      </c>
    </row>
    <row r="86" spans="1:7">
      <c r="A86" s="322">
        <v>42733</v>
      </c>
      <c r="B86" s="9" t="s">
        <v>9900</v>
      </c>
      <c r="C86" s="48">
        <v>50000</v>
      </c>
      <c r="D86" s="341"/>
      <c r="E86" s="48">
        <v>0</v>
      </c>
      <c r="F86" s="81"/>
      <c r="G86" s="48">
        <v>5244334.09</v>
      </c>
    </row>
    <row r="87" spans="1:7">
      <c r="A87" s="322">
        <v>42733</v>
      </c>
      <c r="B87" s="9" t="s">
        <v>9901</v>
      </c>
      <c r="C87" s="48">
        <v>1000</v>
      </c>
      <c r="D87" s="341"/>
      <c r="E87" s="48">
        <v>0</v>
      </c>
      <c r="F87" s="81"/>
      <c r="G87" s="48">
        <v>5294334.09</v>
      </c>
    </row>
    <row r="88" spans="1:7">
      <c r="A88" s="322">
        <v>42733</v>
      </c>
      <c r="B88" s="9" t="s">
        <v>9902</v>
      </c>
      <c r="C88" s="48">
        <v>20000</v>
      </c>
      <c r="D88" s="341"/>
      <c r="E88" s="48">
        <v>0</v>
      </c>
      <c r="F88" s="81"/>
      <c r="G88" s="48">
        <v>5295334.09</v>
      </c>
    </row>
    <row r="89" spans="1:7">
      <c r="A89" s="322">
        <v>42733</v>
      </c>
      <c r="B89" s="9" t="s">
        <v>9903</v>
      </c>
      <c r="C89" s="48">
        <v>500000</v>
      </c>
      <c r="D89" s="341"/>
      <c r="E89" s="48">
        <v>0</v>
      </c>
      <c r="F89" s="81"/>
      <c r="G89" s="48">
        <v>5315334.09</v>
      </c>
    </row>
    <row r="90" spans="1:7">
      <c r="A90" s="322">
        <v>42733</v>
      </c>
      <c r="B90" s="9" t="s">
        <v>9904</v>
      </c>
      <c r="C90" s="48">
        <v>0</v>
      </c>
      <c r="D90" s="341"/>
      <c r="E90" s="48">
        <v>8591.8799999999992</v>
      </c>
      <c r="F90" s="81"/>
      <c r="G90" s="48">
        <v>5815334.0899999999</v>
      </c>
    </row>
    <row r="91" spans="1:7">
      <c r="A91" s="322">
        <v>42733</v>
      </c>
      <c r="B91" s="9" t="s">
        <v>9905</v>
      </c>
      <c r="C91" s="48">
        <v>0</v>
      </c>
      <c r="D91" s="341"/>
      <c r="E91" s="48">
        <v>104934.14</v>
      </c>
      <c r="F91" s="81"/>
      <c r="G91" s="48">
        <v>5806742.21</v>
      </c>
    </row>
    <row r="92" spans="1:7">
      <c r="A92" s="411">
        <v>42733</v>
      </c>
      <c r="B92" s="451" t="s">
        <v>4180</v>
      </c>
      <c r="C92" s="413">
        <v>21.31</v>
      </c>
      <c r="D92" s="341"/>
      <c r="E92" s="413">
        <v>0</v>
      </c>
      <c r="F92" s="81"/>
      <c r="G92" s="413">
        <v>5701808.0700000003</v>
      </c>
    </row>
    <row r="93" spans="1:7">
      <c r="A93" s="411">
        <v>42733</v>
      </c>
      <c r="B93" s="412" t="s">
        <v>4181</v>
      </c>
      <c r="C93" s="413">
        <v>133.19999999999999</v>
      </c>
      <c r="D93" s="341"/>
      <c r="E93" s="413">
        <v>0</v>
      </c>
      <c r="F93" s="81"/>
      <c r="G93" s="413">
        <v>5701829.3799999999</v>
      </c>
    </row>
    <row r="94" spans="1:7">
      <c r="A94" s="322">
        <v>42733</v>
      </c>
      <c r="B94" s="9" t="s">
        <v>4182</v>
      </c>
      <c r="C94" s="48">
        <v>0</v>
      </c>
      <c r="D94" s="341"/>
      <c r="E94" s="48">
        <v>16879.810000000001</v>
      </c>
      <c r="F94" s="81"/>
      <c r="G94" s="48">
        <v>5701962.5800000001</v>
      </c>
    </row>
    <row r="95" spans="1:7">
      <c r="A95" s="411">
        <v>42733</v>
      </c>
      <c r="B95" s="451" t="s">
        <v>4183</v>
      </c>
      <c r="C95" s="413">
        <v>72.48</v>
      </c>
      <c r="D95" s="341"/>
      <c r="E95" s="413">
        <v>0</v>
      </c>
      <c r="F95" s="81"/>
      <c r="G95" s="413">
        <v>5685082.7699999996</v>
      </c>
    </row>
    <row r="96" spans="1:7">
      <c r="A96" s="411">
        <v>42733</v>
      </c>
      <c r="B96" s="412" t="s">
        <v>4184</v>
      </c>
      <c r="C96" s="413">
        <v>452.99</v>
      </c>
      <c r="D96" s="341"/>
      <c r="E96" s="413">
        <v>0</v>
      </c>
      <c r="F96" s="81"/>
      <c r="G96" s="413">
        <v>5685155.25</v>
      </c>
    </row>
    <row r="97" spans="1:9">
      <c r="A97" s="322">
        <v>42733</v>
      </c>
      <c r="B97" s="9" t="s">
        <v>4185</v>
      </c>
      <c r="C97" s="48">
        <v>0</v>
      </c>
      <c r="D97" s="341"/>
      <c r="E97" s="48">
        <v>19033.71</v>
      </c>
      <c r="F97" s="81"/>
      <c r="G97" s="48">
        <v>5685608.2400000002</v>
      </c>
    </row>
    <row r="98" spans="1:9">
      <c r="A98" s="322">
        <v>42733</v>
      </c>
      <c r="B98" s="294" t="s">
        <v>9906</v>
      </c>
      <c r="C98" s="48">
        <v>0</v>
      </c>
      <c r="D98" s="341"/>
      <c r="E98" s="48">
        <v>977.01</v>
      </c>
      <c r="F98" s="81"/>
      <c r="G98" s="48">
        <v>5666574.5300000003</v>
      </c>
    </row>
    <row r="99" spans="1:9">
      <c r="A99" s="74">
        <v>42732</v>
      </c>
      <c r="B99" s="474" t="s">
        <v>9907</v>
      </c>
      <c r="C99" s="422">
        <v>0</v>
      </c>
      <c r="D99" s="341"/>
      <c r="E99" s="422">
        <v>384700</v>
      </c>
      <c r="F99" s="81"/>
      <c r="G99" s="496">
        <v>5665597.5199999996</v>
      </c>
    </row>
    <row r="100" spans="1:9">
      <c r="A100" s="322">
        <v>42732</v>
      </c>
      <c r="B100" s="414" t="s">
        <v>9908</v>
      </c>
      <c r="C100" s="48">
        <v>0</v>
      </c>
      <c r="D100" s="341"/>
      <c r="E100" s="48">
        <v>39412.28</v>
      </c>
      <c r="F100" s="81"/>
      <c r="G100" s="48">
        <v>5280897.5199999996</v>
      </c>
      <c r="H100" s="333" t="s">
        <v>9909</v>
      </c>
    </row>
    <row r="101" spans="1:9">
      <c r="A101" s="322">
        <v>42732</v>
      </c>
      <c r="B101" s="9" t="s">
        <v>5077</v>
      </c>
      <c r="C101" s="48">
        <v>0</v>
      </c>
      <c r="D101" s="341"/>
      <c r="E101" s="48">
        <v>167000</v>
      </c>
      <c r="F101" s="81"/>
      <c r="G101" s="48">
        <v>5241485.24</v>
      </c>
      <c r="H101" s="333" t="s">
        <v>9910</v>
      </c>
    </row>
    <row r="102" spans="1:9">
      <c r="A102" s="322">
        <v>42732</v>
      </c>
      <c r="B102" s="9" t="s">
        <v>9911</v>
      </c>
      <c r="C102" s="48">
        <v>0</v>
      </c>
      <c r="D102" s="341"/>
      <c r="E102" s="48">
        <v>500</v>
      </c>
      <c r="F102" s="81"/>
      <c r="G102" s="48">
        <v>5074485.24</v>
      </c>
      <c r="H102" s="333" t="s">
        <v>9910</v>
      </c>
      <c r="I102" s="2" t="s">
        <v>9912</v>
      </c>
    </row>
    <row r="103" spans="1:9">
      <c r="A103" s="322">
        <v>42732</v>
      </c>
      <c r="B103" s="414" t="s">
        <v>9913</v>
      </c>
      <c r="C103" s="48">
        <v>0</v>
      </c>
      <c r="D103" s="341"/>
      <c r="E103" s="48">
        <v>3006.85</v>
      </c>
      <c r="F103" s="81"/>
      <c r="G103" s="48">
        <v>5073985.24</v>
      </c>
      <c r="H103" s="333" t="s">
        <v>9914</v>
      </c>
    </row>
    <row r="104" spans="1:9">
      <c r="A104" s="322">
        <v>42732</v>
      </c>
      <c r="B104" s="9" t="s">
        <v>9915</v>
      </c>
      <c r="C104" s="48">
        <v>424.47</v>
      </c>
      <c r="D104" s="341"/>
      <c r="E104" s="48">
        <v>0</v>
      </c>
      <c r="F104" s="81"/>
      <c r="G104" s="48">
        <v>5070978.3899999997</v>
      </c>
    </row>
    <row r="105" spans="1:9">
      <c r="A105" s="322">
        <v>42732</v>
      </c>
      <c r="B105" s="9" t="s">
        <v>9916</v>
      </c>
      <c r="C105" s="48">
        <v>1443.34</v>
      </c>
      <c r="D105" s="341"/>
      <c r="E105" s="48">
        <v>0</v>
      </c>
      <c r="F105" s="81"/>
      <c r="G105" s="48">
        <v>5071402.8600000003</v>
      </c>
    </row>
    <row r="106" spans="1:9">
      <c r="A106" s="322">
        <v>42732</v>
      </c>
      <c r="B106" s="9" t="s">
        <v>9917</v>
      </c>
      <c r="C106" s="48">
        <v>0</v>
      </c>
      <c r="D106" s="341"/>
      <c r="E106" s="48">
        <v>4100</v>
      </c>
      <c r="F106" s="81"/>
      <c r="G106" s="48">
        <v>5072846.2</v>
      </c>
    </row>
    <row r="107" spans="1:9">
      <c r="A107" s="322">
        <v>42732</v>
      </c>
      <c r="B107" s="9" t="s">
        <v>9918</v>
      </c>
      <c r="C107" s="48">
        <v>0</v>
      </c>
      <c r="D107" s="341"/>
      <c r="E107" s="48">
        <v>2195.08</v>
      </c>
      <c r="F107" s="81"/>
      <c r="G107" s="48">
        <v>5068746.2</v>
      </c>
    </row>
    <row r="108" spans="1:9">
      <c r="A108" s="322">
        <v>42732</v>
      </c>
      <c r="B108" s="9" t="s">
        <v>9919</v>
      </c>
      <c r="C108" s="48">
        <v>0</v>
      </c>
      <c r="D108" s="341"/>
      <c r="E108" s="48">
        <v>635000</v>
      </c>
      <c r="F108" s="81"/>
      <c r="G108" s="48">
        <v>5066551.12</v>
      </c>
    </row>
    <row r="109" spans="1:9">
      <c r="A109" s="322">
        <v>42732</v>
      </c>
      <c r="B109" s="9" t="s">
        <v>5077</v>
      </c>
      <c r="C109" s="48">
        <v>0</v>
      </c>
      <c r="D109" s="341"/>
      <c r="E109" s="48">
        <v>220000</v>
      </c>
      <c r="F109" s="81"/>
      <c r="G109" s="48">
        <v>4431551.12</v>
      </c>
      <c r="H109" s="333" t="s">
        <v>9910</v>
      </c>
    </row>
    <row r="110" spans="1:9">
      <c r="A110" s="322">
        <v>42732</v>
      </c>
      <c r="B110" s="9" t="s">
        <v>5077</v>
      </c>
      <c r="C110" s="48">
        <v>0</v>
      </c>
      <c r="D110" s="341"/>
      <c r="E110" s="48">
        <v>38000</v>
      </c>
      <c r="F110" s="81"/>
      <c r="G110" s="48">
        <v>4211551.12</v>
      </c>
      <c r="H110" s="333" t="s">
        <v>9910</v>
      </c>
    </row>
    <row r="111" spans="1:9">
      <c r="A111" s="322">
        <v>42732</v>
      </c>
      <c r="B111" s="9" t="s">
        <v>9920</v>
      </c>
      <c r="C111" s="48">
        <v>0</v>
      </c>
      <c r="D111" s="341"/>
      <c r="E111" s="48">
        <v>50000</v>
      </c>
      <c r="F111" s="81"/>
      <c r="G111" s="48">
        <v>4173551.12</v>
      </c>
      <c r="H111" s="333" t="s">
        <v>9874</v>
      </c>
    </row>
    <row r="112" spans="1:9">
      <c r="A112" s="322">
        <v>42732</v>
      </c>
      <c r="B112" s="9" t="s">
        <v>9921</v>
      </c>
      <c r="C112" s="48">
        <v>943869.33</v>
      </c>
      <c r="D112" s="341"/>
      <c r="E112" s="48">
        <v>0</v>
      </c>
      <c r="F112" s="81"/>
      <c r="G112" s="48">
        <v>4123551.12</v>
      </c>
    </row>
    <row r="113" spans="1:8">
      <c r="A113" s="322">
        <v>42732</v>
      </c>
      <c r="B113" s="9" t="s">
        <v>9922</v>
      </c>
      <c r="C113" s="48">
        <v>44564.44</v>
      </c>
      <c r="D113" s="341"/>
      <c r="E113" s="48">
        <v>0</v>
      </c>
      <c r="F113" s="81"/>
      <c r="G113" s="48">
        <v>5067420.45</v>
      </c>
    </row>
    <row r="114" spans="1:8">
      <c r="A114" s="322">
        <v>42732</v>
      </c>
      <c r="B114" s="9" t="s">
        <v>9923</v>
      </c>
      <c r="C114" s="48">
        <v>5000</v>
      </c>
      <c r="D114" s="341"/>
      <c r="E114" s="48">
        <v>0</v>
      </c>
      <c r="F114" s="81"/>
      <c r="G114" s="48">
        <v>5111984.8899999997</v>
      </c>
    </row>
    <row r="115" spans="1:8">
      <c r="A115" s="322">
        <v>42732</v>
      </c>
      <c r="B115" s="9" t="s">
        <v>9924</v>
      </c>
      <c r="C115" s="48">
        <v>5000</v>
      </c>
      <c r="D115" s="341"/>
      <c r="E115" s="48">
        <v>0</v>
      </c>
      <c r="F115" s="81"/>
      <c r="G115" s="48">
        <v>5116984.8899999997</v>
      </c>
    </row>
    <row r="116" spans="1:8">
      <c r="A116" s="322">
        <v>42732</v>
      </c>
      <c r="B116" s="9" t="s">
        <v>9925</v>
      </c>
      <c r="C116" s="48">
        <v>100000</v>
      </c>
      <c r="D116" s="341"/>
      <c r="E116" s="48">
        <v>0</v>
      </c>
      <c r="F116" s="81"/>
      <c r="G116" s="48">
        <v>5121984.8899999997</v>
      </c>
    </row>
    <row r="117" spans="1:8">
      <c r="A117" s="322">
        <v>42732</v>
      </c>
      <c r="B117" s="9" t="s">
        <v>9926</v>
      </c>
      <c r="C117" s="48">
        <v>0</v>
      </c>
      <c r="D117" s="341"/>
      <c r="E117" s="48">
        <v>600000</v>
      </c>
      <c r="F117" s="81"/>
      <c r="G117" s="48">
        <v>5221984.8899999997</v>
      </c>
      <c r="H117" s="333" t="s">
        <v>9910</v>
      </c>
    </row>
    <row r="118" spans="1:8">
      <c r="A118" s="322">
        <v>42732</v>
      </c>
      <c r="B118" s="9" t="s">
        <v>9927</v>
      </c>
      <c r="C118" s="48">
        <v>499982.66</v>
      </c>
      <c r="D118" s="341"/>
      <c r="E118" s="48">
        <v>0</v>
      </c>
      <c r="F118" s="81"/>
      <c r="G118" s="48">
        <v>4621984.8899999997</v>
      </c>
      <c r="H118" s="333" t="s">
        <v>9928</v>
      </c>
    </row>
    <row r="119" spans="1:8">
      <c r="A119" s="322">
        <v>42732</v>
      </c>
      <c r="B119" s="9" t="s">
        <v>5077</v>
      </c>
      <c r="C119" s="48">
        <v>0</v>
      </c>
      <c r="D119" s="341"/>
      <c r="E119" s="48">
        <v>190000</v>
      </c>
      <c r="F119" s="81"/>
      <c r="G119" s="48">
        <v>5121967.55</v>
      </c>
      <c r="H119" s="333" t="s">
        <v>9910</v>
      </c>
    </row>
    <row r="120" spans="1:8">
      <c r="A120" s="322">
        <v>42732</v>
      </c>
      <c r="B120" s="9" t="s">
        <v>9929</v>
      </c>
      <c r="C120" s="48">
        <v>0</v>
      </c>
      <c r="D120" s="341"/>
      <c r="E120" s="48">
        <v>300000</v>
      </c>
      <c r="F120" s="81"/>
      <c r="G120" s="48">
        <v>4931967.55</v>
      </c>
      <c r="H120" s="333" t="s">
        <v>9835</v>
      </c>
    </row>
    <row r="121" spans="1:8">
      <c r="A121" s="322">
        <v>42732</v>
      </c>
      <c r="B121" s="9" t="s">
        <v>9927</v>
      </c>
      <c r="C121" s="48">
        <v>2999970.02</v>
      </c>
      <c r="D121" s="341"/>
      <c r="E121" s="48">
        <v>0</v>
      </c>
      <c r="F121" s="81"/>
      <c r="G121" s="48">
        <v>4631967.55</v>
      </c>
      <c r="H121" s="333" t="s">
        <v>9928</v>
      </c>
    </row>
    <row r="122" spans="1:8">
      <c r="A122" s="322">
        <v>42732</v>
      </c>
      <c r="B122" s="294" t="s">
        <v>9930</v>
      </c>
      <c r="C122" s="48">
        <v>0</v>
      </c>
      <c r="D122" s="341"/>
      <c r="E122" s="48">
        <v>4377.45</v>
      </c>
      <c r="F122" s="81"/>
      <c r="G122" s="48">
        <v>7631937.5700000003</v>
      </c>
    </row>
    <row r="123" spans="1:8">
      <c r="A123" s="322">
        <v>42732</v>
      </c>
      <c r="B123" s="9" t="s">
        <v>9931</v>
      </c>
      <c r="C123" s="48">
        <v>0</v>
      </c>
      <c r="D123" s="341"/>
      <c r="E123" s="48">
        <v>1025</v>
      </c>
      <c r="F123" s="81"/>
      <c r="G123" s="48">
        <v>7627560.1200000001</v>
      </c>
      <c r="H123" s="333" t="s">
        <v>9910</v>
      </c>
    </row>
    <row r="124" spans="1:8">
      <c r="A124" s="322">
        <v>42732</v>
      </c>
      <c r="B124" s="9" t="s">
        <v>9932</v>
      </c>
      <c r="C124" s="48">
        <v>0</v>
      </c>
      <c r="D124" s="341"/>
      <c r="E124" s="48">
        <v>168318.2</v>
      </c>
      <c r="F124" s="81"/>
      <c r="G124" s="48">
        <v>7626535.1200000001</v>
      </c>
    </row>
    <row r="125" spans="1:8">
      <c r="A125" s="322">
        <v>42732</v>
      </c>
      <c r="B125" s="9" t="s">
        <v>9933</v>
      </c>
      <c r="C125" s="48">
        <v>0</v>
      </c>
      <c r="D125" s="341"/>
      <c r="E125" s="48">
        <v>395451.05</v>
      </c>
      <c r="F125" s="81"/>
      <c r="G125" s="48">
        <v>7458216.9199999999</v>
      </c>
    </row>
    <row r="126" spans="1:8">
      <c r="A126" s="411">
        <v>42732</v>
      </c>
      <c r="B126" s="451" t="s">
        <v>4180</v>
      </c>
      <c r="C126" s="413">
        <v>55.08</v>
      </c>
      <c r="D126" s="341"/>
      <c r="E126" s="413">
        <v>0</v>
      </c>
      <c r="F126" s="81"/>
      <c r="G126" s="413">
        <v>7062765.8700000001</v>
      </c>
    </row>
    <row r="127" spans="1:8">
      <c r="A127" s="411">
        <v>42732</v>
      </c>
      <c r="B127" s="412" t="s">
        <v>4181</v>
      </c>
      <c r="C127" s="413">
        <v>344.27</v>
      </c>
      <c r="D127" s="341"/>
      <c r="E127" s="413">
        <v>0</v>
      </c>
      <c r="F127" s="81"/>
      <c r="G127" s="413">
        <v>7062820.9500000002</v>
      </c>
    </row>
    <row r="128" spans="1:8">
      <c r="A128" s="322">
        <v>42732</v>
      </c>
      <c r="B128" s="9" t="s">
        <v>4182</v>
      </c>
      <c r="C128" s="48">
        <v>0</v>
      </c>
      <c r="D128" s="341"/>
      <c r="E128" s="48">
        <v>195305.19</v>
      </c>
      <c r="F128" s="81"/>
      <c r="G128" s="48">
        <v>7063165.2199999997</v>
      </c>
    </row>
    <row r="129" spans="1:9">
      <c r="A129" s="411">
        <v>42732</v>
      </c>
      <c r="B129" s="451" t="s">
        <v>4183</v>
      </c>
      <c r="C129" s="413">
        <v>266.61</v>
      </c>
      <c r="D129" s="341"/>
      <c r="E129" s="413">
        <v>0</v>
      </c>
      <c r="F129" s="81"/>
      <c r="G129" s="413">
        <v>6867860.0300000003</v>
      </c>
    </row>
    <row r="130" spans="1:9">
      <c r="A130" s="411">
        <v>42732</v>
      </c>
      <c r="B130" s="412" t="s">
        <v>4184</v>
      </c>
      <c r="C130" s="413">
        <v>1666.34</v>
      </c>
      <c r="D130" s="341"/>
      <c r="E130" s="413">
        <v>0</v>
      </c>
      <c r="F130" s="81"/>
      <c r="G130" s="413">
        <v>6868126.6399999997</v>
      </c>
    </row>
    <row r="131" spans="1:9">
      <c r="A131" s="322">
        <v>42732</v>
      </c>
      <c r="B131" s="9" t="s">
        <v>4185</v>
      </c>
      <c r="C131" s="48">
        <v>0</v>
      </c>
      <c r="D131" s="341"/>
      <c r="E131" s="48">
        <v>70016.05</v>
      </c>
      <c r="F131" s="81"/>
      <c r="G131" s="48">
        <v>6869792.9800000004</v>
      </c>
    </row>
    <row r="132" spans="1:9">
      <c r="A132" s="322">
        <v>42732</v>
      </c>
      <c r="B132" s="9" t="s">
        <v>9934</v>
      </c>
      <c r="C132" s="48">
        <v>3346.14</v>
      </c>
      <c r="D132" s="341"/>
      <c r="E132" s="48">
        <v>0</v>
      </c>
      <c r="F132" s="81"/>
      <c r="G132" s="48">
        <v>6799776.9299999997</v>
      </c>
    </row>
    <row r="133" spans="1:9">
      <c r="A133" s="322">
        <v>42731</v>
      </c>
      <c r="B133" s="9" t="s">
        <v>9935</v>
      </c>
      <c r="C133" s="48">
        <v>0</v>
      </c>
      <c r="D133" s="341"/>
      <c r="E133" s="48">
        <v>6935.14</v>
      </c>
      <c r="F133" s="81"/>
      <c r="G133" s="48">
        <v>6803123.0700000003</v>
      </c>
    </row>
    <row r="134" spans="1:9">
      <c r="A134" s="322">
        <v>42731</v>
      </c>
      <c r="B134" s="9" t="s">
        <v>9936</v>
      </c>
      <c r="C134" s="48">
        <v>0</v>
      </c>
      <c r="D134" s="341"/>
      <c r="E134" s="48">
        <v>270060</v>
      </c>
      <c r="F134" s="81"/>
      <c r="G134" s="48">
        <v>6796187.9299999997</v>
      </c>
      <c r="H134" s="333" t="s">
        <v>9937</v>
      </c>
      <c r="I134" s="2" t="s">
        <v>5930</v>
      </c>
    </row>
    <row r="135" spans="1:9">
      <c r="A135" s="322">
        <v>42731</v>
      </c>
      <c r="B135" s="9" t="s">
        <v>9938</v>
      </c>
      <c r="C135" s="48">
        <v>240000</v>
      </c>
      <c r="D135" s="341"/>
      <c r="E135" s="48">
        <v>0</v>
      </c>
      <c r="F135" s="81"/>
      <c r="G135" s="48">
        <v>6526127.9299999997</v>
      </c>
    </row>
    <row r="136" spans="1:9">
      <c r="A136" s="322">
        <v>42731</v>
      </c>
      <c r="B136" s="9" t="s">
        <v>9939</v>
      </c>
      <c r="C136" s="48">
        <v>0</v>
      </c>
      <c r="D136" s="341"/>
      <c r="E136" s="48">
        <v>5000</v>
      </c>
      <c r="F136" s="81"/>
      <c r="G136" s="48">
        <v>6766127.9299999997</v>
      </c>
      <c r="H136" s="333" t="s">
        <v>9937</v>
      </c>
      <c r="I136" s="2" t="s">
        <v>9940</v>
      </c>
    </row>
    <row r="137" spans="1:9">
      <c r="A137" s="322">
        <v>42731</v>
      </c>
      <c r="B137" s="9" t="s">
        <v>9941</v>
      </c>
      <c r="C137" s="48">
        <v>0</v>
      </c>
      <c r="D137" s="341"/>
      <c r="E137" s="48">
        <v>6078.02</v>
      </c>
      <c r="F137" s="81"/>
      <c r="G137" s="48">
        <v>6761127.9299999997</v>
      </c>
      <c r="H137" s="333" t="s">
        <v>9942</v>
      </c>
    </row>
    <row r="138" spans="1:9">
      <c r="A138" s="322">
        <v>42731</v>
      </c>
      <c r="B138" s="9" t="s">
        <v>9943</v>
      </c>
      <c r="C138" s="48">
        <v>0</v>
      </c>
      <c r="D138" s="341"/>
      <c r="E138" s="48">
        <v>100000</v>
      </c>
      <c r="F138" s="81"/>
      <c r="G138" s="48">
        <v>6755049.9100000001</v>
      </c>
      <c r="H138" s="333" t="s">
        <v>9937</v>
      </c>
    </row>
    <row r="139" spans="1:9">
      <c r="A139" s="322">
        <v>42731</v>
      </c>
      <c r="B139" s="9" t="s">
        <v>9944</v>
      </c>
      <c r="C139" s="48">
        <v>0</v>
      </c>
      <c r="D139" s="341"/>
      <c r="E139" s="48">
        <v>3940.01</v>
      </c>
      <c r="F139" s="81"/>
      <c r="G139" s="48">
        <v>6655049.9100000001</v>
      </c>
      <c r="H139" s="333" t="s">
        <v>9937</v>
      </c>
      <c r="I139" s="2" t="s">
        <v>9945</v>
      </c>
    </row>
    <row r="140" spans="1:9">
      <c r="A140" s="322">
        <v>42731</v>
      </c>
      <c r="B140" s="9" t="s">
        <v>9946</v>
      </c>
      <c r="C140" s="48">
        <v>0</v>
      </c>
      <c r="D140" s="341"/>
      <c r="E140" s="48">
        <v>130000</v>
      </c>
      <c r="F140" s="81"/>
      <c r="G140" s="48">
        <v>6651109.9000000004</v>
      </c>
      <c r="H140" s="333" t="s">
        <v>9937</v>
      </c>
      <c r="I140" s="2" t="s">
        <v>9947</v>
      </c>
    </row>
    <row r="141" spans="1:9">
      <c r="A141" s="322">
        <v>42731</v>
      </c>
      <c r="B141" s="9" t="s">
        <v>9948</v>
      </c>
      <c r="C141" s="48">
        <v>0</v>
      </c>
      <c r="D141" s="341"/>
      <c r="E141" s="48">
        <v>477000</v>
      </c>
      <c r="F141" s="81"/>
      <c r="G141" s="48">
        <v>6521109.9000000004</v>
      </c>
    </row>
    <row r="142" spans="1:9">
      <c r="A142" s="322">
        <v>42731</v>
      </c>
      <c r="B142" s="9" t="s">
        <v>9949</v>
      </c>
      <c r="C142" s="48">
        <v>100000</v>
      </c>
      <c r="D142" s="341"/>
      <c r="E142" s="48">
        <v>0</v>
      </c>
      <c r="F142" s="81"/>
      <c r="G142" s="48">
        <v>6044109.9000000004</v>
      </c>
    </row>
    <row r="143" spans="1:9">
      <c r="A143" s="322">
        <v>42731</v>
      </c>
      <c r="B143" s="9" t="s">
        <v>9950</v>
      </c>
      <c r="C143" s="48">
        <v>0</v>
      </c>
      <c r="D143" s="341"/>
      <c r="E143" s="48">
        <v>212227.3</v>
      </c>
      <c r="F143" s="81"/>
      <c r="G143" s="48">
        <v>6144109.9000000004</v>
      </c>
      <c r="H143" s="333" t="s">
        <v>9937</v>
      </c>
    </row>
    <row r="144" spans="1:9">
      <c r="A144" s="322">
        <v>42731</v>
      </c>
      <c r="B144" s="9" t="s">
        <v>9951</v>
      </c>
      <c r="C144" s="48">
        <v>0</v>
      </c>
      <c r="D144" s="341"/>
      <c r="E144" s="48">
        <v>3440363.17</v>
      </c>
      <c r="F144" s="81"/>
      <c r="G144" s="48">
        <v>5931882.5999999996</v>
      </c>
      <c r="H144" s="333" t="s">
        <v>9952</v>
      </c>
    </row>
    <row r="145" spans="1:9">
      <c r="A145" s="322">
        <v>42731</v>
      </c>
      <c r="B145" s="291" t="s">
        <v>9953</v>
      </c>
      <c r="C145" s="48">
        <v>0</v>
      </c>
      <c r="D145" s="341"/>
      <c r="E145" s="48">
        <v>10424.379999999999</v>
      </c>
      <c r="F145" s="81"/>
      <c r="G145" s="48">
        <v>2491519.4300000002</v>
      </c>
      <c r="H145" s="333" t="s">
        <v>9954</v>
      </c>
      <c r="I145" s="2" t="s">
        <v>9955</v>
      </c>
    </row>
    <row r="146" spans="1:9">
      <c r="A146" s="322">
        <v>42731</v>
      </c>
      <c r="B146" s="9" t="s">
        <v>9956</v>
      </c>
      <c r="C146" s="48">
        <v>29979.18</v>
      </c>
      <c r="D146" s="341"/>
      <c r="E146" s="48">
        <v>0</v>
      </c>
      <c r="F146" s="81"/>
      <c r="G146" s="48">
        <v>2481095.0499999998</v>
      </c>
    </row>
    <row r="147" spans="1:9">
      <c r="A147" s="322">
        <v>42731</v>
      </c>
      <c r="B147" s="9" t="s">
        <v>9957</v>
      </c>
      <c r="C147" s="48">
        <v>57971.16</v>
      </c>
      <c r="D147" s="341"/>
      <c r="E147" s="48">
        <v>0</v>
      </c>
      <c r="F147" s="81"/>
      <c r="G147" s="48">
        <v>2511074.23</v>
      </c>
    </row>
    <row r="148" spans="1:9">
      <c r="A148" s="322">
        <v>42731</v>
      </c>
      <c r="B148" s="9" t="s">
        <v>9958</v>
      </c>
      <c r="C148" s="48">
        <v>0</v>
      </c>
      <c r="D148" s="341"/>
      <c r="E148" s="48">
        <v>786.66</v>
      </c>
      <c r="F148" s="81"/>
      <c r="G148" s="48">
        <v>2569045.39</v>
      </c>
      <c r="H148" s="333" t="s">
        <v>9959</v>
      </c>
    </row>
    <row r="149" spans="1:9">
      <c r="A149" s="322">
        <v>42731</v>
      </c>
      <c r="B149" s="9" t="s">
        <v>9960</v>
      </c>
      <c r="C149" s="48">
        <v>613064.62</v>
      </c>
      <c r="D149" s="341"/>
      <c r="E149" s="48">
        <v>0</v>
      </c>
      <c r="F149" s="81"/>
      <c r="G149" s="48">
        <v>2568258.73</v>
      </c>
    </row>
    <row r="150" spans="1:9">
      <c r="A150" s="322">
        <v>42731</v>
      </c>
      <c r="B150" s="9" t="s">
        <v>9961</v>
      </c>
      <c r="C150" s="48">
        <v>125000</v>
      </c>
      <c r="D150" s="341"/>
      <c r="E150" s="48">
        <v>0</v>
      </c>
      <c r="F150" s="81"/>
      <c r="G150" s="48">
        <v>3181323.35</v>
      </c>
    </row>
    <row r="151" spans="1:9">
      <c r="A151" s="322">
        <v>42731</v>
      </c>
      <c r="B151" s="9" t="s">
        <v>9962</v>
      </c>
      <c r="C151" s="48">
        <v>125000</v>
      </c>
      <c r="D151" s="341"/>
      <c r="E151" s="48">
        <v>0</v>
      </c>
      <c r="F151" s="81"/>
      <c r="G151" s="48">
        <v>3306323.35</v>
      </c>
    </row>
    <row r="152" spans="1:9">
      <c r="A152" s="322">
        <v>42731</v>
      </c>
      <c r="B152" s="9" t="s">
        <v>9963</v>
      </c>
      <c r="C152" s="48">
        <v>0</v>
      </c>
      <c r="D152" s="341"/>
      <c r="E152" s="48">
        <v>30000</v>
      </c>
      <c r="F152" s="81"/>
      <c r="G152" s="48">
        <v>3431323.35</v>
      </c>
      <c r="H152" s="333" t="s">
        <v>9937</v>
      </c>
      <c r="I152" s="2" t="s">
        <v>9964</v>
      </c>
    </row>
    <row r="153" spans="1:9" ht="12" thickBot="1">
      <c r="A153" s="322">
        <v>42731</v>
      </c>
      <c r="B153" s="9" t="s">
        <v>9965</v>
      </c>
      <c r="C153" s="48">
        <v>0</v>
      </c>
      <c r="D153" s="341"/>
      <c r="E153" s="48">
        <v>924000</v>
      </c>
      <c r="F153" s="81"/>
      <c r="G153" s="48">
        <v>3401323.35</v>
      </c>
    </row>
    <row r="154" spans="1:9">
      <c r="A154" s="455">
        <v>42731</v>
      </c>
      <c r="B154" s="456" t="s">
        <v>9966</v>
      </c>
      <c r="C154" s="457">
        <v>3500</v>
      </c>
      <c r="D154" s="466"/>
      <c r="E154" s="457">
        <v>0</v>
      </c>
      <c r="F154" s="464"/>
      <c r="G154" s="479">
        <v>2477323.35</v>
      </c>
    </row>
    <row r="155" spans="1:9">
      <c r="A155" s="458">
        <v>42731</v>
      </c>
      <c r="B155" s="459" t="s">
        <v>9967</v>
      </c>
      <c r="C155" s="388">
        <v>16831.43</v>
      </c>
      <c r="D155" s="396"/>
      <c r="E155" s="388">
        <v>0</v>
      </c>
      <c r="F155" s="173"/>
      <c r="G155" s="480">
        <v>2480823.35</v>
      </c>
    </row>
    <row r="156" spans="1:9">
      <c r="A156" s="458">
        <v>42731</v>
      </c>
      <c r="B156" s="459" t="s">
        <v>9968</v>
      </c>
      <c r="C156" s="388">
        <v>480</v>
      </c>
      <c r="D156" s="396"/>
      <c r="E156" s="388">
        <v>0</v>
      </c>
      <c r="F156" s="173"/>
      <c r="G156" s="480">
        <v>2497654.7799999998</v>
      </c>
      <c r="H156" s="333" t="s">
        <v>9937</v>
      </c>
    </row>
    <row r="157" spans="1:9">
      <c r="A157" s="458">
        <v>42731</v>
      </c>
      <c r="B157" s="459" t="s">
        <v>9969</v>
      </c>
      <c r="C157" s="388">
        <v>3000</v>
      </c>
      <c r="D157" s="396"/>
      <c r="E157" s="388">
        <v>0</v>
      </c>
      <c r="F157" s="173"/>
      <c r="G157" s="480">
        <v>2498134.7799999998</v>
      </c>
    </row>
    <row r="158" spans="1:9" ht="12" thickBot="1">
      <c r="A158" s="425">
        <v>42731</v>
      </c>
      <c r="B158" s="426" t="s">
        <v>9970</v>
      </c>
      <c r="C158" s="382">
        <v>0</v>
      </c>
      <c r="D158" s="427"/>
      <c r="E158" s="382">
        <v>100000</v>
      </c>
      <c r="F158" s="383"/>
      <c r="G158" s="428">
        <v>2501134.7799999998</v>
      </c>
      <c r="H158" s="390">
        <f>+E158-C157-C156-C155-C154</f>
        <v>76188.570000000007</v>
      </c>
    </row>
    <row r="159" spans="1:9">
      <c r="A159" s="322">
        <v>42731</v>
      </c>
      <c r="B159" s="9" t="s">
        <v>9971</v>
      </c>
      <c r="C159" s="48">
        <v>24360</v>
      </c>
      <c r="D159" s="341"/>
      <c r="E159" s="48">
        <v>0</v>
      </c>
      <c r="F159" s="81"/>
      <c r="G159" s="48">
        <v>2401134.7799999998</v>
      </c>
    </row>
    <row r="160" spans="1:9">
      <c r="A160" s="322">
        <v>42731</v>
      </c>
      <c r="B160" s="9" t="s">
        <v>9972</v>
      </c>
      <c r="C160" s="48">
        <v>11542</v>
      </c>
      <c r="D160" s="341"/>
      <c r="E160" s="48">
        <v>0</v>
      </c>
      <c r="F160" s="81"/>
      <c r="G160" s="48">
        <v>2425494.7799999998</v>
      </c>
    </row>
    <row r="161" spans="1:8">
      <c r="A161" s="322">
        <v>42731</v>
      </c>
      <c r="B161" s="9" t="s">
        <v>9973</v>
      </c>
      <c r="C161" s="48">
        <v>16046</v>
      </c>
      <c r="D161" s="341"/>
      <c r="E161" s="48">
        <v>0</v>
      </c>
      <c r="F161" s="81"/>
      <c r="G161" s="48">
        <v>2437036.7799999998</v>
      </c>
    </row>
    <row r="162" spans="1:8">
      <c r="A162" s="322">
        <v>42731</v>
      </c>
      <c r="B162" s="9" t="s">
        <v>9974</v>
      </c>
      <c r="C162" s="48">
        <v>8004</v>
      </c>
      <c r="D162" s="341"/>
      <c r="E162" s="48">
        <v>0</v>
      </c>
      <c r="F162" s="81"/>
      <c r="G162" s="48">
        <v>2453082.7799999998</v>
      </c>
    </row>
    <row r="163" spans="1:8">
      <c r="A163" s="322">
        <v>42731</v>
      </c>
      <c r="B163" s="9" t="s">
        <v>9975</v>
      </c>
      <c r="C163" s="48">
        <v>15892</v>
      </c>
      <c r="D163" s="341"/>
      <c r="E163" s="48">
        <v>0</v>
      </c>
      <c r="F163" s="81"/>
      <c r="G163" s="48">
        <v>2461086.7799999998</v>
      </c>
    </row>
    <row r="164" spans="1:8">
      <c r="A164" s="322">
        <v>42731</v>
      </c>
      <c r="B164" s="9" t="s">
        <v>9976</v>
      </c>
      <c r="C164" s="48">
        <v>220033.54</v>
      </c>
      <c r="D164" s="341"/>
      <c r="E164" s="48">
        <v>0</v>
      </c>
      <c r="F164" s="81"/>
      <c r="G164" s="48">
        <v>2476978.7799999998</v>
      </c>
    </row>
    <row r="165" spans="1:8">
      <c r="A165" s="322">
        <v>42731</v>
      </c>
      <c r="B165" s="9" t="s">
        <v>9977</v>
      </c>
      <c r="C165" s="48">
        <v>20718.16</v>
      </c>
      <c r="D165" s="341"/>
      <c r="E165" s="48">
        <v>0</v>
      </c>
      <c r="F165" s="81"/>
      <c r="G165" s="48">
        <v>2697012.32</v>
      </c>
    </row>
    <row r="166" spans="1:8">
      <c r="A166" s="322">
        <v>42731</v>
      </c>
      <c r="B166" s="9" t="s">
        <v>9978</v>
      </c>
      <c r="C166" s="48">
        <v>7540.03</v>
      </c>
      <c r="D166" s="341"/>
      <c r="E166" s="48">
        <v>0</v>
      </c>
      <c r="F166" s="81"/>
      <c r="G166" s="48">
        <v>2717730.48</v>
      </c>
    </row>
    <row r="167" spans="1:8">
      <c r="A167" s="322">
        <v>42731</v>
      </c>
      <c r="B167" s="9" t="s">
        <v>9979</v>
      </c>
      <c r="C167" s="48">
        <v>12747.74</v>
      </c>
      <c r="D167" s="341"/>
      <c r="E167" s="48">
        <v>0</v>
      </c>
      <c r="F167" s="81"/>
      <c r="G167" s="48">
        <v>2725270.51</v>
      </c>
    </row>
    <row r="168" spans="1:8">
      <c r="A168" s="322">
        <v>42731</v>
      </c>
      <c r="B168" s="9" t="s">
        <v>9980</v>
      </c>
      <c r="C168" s="48">
        <v>6152.58</v>
      </c>
      <c r="D168" s="341"/>
      <c r="E168" s="48">
        <v>0</v>
      </c>
      <c r="F168" s="81"/>
      <c r="G168" s="48">
        <v>2738018.25</v>
      </c>
    </row>
    <row r="169" spans="1:8">
      <c r="A169" s="322">
        <v>42731</v>
      </c>
      <c r="B169" s="9" t="s">
        <v>9981</v>
      </c>
      <c r="C169" s="48">
        <v>33593.919999999998</v>
      </c>
      <c r="D169" s="341"/>
      <c r="E169" s="48">
        <v>0</v>
      </c>
      <c r="F169" s="81"/>
      <c r="G169" s="48">
        <v>2744170.83</v>
      </c>
    </row>
    <row r="170" spans="1:8">
      <c r="A170" s="322">
        <v>42731</v>
      </c>
      <c r="B170" s="9" t="s">
        <v>9982</v>
      </c>
      <c r="C170" s="48">
        <v>10999.07</v>
      </c>
      <c r="D170" s="341"/>
      <c r="E170" s="48">
        <v>0</v>
      </c>
      <c r="F170" s="81"/>
      <c r="G170" s="48">
        <v>2777764.75</v>
      </c>
    </row>
    <row r="171" spans="1:8">
      <c r="A171" s="322">
        <v>42731</v>
      </c>
      <c r="B171" s="9" t="s">
        <v>9983</v>
      </c>
      <c r="C171" s="48">
        <v>11248.84</v>
      </c>
      <c r="D171" s="341"/>
      <c r="E171" s="48">
        <v>0</v>
      </c>
      <c r="F171" s="81"/>
      <c r="G171" s="48">
        <v>2788763.82</v>
      </c>
    </row>
    <row r="172" spans="1:8">
      <c r="A172" s="322">
        <v>42731</v>
      </c>
      <c r="B172" s="9" t="s">
        <v>9984</v>
      </c>
      <c r="C172" s="48">
        <v>11213.8</v>
      </c>
      <c r="D172" s="341"/>
      <c r="E172" s="48">
        <v>0</v>
      </c>
      <c r="F172" s="81"/>
      <c r="G172" s="48">
        <v>2800012.66</v>
      </c>
    </row>
    <row r="173" spans="1:8">
      <c r="A173" s="322">
        <v>42731</v>
      </c>
      <c r="B173" s="9" t="s">
        <v>9985</v>
      </c>
      <c r="C173" s="48">
        <v>9576.4500000000007</v>
      </c>
      <c r="D173" s="341"/>
      <c r="E173" s="48">
        <v>0</v>
      </c>
      <c r="F173" s="81"/>
      <c r="G173" s="48">
        <v>2811226.46</v>
      </c>
    </row>
    <row r="174" spans="1:8">
      <c r="A174" s="322">
        <v>42731</v>
      </c>
      <c r="B174" s="9" t="s">
        <v>9986</v>
      </c>
      <c r="C174" s="48">
        <v>0</v>
      </c>
      <c r="D174" s="341"/>
      <c r="E174" s="48">
        <v>3030</v>
      </c>
      <c r="F174" s="81"/>
      <c r="G174" s="48">
        <v>2820802.91</v>
      </c>
      <c r="H174" s="333" t="s">
        <v>9937</v>
      </c>
    </row>
    <row r="175" spans="1:8">
      <c r="A175" s="322">
        <v>42731</v>
      </c>
      <c r="B175" s="9" t="s">
        <v>5045</v>
      </c>
      <c r="C175" s="48">
        <v>0</v>
      </c>
      <c r="D175" s="341"/>
      <c r="E175" s="48">
        <v>24244.959999999999</v>
      </c>
      <c r="F175" s="81"/>
      <c r="G175" s="48">
        <v>2817772.91</v>
      </c>
    </row>
    <row r="176" spans="1:8">
      <c r="A176" s="322">
        <v>42731</v>
      </c>
      <c r="B176" s="9" t="s">
        <v>9987</v>
      </c>
      <c r="C176" s="48">
        <v>0</v>
      </c>
      <c r="D176" s="341"/>
      <c r="E176" s="48">
        <v>10000</v>
      </c>
      <c r="F176" s="81"/>
      <c r="G176" s="48">
        <v>2793527.95</v>
      </c>
    </row>
    <row r="177" spans="1:9">
      <c r="A177" s="322">
        <v>42731</v>
      </c>
      <c r="B177" s="9" t="s">
        <v>9988</v>
      </c>
      <c r="C177" s="48">
        <v>500</v>
      </c>
      <c r="D177" s="341"/>
      <c r="E177" s="48">
        <v>0</v>
      </c>
      <c r="F177" s="81"/>
      <c r="G177" s="48">
        <v>2783527.95</v>
      </c>
    </row>
    <row r="178" spans="1:9">
      <c r="A178" s="322">
        <v>42731</v>
      </c>
      <c r="B178" s="9" t="s">
        <v>9989</v>
      </c>
      <c r="C178" s="48">
        <v>0</v>
      </c>
      <c r="D178" s="341"/>
      <c r="E178" s="48">
        <v>38879.9</v>
      </c>
      <c r="F178" s="81"/>
      <c r="G178" s="48">
        <v>2784027.95</v>
      </c>
    </row>
    <row r="179" spans="1:9">
      <c r="A179" s="322">
        <v>42731</v>
      </c>
      <c r="B179" s="9" t="s">
        <v>9990</v>
      </c>
      <c r="C179" s="48">
        <v>0</v>
      </c>
      <c r="D179" s="341"/>
      <c r="E179" s="48">
        <v>423718.21</v>
      </c>
      <c r="F179" s="81"/>
      <c r="G179" s="48">
        <v>2745148.05</v>
      </c>
    </row>
    <row r="180" spans="1:9">
      <c r="A180" s="322">
        <v>42731</v>
      </c>
      <c r="B180" s="9" t="s">
        <v>9991</v>
      </c>
      <c r="C180" s="48">
        <v>0</v>
      </c>
      <c r="D180" s="341"/>
      <c r="E180" s="48">
        <v>216575.05</v>
      </c>
      <c r="F180" s="81"/>
      <c r="G180" s="48">
        <v>2321429.84</v>
      </c>
    </row>
    <row r="181" spans="1:9">
      <c r="A181" s="411">
        <v>42731</v>
      </c>
      <c r="B181" s="451" t="s">
        <v>4180</v>
      </c>
      <c r="C181" s="413">
        <v>54.53</v>
      </c>
      <c r="D181" s="341"/>
      <c r="E181" s="413">
        <v>0</v>
      </c>
      <c r="F181" s="81"/>
      <c r="G181" s="413">
        <v>2104854.79</v>
      </c>
    </row>
    <row r="182" spans="1:9">
      <c r="A182" s="411">
        <v>42731</v>
      </c>
      <c r="B182" s="412" t="s">
        <v>4181</v>
      </c>
      <c r="C182" s="413">
        <v>340.79</v>
      </c>
      <c r="D182" s="341"/>
      <c r="E182" s="413">
        <v>0</v>
      </c>
      <c r="F182" s="81"/>
      <c r="G182" s="413">
        <v>2104909.3199999998</v>
      </c>
    </row>
    <row r="183" spans="1:9">
      <c r="A183" s="322">
        <v>42731</v>
      </c>
      <c r="B183" s="9" t="s">
        <v>4182</v>
      </c>
      <c r="C183" s="48">
        <v>0</v>
      </c>
      <c r="D183" s="341"/>
      <c r="E183" s="48">
        <v>91253.79</v>
      </c>
      <c r="F183" s="81"/>
      <c r="G183" s="48">
        <v>2105250.11</v>
      </c>
    </row>
    <row r="184" spans="1:9">
      <c r="A184" s="411">
        <v>42731</v>
      </c>
      <c r="B184" s="451" t="s">
        <v>4183</v>
      </c>
      <c r="C184" s="413">
        <v>222.51</v>
      </c>
      <c r="D184" s="341"/>
      <c r="E184" s="413">
        <v>0</v>
      </c>
      <c r="F184" s="81"/>
      <c r="G184" s="413">
        <v>2013996.32</v>
      </c>
    </row>
    <row r="185" spans="1:9">
      <c r="A185" s="411">
        <v>42731</v>
      </c>
      <c r="B185" s="412" t="s">
        <v>4184</v>
      </c>
      <c r="C185" s="413">
        <v>1390.68</v>
      </c>
      <c r="D185" s="341"/>
      <c r="E185" s="413">
        <v>0</v>
      </c>
      <c r="F185" s="81"/>
      <c r="G185" s="413">
        <v>2014218.83</v>
      </c>
    </row>
    <row r="186" spans="1:9">
      <c r="A186" s="322">
        <v>42731</v>
      </c>
      <c r="B186" s="9" t="s">
        <v>4185</v>
      </c>
      <c r="C186" s="48">
        <v>0</v>
      </c>
      <c r="D186" s="341"/>
      <c r="E186" s="48">
        <v>58433.16</v>
      </c>
      <c r="F186" s="81"/>
      <c r="G186" s="48">
        <v>2015609.51</v>
      </c>
    </row>
    <row r="187" spans="1:9">
      <c r="A187" s="322">
        <v>42730</v>
      </c>
      <c r="B187" s="9" t="s">
        <v>9992</v>
      </c>
      <c r="C187" s="48">
        <v>0</v>
      </c>
      <c r="D187" s="341"/>
      <c r="E187" s="48">
        <v>413.07</v>
      </c>
      <c r="F187" s="81"/>
      <c r="G187" s="48">
        <v>1957176.35</v>
      </c>
      <c r="H187" s="333" t="s">
        <v>9937</v>
      </c>
    </row>
    <row r="188" spans="1:9">
      <c r="A188" s="322">
        <v>42730</v>
      </c>
      <c r="B188" s="9" t="s">
        <v>9993</v>
      </c>
      <c r="C188" s="48">
        <v>0</v>
      </c>
      <c r="D188" s="341"/>
      <c r="E188" s="48">
        <v>4100</v>
      </c>
      <c r="F188" s="81"/>
      <c r="G188" s="48">
        <v>1956763.28</v>
      </c>
      <c r="H188" s="333" t="s">
        <v>9994</v>
      </c>
      <c r="I188" s="2" t="s">
        <v>9995</v>
      </c>
    </row>
    <row r="189" spans="1:9">
      <c r="A189" s="322">
        <v>42730</v>
      </c>
      <c r="B189" s="9" t="s">
        <v>9996</v>
      </c>
      <c r="C189" s="48">
        <v>0</v>
      </c>
      <c r="D189" s="341"/>
      <c r="E189" s="48">
        <v>65000</v>
      </c>
      <c r="F189" s="81"/>
      <c r="G189" s="48">
        <v>1952663.28</v>
      </c>
      <c r="H189" s="333" t="s">
        <v>9994</v>
      </c>
    </row>
    <row r="190" spans="1:9">
      <c r="A190" s="322">
        <v>42730</v>
      </c>
      <c r="B190" s="9" t="s">
        <v>9997</v>
      </c>
      <c r="C190" s="48">
        <v>167568.91</v>
      </c>
      <c r="D190" s="341"/>
      <c r="E190" s="48">
        <v>0</v>
      </c>
      <c r="F190" s="81"/>
      <c r="G190" s="48">
        <v>1887663.28</v>
      </c>
    </row>
    <row r="191" spans="1:9">
      <c r="A191" s="322">
        <v>42730</v>
      </c>
      <c r="B191" s="9" t="s">
        <v>9998</v>
      </c>
      <c r="C191" s="48">
        <v>0</v>
      </c>
      <c r="D191" s="341"/>
      <c r="E191" s="48">
        <v>57265</v>
      </c>
      <c r="F191" s="81"/>
      <c r="G191" s="48">
        <v>2055232.19</v>
      </c>
      <c r="H191" s="333" t="s">
        <v>9937</v>
      </c>
      <c r="I191" s="2" t="s">
        <v>9999</v>
      </c>
    </row>
    <row r="192" spans="1:9">
      <c r="A192" s="322">
        <v>42730</v>
      </c>
      <c r="B192" s="9" t="s">
        <v>10000</v>
      </c>
      <c r="C192" s="48">
        <v>0</v>
      </c>
      <c r="D192" s="341"/>
      <c r="E192" s="48">
        <v>100000</v>
      </c>
      <c r="F192" s="81"/>
      <c r="G192" s="48">
        <v>1997967.19</v>
      </c>
      <c r="H192" s="333" t="s">
        <v>9994</v>
      </c>
    </row>
    <row r="193" spans="1:9">
      <c r="A193" s="322">
        <v>42730</v>
      </c>
      <c r="B193" s="9" t="s">
        <v>10001</v>
      </c>
      <c r="C193" s="48">
        <v>0</v>
      </c>
      <c r="D193" s="341"/>
      <c r="E193" s="48">
        <v>60000</v>
      </c>
      <c r="F193" s="81"/>
      <c r="G193" s="48">
        <v>1897967.19</v>
      </c>
      <c r="H193" s="333" t="s">
        <v>9994</v>
      </c>
    </row>
    <row r="194" spans="1:9">
      <c r="A194" s="322">
        <v>42730</v>
      </c>
      <c r="B194" s="291" t="s">
        <v>10002</v>
      </c>
      <c r="C194" s="48">
        <v>0</v>
      </c>
      <c r="D194" s="341"/>
      <c r="E194" s="48">
        <v>406300</v>
      </c>
      <c r="F194" s="81"/>
      <c r="G194" s="48">
        <v>1837967.19</v>
      </c>
      <c r="H194" s="333" t="s">
        <v>10003</v>
      </c>
      <c r="I194" s="2" t="s">
        <v>10004</v>
      </c>
    </row>
    <row r="195" spans="1:9">
      <c r="A195" s="322">
        <v>42730</v>
      </c>
      <c r="B195" s="291" t="s">
        <v>10005</v>
      </c>
      <c r="C195" s="48">
        <v>0</v>
      </c>
      <c r="D195" s="341"/>
      <c r="E195" s="48">
        <v>99000</v>
      </c>
      <c r="F195" s="81"/>
      <c r="G195" s="48">
        <v>1431667.19</v>
      </c>
      <c r="H195" s="333" t="s">
        <v>10006</v>
      </c>
      <c r="I195" s="2" t="s">
        <v>10004</v>
      </c>
    </row>
    <row r="196" spans="1:9">
      <c r="A196" s="322">
        <v>42730</v>
      </c>
      <c r="B196" s="291" t="s">
        <v>10007</v>
      </c>
      <c r="C196" s="48">
        <v>0</v>
      </c>
      <c r="D196" s="341"/>
      <c r="E196" s="48">
        <v>210000</v>
      </c>
      <c r="F196" s="81"/>
      <c r="G196" s="48">
        <v>1332667.19</v>
      </c>
      <c r="H196" s="333" t="s">
        <v>10008</v>
      </c>
      <c r="I196" s="2" t="s">
        <v>5156</v>
      </c>
    </row>
    <row r="197" spans="1:9">
      <c r="A197" s="322">
        <v>42730</v>
      </c>
      <c r="B197" s="291" t="s">
        <v>10009</v>
      </c>
      <c r="C197" s="48">
        <v>0</v>
      </c>
      <c r="D197" s="341"/>
      <c r="E197" s="48">
        <v>464800</v>
      </c>
      <c r="F197" s="81"/>
      <c r="G197" s="48">
        <v>1122667.19</v>
      </c>
      <c r="H197" s="333" t="s">
        <v>10010</v>
      </c>
      <c r="I197" s="2" t="s">
        <v>5156</v>
      </c>
    </row>
    <row r="198" spans="1:9">
      <c r="A198" s="322">
        <v>42730</v>
      </c>
      <c r="B198" s="291" t="s">
        <v>10011</v>
      </c>
      <c r="C198" s="48">
        <v>0</v>
      </c>
      <c r="D198" s="341"/>
      <c r="E198" s="48">
        <v>160080</v>
      </c>
      <c r="F198" s="81"/>
      <c r="G198" s="48">
        <v>657867.18999999994</v>
      </c>
      <c r="H198" s="333" t="s">
        <v>10012</v>
      </c>
      <c r="I198" s="2" t="s">
        <v>5156</v>
      </c>
    </row>
    <row r="199" spans="1:9">
      <c r="A199" s="322">
        <v>42730</v>
      </c>
      <c r="B199" s="9" t="s">
        <v>10013</v>
      </c>
      <c r="C199" s="48">
        <v>0</v>
      </c>
      <c r="D199" s="341"/>
      <c r="E199" s="48">
        <v>15000</v>
      </c>
      <c r="F199" s="81"/>
      <c r="G199" s="48">
        <v>497787.19</v>
      </c>
      <c r="H199" s="333" t="s">
        <v>9994</v>
      </c>
    </row>
    <row r="200" spans="1:9">
      <c r="A200" s="322">
        <v>42730</v>
      </c>
      <c r="B200" s="9" t="s">
        <v>10014</v>
      </c>
      <c r="C200" s="48">
        <v>0</v>
      </c>
      <c r="D200" s="341"/>
      <c r="E200" s="48">
        <v>100000</v>
      </c>
      <c r="F200" s="81"/>
      <c r="G200" s="48">
        <v>482787.19</v>
      </c>
      <c r="H200" s="333" t="s">
        <v>9994</v>
      </c>
    </row>
    <row r="201" spans="1:9">
      <c r="A201" s="322">
        <v>42730</v>
      </c>
      <c r="B201" s="9" t="s">
        <v>10015</v>
      </c>
      <c r="C201" s="48">
        <v>0</v>
      </c>
      <c r="D201" s="341"/>
      <c r="E201" s="48">
        <v>100000</v>
      </c>
      <c r="F201" s="81"/>
      <c r="G201" s="48">
        <v>382787.19</v>
      </c>
      <c r="H201" s="333" t="s">
        <v>9994</v>
      </c>
    </row>
    <row r="202" spans="1:9">
      <c r="A202" s="322">
        <v>42730</v>
      </c>
      <c r="B202" s="9" t="s">
        <v>10016</v>
      </c>
      <c r="C202" s="48">
        <v>0</v>
      </c>
      <c r="D202" s="341"/>
      <c r="E202" s="48">
        <v>100000</v>
      </c>
      <c r="F202" s="81"/>
      <c r="G202" s="48">
        <v>282787.19</v>
      </c>
      <c r="H202" s="333" t="s">
        <v>9994</v>
      </c>
    </row>
    <row r="203" spans="1:9">
      <c r="A203" s="322">
        <v>42730</v>
      </c>
      <c r="B203" s="414" t="s">
        <v>10017</v>
      </c>
      <c r="C203" s="48">
        <v>0</v>
      </c>
      <c r="D203" s="341"/>
      <c r="E203" s="48">
        <v>4996</v>
      </c>
      <c r="F203" s="81"/>
      <c r="G203" s="48">
        <v>182787.19</v>
      </c>
      <c r="H203" s="333" t="s">
        <v>815</v>
      </c>
    </row>
    <row r="204" spans="1:9">
      <c r="A204" s="322">
        <v>42730</v>
      </c>
      <c r="B204" s="9" t="s">
        <v>10018</v>
      </c>
      <c r="C204" s="48">
        <v>1500000</v>
      </c>
      <c r="D204" s="341"/>
      <c r="E204" s="48">
        <v>0</v>
      </c>
      <c r="F204" s="81"/>
      <c r="G204" s="48">
        <v>177791.19</v>
      </c>
    </row>
    <row r="205" spans="1:9">
      <c r="A205" s="322">
        <v>42730</v>
      </c>
      <c r="B205" s="9" t="s">
        <v>10019</v>
      </c>
      <c r="C205" s="48">
        <v>125000</v>
      </c>
      <c r="D205" s="341"/>
      <c r="E205" s="48">
        <v>0</v>
      </c>
      <c r="F205" s="81"/>
      <c r="G205" s="48">
        <v>1677791.19</v>
      </c>
    </row>
    <row r="206" spans="1:9">
      <c r="A206" s="322">
        <v>42730</v>
      </c>
      <c r="B206" s="9" t="s">
        <v>10020</v>
      </c>
      <c r="C206" s="48">
        <v>120000</v>
      </c>
      <c r="D206" s="341"/>
      <c r="E206" s="48">
        <v>0</v>
      </c>
      <c r="F206" s="81"/>
      <c r="G206" s="48">
        <v>1802791.19</v>
      </c>
    </row>
    <row r="207" spans="1:9">
      <c r="A207" s="322">
        <v>42730</v>
      </c>
      <c r="B207" s="9" t="s">
        <v>10021</v>
      </c>
      <c r="C207" s="48">
        <v>3166654.29</v>
      </c>
      <c r="D207" s="341"/>
      <c r="E207" s="48">
        <v>0</v>
      </c>
      <c r="F207" s="81"/>
      <c r="G207" s="48">
        <v>1922791.19</v>
      </c>
    </row>
    <row r="208" spans="1:9">
      <c r="A208" s="322">
        <v>42730</v>
      </c>
      <c r="B208" s="9" t="s">
        <v>10022</v>
      </c>
      <c r="C208" s="48">
        <v>22731.07</v>
      </c>
      <c r="D208" s="341"/>
      <c r="E208" s="48">
        <v>0</v>
      </c>
      <c r="F208" s="81"/>
      <c r="G208" s="48">
        <v>5089445.4800000004</v>
      </c>
    </row>
    <row r="209" spans="1:9">
      <c r="A209" s="322">
        <v>42730</v>
      </c>
      <c r="B209" s="9" t="s">
        <v>10023</v>
      </c>
      <c r="C209" s="48">
        <v>0</v>
      </c>
      <c r="D209" s="341"/>
      <c r="E209" s="48">
        <v>85000</v>
      </c>
      <c r="F209" s="81"/>
      <c r="G209" s="48">
        <v>5112176.55</v>
      </c>
      <c r="H209" s="333" t="s">
        <v>9994</v>
      </c>
    </row>
    <row r="210" spans="1:9">
      <c r="A210" s="322">
        <v>42730</v>
      </c>
      <c r="B210" s="9" t="s">
        <v>10024</v>
      </c>
      <c r="C210" s="48">
        <v>0</v>
      </c>
      <c r="D210" s="341"/>
      <c r="E210" s="48">
        <v>851000</v>
      </c>
      <c r="F210" s="81"/>
      <c r="G210" s="48">
        <v>5027176.55</v>
      </c>
      <c r="H210" s="333" t="s">
        <v>10025</v>
      </c>
    </row>
    <row r="211" spans="1:9">
      <c r="A211" s="322">
        <v>42730</v>
      </c>
      <c r="B211" s="9" t="s">
        <v>10026</v>
      </c>
      <c r="C211" s="48">
        <v>0</v>
      </c>
      <c r="D211" s="341"/>
      <c r="E211" s="48">
        <v>50000</v>
      </c>
      <c r="F211" s="81"/>
      <c r="G211" s="48">
        <v>4176176.55</v>
      </c>
      <c r="H211" s="333" t="s">
        <v>10027</v>
      </c>
      <c r="I211" s="2" t="s">
        <v>10028</v>
      </c>
    </row>
    <row r="212" spans="1:9">
      <c r="A212" s="322">
        <v>42730</v>
      </c>
      <c r="B212" s="9" t="s">
        <v>10029</v>
      </c>
      <c r="C212" s="48">
        <v>0</v>
      </c>
      <c r="D212" s="341"/>
      <c r="E212" s="48">
        <v>1840</v>
      </c>
      <c r="F212" s="81"/>
      <c r="G212" s="48">
        <v>4126176.55</v>
      </c>
    </row>
    <row r="213" spans="1:9">
      <c r="A213" s="322">
        <v>42730</v>
      </c>
      <c r="B213" s="9" t="s">
        <v>10030</v>
      </c>
      <c r="C213" s="48">
        <v>0</v>
      </c>
      <c r="D213" s="341"/>
      <c r="E213" s="48">
        <v>10000</v>
      </c>
      <c r="F213" s="81"/>
      <c r="G213" s="48">
        <v>4124336.55</v>
      </c>
      <c r="H213" s="333" t="s">
        <v>9874</v>
      </c>
    </row>
    <row r="214" spans="1:9">
      <c r="A214" s="322">
        <v>42730</v>
      </c>
      <c r="B214" s="414" t="s">
        <v>10031</v>
      </c>
      <c r="C214" s="48">
        <v>0</v>
      </c>
      <c r="D214" s="341"/>
      <c r="E214" s="48">
        <v>5052.63</v>
      </c>
      <c r="F214" s="81"/>
      <c r="G214" s="48">
        <v>4114336.55</v>
      </c>
    </row>
    <row r="215" spans="1:9">
      <c r="A215" s="322">
        <v>42730</v>
      </c>
      <c r="B215" s="9" t="s">
        <v>10032</v>
      </c>
      <c r="C215" s="48">
        <v>0</v>
      </c>
      <c r="D215" s="341"/>
      <c r="E215" s="48">
        <v>60605.49</v>
      </c>
      <c r="F215" s="81"/>
      <c r="G215" s="48">
        <v>4109283.92</v>
      </c>
    </row>
    <row r="216" spans="1:9">
      <c r="A216" s="322">
        <v>42730</v>
      </c>
      <c r="B216" s="9" t="s">
        <v>10033</v>
      </c>
      <c r="C216" s="48">
        <v>0</v>
      </c>
      <c r="D216" s="341"/>
      <c r="E216" s="48">
        <v>23995.62</v>
      </c>
      <c r="F216" s="81"/>
      <c r="G216" s="48">
        <v>4048678.43</v>
      </c>
    </row>
    <row r="217" spans="1:9">
      <c r="A217" s="322">
        <v>42730</v>
      </c>
      <c r="B217" s="294" t="s">
        <v>10034</v>
      </c>
      <c r="C217" s="48">
        <v>0</v>
      </c>
      <c r="D217" s="341"/>
      <c r="E217" s="48">
        <v>4100.5600000000004</v>
      </c>
      <c r="F217" s="81"/>
      <c r="G217" s="48">
        <v>4024682.81</v>
      </c>
    </row>
    <row r="218" spans="1:9">
      <c r="A218" s="411">
        <v>42730</v>
      </c>
      <c r="B218" s="451" t="s">
        <v>4183</v>
      </c>
      <c r="C218" s="413">
        <v>761.6</v>
      </c>
      <c r="D218" s="341"/>
      <c r="E218" s="413">
        <v>0</v>
      </c>
      <c r="F218" s="81"/>
      <c r="G218" s="413">
        <v>4020582.25</v>
      </c>
    </row>
    <row r="219" spans="1:9">
      <c r="A219" s="411">
        <v>42730</v>
      </c>
      <c r="B219" s="412" t="s">
        <v>4184</v>
      </c>
      <c r="C219" s="413">
        <v>4760</v>
      </c>
      <c r="D219" s="341"/>
      <c r="E219" s="413">
        <v>0</v>
      </c>
      <c r="F219" s="81"/>
      <c r="G219" s="413">
        <v>4021343.85</v>
      </c>
    </row>
    <row r="220" spans="1:9">
      <c r="A220" s="322">
        <v>42730</v>
      </c>
      <c r="B220" s="9" t="s">
        <v>4185</v>
      </c>
      <c r="C220" s="48">
        <v>0</v>
      </c>
      <c r="D220" s="341"/>
      <c r="E220" s="48">
        <v>200000</v>
      </c>
      <c r="F220" s="81"/>
      <c r="G220" s="48">
        <v>4026103.85</v>
      </c>
    </row>
    <row r="221" spans="1:9">
      <c r="A221" s="411">
        <v>42730</v>
      </c>
      <c r="B221" s="451" t="s">
        <v>4180</v>
      </c>
      <c r="C221" s="413">
        <v>26.25</v>
      </c>
      <c r="D221" s="341"/>
      <c r="E221" s="413">
        <v>0</v>
      </c>
      <c r="F221" s="81"/>
      <c r="G221" s="413">
        <v>3826103.85</v>
      </c>
    </row>
    <row r="222" spans="1:9">
      <c r="A222" s="411">
        <v>42730</v>
      </c>
      <c r="B222" s="412" t="s">
        <v>4181</v>
      </c>
      <c r="C222" s="413">
        <v>164.05</v>
      </c>
      <c r="D222" s="341"/>
      <c r="E222" s="413">
        <v>0</v>
      </c>
      <c r="F222" s="81"/>
      <c r="G222" s="413">
        <v>3826130.1</v>
      </c>
    </row>
    <row r="223" spans="1:9">
      <c r="A223" s="322">
        <v>42730</v>
      </c>
      <c r="B223" s="9" t="s">
        <v>4182</v>
      </c>
      <c r="C223" s="48">
        <v>0</v>
      </c>
      <c r="D223" s="341"/>
      <c r="E223" s="48">
        <v>46965.45</v>
      </c>
      <c r="F223" s="81"/>
      <c r="G223" s="48">
        <v>3826294.15</v>
      </c>
    </row>
    <row r="224" spans="1:9">
      <c r="A224" s="411">
        <v>42730</v>
      </c>
      <c r="B224" s="451" t="s">
        <v>4183</v>
      </c>
      <c r="C224" s="413">
        <v>53.07</v>
      </c>
      <c r="D224" s="341"/>
      <c r="E224" s="413">
        <v>0</v>
      </c>
      <c r="F224" s="81"/>
      <c r="G224" s="413">
        <v>3779328.7</v>
      </c>
    </row>
    <row r="225" spans="1:9">
      <c r="A225" s="411">
        <v>42730</v>
      </c>
      <c r="B225" s="412" t="s">
        <v>4184</v>
      </c>
      <c r="C225" s="413">
        <v>331.68</v>
      </c>
      <c r="D225" s="341"/>
      <c r="E225" s="413">
        <v>0</v>
      </c>
      <c r="F225" s="81"/>
      <c r="G225" s="413">
        <v>3779381.77</v>
      </c>
    </row>
    <row r="226" spans="1:9">
      <c r="A226" s="322">
        <v>42730</v>
      </c>
      <c r="B226" s="9" t="s">
        <v>4185</v>
      </c>
      <c r="C226" s="48">
        <v>0</v>
      </c>
      <c r="D226" s="341"/>
      <c r="E226" s="48">
        <v>13937.71</v>
      </c>
      <c r="F226" s="81"/>
      <c r="G226" s="48">
        <v>3779713.45</v>
      </c>
    </row>
    <row r="227" spans="1:9">
      <c r="A227" s="411">
        <v>42730</v>
      </c>
      <c r="B227" s="451" t="s">
        <v>4180</v>
      </c>
      <c r="C227" s="413">
        <v>8.5500000000000007</v>
      </c>
      <c r="D227" s="341"/>
      <c r="E227" s="413">
        <v>0</v>
      </c>
      <c r="F227" s="81"/>
      <c r="G227" s="413">
        <v>3765775.74</v>
      </c>
    </row>
    <row r="228" spans="1:9">
      <c r="A228" s="411">
        <v>42730</v>
      </c>
      <c r="B228" s="412" t="s">
        <v>4181</v>
      </c>
      <c r="C228" s="413">
        <v>53.42</v>
      </c>
      <c r="D228" s="341"/>
      <c r="E228" s="413">
        <v>0</v>
      </c>
      <c r="F228" s="81"/>
      <c r="G228" s="413">
        <v>3765784.29</v>
      </c>
    </row>
    <row r="229" spans="1:9">
      <c r="A229" s="322">
        <v>42730</v>
      </c>
      <c r="B229" s="9" t="s">
        <v>4182</v>
      </c>
      <c r="C229" s="48">
        <v>0</v>
      </c>
      <c r="D229" s="341"/>
      <c r="E229" s="48">
        <v>40025</v>
      </c>
      <c r="F229" s="81"/>
      <c r="G229" s="48">
        <v>3765837.71</v>
      </c>
    </row>
    <row r="230" spans="1:9">
      <c r="A230" s="411">
        <v>42730</v>
      </c>
      <c r="B230" s="451" t="s">
        <v>4183</v>
      </c>
      <c r="C230" s="413">
        <v>19.52</v>
      </c>
      <c r="D230" s="341"/>
      <c r="E230" s="413">
        <v>0</v>
      </c>
      <c r="F230" s="81"/>
      <c r="G230" s="413">
        <v>3725812.71</v>
      </c>
    </row>
    <row r="231" spans="1:9">
      <c r="A231" s="411">
        <v>42730</v>
      </c>
      <c r="B231" s="412" t="s">
        <v>4184</v>
      </c>
      <c r="C231" s="413">
        <v>121.97</v>
      </c>
      <c r="D231" s="341"/>
      <c r="E231" s="413">
        <v>0</v>
      </c>
      <c r="F231" s="81"/>
      <c r="G231" s="413">
        <v>3725832.23</v>
      </c>
    </row>
    <row r="232" spans="1:9">
      <c r="A232" s="322">
        <v>42730</v>
      </c>
      <c r="B232" s="9" t="s">
        <v>4185</v>
      </c>
      <c r="C232" s="48">
        <v>0</v>
      </c>
      <c r="D232" s="341"/>
      <c r="E232" s="48">
        <v>5125.01</v>
      </c>
      <c r="F232" s="81"/>
      <c r="G232" s="48">
        <v>3725954.2</v>
      </c>
    </row>
    <row r="233" spans="1:9">
      <c r="A233" s="322">
        <v>42728</v>
      </c>
      <c r="B233" s="9" t="s">
        <v>5990</v>
      </c>
      <c r="C233" s="48">
        <v>2437.0100000000002</v>
      </c>
      <c r="D233" s="341"/>
      <c r="E233" s="48">
        <v>0</v>
      </c>
      <c r="F233" s="81"/>
      <c r="G233" s="48">
        <v>3720829.19</v>
      </c>
      <c r="H233" s="333" t="s">
        <v>5271</v>
      </c>
    </row>
    <row r="234" spans="1:9">
      <c r="A234" s="322">
        <v>42728</v>
      </c>
      <c r="B234" s="9" t="s">
        <v>10035</v>
      </c>
      <c r="C234" s="48">
        <v>0</v>
      </c>
      <c r="D234" s="341"/>
      <c r="E234" s="48">
        <v>1840</v>
      </c>
      <c r="F234" s="81"/>
      <c r="G234" s="48">
        <v>3723266.2</v>
      </c>
    </row>
    <row r="235" spans="1:9">
      <c r="A235" s="322">
        <v>42728</v>
      </c>
      <c r="B235" s="284" t="s">
        <v>5127</v>
      </c>
      <c r="C235" s="48">
        <v>5000</v>
      </c>
      <c r="D235" s="341"/>
      <c r="E235" s="48">
        <v>0</v>
      </c>
      <c r="F235" s="81"/>
      <c r="G235" s="48">
        <v>3721426.2</v>
      </c>
    </row>
    <row r="236" spans="1:9">
      <c r="A236" s="322">
        <v>42730</v>
      </c>
      <c r="B236" s="9" t="s">
        <v>10036</v>
      </c>
      <c r="C236" s="48">
        <v>5009</v>
      </c>
      <c r="D236" s="341"/>
      <c r="E236" s="48">
        <v>0</v>
      </c>
      <c r="F236" s="81"/>
      <c r="G236" s="48">
        <v>3726426.2</v>
      </c>
    </row>
    <row r="237" spans="1:9">
      <c r="A237" s="322">
        <v>42730</v>
      </c>
      <c r="B237" s="9" t="s">
        <v>10037</v>
      </c>
      <c r="C237" s="48">
        <v>639474.39</v>
      </c>
      <c r="D237" s="341"/>
      <c r="E237" s="48">
        <v>0</v>
      </c>
      <c r="F237" s="81"/>
      <c r="G237" s="48">
        <v>3731435.2</v>
      </c>
    </row>
    <row r="238" spans="1:9">
      <c r="A238" s="322">
        <v>42730</v>
      </c>
      <c r="B238" s="9" t="s">
        <v>10038</v>
      </c>
      <c r="C238" s="48">
        <v>232383.35999999999</v>
      </c>
      <c r="D238" s="341"/>
      <c r="E238" s="48">
        <v>0</v>
      </c>
      <c r="F238" s="81"/>
      <c r="G238" s="48">
        <v>4370909.59</v>
      </c>
    </row>
    <row r="239" spans="1:9">
      <c r="A239" s="322">
        <v>42727</v>
      </c>
      <c r="B239" s="9" t="s">
        <v>10039</v>
      </c>
      <c r="C239" s="48">
        <v>0</v>
      </c>
      <c r="D239" s="341"/>
      <c r="E239" s="48">
        <v>50000</v>
      </c>
      <c r="F239" s="81"/>
      <c r="G239" s="48">
        <v>4603292.95</v>
      </c>
      <c r="H239" s="333" t="s">
        <v>10027</v>
      </c>
      <c r="I239" s="2" t="s">
        <v>10028</v>
      </c>
    </row>
    <row r="240" spans="1:9">
      <c r="A240" s="322">
        <v>42727</v>
      </c>
      <c r="B240" s="9" t="s">
        <v>10040</v>
      </c>
      <c r="C240" s="48">
        <v>0</v>
      </c>
      <c r="D240" s="341"/>
      <c r="E240" s="48">
        <v>100000</v>
      </c>
      <c r="F240" s="81"/>
      <c r="G240" s="48">
        <v>4553292.95</v>
      </c>
      <c r="H240" s="333" t="s">
        <v>10041</v>
      </c>
    </row>
    <row r="241" spans="1:9">
      <c r="A241" s="322">
        <v>42727</v>
      </c>
      <c r="B241" s="9" t="s">
        <v>6835</v>
      </c>
      <c r="C241" s="48">
        <v>228000</v>
      </c>
      <c r="D241" s="341"/>
      <c r="E241" s="48">
        <v>0</v>
      </c>
      <c r="F241" s="81"/>
      <c r="G241" s="48">
        <v>4453292.95</v>
      </c>
      <c r="H241" s="333" t="s">
        <v>10042</v>
      </c>
    </row>
    <row r="242" spans="1:9">
      <c r="A242" s="322">
        <v>42727</v>
      </c>
      <c r="B242" s="9" t="s">
        <v>10043</v>
      </c>
      <c r="C242" s="48">
        <v>0</v>
      </c>
      <c r="D242" s="341"/>
      <c r="E242" s="48">
        <v>63970</v>
      </c>
      <c r="F242" s="81"/>
      <c r="G242" s="48">
        <v>4681292.95</v>
      </c>
      <c r="H242" s="333" t="s">
        <v>10041</v>
      </c>
    </row>
    <row r="243" spans="1:9">
      <c r="A243" s="322">
        <v>42727</v>
      </c>
      <c r="B243" s="9" t="s">
        <v>10044</v>
      </c>
      <c r="C243" s="48">
        <v>0</v>
      </c>
      <c r="D243" s="341"/>
      <c r="E243" s="48">
        <v>10120.32</v>
      </c>
      <c r="F243" s="81"/>
      <c r="G243" s="48">
        <v>4617322.95</v>
      </c>
      <c r="H243" s="333" t="s">
        <v>10041</v>
      </c>
    </row>
    <row r="244" spans="1:9">
      <c r="A244" s="322">
        <v>42727</v>
      </c>
      <c r="B244" s="9" t="s">
        <v>9885</v>
      </c>
      <c r="C244" s="48">
        <v>0</v>
      </c>
      <c r="D244" s="341"/>
      <c r="E244" s="48">
        <v>20000</v>
      </c>
      <c r="F244" s="81"/>
      <c r="G244" s="48">
        <v>4607202.63</v>
      </c>
      <c r="H244" s="333" t="s">
        <v>10041</v>
      </c>
      <c r="I244" s="2" t="s">
        <v>10045</v>
      </c>
    </row>
    <row r="245" spans="1:9">
      <c r="A245" s="322">
        <v>42727</v>
      </c>
      <c r="B245" s="9" t="s">
        <v>10046</v>
      </c>
      <c r="C245" s="48">
        <v>0</v>
      </c>
      <c r="D245" s="341"/>
      <c r="E245" s="48">
        <v>1025</v>
      </c>
      <c r="F245" s="81"/>
      <c r="G245" s="48">
        <v>4587202.63</v>
      </c>
      <c r="H245" s="333" t="s">
        <v>10041</v>
      </c>
    </row>
    <row r="246" spans="1:9">
      <c r="A246" s="322">
        <v>42727</v>
      </c>
      <c r="B246" s="9" t="s">
        <v>10047</v>
      </c>
      <c r="C246" s="48">
        <v>233000</v>
      </c>
      <c r="D246" s="341"/>
      <c r="E246" s="48">
        <v>0</v>
      </c>
      <c r="F246" s="81"/>
      <c r="G246" s="48">
        <v>4586177.63</v>
      </c>
    </row>
    <row r="247" spans="1:9">
      <c r="A247" s="322">
        <v>42727</v>
      </c>
      <c r="B247" s="9" t="s">
        <v>10048</v>
      </c>
      <c r="C247" s="48">
        <v>0</v>
      </c>
      <c r="D247" s="341"/>
      <c r="E247" s="48">
        <v>855000</v>
      </c>
      <c r="F247" s="81"/>
      <c r="G247" s="48">
        <v>4819177.63</v>
      </c>
    </row>
    <row r="248" spans="1:9">
      <c r="A248" s="322">
        <v>42727</v>
      </c>
      <c r="B248" s="9" t="s">
        <v>10049</v>
      </c>
      <c r="C248" s="48">
        <v>0</v>
      </c>
      <c r="D248" s="341"/>
      <c r="E248" s="48">
        <v>105000</v>
      </c>
      <c r="F248" s="81"/>
      <c r="G248" s="48">
        <v>3964177.63</v>
      </c>
      <c r="H248" s="333" t="s">
        <v>10041</v>
      </c>
    </row>
    <row r="249" spans="1:9">
      <c r="A249" s="322">
        <v>42727</v>
      </c>
      <c r="B249" s="9" t="s">
        <v>10050</v>
      </c>
      <c r="C249" s="48">
        <v>0</v>
      </c>
      <c r="D249" s="341"/>
      <c r="E249" s="48">
        <v>97062.96</v>
      </c>
      <c r="F249" s="81"/>
      <c r="G249" s="48">
        <v>3859177.63</v>
      </c>
    </row>
    <row r="250" spans="1:9">
      <c r="A250" s="322">
        <v>42727</v>
      </c>
      <c r="B250" s="9" t="s">
        <v>10051</v>
      </c>
      <c r="C250" s="48">
        <v>0</v>
      </c>
      <c r="D250" s="341"/>
      <c r="E250" s="48">
        <v>10350</v>
      </c>
      <c r="F250" s="81"/>
      <c r="G250" s="48">
        <v>3762114.67</v>
      </c>
      <c r="H250" s="333" t="s">
        <v>10052</v>
      </c>
    </row>
    <row r="251" spans="1:9">
      <c r="A251" s="322">
        <v>42727</v>
      </c>
      <c r="B251" s="9" t="s">
        <v>10053</v>
      </c>
      <c r="C251" s="48">
        <v>0</v>
      </c>
      <c r="D251" s="341"/>
      <c r="E251" s="48">
        <v>15000</v>
      </c>
      <c r="F251" s="81"/>
      <c r="G251" s="48">
        <v>3751764.67</v>
      </c>
    </row>
    <row r="252" spans="1:9">
      <c r="A252" s="322">
        <v>42727</v>
      </c>
      <c r="B252" s="9" t="s">
        <v>10054</v>
      </c>
      <c r="C252" s="48">
        <v>2200</v>
      </c>
      <c r="D252" s="341"/>
      <c r="E252" s="48">
        <v>0</v>
      </c>
      <c r="F252" s="81"/>
      <c r="G252" s="48">
        <v>3736764.67</v>
      </c>
    </row>
    <row r="253" spans="1:9">
      <c r="A253" s="322">
        <v>42727</v>
      </c>
      <c r="B253" s="9" t="s">
        <v>10055</v>
      </c>
      <c r="C253" s="48">
        <v>0</v>
      </c>
      <c r="D253" s="341"/>
      <c r="E253" s="48">
        <v>225072.9</v>
      </c>
      <c r="F253" s="81"/>
      <c r="G253" s="48">
        <v>3738964.67</v>
      </c>
      <c r="H253" s="333" t="s">
        <v>10056</v>
      </c>
    </row>
    <row r="254" spans="1:9">
      <c r="A254" s="322">
        <v>42727</v>
      </c>
      <c r="B254" s="9" t="s">
        <v>10057</v>
      </c>
      <c r="C254" s="48">
        <v>0</v>
      </c>
      <c r="D254" s="341"/>
      <c r="E254" s="48">
        <v>50000</v>
      </c>
      <c r="F254" s="81"/>
      <c r="G254" s="48">
        <v>3513891.77</v>
      </c>
    </row>
    <row r="255" spans="1:9">
      <c r="A255" s="322">
        <v>42727</v>
      </c>
      <c r="B255" s="414" t="s">
        <v>10058</v>
      </c>
      <c r="C255" s="48">
        <v>0</v>
      </c>
      <c r="D255" s="341"/>
      <c r="E255" s="48">
        <v>102988.73</v>
      </c>
      <c r="F255" s="81"/>
      <c r="G255" s="48">
        <v>3463891.77</v>
      </c>
      <c r="H255" s="333" t="s">
        <v>10059</v>
      </c>
      <c r="I255" s="2" t="s">
        <v>10060</v>
      </c>
    </row>
    <row r="256" spans="1:9">
      <c r="A256" s="322">
        <v>42727</v>
      </c>
      <c r="B256" s="9" t="s">
        <v>10061</v>
      </c>
      <c r="C256" s="48">
        <v>0</v>
      </c>
      <c r="D256" s="341"/>
      <c r="E256" s="48">
        <v>130000</v>
      </c>
      <c r="F256" s="81"/>
      <c r="G256" s="48">
        <v>3360903.04</v>
      </c>
      <c r="H256" s="333" t="s">
        <v>10041</v>
      </c>
    </row>
    <row r="257" spans="1:8">
      <c r="A257" s="322">
        <v>42727</v>
      </c>
      <c r="B257" s="9" t="s">
        <v>10062</v>
      </c>
      <c r="C257" s="48">
        <v>298967.48</v>
      </c>
      <c r="D257" s="341"/>
      <c r="E257" s="48">
        <v>0</v>
      </c>
      <c r="F257" s="81"/>
      <c r="G257" s="48">
        <v>3230903.04</v>
      </c>
    </row>
    <row r="258" spans="1:8">
      <c r="A258" s="322">
        <v>42727</v>
      </c>
      <c r="B258" s="9" t="s">
        <v>10062</v>
      </c>
      <c r="C258" s="48">
        <v>60444</v>
      </c>
      <c r="D258" s="341"/>
      <c r="E258" s="48">
        <v>0</v>
      </c>
      <c r="F258" s="81"/>
      <c r="G258" s="48">
        <v>3529870.52</v>
      </c>
    </row>
    <row r="259" spans="1:8">
      <c r="A259" s="322">
        <v>42727</v>
      </c>
      <c r="B259" s="9" t="s">
        <v>10062</v>
      </c>
      <c r="C259" s="48">
        <v>6935.14</v>
      </c>
      <c r="D259" s="341"/>
      <c r="E259" s="48">
        <v>0</v>
      </c>
      <c r="F259" s="81"/>
      <c r="G259" s="48">
        <v>3590314.52</v>
      </c>
    </row>
    <row r="260" spans="1:8">
      <c r="A260" s="322">
        <v>42727</v>
      </c>
      <c r="B260" s="9" t="s">
        <v>10063</v>
      </c>
      <c r="C260" s="48">
        <v>4060</v>
      </c>
      <c r="D260" s="341"/>
      <c r="E260" s="48">
        <v>0</v>
      </c>
      <c r="F260" s="81"/>
      <c r="G260" s="48">
        <v>3597249.66</v>
      </c>
    </row>
    <row r="261" spans="1:8">
      <c r="A261" s="322">
        <v>42727</v>
      </c>
      <c r="B261" s="9" t="s">
        <v>10064</v>
      </c>
      <c r="C261" s="48">
        <v>362000</v>
      </c>
      <c r="D261" s="341"/>
      <c r="E261" s="48">
        <v>0</v>
      </c>
      <c r="F261" s="81"/>
      <c r="G261" s="48">
        <v>3601309.66</v>
      </c>
    </row>
    <row r="262" spans="1:8">
      <c r="A262" s="322">
        <v>42727</v>
      </c>
      <c r="B262" s="9" t="s">
        <v>10065</v>
      </c>
      <c r="C262" s="48">
        <v>2245</v>
      </c>
      <c r="D262" s="341"/>
      <c r="E262" s="48">
        <v>0</v>
      </c>
      <c r="F262" s="81"/>
      <c r="G262" s="48">
        <v>3963309.66</v>
      </c>
    </row>
    <row r="263" spans="1:8">
      <c r="A263" s="322">
        <v>42727</v>
      </c>
      <c r="B263" s="9" t="s">
        <v>10066</v>
      </c>
      <c r="C263" s="48">
        <v>5095.58</v>
      </c>
      <c r="D263" s="341"/>
      <c r="E263" s="48">
        <v>0</v>
      </c>
      <c r="F263" s="81"/>
      <c r="G263" s="48">
        <v>3965554.66</v>
      </c>
    </row>
    <row r="264" spans="1:8">
      <c r="A264" s="322">
        <v>42727</v>
      </c>
      <c r="B264" s="9" t="s">
        <v>10067</v>
      </c>
      <c r="C264" s="48">
        <v>0</v>
      </c>
      <c r="D264" s="341"/>
      <c r="E264" s="48">
        <v>19720</v>
      </c>
      <c r="F264" s="81"/>
      <c r="G264" s="48">
        <v>3970650.24</v>
      </c>
      <c r="H264" s="333" t="s">
        <v>10041</v>
      </c>
    </row>
    <row r="265" spans="1:8">
      <c r="A265" s="322">
        <v>42727</v>
      </c>
      <c r="B265" s="9" t="s">
        <v>5077</v>
      </c>
      <c r="C265" s="48">
        <v>0</v>
      </c>
      <c r="D265" s="341"/>
      <c r="E265" s="48">
        <v>224800</v>
      </c>
      <c r="F265" s="81"/>
      <c r="G265" s="48">
        <v>3950930.24</v>
      </c>
      <c r="H265" s="333" t="s">
        <v>10041</v>
      </c>
    </row>
    <row r="266" spans="1:8">
      <c r="A266" s="322">
        <v>42727</v>
      </c>
      <c r="B266" s="9" t="s">
        <v>10068</v>
      </c>
      <c r="C266" s="48">
        <v>0</v>
      </c>
      <c r="D266" s="341"/>
      <c r="E266" s="48">
        <v>4371</v>
      </c>
      <c r="F266" s="81"/>
      <c r="G266" s="48">
        <v>3726130.24</v>
      </c>
      <c r="H266" s="333" t="s">
        <v>10041</v>
      </c>
    </row>
    <row r="267" spans="1:8">
      <c r="A267" s="322">
        <v>42727</v>
      </c>
      <c r="B267" s="9" t="s">
        <v>5045</v>
      </c>
      <c r="C267" s="48">
        <v>0</v>
      </c>
      <c r="D267" s="341"/>
      <c r="E267" s="48">
        <v>94000</v>
      </c>
      <c r="F267" s="81"/>
      <c r="G267" s="48">
        <v>3721759.24</v>
      </c>
      <c r="H267" s="333" t="s">
        <v>10041</v>
      </c>
    </row>
    <row r="268" spans="1:8">
      <c r="A268" s="322">
        <v>42727</v>
      </c>
      <c r="B268" s="9" t="s">
        <v>10069</v>
      </c>
      <c r="C268" s="48">
        <v>0</v>
      </c>
      <c r="D268" s="341"/>
      <c r="E268" s="48">
        <v>1025</v>
      </c>
      <c r="F268" s="81"/>
      <c r="G268" s="48">
        <v>3627759.24</v>
      </c>
      <c r="H268" s="333" t="s">
        <v>10041</v>
      </c>
    </row>
    <row r="269" spans="1:8">
      <c r="A269" s="322">
        <v>42727</v>
      </c>
      <c r="B269" s="9" t="s">
        <v>10070</v>
      </c>
      <c r="C269" s="48">
        <v>0</v>
      </c>
      <c r="D269" s="341"/>
      <c r="E269" s="48">
        <v>893000</v>
      </c>
      <c r="F269" s="81"/>
      <c r="G269" s="48">
        <v>3626734.24</v>
      </c>
      <c r="H269" s="333" t="s">
        <v>10071</v>
      </c>
    </row>
    <row r="270" spans="1:8">
      <c r="A270" s="322">
        <v>42727</v>
      </c>
      <c r="B270" s="9" t="s">
        <v>10072</v>
      </c>
      <c r="C270" s="48">
        <v>0</v>
      </c>
      <c r="D270" s="341"/>
      <c r="E270" s="48">
        <v>273500</v>
      </c>
      <c r="F270" s="81"/>
      <c r="G270" s="48">
        <v>2733734.24</v>
      </c>
      <c r="H270" s="333" t="s">
        <v>10041</v>
      </c>
    </row>
    <row r="271" spans="1:8">
      <c r="A271" s="322">
        <v>42727</v>
      </c>
      <c r="B271" s="9" t="s">
        <v>10073</v>
      </c>
      <c r="C271" s="48">
        <v>500000</v>
      </c>
      <c r="D271" s="341"/>
      <c r="E271" s="48">
        <v>0</v>
      </c>
      <c r="F271" s="81"/>
      <c r="G271" s="48">
        <v>2460234.2400000002</v>
      </c>
    </row>
    <row r="272" spans="1:8">
      <c r="A272" s="322">
        <v>42727</v>
      </c>
      <c r="B272" s="9" t="s">
        <v>10074</v>
      </c>
      <c r="C272" s="48">
        <v>0</v>
      </c>
      <c r="D272" s="341"/>
      <c r="E272" s="48">
        <v>500033.66</v>
      </c>
      <c r="F272" s="81"/>
      <c r="G272" s="48">
        <v>2960234.24</v>
      </c>
    </row>
    <row r="273" spans="1:9">
      <c r="A273" s="322">
        <v>42727</v>
      </c>
      <c r="B273" s="291" t="s">
        <v>10075</v>
      </c>
      <c r="C273" s="48">
        <v>0</v>
      </c>
      <c r="D273" s="341"/>
      <c r="E273" s="48">
        <v>297200</v>
      </c>
      <c r="F273" s="81"/>
      <c r="G273" s="48">
        <v>2460200.58</v>
      </c>
      <c r="H273" s="333" t="s">
        <v>10076</v>
      </c>
      <c r="I273" s="2" t="s">
        <v>10077</v>
      </c>
    </row>
    <row r="274" spans="1:9">
      <c r="A274" s="322">
        <v>42727</v>
      </c>
      <c r="B274" s="291" t="s">
        <v>10078</v>
      </c>
      <c r="C274" s="48">
        <v>0</v>
      </c>
      <c r="D274" s="341"/>
      <c r="E274" s="48">
        <v>184900</v>
      </c>
      <c r="F274" s="81"/>
      <c r="G274" s="48">
        <v>2163000.58</v>
      </c>
      <c r="H274" s="333" t="s">
        <v>10079</v>
      </c>
      <c r="I274" s="2" t="s">
        <v>10077</v>
      </c>
    </row>
    <row r="275" spans="1:9">
      <c r="A275" s="322">
        <v>42727</v>
      </c>
      <c r="B275" s="9" t="s">
        <v>10080</v>
      </c>
      <c r="C275" s="48">
        <v>0</v>
      </c>
      <c r="D275" s="341"/>
      <c r="E275" s="48">
        <v>10000</v>
      </c>
      <c r="F275" s="81"/>
      <c r="G275" s="48">
        <v>1978100.58</v>
      </c>
      <c r="H275" s="333" t="s">
        <v>10041</v>
      </c>
      <c r="I275" s="2" t="s">
        <v>10081</v>
      </c>
    </row>
    <row r="276" spans="1:9">
      <c r="A276" s="322">
        <v>42727</v>
      </c>
      <c r="B276" s="9" t="s">
        <v>10082</v>
      </c>
      <c r="C276" s="48">
        <v>3237.53</v>
      </c>
      <c r="D276" s="341"/>
      <c r="E276" s="48">
        <v>0</v>
      </c>
      <c r="F276" s="81"/>
      <c r="G276" s="48">
        <v>1968100.58</v>
      </c>
    </row>
    <row r="277" spans="1:9">
      <c r="A277" s="322">
        <v>42727</v>
      </c>
      <c r="B277" s="9" t="s">
        <v>10083</v>
      </c>
      <c r="C277" s="48">
        <v>0</v>
      </c>
      <c r="D277" s="341"/>
      <c r="E277" s="48">
        <v>387200</v>
      </c>
      <c r="F277" s="81"/>
      <c r="G277" s="48">
        <v>1971338.11</v>
      </c>
      <c r="H277" s="333" t="s">
        <v>10041</v>
      </c>
    </row>
    <row r="278" spans="1:9">
      <c r="A278" s="322">
        <v>42727</v>
      </c>
      <c r="B278" s="9" t="s">
        <v>5077</v>
      </c>
      <c r="C278" s="48">
        <v>0</v>
      </c>
      <c r="D278" s="341"/>
      <c r="E278" s="48">
        <v>1840</v>
      </c>
      <c r="F278" s="81"/>
      <c r="G278" s="48">
        <v>1584138.11</v>
      </c>
    </row>
    <row r="279" spans="1:9">
      <c r="A279" s="322">
        <v>42727</v>
      </c>
      <c r="B279" s="9" t="s">
        <v>10084</v>
      </c>
      <c r="C279" s="48">
        <v>0</v>
      </c>
      <c r="D279" s="341"/>
      <c r="E279" s="48">
        <v>20000</v>
      </c>
      <c r="F279" s="81"/>
      <c r="G279" s="48">
        <v>1582298.11</v>
      </c>
      <c r="H279" s="333" t="s">
        <v>9937</v>
      </c>
      <c r="I279" s="2" t="s">
        <v>10085</v>
      </c>
    </row>
    <row r="280" spans="1:9">
      <c r="A280" s="322">
        <v>42727</v>
      </c>
      <c r="B280" s="284" t="s">
        <v>10086</v>
      </c>
      <c r="C280" s="48">
        <v>5000</v>
      </c>
      <c r="D280" s="341"/>
      <c r="E280" s="48">
        <v>0</v>
      </c>
      <c r="F280" s="81"/>
      <c r="G280" s="48">
        <v>1562298.11</v>
      </c>
    </row>
    <row r="281" spans="1:9">
      <c r="A281" s="322">
        <v>42727</v>
      </c>
      <c r="B281" s="9" t="s">
        <v>10087</v>
      </c>
      <c r="C281" s="48">
        <v>0</v>
      </c>
      <c r="D281" s="341"/>
      <c r="E281" s="48">
        <v>30676.83</v>
      </c>
      <c r="F281" s="81"/>
      <c r="G281" s="48">
        <v>1567298.11</v>
      </c>
    </row>
    <row r="282" spans="1:9">
      <c r="A282" s="322">
        <v>42727</v>
      </c>
      <c r="B282" s="9" t="s">
        <v>10088</v>
      </c>
      <c r="C282" s="48">
        <v>0</v>
      </c>
      <c r="D282" s="341"/>
      <c r="E282" s="48">
        <v>27287.86</v>
      </c>
      <c r="F282" s="81"/>
      <c r="G282" s="48">
        <v>1536621.28</v>
      </c>
    </row>
    <row r="283" spans="1:9">
      <c r="A283" s="411">
        <v>42727</v>
      </c>
      <c r="B283" s="451" t="s">
        <v>4180</v>
      </c>
      <c r="C283" s="413">
        <v>32.479999999999997</v>
      </c>
      <c r="D283" s="341"/>
      <c r="E283" s="413">
        <v>0</v>
      </c>
      <c r="F283" s="81"/>
      <c r="G283" s="413">
        <v>1509333.42</v>
      </c>
    </row>
    <row r="284" spans="1:9">
      <c r="A284" s="411">
        <v>42727</v>
      </c>
      <c r="B284" s="412" t="s">
        <v>4181</v>
      </c>
      <c r="C284" s="413">
        <v>202.98</v>
      </c>
      <c r="D284" s="341"/>
      <c r="E284" s="413">
        <v>0</v>
      </c>
      <c r="F284" s="81"/>
      <c r="G284" s="413">
        <v>1509365.9</v>
      </c>
    </row>
    <row r="285" spans="1:9">
      <c r="A285" s="322">
        <v>42727</v>
      </c>
      <c r="B285" s="9" t="s">
        <v>4182</v>
      </c>
      <c r="C285" s="48">
        <v>0</v>
      </c>
      <c r="D285" s="341"/>
      <c r="E285" s="48">
        <v>40778.730000000003</v>
      </c>
      <c r="F285" s="81"/>
      <c r="G285" s="48">
        <v>1509568.88</v>
      </c>
    </row>
    <row r="286" spans="1:9">
      <c r="A286" s="411">
        <v>42727</v>
      </c>
      <c r="B286" s="451" t="s">
        <v>4183</v>
      </c>
      <c r="C286" s="413">
        <v>115.24</v>
      </c>
      <c r="D286" s="341"/>
      <c r="E286" s="413">
        <v>0</v>
      </c>
      <c r="F286" s="81"/>
      <c r="G286" s="413">
        <v>1468790.15</v>
      </c>
    </row>
    <row r="287" spans="1:9">
      <c r="A287" s="411">
        <v>42727</v>
      </c>
      <c r="B287" s="412" t="s">
        <v>4184</v>
      </c>
      <c r="C287" s="413">
        <v>720.26</v>
      </c>
      <c r="D287" s="341"/>
      <c r="E287" s="413">
        <v>0</v>
      </c>
      <c r="F287" s="81"/>
      <c r="G287" s="413">
        <v>1468905.39</v>
      </c>
    </row>
    <row r="288" spans="1:9">
      <c r="A288" s="322">
        <v>42727</v>
      </c>
      <c r="B288" s="9" t="s">
        <v>4185</v>
      </c>
      <c r="C288" s="48">
        <v>0</v>
      </c>
      <c r="D288" s="341"/>
      <c r="E288" s="48">
        <v>30263.919999999998</v>
      </c>
      <c r="F288" s="81"/>
      <c r="G288" s="48">
        <v>1469625.65</v>
      </c>
    </row>
    <row r="289" spans="1:8">
      <c r="A289" s="322">
        <v>42727</v>
      </c>
      <c r="B289" s="9" t="s">
        <v>10089</v>
      </c>
      <c r="C289" s="48">
        <v>0</v>
      </c>
      <c r="D289" s="341"/>
      <c r="E289" s="48">
        <v>100000</v>
      </c>
      <c r="F289" s="81"/>
      <c r="G289" s="48">
        <v>1439361.73</v>
      </c>
      <c r="H289" s="333" t="s">
        <v>10090</v>
      </c>
    </row>
    <row r="290" spans="1:8">
      <c r="A290" s="322">
        <v>42727</v>
      </c>
      <c r="B290" s="9" t="s">
        <v>10091</v>
      </c>
      <c r="C290" s="48">
        <v>232383.35999999999</v>
      </c>
      <c r="D290" s="341"/>
      <c r="E290" s="48">
        <v>0</v>
      </c>
      <c r="F290" s="81"/>
      <c r="G290" s="48">
        <v>1339361.73</v>
      </c>
    </row>
    <row r="291" spans="1:8">
      <c r="A291" s="322">
        <v>42726</v>
      </c>
      <c r="B291" s="9" t="s">
        <v>10092</v>
      </c>
      <c r="C291" s="48">
        <v>547.53</v>
      </c>
      <c r="D291" s="341"/>
      <c r="E291" s="48">
        <v>0</v>
      </c>
      <c r="F291" s="81"/>
      <c r="G291" s="48">
        <v>1571745.09</v>
      </c>
      <c r="H291" s="333" t="s">
        <v>10093</v>
      </c>
    </row>
    <row r="292" spans="1:8">
      <c r="A292" s="322">
        <v>42726</v>
      </c>
      <c r="B292" s="9" t="s">
        <v>10094</v>
      </c>
      <c r="C292" s="48">
        <v>799.44</v>
      </c>
      <c r="D292" s="341"/>
      <c r="E292" s="48">
        <v>0</v>
      </c>
      <c r="F292" s="81"/>
      <c r="G292" s="48">
        <v>1572292.62</v>
      </c>
      <c r="H292" s="333" t="s">
        <v>10095</v>
      </c>
    </row>
    <row r="293" spans="1:8">
      <c r="A293" s="322">
        <v>42726</v>
      </c>
      <c r="B293" s="9" t="s">
        <v>7867</v>
      </c>
      <c r="C293" s="48">
        <v>1841.64</v>
      </c>
      <c r="D293" s="341"/>
      <c r="E293" s="48">
        <v>0</v>
      </c>
      <c r="F293" s="81"/>
      <c r="G293" s="48">
        <v>1573092.06</v>
      </c>
      <c r="H293" s="333" t="s">
        <v>10096</v>
      </c>
    </row>
    <row r="294" spans="1:8">
      <c r="A294" s="322">
        <v>42726</v>
      </c>
      <c r="B294" s="9" t="s">
        <v>10097</v>
      </c>
      <c r="C294" s="48">
        <v>4142.49</v>
      </c>
      <c r="D294" s="341"/>
      <c r="E294" s="48">
        <v>0</v>
      </c>
      <c r="F294" s="81"/>
      <c r="G294" s="48">
        <v>1574933.7</v>
      </c>
      <c r="H294" s="333" t="s">
        <v>10098</v>
      </c>
    </row>
    <row r="295" spans="1:8">
      <c r="A295" s="322">
        <v>42726</v>
      </c>
      <c r="B295" s="9" t="s">
        <v>10099</v>
      </c>
      <c r="C295" s="48">
        <v>11432.05</v>
      </c>
      <c r="D295" s="341"/>
      <c r="E295" s="48">
        <v>0</v>
      </c>
      <c r="F295" s="81"/>
      <c r="G295" s="48">
        <v>1579076.19</v>
      </c>
      <c r="H295" s="333" t="s">
        <v>10100</v>
      </c>
    </row>
    <row r="296" spans="1:8">
      <c r="A296" s="322">
        <v>42726</v>
      </c>
      <c r="B296" s="9" t="s">
        <v>5077</v>
      </c>
      <c r="C296" s="48">
        <v>0</v>
      </c>
      <c r="D296" s="341"/>
      <c r="E296" s="48">
        <v>190000</v>
      </c>
      <c r="F296" s="81"/>
      <c r="G296" s="48">
        <v>1590508.24</v>
      </c>
      <c r="H296" s="333" t="s">
        <v>10090</v>
      </c>
    </row>
    <row r="297" spans="1:8">
      <c r="A297" s="322">
        <v>42726</v>
      </c>
      <c r="B297" s="9" t="s">
        <v>6174</v>
      </c>
      <c r="C297" s="48">
        <v>0</v>
      </c>
      <c r="D297" s="341"/>
      <c r="E297" s="48">
        <v>2901</v>
      </c>
      <c r="F297" s="81"/>
      <c r="G297" s="48">
        <v>1400508.24</v>
      </c>
      <c r="H297" s="333" t="s">
        <v>10090</v>
      </c>
    </row>
    <row r="298" spans="1:8">
      <c r="A298" s="322">
        <v>42726</v>
      </c>
      <c r="B298" s="9" t="s">
        <v>5045</v>
      </c>
      <c r="C298" s="48">
        <v>0</v>
      </c>
      <c r="D298" s="341"/>
      <c r="E298" s="48">
        <v>1561.44</v>
      </c>
      <c r="F298" s="81"/>
      <c r="G298" s="48">
        <v>1397607.24</v>
      </c>
      <c r="H298" s="333" t="s">
        <v>10090</v>
      </c>
    </row>
    <row r="299" spans="1:8">
      <c r="A299" s="322">
        <v>42726</v>
      </c>
      <c r="B299" s="9" t="s">
        <v>10101</v>
      </c>
      <c r="C299" s="48">
        <v>50000</v>
      </c>
      <c r="D299" s="341"/>
      <c r="E299" s="48">
        <v>0</v>
      </c>
      <c r="F299" s="81"/>
      <c r="G299" s="48">
        <v>1396045.8</v>
      </c>
    </row>
    <row r="300" spans="1:8">
      <c r="A300" s="322">
        <v>42726</v>
      </c>
      <c r="B300" s="414" t="s">
        <v>10102</v>
      </c>
      <c r="C300" s="48">
        <v>0</v>
      </c>
      <c r="D300" s="341"/>
      <c r="E300" s="48">
        <v>55972.6</v>
      </c>
      <c r="F300" s="81"/>
      <c r="G300" s="48">
        <v>1446045.8</v>
      </c>
      <c r="H300" s="333" t="s">
        <v>10103</v>
      </c>
    </row>
    <row r="301" spans="1:8">
      <c r="A301" s="322">
        <v>42726</v>
      </c>
      <c r="B301" s="9" t="s">
        <v>10104</v>
      </c>
      <c r="C301" s="48">
        <v>0</v>
      </c>
      <c r="D301" s="341"/>
      <c r="E301" s="48">
        <v>1840</v>
      </c>
      <c r="F301" s="81"/>
      <c r="G301" s="48">
        <v>1390073.2</v>
      </c>
    </row>
    <row r="302" spans="1:8">
      <c r="A302" s="322">
        <v>42726</v>
      </c>
      <c r="B302" s="9" t="s">
        <v>10105</v>
      </c>
      <c r="C302" s="48">
        <v>6763.23</v>
      </c>
      <c r="D302" s="341"/>
      <c r="E302" s="48">
        <v>0</v>
      </c>
      <c r="F302" s="81"/>
      <c r="G302" s="48">
        <v>1388233.2</v>
      </c>
    </row>
    <row r="303" spans="1:8">
      <c r="A303" s="322">
        <v>42726</v>
      </c>
      <c r="B303" s="9" t="s">
        <v>10106</v>
      </c>
      <c r="C303" s="48">
        <v>170000</v>
      </c>
      <c r="D303" s="341"/>
      <c r="E303" s="48">
        <v>0</v>
      </c>
      <c r="F303" s="81"/>
      <c r="G303" s="48">
        <v>1394996.43</v>
      </c>
    </row>
    <row r="304" spans="1:8">
      <c r="A304" s="322">
        <v>42726</v>
      </c>
      <c r="B304" s="9" t="s">
        <v>10107</v>
      </c>
      <c r="C304" s="48">
        <v>3274407.87</v>
      </c>
      <c r="D304" s="341"/>
      <c r="E304" s="48">
        <v>0</v>
      </c>
      <c r="F304" s="81"/>
      <c r="G304" s="48">
        <v>1564996.43</v>
      </c>
    </row>
    <row r="305" spans="1:9">
      <c r="A305" s="322">
        <v>42726</v>
      </c>
      <c r="B305" s="9" t="s">
        <v>10108</v>
      </c>
      <c r="C305" s="48">
        <v>0</v>
      </c>
      <c r="D305" s="341"/>
      <c r="E305" s="48">
        <v>450000</v>
      </c>
      <c r="F305" s="81"/>
      <c r="G305" s="48">
        <v>4839404.3</v>
      </c>
      <c r="H305" s="333" t="s">
        <v>10109</v>
      </c>
    </row>
    <row r="306" spans="1:9">
      <c r="A306" s="322">
        <v>42726</v>
      </c>
      <c r="B306" s="9" t="s">
        <v>10110</v>
      </c>
      <c r="C306" s="48">
        <v>0</v>
      </c>
      <c r="D306" s="341"/>
      <c r="E306" s="48">
        <v>100000</v>
      </c>
      <c r="F306" s="81"/>
      <c r="G306" s="48">
        <v>4389404.3</v>
      </c>
      <c r="H306" s="333" t="s">
        <v>10090</v>
      </c>
    </row>
    <row r="307" spans="1:9">
      <c r="A307" s="322">
        <v>42726</v>
      </c>
      <c r="B307" s="291" t="s">
        <v>10111</v>
      </c>
      <c r="C307" s="48">
        <v>0</v>
      </c>
      <c r="D307" s="341"/>
      <c r="E307" s="48">
        <v>2821.84</v>
      </c>
      <c r="F307" s="81"/>
      <c r="G307" s="48">
        <v>4289404.3</v>
      </c>
      <c r="H307" s="333" t="s">
        <v>10112</v>
      </c>
      <c r="I307" s="2" t="s">
        <v>10113</v>
      </c>
    </row>
    <row r="308" spans="1:9">
      <c r="A308" s="322">
        <v>42726</v>
      </c>
      <c r="B308" s="291" t="s">
        <v>10114</v>
      </c>
      <c r="C308" s="48">
        <v>0</v>
      </c>
      <c r="D308" s="341"/>
      <c r="E308" s="48">
        <v>23798.81</v>
      </c>
      <c r="F308" s="81"/>
      <c r="G308" s="48">
        <v>4286582.46</v>
      </c>
      <c r="H308" s="333" t="s">
        <v>10115</v>
      </c>
      <c r="I308" s="2" t="s">
        <v>10113</v>
      </c>
    </row>
    <row r="309" spans="1:9">
      <c r="A309" s="322">
        <v>42726</v>
      </c>
      <c r="B309" s="291" t="s">
        <v>10116</v>
      </c>
      <c r="C309" s="48">
        <v>0</v>
      </c>
      <c r="D309" s="341"/>
      <c r="E309" s="48">
        <v>1741.84</v>
      </c>
      <c r="F309" s="81"/>
      <c r="G309" s="48">
        <v>4262783.6500000004</v>
      </c>
      <c r="H309" s="333" t="s">
        <v>10117</v>
      </c>
      <c r="I309" s="2" t="s">
        <v>10113</v>
      </c>
    </row>
    <row r="310" spans="1:9">
      <c r="A310" s="322">
        <v>42726</v>
      </c>
      <c r="B310" s="9" t="s">
        <v>5045</v>
      </c>
      <c r="C310" s="48">
        <v>0</v>
      </c>
      <c r="D310" s="341"/>
      <c r="E310" s="48">
        <v>5521.55</v>
      </c>
      <c r="F310" s="81"/>
      <c r="G310" s="48">
        <v>4261041.8099999996</v>
      </c>
    </row>
    <row r="311" spans="1:9">
      <c r="A311" s="322">
        <v>42726</v>
      </c>
      <c r="B311" s="9" t="s">
        <v>5045</v>
      </c>
      <c r="C311" s="48">
        <v>0</v>
      </c>
      <c r="D311" s="341"/>
      <c r="E311" s="48">
        <v>798.97</v>
      </c>
      <c r="F311" s="81"/>
      <c r="G311" s="48">
        <v>4255520.26</v>
      </c>
    </row>
    <row r="312" spans="1:9">
      <c r="A312" s="322">
        <v>42726</v>
      </c>
      <c r="B312" s="9" t="s">
        <v>10118</v>
      </c>
      <c r="C312" s="48">
        <v>0</v>
      </c>
      <c r="D312" s="341"/>
      <c r="E312" s="48">
        <v>10000</v>
      </c>
      <c r="F312" s="81"/>
      <c r="G312" s="48">
        <v>4254721.29</v>
      </c>
      <c r="H312" s="333" t="s">
        <v>9835</v>
      </c>
    </row>
    <row r="313" spans="1:9">
      <c r="A313" s="322">
        <v>42726</v>
      </c>
      <c r="B313" s="9" t="s">
        <v>5077</v>
      </c>
      <c r="C313" s="48">
        <v>0</v>
      </c>
      <c r="D313" s="341"/>
      <c r="E313" s="48">
        <v>3030</v>
      </c>
      <c r="F313" s="81"/>
      <c r="G313" s="48">
        <v>4244721.29</v>
      </c>
    </row>
    <row r="314" spans="1:9">
      <c r="A314" s="322">
        <v>42726</v>
      </c>
      <c r="B314" s="9" t="s">
        <v>5077</v>
      </c>
      <c r="C314" s="48">
        <v>0</v>
      </c>
      <c r="D314" s="341"/>
      <c r="E314" s="48">
        <v>3925.99</v>
      </c>
      <c r="F314" s="81"/>
      <c r="G314" s="48">
        <v>4241691.29</v>
      </c>
    </row>
    <row r="315" spans="1:9">
      <c r="A315" s="322">
        <v>42726</v>
      </c>
      <c r="B315" s="284" t="s">
        <v>10119</v>
      </c>
      <c r="C315" s="48">
        <v>5000</v>
      </c>
      <c r="D315" s="341"/>
      <c r="E315" s="48">
        <v>0</v>
      </c>
      <c r="F315" s="81"/>
      <c r="G315" s="48">
        <v>4237765.3</v>
      </c>
    </row>
    <row r="316" spans="1:9">
      <c r="A316" s="322">
        <v>42726</v>
      </c>
      <c r="B316" s="9" t="s">
        <v>10120</v>
      </c>
      <c r="C316" s="48">
        <v>0</v>
      </c>
      <c r="D316" s="341"/>
      <c r="E316" s="48">
        <v>1025</v>
      </c>
      <c r="F316" s="81"/>
      <c r="G316" s="48">
        <v>4242765.3</v>
      </c>
      <c r="H316" s="333" t="s">
        <v>10090</v>
      </c>
      <c r="I316" s="2" t="s">
        <v>10121</v>
      </c>
    </row>
    <row r="317" spans="1:9">
      <c r="A317" s="322">
        <v>42726</v>
      </c>
      <c r="B317" s="9" t="s">
        <v>10122</v>
      </c>
      <c r="C317" s="48">
        <v>0</v>
      </c>
      <c r="D317" s="341"/>
      <c r="E317" s="48">
        <v>132343.29</v>
      </c>
      <c r="F317" s="81"/>
      <c r="G317" s="48">
        <v>4241740.3</v>
      </c>
    </row>
    <row r="318" spans="1:9">
      <c r="A318" s="322">
        <v>42726</v>
      </c>
      <c r="B318" s="9" t="s">
        <v>10123</v>
      </c>
      <c r="C318" s="48">
        <v>0</v>
      </c>
      <c r="D318" s="341"/>
      <c r="E318" s="48">
        <v>68814.509999999995</v>
      </c>
      <c r="F318" s="81"/>
      <c r="G318" s="48">
        <v>4109397.01</v>
      </c>
    </row>
    <row r="319" spans="1:9">
      <c r="A319" s="322">
        <v>42726</v>
      </c>
      <c r="B319" s="9" t="s">
        <v>10124</v>
      </c>
      <c r="C319" s="48">
        <v>0</v>
      </c>
      <c r="D319" s="341"/>
      <c r="E319" s="48">
        <v>100000</v>
      </c>
      <c r="F319" s="81"/>
      <c r="G319" s="48">
        <v>4040582.5</v>
      </c>
      <c r="H319" s="333" t="s">
        <v>10090</v>
      </c>
    </row>
    <row r="320" spans="1:9">
      <c r="A320" s="411">
        <v>42726</v>
      </c>
      <c r="B320" s="451" t="s">
        <v>4180</v>
      </c>
      <c r="C320" s="413">
        <v>14.84</v>
      </c>
      <c r="D320" s="341"/>
      <c r="E320" s="413">
        <v>0</v>
      </c>
      <c r="F320" s="81"/>
      <c r="G320" s="413">
        <v>3940582.5</v>
      </c>
    </row>
    <row r="321" spans="1:9">
      <c r="A321" s="411">
        <v>42726</v>
      </c>
      <c r="B321" s="412" t="s">
        <v>4181</v>
      </c>
      <c r="C321" s="413">
        <v>92.73</v>
      </c>
      <c r="D321" s="341"/>
      <c r="E321" s="413">
        <v>0</v>
      </c>
      <c r="F321" s="81"/>
      <c r="G321" s="413">
        <v>3940597.34</v>
      </c>
    </row>
    <row r="322" spans="1:9">
      <c r="A322" s="322">
        <v>42726</v>
      </c>
      <c r="B322" s="9" t="s">
        <v>4182</v>
      </c>
      <c r="C322" s="48">
        <v>0</v>
      </c>
      <c r="D322" s="341"/>
      <c r="E322" s="48">
        <v>15531.2</v>
      </c>
      <c r="F322" s="81"/>
      <c r="G322" s="48">
        <v>3940690.07</v>
      </c>
    </row>
    <row r="323" spans="1:9">
      <c r="A323" s="411">
        <v>42726</v>
      </c>
      <c r="B323" s="451" t="s">
        <v>4183</v>
      </c>
      <c r="C323" s="413">
        <v>63.07</v>
      </c>
      <c r="D323" s="341"/>
      <c r="E323" s="413">
        <v>0</v>
      </c>
      <c r="F323" s="81"/>
      <c r="G323" s="413">
        <v>3925158.87</v>
      </c>
    </row>
    <row r="324" spans="1:9">
      <c r="A324" s="411">
        <v>42726</v>
      </c>
      <c r="B324" s="412" t="s">
        <v>4184</v>
      </c>
      <c r="C324" s="413">
        <v>394.2</v>
      </c>
      <c r="D324" s="341"/>
      <c r="E324" s="413">
        <v>0</v>
      </c>
      <c r="F324" s="81"/>
      <c r="G324" s="413">
        <v>3925221.94</v>
      </c>
    </row>
    <row r="325" spans="1:9">
      <c r="A325" s="322">
        <v>42726</v>
      </c>
      <c r="B325" s="9" t="s">
        <v>4185</v>
      </c>
      <c r="C325" s="48">
        <v>0</v>
      </c>
      <c r="D325" s="341"/>
      <c r="E325" s="48">
        <v>16564.27</v>
      </c>
      <c r="F325" s="81"/>
      <c r="G325" s="48">
        <v>3925616.14</v>
      </c>
    </row>
    <row r="326" spans="1:9">
      <c r="A326" s="411">
        <v>42726</v>
      </c>
      <c r="B326" s="451" t="s">
        <v>7987</v>
      </c>
      <c r="C326" s="413">
        <v>196.18</v>
      </c>
      <c r="D326" s="341"/>
      <c r="E326" s="413">
        <v>0</v>
      </c>
      <c r="F326" s="81"/>
      <c r="G326" s="413">
        <v>3909051.87</v>
      </c>
    </row>
    <row r="327" spans="1:9">
      <c r="A327" s="411">
        <v>42726</v>
      </c>
      <c r="B327" s="412" t="s">
        <v>7988</v>
      </c>
      <c r="C327" s="413">
        <v>1226.0999999999999</v>
      </c>
      <c r="D327" s="341"/>
      <c r="E327" s="413">
        <v>0</v>
      </c>
      <c r="F327" s="81"/>
      <c r="G327" s="413">
        <v>3909248.05</v>
      </c>
    </row>
    <row r="328" spans="1:9">
      <c r="A328" s="322">
        <v>42726</v>
      </c>
      <c r="B328" s="9" t="s">
        <v>7989</v>
      </c>
      <c r="C328" s="48">
        <v>0</v>
      </c>
      <c r="D328" s="341"/>
      <c r="E328" s="48">
        <v>12920</v>
      </c>
      <c r="F328" s="81"/>
      <c r="G328" s="48">
        <v>3910474.15</v>
      </c>
    </row>
    <row r="329" spans="1:9">
      <c r="A329" s="322">
        <v>42726</v>
      </c>
      <c r="B329" s="414" t="s">
        <v>10125</v>
      </c>
      <c r="C329" s="48">
        <v>0</v>
      </c>
      <c r="D329" s="341"/>
      <c r="E329" s="48">
        <v>41009.699999999997</v>
      </c>
      <c r="F329" s="81"/>
      <c r="G329" s="48">
        <v>3897554.15</v>
      </c>
    </row>
    <row r="330" spans="1:9">
      <c r="A330" s="322">
        <v>42725</v>
      </c>
      <c r="B330" s="9" t="s">
        <v>10126</v>
      </c>
      <c r="C330" s="48">
        <v>0</v>
      </c>
      <c r="D330" s="341"/>
      <c r="E330" s="48">
        <v>5000</v>
      </c>
      <c r="F330" s="81"/>
      <c r="G330" s="48">
        <v>3856544.45</v>
      </c>
      <c r="H330" s="333" t="s">
        <v>10090</v>
      </c>
      <c r="I330" s="2" t="s">
        <v>10127</v>
      </c>
    </row>
    <row r="331" spans="1:9">
      <c r="A331" s="322">
        <v>42725</v>
      </c>
      <c r="B331" s="9" t="s">
        <v>10128</v>
      </c>
      <c r="C331" s="48">
        <v>0</v>
      </c>
      <c r="D331" s="341"/>
      <c r="E331" s="48">
        <v>246500</v>
      </c>
      <c r="F331" s="81"/>
      <c r="G331" s="48">
        <v>3851544.45</v>
      </c>
      <c r="H331" s="333" t="s">
        <v>10090</v>
      </c>
    </row>
    <row r="332" spans="1:9">
      <c r="A332" s="322">
        <v>42725</v>
      </c>
      <c r="B332" s="9" t="s">
        <v>5077</v>
      </c>
      <c r="C332" s="48">
        <v>0</v>
      </c>
      <c r="D332" s="341"/>
      <c r="E332" s="48">
        <v>80000</v>
      </c>
      <c r="F332" s="81"/>
      <c r="G332" s="48">
        <v>3605044.45</v>
      </c>
      <c r="H332" s="333" t="s">
        <v>10129</v>
      </c>
    </row>
    <row r="333" spans="1:9">
      <c r="A333" s="322">
        <v>42725</v>
      </c>
      <c r="B333" s="9" t="s">
        <v>10130</v>
      </c>
      <c r="C333" s="48">
        <v>0</v>
      </c>
      <c r="D333" s="341"/>
      <c r="E333" s="48">
        <v>4070.01</v>
      </c>
      <c r="F333" s="81"/>
      <c r="G333" s="48">
        <v>3525044.45</v>
      </c>
      <c r="H333" s="333" t="s">
        <v>10041</v>
      </c>
    </row>
    <row r="334" spans="1:9">
      <c r="A334" s="322">
        <v>42725</v>
      </c>
      <c r="B334" s="9" t="s">
        <v>10131</v>
      </c>
      <c r="C334" s="48">
        <v>0</v>
      </c>
      <c r="D334" s="341"/>
      <c r="E334" s="48">
        <v>323600</v>
      </c>
      <c r="F334" s="81"/>
      <c r="G334" s="48">
        <v>3520974.44</v>
      </c>
      <c r="H334" s="333" t="s">
        <v>10132</v>
      </c>
    </row>
    <row r="335" spans="1:9">
      <c r="A335" s="322">
        <v>42725</v>
      </c>
      <c r="B335" s="9" t="s">
        <v>10133</v>
      </c>
      <c r="C335" s="48">
        <v>0</v>
      </c>
      <c r="D335" s="341"/>
      <c r="E335" s="48">
        <v>4500</v>
      </c>
      <c r="F335" s="81"/>
      <c r="G335" s="48">
        <v>3197374.44</v>
      </c>
      <c r="H335" s="333" t="s">
        <v>10132</v>
      </c>
    </row>
    <row r="336" spans="1:9">
      <c r="A336" s="322">
        <v>42725</v>
      </c>
      <c r="B336" s="414" t="s">
        <v>10134</v>
      </c>
      <c r="C336" s="48">
        <v>0</v>
      </c>
      <c r="D336" s="341"/>
      <c r="E336" s="48">
        <v>25984.29</v>
      </c>
      <c r="F336" s="81"/>
      <c r="G336" s="48">
        <v>3192874.44</v>
      </c>
      <c r="H336" s="333" t="s">
        <v>10135</v>
      </c>
    </row>
    <row r="337" spans="1:9">
      <c r="A337" s="322">
        <v>42725</v>
      </c>
      <c r="B337" s="9" t="s">
        <v>10136</v>
      </c>
      <c r="C337" s="48">
        <v>0</v>
      </c>
      <c r="D337" s="341"/>
      <c r="E337" s="48">
        <v>89656.67</v>
      </c>
      <c r="F337" s="81"/>
      <c r="G337" s="48">
        <v>3166890.15</v>
      </c>
      <c r="H337" s="333" t="s">
        <v>10090</v>
      </c>
    </row>
    <row r="338" spans="1:9">
      <c r="A338" s="322">
        <v>42725</v>
      </c>
      <c r="B338" s="9" t="s">
        <v>10137</v>
      </c>
      <c r="C338" s="48">
        <v>0</v>
      </c>
      <c r="D338" s="341"/>
      <c r="E338" s="48">
        <v>287693.90999999997</v>
      </c>
      <c r="F338" s="81"/>
      <c r="G338" s="48">
        <v>3077233.48</v>
      </c>
      <c r="H338" s="333" t="s">
        <v>10132</v>
      </c>
    </row>
    <row r="339" spans="1:9">
      <c r="A339" s="322">
        <v>42725</v>
      </c>
      <c r="B339" s="9" t="s">
        <v>10138</v>
      </c>
      <c r="C339" s="48">
        <v>0</v>
      </c>
      <c r="D339" s="341"/>
      <c r="E339" s="48">
        <v>80000</v>
      </c>
      <c r="F339" s="81"/>
      <c r="G339" s="48">
        <v>2789539.57</v>
      </c>
      <c r="H339" s="333" t="s">
        <v>10132</v>
      </c>
    </row>
    <row r="340" spans="1:9">
      <c r="A340" s="322">
        <v>42725</v>
      </c>
      <c r="B340" s="9" t="s">
        <v>10139</v>
      </c>
      <c r="C340" s="48">
        <v>1260113.78</v>
      </c>
      <c r="D340" s="341"/>
      <c r="E340" s="48">
        <v>0</v>
      </c>
      <c r="F340" s="81"/>
      <c r="G340" s="48">
        <v>2709539.57</v>
      </c>
    </row>
    <row r="341" spans="1:9">
      <c r="A341" s="322">
        <v>42725</v>
      </c>
      <c r="B341" s="9" t="s">
        <v>10140</v>
      </c>
      <c r="C341" s="48">
        <v>0</v>
      </c>
      <c r="D341" s="341"/>
      <c r="E341" s="48">
        <v>500000</v>
      </c>
      <c r="F341" s="81"/>
      <c r="G341" s="48">
        <v>3969653.35</v>
      </c>
      <c r="H341" s="333" t="s">
        <v>10132</v>
      </c>
    </row>
    <row r="342" spans="1:9">
      <c r="A342" s="322">
        <v>42725</v>
      </c>
      <c r="B342" s="9" t="s">
        <v>10141</v>
      </c>
      <c r="C342" s="48">
        <v>0</v>
      </c>
      <c r="D342" s="341"/>
      <c r="E342" s="48">
        <v>436000</v>
      </c>
      <c r="F342" s="81"/>
      <c r="G342" s="48">
        <v>3469653.35</v>
      </c>
      <c r="H342" s="333" t="s">
        <v>10142</v>
      </c>
    </row>
    <row r="343" spans="1:9">
      <c r="A343" s="322">
        <v>42725</v>
      </c>
      <c r="B343" s="9" t="s">
        <v>10143</v>
      </c>
      <c r="C343" s="48">
        <v>0</v>
      </c>
      <c r="D343" s="341"/>
      <c r="E343" s="48">
        <v>100000</v>
      </c>
      <c r="F343" s="81"/>
      <c r="G343" s="48">
        <v>3033653.35</v>
      </c>
      <c r="H343" s="333" t="s">
        <v>10132</v>
      </c>
    </row>
    <row r="344" spans="1:9">
      <c r="A344" s="322">
        <v>42725</v>
      </c>
      <c r="B344" s="291" t="s">
        <v>10144</v>
      </c>
      <c r="C344" s="48">
        <v>0</v>
      </c>
      <c r="D344" s="341"/>
      <c r="E344" s="48">
        <v>11514.03</v>
      </c>
      <c r="F344" s="81"/>
      <c r="G344" s="48">
        <v>2933653.35</v>
      </c>
      <c r="H344" s="333" t="s">
        <v>10145</v>
      </c>
      <c r="I344" s="2" t="s">
        <v>10146</v>
      </c>
    </row>
    <row r="345" spans="1:9">
      <c r="A345" s="322">
        <v>42725</v>
      </c>
      <c r="B345" s="291" t="s">
        <v>10147</v>
      </c>
      <c r="C345" s="48">
        <v>0</v>
      </c>
      <c r="D345" s="341"/>
      <c r="E345" s="48">
        <v>64100</v>
      </c>
      <c r="F345" s="81"/>
      <c r="G345" s="48">
        <v>2922139.32</v>
      </c>
      <c r="H345" s="333" t="s">
        <v>10148</v>
      </c>
      <c r="I345" s="2" t="s">
        <v>10146</v>
      </c>
    </row>
    <row r="346" spans="1:9">
      <c r="A346" s="322">
        <v>42725</v>
      </c>
      <c r="B346" s="291" t="s">
        <v>10149</v>
      </c>
      <c r="C346" s="48">
        <v>0</v>
      </c>
      <c r="D346" s="341"/>
      <c r="E346" s="48">
        <v>85000</v>
      </c>
      <c r="F346" s="81"/>
      <c r="G346" s="48">
        <v>2858039.32</v>
      </c>
      <c r="H346" s="333" t="s">
        <v>10150</v>
      </c>
      <c r="I346" s="2" t="s">
        <v>10146</v>
      </c>
    </row>
    <row r="347" spans="1:9">
      <c r="A347" s="322">
        <v>42725</v>
      </c>
      <c r="B347" s="9" t="s">
        <v>5045</v>
      </c>
      <c r="C347" s="48">
        <v>0</v>
      </c>
      <c r="D347" s="341"/>
      <c r="E347" s="48">
        <v>7000</v>
      </c>
      <c r="F347" s="81"/>
      <c r="G347" s="48">
        <v>2773039.32</v>
      </c>
    </row>
    <row r="348" spans="1:9">
      <c r="A348" s="322">
        <v>42725</v>
      </c>
      <c r="B348" s="9" t="s">
        <v>10151</v>
      </c>
      <c r="C348" s="48">
        <v>0</v>
      </c>
      <c r="D348" s="341"/>
      <c r="E348" s="48">
        <v>2827</v>
      </c>
      <c r="F348" s="81"/>
      <c r="G348" s="48">
        <v>2766039.32</v>
      </c>
      <c r="H348" s="333" t="s">
        <v>10132</v>
      </c>
    </row>
    <row r="349" spans="1:9">
      <c r="A349" s="322">
        <v>42725</v>
      </c>
      <c r="B349" s="9" t="s">
        <v>5045</v>
      </c>
      <c r="C349" s="48">
        <v>0</v>
      </c>
      <c r="D349" s="341"/>
      <c r="E349" s="48">
        <v>1428.5</v>
      </c>
      <c r="F349" s="81"/>
      <c r="G349" s="48">
        <v>2763212.32</v>
      </c>
    </row>
    <row r="350" spans="1:9">
      <c r="A350" s="322">
        <v>42725</v>
      </c>
      <c r="B350" s="9" t="s">
        <v>5045</v>
      </c>
      <c r="C350" s="48">
        <v>0</v>
      </c>
      <c r="D350" s="341"/>
      <c r="E350" s="48">
        <v>2200</v>
      </c>
      <c r="F350" s="81"/>
      <c r="G350" s="48">
        <v>2761783.82</v>
      </c>
    </row>
    <row r="351" spans="1:9">
      <c r="A351" s="322">
        <v>42725</v>
      </c>
      <c r="B351" s="9" t="s">
        <v>5045</v>
      </c>
      <c r="C351" s="48">
        <v>0</v>
      </c>
      <c r="D351" s="341"/>
      <c r="E351" s="48">
        <v>5000</v>
      </c>
      <c r="F351" s="81"/>
      <c r="G351" s="48">
        <v>2759583.82</v>
      </c>
    </row>
    <row r="352" spans="1:9">
      <c r="A352" s="322">
        <v>42725</v>
      </c>
      <c r="B352" s="9" t="s">
        <v>10152</v>
      </c>
      <c r="C352" s="48">
        <v>0</v>
      </c>
      <c r="D352" s="341"/>
      <c r="E352" s="48">
        <v>102478.1</v>
      </c>
      <c r="F352" s="81"/>
      <c r="G352" s="48">
        <v>2754583.82</v>
      </c>
      <c r="H352" s="333" t="s">
        <v>10090</v>
      </c>
    </row>
    <row r="353" spans="1:8">
      <c r="A353" s="322">
        <v>42725</v>
      </c>
      <c r="B353" s="9" t="s">
        <v>5045</v>
      </c>
      <c r="C353" s="48">
        <v>0</v>
      </c>
      <c r="D353" s="341"/>
      <c r="E353" s="48">
        <v>250000</v>
      </c>
      <c r="F353" s="81"/>
      <c r="G353" s="48">
        <v>2652105.7200000002</v>
      </c>
      <c r="H353" s="333" t="s">
        <v>10090</v>
      </c>
    </row>
    <row r="354" spans="1:8">
      <c r="A354" s="322">
        <v>42725</v>
      </c>
      <c r="B354" s="9" t="s">
        <v>10153</v>
      </c>
      <c r="C354" s="48">
        <v>5000</v>
      </c>
      <c r="D354" s="341"/>
      <c r="E354" s="48">
        <v>0</v>
      </c>
      <c r="F354" s="81"/>
      <c r="G354" s="48">
        <v>2402105.7200000002</v>
      </c>
    </row>
    <row r="355" spans="1:8">
      <c r="A355" s="322">
        <v>42725</v>
      </c>
      <c r="B355" s="9" t="s">
        <v>10154</v>
      </c>
      <c r="C355" s="48">
        <v>1654.48</v>
      </c>
      <c r="D355" s="341"/>
      <c r="E355" s="48">
        <v>0</v>
      </c>
      <c r="F355" s="81"/>
      <c r="G355" s="48">
        <v>2407105.7200000002</v>
      </c>
    </row>
    <row r="356" spans="1:8">
      <c r="A356" s="322">
        <v>42725</v>
      </c>
      <c r="B356" s="9" t="s">
        <v>10155</v>
      </c>
      <c r="C356" s="48">
        <v>3605.28</v>
      </c>
      <c r="D356" s="341"/>
      <c r="E356" s="48">
        <v>0</v>
      </c>
      <c r="F356" s="81"/>
      <c r="G356" s="48">
        <v>2408760.2000000002</v>
      </c>
    </row>
    <row r="357" spans="1:8">
      <c r="A357" s="322">
        <v>42725</v>
      </c>
      <c r="B357" s="9" t="s">
        <v>10156</v>
      </c>
      <c r="C357" s="48">
        <v>1972</v>
      </c>
      <c r="D357" s="341"/>
      <c r="E357" s="48">
        <v>0</v>
      </c>
      <c r="F357" s="81"/>
      <c r="G357" s="48">
        <v>2412365.48</v>
      </c>
    </row>
    <row r="358" spans="1:8">
      <c r="A358" s="322">
        <v>42725</v>
      </c>
      <c r="B358" s="9" t="s">
        <v>10157</v>
      </c>
      <c r="C358" s="48">
        <v>5488</v>
      </c>
      <c r="D358" s="341"/>
      <c r="E358" s="48">
        <v>0</v>
      </c>
      <c r="F358" s="81"/>
      <c r="G358" s="48">
        <v>2414337.48</v>
      </c>
    </row>
    <row r="359" spans="1:8">
      <c r="A359" s="322">
        <v>42725</v>
      </c>
      <c r="B359" s="9" t="s">
        <v>10158</v>
      </c>
      <c r="C359" s="48">
        <v>3045.23</v>
      </c>
      <c r="D359" s="341"/>
      <c r="E359" s="48">
        <v>0</v>
      </c>
      <c r="F359" s="81"/>
      <c r="G359" s="48">
        <v>2419825.48</v>
      </c>
    </row>
    <row r="360" spans="1:8">
      <c r="A360" s="322">
        <v>42725</v>
      </c>
      <c r="B360" s="9" t="s">
        <v>10159</v>
      </c>
      <c r="C360" s="48">
        <v>39440</v>
      </c>
      <c r="D360" s="341"/>
      <c r="E360" s="48">
        <v>0</v>
      </c>
      <c r="F360" s="81"/>
      <c r="G360" s="48">
        <v>2422870.71</v>
      </c>
    </row>
    <row r="361" spans="1:8">
      <c r="A361" s="322">
        <v>42725</v>
      </c>
      <c r="B361" s="9" t="s">
        <v>10160</v>
      </c>
      <c r="C361" s="48">
        <v>812</v>
      </c>
      <c r="D361" s="341"/>
      <c r="E361" s="48">
        <v>0</v>
      </c>
      <c r="F361" s="81"/>
      <c r="G361" s="48">
        <v>2462310.71</v>
      </c>
    </row>
    <row r="362" spans="1:8">
      <c r="A362" s="322">
        <v>42725</v>
      </c>
      <c r="B362" s="9" t="s">
        <v>10161</v>
      </c>
      <c r="C362" s="48">
        <v>6628.56</v>
      </c>
      <c r="D362" s="341"/>
      <c r="E362" s="48">
        <v>0</v>
      </c>
      <c r="F362" s="81"/>
      <c r="G362" s="48">
        <v>2463122.71</v>
      </c>
    </row>
    <row r="363" spans="1:8">
      <c r="A363" s="322">
        <v>42725</v>
      </c>
      <c r="B363" s="9" t="s">
        <v>10162</v>
      </c>
      <c r="C363" s="48">
        <v>1392</v>
      </c>
      <c r="D363" s="341"/>
      <c r="E363" s="48">
        <v>0</v>
      </c>
      <c r="F363" s="81"/>
      <c r="G363" s="48">
        <v>2469751.27</v>
      </c>
    </row>
    <row r="364" spans="1:8">
      <c r="A364" s="322">
        <v>42725</v>
      </c>
      <c r="B364" s="9" t="s">
        <v>10163</v>
      </c>
      <c r="C364" s="48">
        <v>3955.6</v>
      </c>
      <c r="D364" s="341"/>
      <c r="E364" s="48">
        <v>0</v>
      </c>
      <c r="F364" s="81"/>
      <c r="G364" s="48">
        <v>2471143.27</v>
      </c>
    </row>
    <row r="365" spans="1:8">
      <c r="A365" s="322">
        <v>42725</v>
      </c>
      <c r="B365" s="9" t="s">
        <v>10164</v>
      </c>
      <c r="C365" s="48">
        <v>1740</v>
      </c>
      <c r="D365" s="341"/>
      <c r="E365" s="48">
        <v>0</v>
      </c>
      <c r="F365" s="81"/>
      <c r="G365" s="48">
        <v>2475098.87</v>
      </c>
    </row>
    <row r="366" spans="1:8">
      <c r="A366" s="322">
        <v>42725</v>
      </c>
      <c r="B366" s="9" t="s">
        <v>10165</v>
      </c>
      <c r="C366" s="48">
        <v>1000</v>
      </c>
      <c r="D366" s="341"/>
      <c r="E366" s="48">
        <v>0</v>
      </c>
      <c r="F366" s="81"/>
      <c r="G366" s="48">
        <v>2476838.87</v>
      </c>
    </row>
    <row r="367" spans="1:8">
      <c r="A367" s="322">
        <v>42725</v>
      </c>
      <c r="B367" s="9" t="s">
        <v>10166</v>
      </c>
      <c r="C367" s="48">
        <v>5709.48</v>
      </c>
      <c r="D367" s="341"/>
      <c r="E367" s="48">
        <v>0</v>
      </c>
      <c r="F367" s="81"/>
      <c r="G367" s="48">
        <v>2477838.87</v>
      </c>
    </row>
    <row r="368" spans="1:8">
      <c r="A368" s="322">
        <v>42725</v>
      </c>
      <c r="B368" s="9" t="s">
        <v>10167</v>
      </c>
      <c r="C368" s="48">
        <v>5000</v>
      </c>
      <c r="D368" s="341"/>
      <c r="E368" s="48">
        <v>0</v>
      </c>
      <c r="F368" s="81"/>
      <c r="G368" s="48">
        <v>2483548.35</v>
      </c>
    </row>
    <row r="369" spans="1:7">
      <c r="A369" s="322">
        <v>42725</v>
      </c>
      <c r="B369" s="9" t="s">
        <v>10168</v>
      </c>
      <c r="C369" s="48">
        <v>2436</v>
      </c>
      <c r="D369" s="341"/>
      <c r="E369" s="48">
        <v>0</v>
      </c>
      <c r="F369" s="81"/>
      <c r="G369" s="48">
        <v>2488548.35</v>
      </c>
    </row>
    <row r="370" spans="1:7">
      <c r="A370" s="322">
        <v>42725</v>
      </c>
      <c r="B370" s="9" t="s">
        <v>10169</v>
      </c>
      <c r="C370" s="48">
        <v>11020</v>
      </c>
      <c r="D370" s="341"/>
      <c r="E370" s="48">
        <v>0</v>
      </c>
      <c r="F370" s="81"/>
      <c r="G370" s="48">
        <v>2490984.35</v>
      </c>
    </row>
    <row r="371" spans="1:7">
      <c r="A371" s="322">
        <v>42725</v>
      </c>
      <c r="B371" s="9" t="s">
        <v>10170</v>
      </c>
      <c r="C371" s="48">
        <v>27842.32</v>
      </c>
      <c r="D371" s="341"/>
      <c r="E371" s="48">
        <v>0</v>
      </c>
      <c r="F371" s="81"/>
      <c r="G371" s="48">
        <v>2502004.35</v>
      </c>
    </row>
    <row r="372" spans="1:7">
      <c r="A372" s="322">
        <v>42725</v>
      </c>
      <c r="B372" s="9" t="s">
        <v>10171</v>
      </c>
      <c r="C372" s="48">
        <v>4890</v>
      </c>
      <c r="D372" s="341"/>
      <c r="E372" s="48">
        <v>0</v>
      </c>
      <c r="F372" s="81"/>
      <c r="G372" s="48">
        <v>2529846.67</v>
      </c>
    </row>
    <row r="373" spans="1:7">
      <c r="A373" s="322">
        <v>42725</v>
      </c>
      <c r="B373" s="9" t="s">
        <v>10172</v>
      </c>
      <c r="C373" s="48">
        <v>1740</v>
      </c>
      <c r="D373" s="341"/>
      <c r="E373" s="48">
        <v>0</v>
      </c>
      <c r="F373" s="81"/>
      <c r="G373" s="48">
        <v>2534736.67</v>
      </c>
    </row>
    <row r="374" spans="1:7">
      <c r="A374" s="322">
        <v>42725</v>
      </c>
      <c r="B374" s="9" t="s">
        <v>10173</v>
      </c>
      <c r="C374" s="48">
        <v>500</v>
      </c>
      <c r="D374" s="341"/>
      <c r="E374" s="48">
        <v>0</v>
      </c>
      <c r="F374" s="81"/>
      <c r="G374" s="48">
        <v>2536476.67</v>
      </c>
    </row>
    <row r="375" spans="1:7">
      <c r="A375" s="322">
        <v>42725</v>
      </c>
      <c r="B375" s="9" t="s">
        <v>10174</v>
      </c>
      <c r="C375" s="48">
        <v>2146.56</v>
      </c>
      <c r="D375" s="341"/>
      <c r="E375" s="48">
        <v>0</v>
      </c>
      <c r="F375" s="81"/>
      <c r="G375" s="48">
        <v>2536976.67</v>
      </c>
    </row>
    <row r="376" spans="1:7">
      <c r="A376" s="322">
        <v>42725</v>
      </c>
      <c r="B376" s="9" t="s">
        <v>10175</v>
      </c>
      <c r="C376" s="48">
        <v>9280</v>
      </c>
      <c r="D376" s="341"/>
      <c r="E376" s="48">
        <v>0</v>
      </c>
      <c r="F376" s="81"/>
      <c r="G376" s="48">
        <v>2539123.23</v>
      </c>
    </row>
    <row r="377" spans="1:7">
      <c r="A377" s="322">
        <v>42725</v>
      </c>
      <c r="B377" s="9" t="s">
        <v>10176</v>
      </c>
      <c r="C377" s="48">
        <v>6449.6</v>
      </c>
      <c r="D377" s="341"/>
      <c r="E377" s="48">
        <v>0</v>
      </c>
      <c r="F377" s="81"/>
      <c r="G377" s="48">
        <v>2548403.23</v>
      </c>
    </row>
    <row r="378" spans="1:7">
      <c r="A378" s="322">
        <v>42725</v>
      </c>
      <c r="B378" s="9" t="s">
        <v>10177</v>
      </c>
      <c r="C378" s="48">
        <v>4640</v>
      </c>
      <c r="D378" s="341"/>
      <c r="E378" s="48">
        <v>0</v>
      </c>
      <c r="F378" s="81"/>
      <c r="G378" s="48">
        <v>2554852.83</v>
      </c>
    </row>
    <row r="379" spans="1:7">
      <c r="A379" s="322">
        <v>42725</v>
      </c>
      <c r="B379" s="9" t="s">
        <v>10178</v>
      </c>
      <c r="C379" s="48">
        <v>18533.689999999999</v>
      </c>
      <c r="D379" s="341"/>
      <c r="E379" s="48">
        <v>0</v>
      </c>
      <c r="F379" s="81"/>
      <c r="G379" s="48">
        <v>2559492.83</v>
      </c>
    </row>
    <row r="380" spans="1:7">
      <c r="A380" s="322">
        <v>42725</v>
      </c>
      <c r="B380" s="9" t="s">
        <v>10179</v>
      </c>
      <c r="C380" s="48">
        <v>5452</v>
      </c>
      <c r="D380" s="341"/>
      <c r="E380" s="48">
        <v>0</v>
      </c>
      <c r="F380" s="81"/>
      <c r="G380" s="48">
        <v>2578026.52</v>
      </c>
    </row>
    <row r="381" spans="1:7">
      <c r="A381" s="322">
        <v>42725</v>
      </c>
      <c r="B381" s="9" t="s">
        <v>10180</v>
      </c>
      <c r="C381" s="48">
        <v>15660</v>
      </c>
      <c r="D381" s="341"/>
      <c r="E381" s="48">
        <v>0</v>
      </c>
      <c r="F381" s="81"/>
      <c r="G381" s="48">
        <v>2583478.52</v>
      </c>
    </row>
    <row r="382" spans="1:7">
      <c r="A382" s="322">
        <v>42725</v>
      </c>
      <c r="B382" s="9" t="s">
        <v>10181</v>
      </c>
      <c r="C382" s="48">
        <v>2610</v>
      </c>
      <c r="D382" s="341"/>
      <c r="E382" s="48">
        <v>0</v>
      </c>
      <c r="F382" s="81"/>
      <c r="G382" s="48">
        <v>2599138.52</v>
      </c>
    </row>
    <row r="383" spans="1:7">
      <c r="A383" s="322">
        <v>42725</v>
      </c>
      <c r="B383" s="9" t="s">
        <v>10182</v>
      </c>
      <c r="C383" s="48">
        <v>14619.71</v>
      </c>
      <c r="D383" s="341"/>
      <c r="E383" s="48">
        <v>0</v>
      </c>
      <c r="F383" s="81"/>
      <c r="G383" s="48">
        <v>2601748.52</v>
      </c>
    </row>
    <row r="384" spans="1:7">
      <c r="A384" s="322">
        <v>42725</v>
      </c>
      <c r="B384" s="9" t="s">
        <v>10183</v>
      </c>
      <c r="C384" s="48">
        <v>1613.49</v>
      </c>
      <c r="D384" s="341"/>
      <c r="E384" s="48">
        <v>0</v>
      </c>
      <c r="F384" s="81"/>
      <c r="G384" s="48">
        <v>2616368.23</v>
      </c>
    </row>
    <row r="385" spans="1:9">
      <c r="A385" s="322">
        <v>42725</v>
      </c>
      <c r="B385" s="9" t="s">
        <v>10184</v>
      </c>
      <c r="C385" s="48">
        <v>4872</v>
      </c>
      <c r="D385" s="341"/>
      <c r="E385" s="48">
        <v>0</v>
      </c>
      <c r="F385" s="81"/>
      <c r="G385" s="48">
        <v>2617981.7200000002</v>
      </c>
    </row>
    <row r="386" spans="1:9">
      <c r="A386" s="322">
        <v>42725</v>
      </c>
      <c r="B386" s="9" t="s">
        <v>10185</v>
      </c>
      <c r="C386" s="48">
        <v>35676.449999999997</v>
      </c>
      <c r="D386" s="341"/>
      <c r="E386" s="48">
        <v>0</v>
      </c>
      <c r="F386" s="81"/>
      <c r="G386" s="48">
        <v>2622853.7200000002</v>
      </c>
    </row>
    <row r="387" spans="1:9">
      <c r="A387" s="322">
        <v>42725</v>
      </c>
      <c r="B387" s="9" t="s">
        <v>10186</v>
      </c>
      <c r="C387" s="48">
        <v>10400</v>
      </c>
      <c r="D387" s="341"/>
      <c r="E387" s="48">
        <v>0</v>
      </c>
      <c r="F387" s="81"/>
      <c r="G387" s="48">
        <v>2658530.17</v>
      </c>
    </row>
    <row r="388" spans="1:9">
      <c r="A388" s="322">
        <v>42725</v>
      </c>
      <c r="B388" s="9" t="s">
        <v>10187</v>
      </c>
      <c r="C388" s="48">
        <v>1300</v>
      </c>
      <c r="D388" s="341"/>
      <c r="E388" s="48">
        <v>0</v>
      </c>
      <c r="F388" s="81"/>
      <c r="G388" s="48">
        <v>2668930.17</v>
      </c>
    </row>
    <row r="389" spans="1:9">
      <c r="A389" s="322">
        <v>42725</v>
      </c>
      <c r="B389" s="9" t="s">
        <v>10188</v>
      </c>
      <c r="C389" s="48">
        <v>8526</v>
      </c>
      <c r="D389" s="341"/>
      <c r="E389" s="48">
        <v>0</v>
      </c>
      <c r="F389" s="81"/>
      <c r="G389" s="48">
        <v>2670230.17</v>
      </c>
    </row>
    <row r="390" spans="1:9">
      <c r="A390" s="322">
        <v>42725</v>
      </c>
      <c r="B390" s="9" t="s">
        <v>10189</v>
      </c>
      <c r="C390" s="48">
        <v>6360.6</v>
      </c>
      <c r="D390" s="341"/>
      <c r="E390" s="48">
        <v>0</v>
      </c>
      <c r="F390" s="81"/>
      <c r="G390" s="48">
        <v>2678756.17</v>
      </c>
    </row>
    <row r="391" spans="1:9">
      <c r="A391" s="322">
        <v>42725</v>
      </c>
      <c r="B391" s="9" t="s">
        <v>7049</v>
      </c>
      <c r="C391" s="48">
        <v>115000</v>
      </c>
      <c r="D391" s="341"/>
      <c r="E391" s="48">
        <v>0</v>
      </c>
      <c r="F391" s="81"/>
      <c r="G391" s="48">
        <v>2685116.77</v>
      </c>
      <c r="H391" s="333" t="s">
        <v>10190</v>
      </c>
    </row>
    <row r="392" spans="1:9">
      <c r="A392" s="322">
        <v>42725</v>
      </c>
      <c r="B392" s="9" t="s">
        <v>10191</v>
      </c>
      <c r="C392" s="48">
        <v>5370.37</v>
      </c>
      <c r="D392" s="341"/>
      <c r="E392" s="48">
        <v>0</v>
      </c>
      <c r="F392" s="81"/>
      <c r="G392" s="48">
        <v>2800116.77</v>
      </c>
    </row>
    <row r="393" spans="1:9">
      <c r="A393" s="322">
        <v>42725</v>
      </c>
      <c r="B393" s="9" t="s">
        <v>10192</v>
      </c>
      <c r="C393" s="48">
        <v>0</v>
      </c>
      <c r="D393" s="341"/>
      <c r="E393" s="48">
        <v>3030</v>
      </c>
      <c r="F393" s="81"/>
      <c r="G393" s="48">
        <v>2805487.14</v>
      </c>
      <c r="H393" s="333" t="s">
        <v>10090</v>
      </c>
      <c r="I393" s="2" t="s">
        <v>10193</v>
      </c>
    </row>
    <row r="394" spans="1:9">
      <c r="A394" s="322">
        <v>42725</v>
      </c>
      <c r="B394" s="294" t="s">
        <v>10194</v>
      </c>
      <c r="C394" s="48">
        <v>0</v>
      </c>
      <c r="D394" s="341"/>
      <c r="E394" s="48">
        <v>3409.98</v>
      </c>
      <c r="F394" s="81"/>
      <c r="G394" s="48">
        <v>2802457.14</v>
      </c>
    </row>
    <row r="395" spans="1:9">
      <c r="A395" s="322">
        <v>42725</v>
      </c>
      <c r="B395" s="9" t="s">
        <v>10195</v>
      </c>
      <c r="C395" s="48">
        <v>0</v>
      </c>
      <c r="D395" s="341"/>
      <c r="E395" s="48">
        <v>88693.8</v>
      </c>
      <c r="F395" s="81"/>
      <c r="G395" s="48">
        <v>2799047.16</v>
      </c>
    </row>
    <row r="396" spans="1:9">
      <c r="A396" s="322">
        <v>42725</v>
      </c>
      <c r="B396" s="9" t="s">
        <v>10196</v>
      </c>
      <c r="C396" s="48">
        <v>0</v>
      </c>
      <c r="D396" s="341"/>
      <c r="E396" s="48">
        <v>154405.56</v>
      </c>
      <c r="F396" s="81"/>
      <c r="G396" s="48">
        <v>2710353.36</v>
      </c>
    </row>
    <row r="397" spans="1:9">
      <c r="A397" s="411">
        <v>42725</v>
      </c>
      <c r="B397" s="451" t="s">
        <v>4180</v>
      </c>
      <c r="C397" s="413">
        <v>32.409999999999997</v>
      </c>
      <c r="D397" s="341"/>
      <c r="E397" s="413">
        <v>0</v>
      </c>
      <c r="F397" s="81"/>
      <c r="G397" s="413">
        <v>2555947.7999999998</v>
      </c>
    </row>
    <row r="398" spans="1:9">
      <c r="A398" s="411">
        <v>42725</v>
      </c>
      <c r="B398" s="412" t="s">
        <v>4181</v>
      </c>
      <c r="C398" s="413">
        <v>202.58</v>
      </c>
      <c r="D398" s="341"/>
      <c r="E398" s="413">
        <v>0</v>
      </c>
      <c r="F398" s="81"/>
      <c r="G398" s="413">
        <v>2555980.21</v>
      </c>
    </row>
    <row r="399" spans="1:9">
      <c r="A399" s="322">
        <v>42725</v>
      </c>
      <c r="B399" s="9" t="s">
        <v>4182</v>
      </c>
      <c r="C399" s="48">
        <v>0</v>
      </c>
      <c r="D399" s="341"/>
      <c r="E399" s="48">
        <v>73915.06</v>
      </c>
      <c r="F399" s="81"/>
      <c r="G399" s="48">
        <v>2556182.79</v>
      </c>
    </row>
    <row r="400" spans="1:9">
      <c r="A400" s="411">
        <v>42725</v>
      </c>
      <c r="B400" s="451" t="s">
        <v>4183</v>
      </c>
      <c r="C400" s="413">
        <v>61.61</v>
      </c>
      <c r="D400" s="341"/>
      <c r="E400" s="413">
        <v>0</v>
      </c>
      <c r="F400" s="81"/>
      <c r="G400" s="413">
        <v>2482267.73</v>
      </c>
    </row>
    <row r="401" spans="1:8">
      <c r="A401" s="411">
        <v>42725</v>
      </c>
      <c r="B401" s="412" t="s">
        <v>4184</v>
      </c>
      <c r="C401" s="413">
        <v>385.09</v>
      </c>
      <c r="D401" s="341"/>
      <c r="E401" s="413">
        <v>0</v>
      </c>
      <c r="F401" s="81"/>
      <c r="G401" s="413">
        <v>2482329.34</v>
      </c>
    </row>
    <row r="402" spans="1:8">
      <c r="A402" s="322">
        <v>42725</v>
      </c>
      <c r="B402" s="9" t="s">
        <v>4185</v>
      </c>
      <c r="C402" s="48">
        <v>0</v>
      </c>
      <c r="D402" s="341"/>
      <c r="E402" s="48">
        <v>16181</v>
      </c>
      <c r="F402" s="81"/>
      <c r="G402" s="48">
        <v>2482714.4300000002</v>
      </c>
    </row>
    <row r="403" spans="1:8">
      <c r="A403" s="322">
        <v>42725</v>
      </c>
      <c r="B403" s="414" t="s">
        <v>10197</v>
      </c>
      <c r="C403" s="48">
        <v>0</v>
      </c>
      <c r="D403" s="341"/>
      <c r="E403" s="48">
        <v>10252.629999999999</v>
      </c>
      <c r="F403" s="81"/>
      <c r="G403" s="48">
        <v>2466533.4300000002</v>
      </c>
      <c r="H403" s="333" t="s">
        <v>10198</v>
      </c>
    </row>
    <row r="404" spans="1:8">
      <c r="A404" s="322">
        <v>42725</v>
      </c>
      <c r="B404" s="414" t="s">
        <v>10199</v>
      </c>
      <c r="C404" s="48">
        <v>0</v>
      </c>
      <c r="D404" s="341"/>
      <c r="E404" s="48">
        <v>9397.77</v>
      </c>
      <c r="F404" s="81"/>
      <c r="G404" s="48">
        <v>2456280.7999999998</v>
      </c>
      <c r="H404" s="333" t="s">
        <v>10200</v>
      </c>
    </row>
    <row r="405" spans="1:8">
      <c r="A405" s="322">
        <v>42724</v>
      </c>
      <c r="B405" s="9" t="s">
        <v>10201</v>
      </c>
      <c r="C405" s="48">
        <v>11742.39</v>
      </c>
      <c r="D405" s="341"/>
      <c r="E405" s="48">
        <v>0</v>
      </c>
      <c r="F405" s="81"/>
      <c r="G405" s="48">
        <v>2446883.0299999998</v>
      </c>
    </row>
    <row r="406" spans="1:8">
      <c r="A406" s="322">
        <v>42724</v>
      </c>
      <c r="B406" s="9" t="s">
        <v>10202</v>
      </c>
      <c r="C406" s="48">
        <v>7476.18</v>
      </c>
      <c r="D406" s="341"/>
      <c r="E406" s="48">
        <v>0</v>
      </c>
      <c r="F406" s="81"/>
      <c r="G406" s="48">
        <v>2458625.42</v>
      </c>
    </row>
    <row r="407" spans="1:8">
      <c r="A407" s="322">
        <v>42724</v>
      </c>
      <c r="B407" s="9" t="s">
        <v>10203</v>
      </c>
      <c r="C407" s="48">
        <v>0</v>
      </c>
      <c r="D407" s="341"/>
      <c r="E407" s="48">
        <v>298900</v>
      </c>
      <c r="F407" s="81"/>
      <c r="G407" s="48">
        <v>2466101.6</v>
      </c>
      <c r="H407" s="333" t="s">
        <v>9353</v>
      </c>
    </row>
    <row r="408" spans="1:8">
      <c r="A408" s="322">
        <v>42724</v>
      </c>
      <c r="B408" s="9" t="s">
        <v>10204</v>
      </c>
      <c r="C408" s="48">
        <v>0</v>
      </c>
      <c r="D408" s="341"/>
      <c r="E408" s="48">
        <v>260000</v>
      </c>
      <c r="F408" s="81"/>
      <c r="G408" s="48">
        <v>2167201.6</v>
      </c>
    </row>
    <row r="409" spans="1:8">
      <c r="A409" s="322">
        <v>42724</v>
      </c>
      <c r="B409" s="9" t="s">
        <v>10205</v>
      </c>
      <c r="C409" s="48">
        <v>322852.36</v>
      </c>
      <c r="D409" s="341"/>
      <c r="E409" s="48">
        <v>0</v>
      </c>
      <c r="F409" s="81"/>
      <c r="G409" s="48">
        <v>1907201.6</v>
      </c>
    </row>
    <row r="410" spans="1:8">
      <c r="A410" s="322">
        <v>42724</v>
      </c>
      <c r="B410" s="9" t="s">
        <v>10206</v>
      </c>
      <c r="C410" s="48">
        <v>322736.05</v>
      </c>
      <c r="D410" s="341"/>
      <c r="E410" s="48">
        <v>0</v>
      </c>
      <c r="F410" s="81"/>
      <c r="G410" s="48">
        <v>2230053.96</v>
      </c>
    </row>
    <row r="411" spans="1:8">
      <c r="A411" s="322">
        <v>42724</v>
      </c>
      <c r="B411" s="9" t="s">
        <v>10207</v>
      </c>
      <c r="C411" s="48">
        <v>0</v>
      </c>
      <c r="D411" s="341"/>
      <c r="E411" s="48">
        <v>7519.73</v>
      </c>
      <c r="F411" s="81"/>
      <c r="G411" s="48">
        <v>2552790.0099999998</v>
      </c>
    </row>
    <row r="412" spans="1:8">
      <c r="A412" s="322">
        <v>42724</v>
      </c>
      <c r="B412" s="9" t="s">
        <v>10208</v>
      </c>
      <c r="C412" s="48">
        <v>0</v>
      </c>
      <c r="D412" s="341"/>
      <c r="E412" s="48">
        <v>2788.51</v>
      </c>
      <c r="F412" s="81"/>
      <c r="G412" s="48">
        <v>2545270.2799999998</v>
      </c>
      <c r="H412" s="333" t="s">
        <v>9353</v>
      </c>
    </row>
    <row r="413" spans="1:8">
      <c r="A413" s="322">
        <v>42724</v>
      </c>
      <c r="B413" s="9" t="s">
        <v>5045</v>
      </c>
      <c r="C413" s="48">
        <v>0</v>
      </c>
      <c r="D413" s="341"/>
      <c r="E413" s="48">
        <v>160000</v>
      </c>
      <c r="F413" s="81"/>
      <c r="G413" s="48">
        <v>2542481.77</v>
      </c>
    </row>
    <row r="414" spans="1:8">
      <c r="A414" s="322">
        <v>42724</v>
      </c>
      <c r="B414" s="9" t="s">
        <v>10209</v>
      </c>
      <c r="C414" s="48">
        <v>152507.54</v>
      </c>
      <c r="D414" s="341"/>
      <c r="E414" s="48">
        <v>0</v>
      </c>
      <c r="F414" s="81"/>
      <c r="G414" s="48">
        <v>2382481.77</v>
      </c>
    </row>
    <row r="415" spans="1:8">
      <c r="A415" s="322">
        <v>42724</v>
      </c>
      <c r="B415" s="9" t="s">
        <v>10210</v>
      </c>
      <c r="C415" s="48">
        <v>278884.15000000002</v>
      </c>
      <c r="D415" s="341"/>
      <c r="E415" s="48">
        <v>0</v>
      </c>
      <c r="F415" s="81"/>
      <c r="G415" s="48">
        <v>2534989.31</v>
      </c>
    </row>
    <row r="416" spans="1:8">
      <c r="A416" s="322">
        <v>42724</v>
      </c>
      <c r="B416" s="9" t="s">
        <v>10211</v>
      </c>
      <c r="C416" s="48">
        <v>66000</v>
      </c>
      <c r="D416" s="341"/>
      <c r="E416" s="48">
        <v>0</v>
      </c>
      <c r="F416" s="81"/>
      <c r="G416" s="48">
        <v>2813873.46</v>
      </c>
    </row>
    <row r="417" spans="1:12">
      <c r="A417" s="322">
        <v>42724</v>
      </c>
      <c r="B417" s="9" t="s">
        <v>5045</v>
      </c>
      <c r="C417" s="48">
        <v>0</v>
      </c>
      <c r="D417" s="341"/>
      <c r="E417" s="48">
        <v>61080</v>
      </c>
      <c r="F417" s="81"/>
      <c r="G417" s="48">
        <v>2879873.46</v>
      </c>
    </row>
    <row r="418" spans="1:12">
      <c r="A418" s="322">
        <v>42724</v>
      </c>
      <c r="B418" s="9" t="s">
        <v>10212</v>
      </c>
      <c r="C418" s="48">
        <v>0</v>
      </c>
      <c r="D418" s="341"/>
      <c r="E418" s="48">
        <v>747484.63</v>
      </c>
      <c r="F418" s="81"/>
      <c r="G418" s="48">
        <v>2818793.46</v>
      </c>
    </row>
    <row r="419" spans="1:12">
      <c r="A419" s="322">
        <v>42724</v>
      </c>
      <c r="B419" s="9" t="s">
        <v>10213</v>
      </c>
      <c r="C419" s="48">
        <v>0</v>
      </c>
      <c r="D419" s="341"/>
      <c r="E419" s="48">
        <v>564800</v>
      </c>
      <c r="F419" s="81"/>
      <c r="G419" s="48">
        <v>2071308.83</v>
      </c>
    </row>
    <row r="420" spans="1:12">
      <c r="A420" s="322">
        <v>42724</v>
      </c>
      <c r="B420" s="9" t="s">
        <v>9339</v>
      </c>
      <c r="C420" s="48">
        <v>0</v>
      </c>
      <c r="D420" s="341"/>
      <c r="E420" s="48">
        <v>298000</v>
      </c>
      <c r="F420" s="81"/>
      <c r="G420" s="48">
        <v>1506508.83</v>
      </c>
      <c r="H420" s="333" t="s">
        <v>10214</v>
      </c>
      <c r="K420" s="351"/>
      <c r="L420" s="351"/>
    </row>
    <row r="421" spans="1:12">
      <c r="A421" s="322">
        <v>42724</v>
      </c>
      <c r="B421" s="9" t="s">
        <v>9340</v>
      </c>
      <c r="C421" s="48">
        <v>0</v>
      </c>
      <c r="D421" s="341"/>
      <c r="E421" s="48">
        <v>5884.28</v>
      </c>
      <c r="F421" s="81"/>
      <c r="G421" s="48">
        <v>1208508.83</v>
      </c>
      <c r="K421" s="351"/>
      <c r="L421" s="351"/>
    </row>
    <row r="422" spans="1:12">
      <c r="A422" s="322">
        <v>42724</v>
      </c>
      <c r="B422" s="414" t="s">
        <v>9341</v>
      </c>
      <c r="C422" s="48">
        <v>0</v>
      </c>
      <c r="D422" s="341"/>
      <c r="E422" s="48">
        <v>392302.34</v>
      </c>
      <c r="F422" s="81"/>
      <c r="G422" s="48">
        <v>1202624.55</v>
      </c>
      <c r="H422" s="333" t="s">
        <v>10215</v>
      </c>
      <c r="I422" s="2" t="s">
        <v>10216</v>
      </c>
      <c r="K422" s="351"/>
      <c r="L422" s="351"/>
    </row>
    <row r="423" spans="1:12">
      <c r="A423" s="322">
        <v>42724</v>
      </c>
      <c r="B423" s="291" t="s">
        <v>9827</v>
      </c>
      <c r="C423" s="48">
        <v>0</v>
      </c>
      <c r="D423" s="341"/>
      <c r="E423" s="48">
        <v>198225</v>
      </c>
      <c r="F423" s="81"/>
      <c r="G423" s="48">
        <v>810322.21</v>
      </c>
      <c r="H423" s="333" t="s">
        <v>10217</v>
      </c>
      <c r="I423" s="2" t="s">
        <v>10218</v>
      </c>
      <c r="K423" s="351"/>
      <c r="L423" s="351"/>
    </row>
    <row r="424" spans="1:12">
      <c r="A424" s="322">
        <v>42724</v>
      </c>
      <c r="B424" s="9" t="s">
        <v>9342</v>
      </c>
      <c r="C424" s="48">
        <v>3172477.18</v>
      </c>
      <c r="D424" s="341"/>
      <c r="E424" s="48">
        <v>0</v>
      </c>
      <c r="F424" s="81"/>
      <c r="G424" s="48">
        <v>612097.21</v>
      </c>
      <c r="K424" s="351"/>
      <c r="L424" s="351"/>
    </row>
    <row r="425" spans="1:12">
      <c r="A425" s="322">
        <v>42724</v>
      </c>
      <c r="B425" s="9" t="s">
        <v>9343</v>
      </c>
      <c r="C425" s="48">
        <v>135000</v>
      </c>
      <c r="D425" s="341"/>
      <c r="E425" s="48">
        <v>0</v>
      </c>
      <c r="F425" s="81"/>
      <c r="G425" s="48">
        <v>3784574.39</v>
      </c>
      <c r="K425" s="351"/>
      <c r="L425" s="351"/>
    </row>
    <row r="426" spans="1:12">
      <c r="A426" s="322">
        <v>42724</v>
      </c>
      <c r="B426" s="9" t="s">
        <v>10219</v>
      </c>
      <c r="C426" s="48">
        <v>747484.63</v>
      </c>
      <c r="D426" s="341"/>
      <c r="E426" s="48">
        <v>0</v>
      </c>
      <c r="F426" s="81"/>
      <c r="G426" s="48">
        <v>3919574.39</v>
      </c>
      <c r="K426" s="351"/>
      <c r="L426" s="351"/>
    </row>
    <row r="427" spans="1:12">
      <c r="A427" s="322">
        <v>42724</v>
      </c>
      <c r="B427" s="9" t="s">
        <v>10219</v>
      </c>
      <c r="C427" s="48">
        <v>316602.15000000002</v>
      </c>
      <c r="D427" s="341"/>
      <c r="E427" s="48">
        <v>0</v>
      </c>
      <c r="F427" s="81"/>
      <c r="G427" s="48">
        <v>4667059.0199999996</v>
      </c>
      <c r="K427" s="351"/>
      <c r="L427" s="351"/>
    </row>
    <row r="428" spans="1:12">
      <c r="A428" s="322">
        <v>42724</v>
      </c>
      <c r="B428" s="9" t="s">
        <v>10219</v>
      </c>
      <c r="C428" s="48">
        <v>164732.85999999999</v>
      </c>
      <c r="D428" s="341"/>
      <c r="E428" s="48">
        <v>0</v>
      </c>
      <c r="F428" s="81"/>
      <c r="G428" s="48">
        <v>4983661.17</v>
      </c>
      <c r="K428" s="351"/>
      <c r="L428" s="351"/>
    </row>
    <row r="429" spans="1:12">
      <c r="A429" s="322">
        <v>42724</v>
      </c>
      <c r="B429" s="9" t="s">
        <v>10219</v>
      </c>
      <c r="C429" s="48">
        <v>89948.33</v>
      </c>
      <c r="D429" s="341"/>
      <c r="E429" s="48">
        <v>0</v>
      </c>
      <c r="F429" s="81"/>
      <c r="G429" s="48">
        <v>5148394.03</v>
      </c>
      <c r="K429" s="351"/>
      <c r="L429" s="351"/>
    </row>
    <row r="430" spans="1:12">
      <c r="A430" s="322">
        <v>42724</v>
      </c>
      <c r="B430" s="9" t="s">
        <v>7175</v>
      </c>
      <c r="C430" s="48">
        <v>30000</v>
      </c>
      <c r="D430" s="341"/>
      <c r="E430" s="48">
        <v>0</v>
      </c>
      <c r="F430" s="81"/>
      <c r="G430" s="48">
        <v>5238342.3600000003</v>
      </c>
      <c r="K430" s="351"/>
      <c r="L430" s="351"/>
    </row>
    <row r="431" spans="1:12">
      <c r="A431" s="322">
        <v>42724</v>
      </c>
      <c r="B431" s="9" t="s">
        <v>9345</v>
      </c>
      <c r="C431" s="48">
        <v>0</v>
      </c>
      <c r="D431" s="341"/>
      <c r="E431" s="48">
        <v>9860</v>
      </c>
      <c r="F431" s="81">
        <v>500</v>
      </c>
      <c r="G431" s="48">
        <v>5268342.3600000003</v>
      </c>
      <c r="K431" s="351"/>
      <c r="L431" s="351"/>
    </row>
    <row r="432" spans="1:12">
      <c r="A432" s="322">
        <v>42724</v>
      </c>
      <c r="B432" s="284" t="s">
        <v>9346</v>
      </c>
      <c r="C432" s="48">
        <v>5000</v>
      </c>
      <c r="D432" s="341"/>
      <c r="E432" s="48">
        <v>0</v>
      </c>
      <c r="F432" s="81"/>
      <c r="G432" s="48">
        <v>5258482.3600000003</v>
      </c>
      <c r="K432" s="351"/>
      <c r="L432" s="351"/>
    </row>
    <row r="433" spans="1:12">
      <c r="A433" s="322">
        <v>42724</v>
      </c>
      <c r="B433" s="414" t="s">
        <v>9347</v>
      </c>
      <c r="C433" s="48">
        <v>0</v>
      </c>
      <c r="D433" s="341"/>
      <c r="E433" s="48">
        <v>3912.72</v>
      </c>
      <c r="F433" s="81"/>
      <c r="G433" s="48">
        <v>5263482.3600000003</v>
      </c>
      <c r="K433" s="351"/>
      <c r="L433" s="351"/>
    </row>
    <row r="434" spans="1:12">
      <c r="A434" s="322">
        <v>42724</v>
      </c>
      <c r="B434" s="414" t="s">
        <v>9348</v>
      </c>
      <c r="C434" s="48">
        <v>0</v>
      </c>
      <c r="D434" s="341"/>
      <c r="E434" s="48">
        <v>4888.05</v>
      </c>
      <c r="F434" s="81"/>
      <c r="G434" s="48">
        <v>5259569.6399999997</v>
      </c>
      <c r="H434" s="333" t="s">
        <v>10220</v>
      </c>
      <c r="K434" s="351"/>
      <c r="L434" s="351"/>
    </row>
    <row r="435" spans="1:12">
      <c r="A435" s="322">
        <v>42724</v>
      </c>
      <c r="B435" s="294" t="s">
        <v>9349</v>
      </c>
      <c r="C435" s="48">
        <v>0</v>
      </c>
      <c r="D435" s="341"/>
      <c r="E435" s="48">
        <v>8416.23</v>
      </c>
      <c r="F435" s="81"/>
      <c r="G435" s="48">
        <v>5254681.59</v>
      </c>
      <c r="K435" s="351"/>
      <c r="L435" s="351"/>
    </row>
    <row r="436" spans="1:12">
      <c r="A436" s="411">
        <v>42724</v>
      </c>
      <c r="B436" s="451" t="s">
        <v>4180</v>
      </c>
      <c r="C436" s="413">
        <v>25.83</v>
      </c>
      <c r="D436" s="341"/>
      <c r="E436" s="413">
        <v>0</v>
      </c>
      <c r="F436" s="81"/>
      <c r="G436" s="413">
        <v>5246265.3600000003</v>
      </c>
      <c r="K436" s="351"/>
      <c r="L436" s="351"/>
    </row>
    <row r="437" spans="1:12">
      <c r="A437" s="411">
        <v>42724</v>
      </c>
      <c r="B437" s="412" t="s">
        <v>4181</v>
      </c>
      <c r="C437" s="413">
        <v>161.41999999999999</v>
      </c>
      <c r="D437" s="341"/>
      <c r="E437" s="413">
        <v>0</v>
      </c>
      <c r="F437" s="81"/>
      <c r="G437" s="413">
        <v>5246291.1900000004</v>
      </c>
      <c r="K437" s="351"/>
      <c r="L437" s="351"/>
    </row>
    <row r="438" spans="1:12">
      <c r="A438" s="322">
        <v>42724</v>
      </c>
      <c r="B438" s="9" t="s">
        <v>4182</v>
      </c>
      <c r="C438" s="48">
        <v>0</v>
      </c>
      <c r="D438" s="341"/>
      <c r="E438" s="48">
        <v>18094.560000000001</v>
      </c>
      <c r="F438" s="81"/>
      <c r="G438" s="48">
        <v>5246452.6100000003</v>
      </c>
      <c r="K438" s="351"/>
      <c r="L438" s="351"/>
    </row>
    <row r="439" spans="1:12">
      <c r="A439" s="411">
        <v>42724</v>
      </c>
      <c r="B439" s="451" t="s">
        <v>4183</v>
      </c>
      <c r="C439" s="413">
        <v>70.150000000000006</v>
      </c>
      <c r="D439" s="341"/>
      <c r="E439" s="413">
        <v>0</v>
      </c>
      <c r="F439" s="81"/>
      <c r="G439" s="413">
        <v>5228358.05</v>
      </c>
      <c r="K439" s="351"/>
      <c r="L439" s="351"/>
    </row>
    <row r="440" spans="1:12">
      <c r="A440" s="411">
        <v>42724</v>
      </c>
      <c r="B440" s="412" t="s">
        <v>4184</v>
      </c>
      <c r="C440" s="413">
        <v>438.45</v>
      </c>
      <c r="D440" s="341"/>
      <c r="E440" s="413">
        <v>0</v>
      </c>
      <c r="F440" s="81"/>
      <c r="G440" s="413">
        <v>5228428.2</v>
      </c>
      <c r="K440" s="351"/>
      <c r="L440" s="351"/>
    </row>
    <row r="441" spans="1:12">
      <c r="A441" s="322">
        <v>42724</v>
      </c>
      <c r="B441" s="9" t="s">
        <v>4185</v>
      </c>
      <c r="C441" s="48">
        <v>0</v>
      </c>
      <c r="D441" s="341"/>
      <c r="E441" s="48">
        <v>18423.740000000002</v>
      </c>
      <c r="F441" s="81"/>
      <c r="G441" s="48">
        <v>5228866.6500000004</v>
      </c>
      <c r="K441" s="351"/>
      <c r="L441" s="351"/>
    </row>
    <row r="442" spans="1:12">
      <c r="A442" s="411">
        <v>42724</v>
      </c>
      <c r="B442" s="451" t="s">
        <v>8678</v>
      </c>
      <c r="C442" s="413">
        <v>8.32</v>
      </c>
      <c r="D442" s="341"/>
      <c r="E442" s="413">
        <v>0</v>
      </c>
      <c r="F442" s="81"/>
      <c r="G442" s="413">
        <v>5210442.91</v>
      </c>
      <c r="K442" s="351"/>
      <c r="L442" s="351"/>
    </row>
    <row r="443" spans="1:12">
      <c r="A443" s="411">
        <v>42724</v>
      </c>
      <c r="B443" s="412" t="s">
        <v>8679</v>
      </c>
      <c r="C443" s="413">
        <v>52</v>
      </c>
      <c r="D443" s="341"/>
      <c r="E443" s="413">
        <v>0</v>
      </c>
      <c r="F443" s="81"/>
      <c r="G443" s="413">
        <v>5210451.2300000004</v>
      </c>
      <c r="K443" s="351"/>
      <c r="L443" s="351"/>
    </row>
    <row r="444" spans="1:12">
      <c r="A444" s="322">
        <v>42724</v>
      </c>
      <c r="B444" s="9" t="s">
        <v>8680</v>
      </c>
      <c r="C444" s="48">
        <v>0</v>
      </c>
      <c r="D444" s="341"/>
      <c r="E444" s="48">
        <v>2184.98</v>
      </c>
      <c r="F444" s="81"/>
      <c r="G444" s="48">
        <v>5210503.2300000004</v>
      </c>
      <c r="K444" s="351"/>
      <c r="L444" s="351"/>
    </row>
    <row r="445" spans="1:12">
      <c r="A445" s="322">
        <v>42724</v>
      </c>
      <c r="B445" s="9" t="s">
        <v>9350</v>
      </c>
      <c r="C445" s="48">
        <v>220000</v>
      </c>
      <c r="D445" s="341"/>
      <c r="E445" s="48">
        <v>0</v>
      </c>
      <c r="F445" s="81"/>
      <c r="G445" s="48">
        <v>5208318.25</v>
      </c>
      <c r="H445" s="333" t="s">
        <v>9351</v>
      </c>
      <c r="K445" s="351"/>
      <c r="L445" s="351"/>
    </row>
    <row r="446" spans="1:12">
      <c r="A446" s="322">
        <v>42723</v>
      </c>
      <c r="B446" s="9" t="s">
        <v>9352</v>
      </c>
      <c r="C446" s="48">
        <v>0</v>
      </c>
      <c r="D446" s="341"/>
      <c r="E446" s="48">
        <v>5730.01</v>
      </c>
      <c r="F446" s="81"/>
      <c r="G446" s="48">
        <v>5428318.25</v>
      </c>
      <c r="H446" s="333" t="s">
        <v>9353</v>
      </c>
      <c r="I446" s="2" t="s">
        <v>9354</v>
      </c>
      <c r="K446" s="351"/>
      <c r="L446" s="351"/>
    </row>
    <row r="447" spans="1:12">
      <c r="A447" s="322">
        <v>42723</v>
      </c>
      <c r="B447" s="9" t="s">
        <v>6835</v>
      </c>
      <c r="C447" s="48">
        <v>20000</v>
      </c>
      <c r="D447" s="341"/>
      <c r="E447" s="48">
        <v>0</v>
      </c>
      <c r="F447" s="81"/>
      <c r="G447" s="48">
        <v>5422588.2400000002</v>
      </c>
      <c r="H447" s="333" t="s">
        <v>5273</v>
      </c>
      <c r="K447" s="351"/>
      <c r="L447" s="351"/>
    </row>
    <row r="448" spans="1:12">
      <c r="A448" s="322">
        <v>42723</v>
      </c>
      <c r="B448" s="9" t="s">
        <v>9355</v>
      </c>
      <c r="C448" s="48">
        <v>113227.75</v>
      </c>
      <c r="D448" s="341"/>
      <c r="E448" s="48">
        <v>0</v>
      </c>
      <c r="F448" s="81"/>
      <c r="G448" s="48">
        <v>5442588.2400000002</v>
      </c>
      <c r="K448" s="351"/>
      <c r="L448" s="351"/>
    </row>
    <row r="449" spans="1:12">
      <c r="A449" s="322">
        <v>42723</v>
      </c>
      <c r="B449" s="9" t="s">
        <v>9356</v>
      </c>
      <c r="C449" s="48">
        <v>0</v>
      </c>
      <c r="D449" s="341"/>
      <c r="E449" s="48">
        <v>55000</v>
      </c>
      <c r="F449" s="81"/>
      <c r="G449" s="48">
        <v>5555815.9900000002</v>
      </c>
      <c r="H449" s="333" t="s">
        <v>9353</v>
      </c>
      <c r="K449" s="351"/>
      <c r="L449" s="351"/>
    </row>
    <row r="450" spans="1:12">
      <c r="A450" s="322">
        <v>42723</v>
      </c>
      <c r="B450" s="9" t="s">
        <v>9357</v>
      </c>
      <c r="C450" s="48">
        <v>0</v>
      </c>
      <c r="D450" s="341"/>
      <c r="E450" s="48">
        <v>35020</v>
      </c>
      <c r="F450" s="81"/>
      <c r="G450" s="48">
        <v>5500815.9900000002</v>
      </c>
      <c r="K450" s="351"/>
      <c r="L450" s="351"/>
    </row>
    <row r="451" spans="1:12">
      <c r="A451" s="322">
        <v>42723</v>
      </c>
      <c r="B451" s="9" t="s">
        <v>9358</v>
      </c>
      <c r="C451" s="48">
        <v>0</v>
      </c>
      <c r="D451" s="341"/>
      <c r="E451" s="48">
        <v>2497.0100000000002</v>
      </c>
      <c r="F451" s="81"/>
      <c r="G451" s="48">
        <v>5465795.9900000002</v>
      </c>
      <c r="H451" s="333" t="s">
        <v>9353</v>
      </c>
      <c r="I451" s="2" t="s">
        <v>9359</v>
      </c>
      <c r="K451" s="351"/>
      <c r="L451" s="351"/>
    </row>
    <row r="452" spans="1:12">
      <c r="A452" s="322">
        <v>42723</v>
      </c>
      <c r="B452" s="9" t="s">
        <v>9360</v>
      </c>
      <c r="C452" s="48">
        <v>9158.5300000000007</v>
      </c>
      <c r="D452" s="341"/>
      <c r="E452" s="48">
        <v>0</v>
      </c>
      <c r="F452" s="81"/>
      <c r="G452" s="48">
        <v>5463298.9800000004</v>
      </c>
      <c r="K452" s="351"/>
      <c r="L452" s="351"/>
    </row>
    <row r="453" spans="1:12">
      <c r="A453" s="322">
        <v>42723</v>
      </c>
      <c r="B453" s="9" t="s">
        <v>9361</v>
      </c>
      <c r="C453" s="48">
        <v>0</v>
      </c>
      <c r="D453" s="341"/>
      <c r="E453" s="48">
        <v>585000</v>
      </c>
      <c r="F453" s="81"/>
      <c r="G453" s="48">
        <v>5472457.5099999998</v>
      </c>
      <c r="K453" s="351"/>
      <c r="L453" s="351"/>
    </row>
    <row r="454" spans="1:12">
      <c r="A454" s="322">
        <v>42723</v>
      </c>
      <c r="B454" s="414" t="s">
        <v>10221</v>
      </c>
      <c r="C454" s="48">
        <v>0</v>
      </c>
      <c r="D454" s="341"/>
      <c r="E454" s="48">
        <v>58353.599999999999</v>
      </c>
      <c r="F454" s="81"/>
      <c r="G454" s="48">
        <v>4887457.51</v>
      </c>
      <c r="K454" s="351"/>
      <c r="L454" s="351"/>
    </row>
    <row r="455" spans="1:12">
      <c r="A455" s="322">
        <v>42723</v>
      </c>
      <c r="B455" s="414" t="s">
        <v>10222</v>
      </c>
      <c r="C455" s="48">
        <v>0</v>
      </c>
      <c r="D455" s="341"/>
      <c r="E455" s="48">
        <v>19531.27</v>
      </c>
      <c r="F455" s="81"/>
      <c r="G455" s="48">
        <v>4829103.91</v>
      </c>
      <c r="K455" s="351"/>
      <c r="L455" s="351"/>
    </row>
    <row r="456" spans="1:12">
      <c r="A456" s="322">
        <v>42723</v>
      </c>
      <c r="B456" s="9" t="s">
        <v>9364</v>
      </c>
      <c r="C456" s="48">
        <v>0</v>
      </c>
      <c r="D456" s="341"/>
      <c r="E456" s="48">
        <v>3680</v>
      </c>
      <c r="F456" s="81"/>
      <c r="G456" s="48">
        <v>4809572.6399999997</v>
      </c>
      <c r="H456" s="333" t="s">
        <v>9365</v>
      </c>
      <c r="I456" s="2" t="s">
        <v>9366</v>
      </c>
      <c r="K456" s="351"/>
      <c r="L456" s="351"/>
    </row>
    <row r="457" spans="1:12">
      <c r="A457" s="322">
        <v>42723</v>
      </c>
      <c r="B457" s="9" t="s">
        <v>9367</v>
      </c>
      <c r="C457" s="48">
        <v>0</v>
      </c>
      <c r="D457" s="341"/>
      <c r="E457" s="48">
        <v>314300</v>
      </c>
      <c r="F457" s="81"/>
      <c r="G457" s="48">
        <v>4805892.6399999997</v>
      </c>
      <c r="H457" s="333" t="s">
        <v>10090</v>
      </c>
      <c r="K457" s="351"/>
      <c r="L457" s="351"/>
    </row>
    <row r="458" spans="1:12">
      <c r="A458" s="322">
        <v>42723</v>
      </c>
      <c r="B458" s="9" t="s">
        <v>9368</v>
      </c>
      <c r="C458" s="48">
        <v>0</v>
      </c>
      <c r="D458" s="341"/>
      <c r="E458" s="48">
        <v>3030</v>
      </c>
      <c r="F458" s="81"/>
      <c r="G458" s="48">
        <v>4491592.6399999997</v>
      </c>
      <c r="H458" s="333" t="s">
        <v>9365</v>
      </c>
      <c r="I458" s="2" t="s">
        <v>9369</v>
      </c>
      <c r="K458" s="351"/>
      <c r="L458" s="351"/>
    </row>
    <row r="459" spans="1:12">
      <c r="A459" s="322">
        <v>42723</v>
      </c>
      <c r="B459" s="9" t="s">
        <v>5045</v>
      </c>
      <c r="C459" s="48">
        <v>0</v>
      </c>
      <c r="D459" s="341"/>
      <c r="E459" s="48">
        <v>1014.75</v>
      </c>
      <c r="F459" s="81"/>
      <c r="G459" s="48">
        <v>4488562.6399999997</v>
      </c>
      <c r="K459" s="351"/>
      <c r="L459" s="351"/>
    </row>
    <row r="460" spans="1:12">
      <c r="A460" s="322">
        <v>42723</v>
      </c>
      <c r="B460" s="9" t="s">
        <v>9370</v>
      </c>
      <c r="C460" s="48">
        <v>0</v>
      </c>
      <c r="D460" s="341"/>
      <c r="E460" s="48">
        <v>565000</v>
      </c>
      <c r="F460" s="81"/>
      <c r="G460" s="48">
        <v>4487547.8899999997</v>
      </c>
      <c r="H460" s="333" t="s">
        <v>10223</v>
      </c>
      <c r="K460" s="351"/>
      <c r="L460" s="351"/>
    </row>
    <row r="461" spans="1:12">
      <c r="A461" s="322">
        <v>42723</v>
      </c>
      <c r="B461" s="291" t="s">
        <v>9371</v>
      </c>
      <c r="C461" s="48">
        <v>0</v>
      </c>
      <c r="D461" s="341"/>
      <c r="E461" s="48">
        <v>57200</v>
      </c>
      <c r="F461" s="81"/>
      <c r="G461" s="48">
        <v>3922547.89</v>
      </c>
      <c r="H461" s="333" t="s">
        <v>9372</v>
      </c>
      <c r="I461" s="2" t="s">
        <v>9373</v>
      </c>
      <c r="K461" s="351"/>
      <c r="L461" s="351"/>
    </row>
    <row r="462" spans="1:12">
      <c r="A462" s="322">
        <v>42723</v>
      </c>
      <c r="B462" s="9" t="s">
        <v>9374</v>
      </c>
      <c r="C462" s="48">
        <v>0</v>
      </c>
      <c r="D462" s="341"/>
      <c r="E462" s="48">
        <v>130000</v>
      </c>
      <c r="F462" s="81"/>
      <c r="G462" s="48">
        <v>3865347.89</v>
      </c>
      <c r="H462" s="333" t="s">
        <v>9937</v>
      </c>
      <c r="K462" s="351"/>
      <c r="L462" s="351"/>
    </row>
    <row r="463" spans="1:12">
      <c r="A463" s="322">
        <v>42723</v>
      </c>
      <c r="B463" s="9" t="s">
        <v>9375</v>
      </c>
      <c r="C463" s="48">
        <v>0</v>
      </c>
      <c r="D463" s="341"/>
      <c r="E463" s="48">
        <v>10000</v>
      </c>
      <c r="F463" s="81"/>
      <c r="G463" s="48">
        <v>3735347.89</v>
      </c>
      <c r="K463" s="351"/>
      <c r="L463" s="351"/>
    </row>
    <row r="464" spans="1:12">
      <c r="A464" s="322">
        <v>42723</v>
      </c>
      <c r="B464" s="284" t="s">
        <v>9376</v>
      </c>
      <c r="C464" s="48">
        <v>5000</v>
      </c>
      <c r="D464" s="341"/>
      <c r="E464" s="48">
        <v>0</v>
      </c>
      <c r="F464" s="81"/>
      <c r="G464" s="48">
        <v>3725347.89</v>
      </c>
      <c r="K464" s="351"/>
      <c r="L464" s="351"/>
    </row>
    <row r="465" spans="1:12">
      <c r="A465" s="322">
        <v>42723</v>
      </c>
      <c r="B465" s="9" t="s">
        <v>9377</v>
      </c>
      <c r="C465" s="48">
        <v>0</v>
      </c>
      <c r="D465" s="341"/>
      <c r="E465" s="48">
        <v>98536.58</v>
      </c>
      <c r="F465" s="81"/>
      <c r="G465" s="48">
        <v>3730347.89</v>
      </c>
      <c r="H465" s="333" t="s">
        <v>10224</v>
      </c>
      <c r="K465" s="351"/>
      <c r="L465" s="351"/>
    </row>
    <row r="466" spans="1:12">
      <c r="A466" s="411">
        <v>42723</v>
      </c>
      <c r="B466" s="451" t="s">
        <v>4183</v>
      </c>
      <c r="C466" s="413">
        <v>76.16</v>
      </c>
      <c r="D466" s="341"/>
      <c r="E466" s="413">
        <v>0</v>
      </c>
      <c r="F466" s="81"/>
      <c r="G466" s="413">
        <v>3631811.31</v>
      </c>
      <c r="K466" s="351"/>
      <c r="L466" s="351"/>
    </row>
    <row r="467" spans="1:12">
      <c r="A467" s="411">
        <v>42723</v>
      </c>
      <c r="B467" s="412" t="s">
        <v>4184</v>
      </c>
      <c r="C467" s="413">
        <v>476</v>
      </c>
      <c r="D467" s="341"/>
      <c r="E467" s="413">
        <v>0</v>
      </c>
      <c r="F467" s="81"/>
      <c r="G467" s="413">
        <v>3631887.47</v>
      </c>
      <c r="K467" s="351"/>
      <c r="L467" s="351"/>
    </row>
    <row r="468" spans="1:12">
      <c r="A468" s="322">
        <v>42723</v>
      </c>
      <c r="B468" s="9" t="s">
        <v>4185</v>
      </c>
      <c r="C468" s="48">
        <v>0</v>
      </c>
      <c r="D468" s="341"/>
      <c r="E468" s="48">
        <v>20000</v>
      </c>
      <c r="F468" s="81"/>
      <c r="G468" s="48">
        <v>3632363.47</v>
      </c>
      <c r="K468" s="351"/>
      <c r="L468" s="351"/>
    </row>
    <row r="469" spans="1:12">
      <c r="A469" s="322">
        <v>42723</v>
      </c>
      <c r="B469" s="294" t="s">
        <v>9378</v>
      </c>
      <c r="C469" s="48">
        <v>0</v>
      </c>
      <c r="D469" s="341"/>
      <c r="E469" s="48">
        <v>2428.83</v>
      </c>
      <c r="F469" s="81"/>
      <c r="G469" s="48">
        <v>3612363.47</v>
      </c>
      <c r="K469" s="351"/>
      <c r="L469" s="351"/>
    </row>
    <row r="470" spans="1:12">
      <c r="A470" s="411">
        <v>42723</v>
      </c>
      <c r="B470" s="451" t="s">
        <v>4180</v>
      </c>
      <c r="C470" s="413">
        <v>36.15</v>
      </c>
      <c r="D470" s="341"/>
      <c r="E470" s="413">
        <v>0</v>
      </c>
      <c r="F470" s="81"/>
      <c r="G470" s="413">
        <v>3609934.64</v>
      </c>
      <c r="K470" s="351"/>
      <c r="L470" s="351"/>
    </row>
    <row r="471" spans="1:12">
      <c r="A471" s="411">
        <v>42723</v>
      </c>
      <c r="B471" s="412" t="s">
        <v>4181</v>
      </c>
      <c r="C471" s="413">
        <v>225.95</v>
      </c>
      <c r="D471" s="341"/>
      <c r="E471" s="413">
        <v>0</v>
      </c>
      <c r="F471" s="81"/>
      <c r="G471" s="413">
        <v>3609970.79</v>
      </c>
      <c r="K471" s="351"/>
      <c r="L471" s="351"/>
    </row>
    <row r="472" spans="1:12">
      <c r="A472" s="322">
        <v>42723</v>
      </c>
      <c r="B472" s="9" t="s">
        <v>4182</v>
      </c>
      <c r="C472" s="48">
        <v>0</v>
      </c>
      <c r="D472" s="341"/>
      <c r="E472" s="48">
        <v>136997.67000000001</v>
      </c>
      <c r="F472" s="81"/>
      <c r="G472" s="48">
        <v>3610196.74</v>
      </c>
      <c r="K472" s="351"/>
      <c r="L472" s="351"/>
    </row>
    <row r="473" spans="1:12">
      <c r="A473" s="411">
        <v>42723</v>
      </c>
      <c r="B473" s="451" t="s">
        <v>4183</v>
      </c>
      <c r="C473" s="413">
        <v>66.760000000000005</v>
      </c>
      <c r="D473" s="341"/>
      <c r="E473" s="413">
        <v>0</v>
      </c>
      <c r="F473" s="81"/>
      <c r="G473" s="413">
        <v>3473199.07</v>
      </c>
      <c r="K473" s="351"/>
      <c r="L473" s="351"/>
    </row>
    <row r="474" spans="1:12">
      <c r="A474" s="411">
        <v>42723</v>
      </c>
      <c r="B474" s="412" t="s">
        <v>4184</v>
      </c>
      <c r="C474" s="413">
        <v>417.26</v>
      </c>
      <c r="D474" s="341"/>
      <c r="E474" s="413">
        <v>0</v>
      </c>
      <c r="F474" s="81"/>
      <c r="G474" s="413">
        <v>3473265.83</v>
      </c>
      <c r="K474" s="351"/>
      <c r="L474" s="351"/>
    </row>
    <row r="475" spans="1:12">
      <c r="A475" s="322">
        <v>42723</v>
      </c>
      <c r="B475" s="9" t="s">
        <v>4185</v>
      </c>
      <c r="C475" s="48">
        <v>0</v>
      </c>
      <c r="D475" s="341"/>
      <c r="E475" s="48">
        <v>17532.38</v>
      </c>
      <c r="F475" s="81"/>
      <c r="G475" s="48">
        <v>3473683.09</v>
      </c>
      <c r="K475" s="351"/>
      <c r="L475" s="351"/>
    </row>
    <row r="476" spans="1:12">
      <c r="A476" s="411">
        <v>42723</v>
      </c>
      <c r="B476" s="451" t="s">
        <v>4180</v>
      </c>
      <c r="C476" s="413">
        <v>37.770000000000003</v>
      </c>
      <c r="D476" s="341"/>
      <c r="E476" s="413">
        <v>0</v>
      </c>
      <c r="F476" s="81"/>
      <c r="G476" s="413">
        <v>3456150.71</v>
      </c>
      <c r="K476" s="351"/>
      <c r="L476" s="351"/>
    </row>
    <row r="477" spans="1:12">
      <c r="A477" s="411">
        <v>42723</v>
      </c>
      <c r="B477" s="412" t="s">
        <v>4181</v>
      </c>
      <c r="C477" s="413">
        <v>236.09</v>
      </c>
      <c r="D477" s="341"/>
      <c r="E477" s="413">
        <v>0</v>
      </c>
      <c r="F477" s="81"/>
      <c r="G477" s="413">
        <v>3456188.48</v>
      </c>
      <c r="K477" s="351"/>
      <c r="L477" s="351"/>
    </row>
    <row r="478" spans="1:12">
      <c r="A478" s="322">
        <v>42723</v>
      </c>
      <c r="B478" s="9" t="s">
        <v>4182</v>
      </c>
      <c r="C478" s="48">
        <v>0</v>
      </c>
      <c r="D478" s="341"/>
      <c r="E478" s="48">
        <v>39506.85</v>
      </c>
      <c r="F478" s="81"/>
      <c r="G478" s="48">
        <v>3456424.57</v>
      </c>
      <c r="K478" s="351"/>
      <c r="L478" s="351"/>
    </row>
    <row r="479" spans="1:12">
      <c r="A479" s="411">
        <v>42723</v>
      </c>
      <c r="B479" s="451" t="s">
        <v>4183</v>
      </c>
      <c r="C479" s="413">
        <v>31.54</v>
      </c>
      <c r="D479" s="341"/>
      <c r="E479" s="413">
        <v>0</v>
      </c>
      <c r="F479" s="81"/>
      <c r="G479" s="413">
        <v>3416917.72</v>
      </c>
      <c r="K479" s="351"/>
      <c r="L479" s="351"/>
    </row>
    <row r="480" spans="1:12">
      <c r="A480" s="411">
        <v>42723</v>
      </c>
      <c r="B480" s="412" t="s">
        <v>4184</v>
      </c>
      <c r="C480" s="413">
        <v>197.12</v>
      </c>
      <c r="D480" s="341"/>
      <c r="E480" s="413">
        <v>0</v>
      </c>
      <c r="F480" s="81"/>
      <c r="G480" s="413">
        <v>3416949.26</v>
      </c>
      <c r="K480" s="351"/>
      <c r="L480" s="351"/>
    </row>
    <row r="481" spans="1:12">
      <c r="A481" s="322">
        <v>42723</v>
      </c>
      <c r="B481" s="9" t="s">
        <v>4185</v>
      </c>
      <c r="C481" s="48">
        <v>0</v>
      </c>
      <c r="D481" s="341"/>
      <c r="E481" s="48">
        <v>8283.16</v>
      </c>
      <c r="F481" s="81"/>
      <c r="G481" s="48">
        <v>3417146.38</v>
      </c>
      <c r="K481" s="351"/>
      <c r="L481" s="351"/>
    </row>
    <row r="482" spans="1:12">
      <c r="A482" s="322">
        <v>42721</v>
      </c>
      <c r="B482" s="9" t="s">
        <v>5077</v>
      </c>
      <c r="C482" s="48">
        <v>0</v>
      </c>
      <c r="D482" s="341"/>
      <c r="E482" s="48">
        <v>100000</v>
      </c>
      <c r="F482" s="81"/>
      <c r="G482" s="48">
        <v>3408863.22</v>
      </c>
      <c r="H482" s="333" t="s">
        <v>10225</v>
      </c>
      <c r="K482" s="351"/>
      <c r="L482" s="351"/>
    </row>
    <row r="483" spans="1:12">
      <c r="A483" s="322">
        <v>42721</v>
      </c>
      <c r="B483" s="9" t="s">
        <v>9379</v>
      </c>
      <c r="C483" s="48">
        <v>0</v>
      </c>
      <c r="D483" s="341"/>
      <c r="E483" s="48">
        <v>11140</v>
      </c>
      <c r="F483" s="81"/>
      <c r="G483" s="48">
        <v>3308863.22</v>
      </c>
      <c r="K483" s="351"/>
      <c r="L483" s="351"/>
    </row>
    <row r="484" spans="1:12">
      <c r="A484" s="322">
        <v>42723</v>
      </c>
      <c r="B484" s="9" t="s">
        <v>9380</v>
      </c>
      <c r="C484" s="48">
        <v>0</v>
      </c>
      <c r="D484" s="341"/>
      <c r="E484" s="48">
        <v>5930.38</v>
      </c>
      <c r="F484" s="81"/>
      <c r="G484" s="48">
        <v>3297723.22</v>
      </c>
      <c r="K484" s="351"/>
      <c r="L484" s="351"/>
    </row>
    <row r="485" spans="1:12">
      <c r="A485" s="322">
        <v>42723</v>
      </c>
      <c r="B485" s="9" t="s">
        <v>9381</v>
      </c>
      <c r="C485" s="48">
        <v>5666.88</v>
      </c>
      <c r="D485" s="341"/>
      <c r="E485" s="48">
        <v>0</v>
      </c>
      <c r="F485" s="81"/>
      <c r="G485" s="48">
        <v>3291792.84</v>
      </c>
      <c r="K485" s="351"/>
      <c r="L485" s="351"/>
    </row>
    <row r="486" spans="1:12">
      <c r="A486" s="322">
        <v>42720</v>
      </c>
      <c r="B486" s="414" t="s">
        <v>9382</v>
      </c>
      <c r="C486" s="48">
        <v>0</v>
      </c>
      <c r="D486" s="341"/>
      <c r="E486" s="48">
        <v>4713.67</v>
      </c>
      <c r="F486" s="81"/>
      <c r="G486" s="48">
        <v>3297459.72</v>
      </c>
      <c r="K486" s="351"/>
      <c r="L486" s="351"/>
    </row>
    <row r="487" spans="1:12">
      <c r="A487" s="322">
        <v>42720</v>
      </c>
      <c r="B487" s="414" t="s">
        <v>9383</v>
      </c>
      <c r="C487" s="48">
        <v>0</v>
      </c>
      <c r="D487" s="341"/>
      <c r="E487" s="48">
        <v>4612.82</v>
      </c>
      <c r="F487" s="81"/>
      <c r="G487" s="48">
        <v>3292746.05</v>
      </c>
      <c r="K487" s="351"/>
      <c r="L487" s="351"/>
    </row>
    <row r="488" spans="1:12">
      <c r="A488" s="322">
        <v>42720</v>
      </c>
      <c r="B488" s="414" t="s">
        <v>9384</v>
      </c>
      <c r="C488" s="48">
        <v>0</v>
      </c>
      <c r="D488" s="341"/>
      <c r="E488" s="48">
        <v>620238</v>
      </c>
      <c r="F488" s="81"/>
      <c r="G488" s="48">
        <v>3288133.23</v>
      </c>
      <c r="K488" s="351"/>
      <c r="L488" s="351"/>
    </row>
    <row r="489" spans="1:12">
      <c r="A489" s="322">
        <v>42720</v>
      </c>
      <c r="B489" s="9" t="s">
        <v>9385</v>
      </c>
      <c r="C489" s="48">
        <v>0</v>
      </c>
      <c r="D489" s="341"/>
      <c r="E489" s="48">
        <v>1840</v>
      </c>
      <c r="F489" s="81"/>
      <c r="G489" s="48">
        <v>2667895.23</v>
      </c>
      <c r="K489" s="351"/>
      <c r="L489" s="351"/>
    </row>
    <row r="490" spans="1:12">
      <c r="A490" s="322">
        <v>42720</v>
      </c>
      <c r="B490" s="9" t="s">
        <v>9386</v>
      </c>
      <c r="C490" s="48">
        <v>0</v>
      </c>
      <c r="D490" s="341"/>
      <c r="E490" s="48">
        <v>100000</v>
      </c>
      <c r="F490" s="81"/>
      <c r="G490" s="48">
        <v>2666055.23</v>
      </c>
      <c r="H490" s="333" t="s">
        <v>10090</v>
      </c>
      <c r="K490" s="351"/>
      <c r="L490" s="351"/>
    </row>
    <row r="491" spans="1:12">
      <c r="A491" s="322">
        <v>42720</v>
      </c>
      <c r="B491" s="414" t="s">
        <v>9387</v>
      </c>
      <c r="C491" s="48">
        <v>0</v>
      </c>
      <c r="D491" s="341"/>
      <c r="E491" s="48">
        <v>16801.990000000002</v>
      </c>
      <c r="F491" s="81"/>
      <c r="G491" s="48">
        <v>2566055.23</v>
      </c>
      <c r="H491" s="333" t="s">
        <v>10226</v>
      </c>
      <c r="K491" s="351"/>
      <c r="L491" s="351"/>
    </row>
    <row r="492" spans="1:12">
      <c r="A492" s="322">
        <v>42720</v>
      </c>
      <c r="B492" s="9" t="s">
        <v>9388</v>
      </c>
      <c r="C492" s="48">
        <v>0</v>
      </c>
      <c r="D492" s="341"/>
      <c r="E492" s="48">
        <v>242600</v>
      </c>
      <c r="F492" s="81"/>
      <c r="G492" s="48">
        <v>2549253.2400000002</v>
      </c>
      <c r="H492" s="333" t="s">
        <v>10227</v>
      </c>
      <c r="K492" s="351"/>
      <c r="L492" s="351"/>
    </row>
    <row r="493" spans="1:12">
      <c r="A493" s="322">
        <v>42720</v>
      </c>
      <c r="B493" s="9" t="s">
        <v>9389</v>
      </c>
      <c r="C493" s="48">
        <v>0</v>
      </c>
      <c r="D493" s="341"/>
      <c r="E493" s="48">
        <v>3030</v>
      </c>
      <c r="F493" s="81"/>
      <c r="G493" s="48">
        <v>2306653.2400000002</v>
      </c>
      <c r="H493" s="333" t="s">
        <v>10228</v>
      </c>
      <c r="K493" s="351"/>
      <c r="L493" s="351"/>
    </row>
    <row r="494" spans="1:12">
      <c r="A494" s="322">
        <v>42720</v>
      </c>
      <c r="B494" s="9" t="s">
        <v>9390</v>
      </c>
      <c r="C494" s="48">
        <v>0</v>
      </c>
      <c r="D494" s="341"/>
      <c r="E494" s="48">
        <v>1840</v>
      </c>
      <c r="F494" s="81"/>
      <c r="G494" s="48">
        <v>2303623.2400000002</v>
      </c>
      <c r="H494" s="333" t="s">
        <v>10229</v>
      </c>
      <c r="K494" s="351"/>
      <c r="L494" s="351"/>
    </row>
    <row r="495" spans="1:12">
      <c r="A495" s="322">
        <v>42720</v>
      </c>
      <c r="B495" s="9" t="s">
        <v>9391</v>
      </c>
      <c r="C495" s="48">
        <v>164732.85999999999</v>
      </c>
      <c r="D495" s="341"/>
      <c r="E495" s="48">
        <v>0</v>
      </c>
      <c r="F495" s="81"/>
      <c r="G495" s="48">
        <v>2301783.2400000002</v>
      </c>
      <c r="K495" s="351"/>
      <c r="L495" s="351"/>
    </row>
    <row r="496" spans="1:12">
      <c r="A496" s="322">
        <v>42720</v>
      </c>
      <c r="B496" s="9" t="s">
        <v>9392</v>
      </c>
      <c r="C496" s="48">
        <v>60444</v>
      </c>
      <c r="D496" s="341"/>
      <c r="E496" s="48">
        <v>0</v>
      </c>
      <c r="F496" s="81"/>
      <c r="G496" s="48">
        <v>2466516.1</v>
      </c>
      <c r="K496" s="351"/>
      <c r="L496" s="351"/>
    </row>
    <row r="497" spans="1:12">
      <c r="A497" s="322">
        <v>42720</v>
      </c>
      <c r="B497" s="9" t="s">
        <v>9393</v>
      </c>
      <c r="C497" s="48">
        <v>0</v>
      </c>
      <c r="D497" s="341"/>
      <c r="E497" s="48">
        <v>6485</v>
      </c>
      <c r="F497" s="81"/>
      <c r="G497" s="48">
        <v>2526960.1</v>
      </c>
      <c r="K497" s="351"/>
      <c r="L497" s="351"/>
    </row>
    <row r="498" spans="1:12">
      <c r="A498" s="322">
        <v>42720</v>
      </c>
      <c r="B498" s="291" t="s">
        <v>9394</v>
      </c>
      <c r="C498" s="48">
        <v>0</v>
      </c>
      <c r="D498" s="341"/>
      <c r="E498" s="48">
        <v>232000</v>
      </c>
      <c r="F498" s="81"/>
      <c r="G498" s="48">
        <v>2520475.1</v>
      </c>
      <c r="H498" s="333" t="s">
        <v>9395</v>
      </c>
      <c r="I498" s="2" t="s">
        <v>9373</v>
      </c>
      <c r="K498" s="351"/>
      <c r="L498" s="351"/>
    </row>
    <row r="499" spans="1:12">
      <c r="A499" s="322">
        <v>42720</v>
      </c>
      <c r="B499" s="9" t="s">
        <v>9396</v>
      </c>
      <c r="C499" s="48">
        <v>0</v>
      </c>
      <c r="D499" s="341"/>
      <c r="E499" s="48">
        <v>66075</v>
      </c>
      <c r="F499" s="81"/>
      <c r="G499" s="48">
        <v>2288475.1</v>
      </c>
      <c r="H499" s="333" t="s">
        <v>10230</v>
      </c>
      <c r="K499" s="351"/>
      <c r="L499" s="351"/>
    </row>
    <row r="500" spans="1:12">
      <c r="A500" s="322">
        <v>42720</v>
      </c>
      <c r="B500" s="9" t="s">
        <v>9397</v>
      </c>
      <c r="C500" s="48">
        <v>0</v>
      </c>
      <c r="D500" s="341"/>
      <c r="E500" s="48">
        <v>665000</v>
      </c>
      <c r="F500" s="81"/>
      <c r="G500" s="48">
        <v>2222400.1</v>
      </c>
      <c r="H500" s="333">
        <v>2027</v>
      </c>
      <c r="K500" s="351"/>
      <c r="L500" s="351"/>
    </row>
    <row r="501" spans="1:12">
      <c r="A501" s="322">
        <v>42720</v>
      </c>
      <c r="B501" s="9" t="s">
        <v>9398</v>
      </c>
      <c r="C501" s="48">
        <v>1197.2</v>
      </c>
      <c r="D501" s="341"/>
      <c r="E501" s="48">
        <v>0</v>
      </c>
      <c r="F501" s="81"/>
      <c r="G501" s="48">
        <v>1557400.1</v>
      </c>
      <c r="K501" s="351"/>
      <c r="L501" s="351"/>
    </row>
    <row r="502" spans="1:12">
      <c r="A502" s="322">
        <v>42720</v>
      </c>
      <c r="B502" s="9" t="s">
        <v>9399</v>
      </c>
      <c r="C502" s="48">
        <v>0</v>
      </c>
      <c r="D502" s="341"/>
      <c r="E502" s="48">
        <v>80000</v>
      </c>
      <c r="F502" s="81"/>
      <c r="G502" s="48">
        <v>1558597.3</v>
      </c>
      <c r="H502" s="333" t="s">
        <v>9400</v>
      </c>
      <c r="K502" s="351"/>
      <c r="L502" s="351"/>
    </row>
    <row r="503" spans="1:12">
      <c r="A503" s="322">
        <v>42720</v>
      </c>
      <c r="B503" s="9" t="s">
        <v>9401</v>
      </c>
      <c r="C503" s="48">
        <v>0</v>
      </c>
      <c r="D503" s="341"/>
      <c r="E503" s="48">
        <v>75000</v>
      </c>
      <c r="F503" s="81"/>
      <c r="G503" s="48">
        <v>1478597.3</v>
      </c>
      <c r="H503" s="333" t="s">
        <v>10231</v>
      </c>
      <c r="K503" s="351"/>
      <c r="L503" s="351"/>
    </row>
    <row r="504" spans="1:12">
      <c r="A504" s="322">
        <v>42720</v>
      </c>
      <c r="B504" s="9" t="s">
        <v>5077</v>
      </c>
      <c r="C504" s="48">
        <v>0</v>
      </c>
      <c r="D504" s="341"/>
      <c r="E504" s="48">
        <v>1896</v>
      </c>
      <c r="F504" s="81"/>
      <c r="G504" s="48">
        <v>1403597.3</v>
      </c>
      <c r="K504" s="351"/>
      <c r="L504" s="351"/>
    </row>
    <row r="505" spans="1:12">
      <c r="A505" s="322">
        <v>42720</v>
      </c>
      <c r="B505" s="284" t="s">
        <v>9402</v>
      </c>
      <c r="C505" s="48">
        <v>5000</v>
      </c>
      <c r="D505" s="341"/>
      <c r="E505" s="48">
        <v>0</v>
      </c>
      <c r="F505" s="81"/>
      <c r="G505" s="48">
        <v>1401701.3</v>
      </c>
      <c r="K505" s="351"/>
      <c r="L505" s="351"/>
    </row>
    <row r="506" spans="1:12">
      <c r="A506" s="322">
        <v>42720</v>
      </c>
      <c r="B506" s="9" t="s">
        <v>9403</v>
      </c>
      <c r="C506" s="48">
        <v>45000</v>
      </c>
      <c r="D506" s="341"/>
      <c r="E506" s="48">
        <v>0</v>
      </c>
      <c r="F506" s="81"/>
      <c r="G506" s="48">
        <v>1406701.3</v>
      </c>
      <c r="K506" s="351"/>
      <c r="L506" s="351"/>
    </row>
    <row r="507" spans="1:12">
      <c r="A507" s="322">
        <v>42720</v>
      </c>
      <c r="B507" s="9" t="s">
        <v>9404</v>
      </c>
      <c r="C507" s="48">
        <v>1541408.27</v>
      </c>
      <c r="D507" s="341"/>
      <c r="E507" s="48">
        <v>0</v>
      </c>
      <c r="F507" s="81"/>
      <c r="G507" s="48">
        <v>1451701.3</v>
      </c>
      <c r="K507" s="351"/>
      <c r="L507" s="351"/>
    </row>
    <row r="508" spans="1:12">
      <c r="A508" s="322">
        <v>42720</v>
      </c>
      <c r="B508" s="9" t="s">
        <v>9405</v>
      </c>
      <c r="C508" s="48">
        <v>5000</v>
      </c>
      <c r="D508" s="341"/>
      <c r="E508" s="48">
        <v>0</v>
      </c>
      <c r="F508" s="81"/>
      <c r="G508" s="48">
        <v>2993109.57</v>
      </c>
      <c r="K508" s="351"/>
      <c r="L508" s="351"/>
    </row>
    <row r="509" spans="1:12">
      <c r="A509" s="322">
        <v>42720</v>
      </c>
      <c r="B509" s="9" t="s">
        <v>9406</v>
      </c>
      <c r="C509" s="48">
        <v>0</v>
      </c>
      <c r="D509" s="341"/>
      <c r="E509" s="48">
        <v>100</v>
      </c>
      <c r="F509" s="81"/>
      <c r="G509" s="48">
        <v>2998109.57</v>
      </c>
      <c r="K509" s="351"/>
      <c r="L509" s="351"/>
    </row>
    <row r="510" spans="1:12">
      <c r="A510" s="322">
        <v>42720</v>
      </c>
      <c r="B510" s="9" t="s">
        <v>9407</v>
      </c>
      <c r="C510" s="48">
        <v>0</v>
      </c>
      <c r="D510" s="341"/>
      <c r="E510" s="48">
        <v>545469.32999999996</v>
      </c>
      <c r="F510" s="81"/>
      <c r="G510" s="48">
        <v>2998009.57</v>
      </c>
      <c r="H510" s="333" t="s">
        <v>10232</v>
      </c>
      <c r="K510" s="351"/>
      <c r="L510" s="351"/>
    </row>
    <row r="511" spans="1:12">
      <c r="A511" s="322">
        <v>42720</v>
      </c>
      <c r="B511" s="9" t="s">
        <v>9408</v>
      </c>
      <c r="C511" s="48">
        <v>0</v>
      </c>
      <c r="D511" s="341"/>
      <c r="E511" s="48">
        <v>3886</v>
      </c>
      <c r="F511" s="81"/>
      <c r="G511" s="48">
        <v>2452540.2400000002</v>
      </c>
      <c r="H511" s="333" t="s">
        <v>10233</v>
      </c>
      <c r="K511" s="351"/>
      <c r="L511" s="351"/>
    </row>
    <row r="512" spans="1:12">
      <c r="A512" s="411">
        <v>42720</v>
      </c>
      <c r="B512" s="451" t="s">
        <v>4180</v>
      </c>
      <c r="C512" s="413">
        <v>38.03</v>
      </c>
      <c r="D512" s="341"/>
      <c r="E512" s="413">
        <v>0</v>
      </c>
      <c r="F512" s="81"/>
      <c r="G512" s="413">
        <v>2448654.2400000002</v>
      </c>
      <c r="K512" s="351"/>
      <c r="L512" s="351"/>
    </row>
    <row r="513" spans="1:12">
      <c r="A513" s="411">
        <v>42720</v>
      </c>
      <c r="B513" s="412" t="s">
        <v>4181</v>
      </c>
      <c r="C513" s="413">
        <v>237.67</v>
      </c>
      <c r="D513" s="341"/>
      <c r="E513" s="413">
        <v>0</v>
      </c>
      <c r="F513" s="81"/>
      <c r="G513" s="413">
        <v>2448692.27</v>
      </c>
      <c r="K513" s="351"/>
      <c r="L513" s="351"/>
    </row>
    <row r="514" spans="1:12">
      <c r="A514" s="322">
        <v>42720</v>
      </c>
      <c r="B514" s="9" t="s">
        <v>4182</v>
      </c>
      <c r="C514" s="48">
        <v>0</v>
      </c>
      <c r="D514" s="341"/>
      <c r="E514" s="48">
        <v>54194.61</v>
      </c>
      <c r="F514" s="81"/>
      <c r="G514" s="48">
        <v>2448929.94</v>
      </c>
      <c r="H514" s="333" t="s">
        <v>10234</v>
      </c>
      <c r="K514" s="351"/>
      <c r="L514" s="351"/>
    </row>
    <row r="515" spans="1:12">
      <c r="A515" s="411">
        <v>42720</v>
      </c>
      <c r="B515" s="451" t="s">
        <v>4183</v>
      </c>
      <c r="C515" s="413">
        <v>125.6</v>
      </c>
      <c r="D515" s="341"/>
      <c r="E515" s="413">
        <v>0</v>
      </c>
      <c r="F515" s="81"/>
      <c r="G515" s="413">
        <v>2394735.33</v>
      </c>
      <c r="K515" s="351"/>
      <c r="L515" s="351"/>
    </row>
    <row r="516" spans="1:12">
      <c r="A516" s="411">
        <v>42720</v>
      </c>
      <c r="B516" s="412" t="s">
        <v>4184</v>
      </c>
      <c r="C516" s="413">
        <v>785.02</v>
      </c>
      <c r="D516" s="341"/>
      <c r="E516" s="413">
        <v>0</v>
      </c>
      <c r="F516" s="81"/>
      <c r="G516" s="413">
        <v>2394860.9300000002</v>
      </c>
      <c r="K516" s="351"/>
      <c r="L516" s="351"/>
    </row>
    <row r="517" spans="1:12">
      <c r="A517" s="322">
        <v>42720</v>
      </c>
      <c r="B517" s="9" t="s">
        <v>4185</v>
      </c>
      <c r="C517" s="48">
        <v>0</v>
      </c>
      <c r="D517" s="341"/>
      <c r="E517" s="48">
        <v>32985.24</v>
      </c>
      <c r="F517" s="81"/>
      <c r="G517" s="48">
        <v>2395645.9500000002</v>
      </c>
      <c r="H517" s="333" t="s">
        <v>10234</v>
      </c>
      <c r="K517" s="351"/>
      <c r="L517" s="351"/>
    </row>
    <row r="518" spans="1:12">
      <c r="A518" s="322">
        <v>42720</v>
      </c>
      <c r="B518" s="294" t="s">
        <v>9409</v>
      </c>
      <c r="C518" s="48">
        <v>0</v>
      </c>
      <c r="D518" s="341"/>
      <c r="E518" s="48">
        <v>2037.15</v>
      </c>
      <c r="F518" s="81"/>
      <c r="G518" s="48">
        <v>2362660.71</v>
      </c>
      <c r="K518" s="351"/>
      <c r="L518" s="351"/>
    </row>
    <row r="519" spans="1:12">
      <c r="A519" s="322">
        <v>42719</v>
      </c>
      <c r="B519" s="9" t="s">
        <v>9410</v>
      </c>
      <c r="C519" s="48">
        <v>0</v>
      </c>
      <c r="D519" s="341"/>
      <c r="E519" s="48">
        <v>5000</v>
      </c>
      <c r="F519" s="81"/>
      <c r="G519" s="48">
        <v>2360623.56</v>
      </c>
      <c r="H519" s="333" t="s">
        <v>10231</v>
      </c>
      <c r="K519" s="351"/>
      <c r="L519" s="351"/>
    </row>
    <row r="520" spans="1:12">
      <c r="A520" s="322">
        <v>42719</v>
      </c>
      <c r="B520" s="9" t="s">
        <v>9412</v>
      </c>
      <c r="C520" s="48">
        <v>0</v>
      </c>
      <c r="D520" s="341"/>
      <c r="E520" s="48">
        <v>639474.06999999995</v>
      </c>
      <c r="F520" s="81"/>
      <c r="G520" s="48">
        <v>2355623.56</v>
      </c>
      <c r="H520" s="333" t="s">
        <v>10235</v>
      </c>
      <c r="K520" s="351"/>
      <c r="L520" s="351"/>
    </row>
    <row r="521" spans="1:12">
      <c r="A521" s="322">
        <v>42719</v>
      </c>
      <c r="B521" s="9" t="s">
        <v>9413</v>
      </c>
      <c r="C521" s="48">
        <v>2604</v>
      </c>
      <c r="D521" s="341"/>
      <c r="E521" s="48">
        <v>0</v>
      </c>
      <c r="F521" s="81"/>
      <c r="G521" s="48">
        <v>1716149.49</v>
      </c>
      <c r="K521" s="351"/>
      <c r="L521" s="351"/>
    </row>
    <row r="522" spans="1:12">
      <c r="A522" s="322">
        <v>42719</v>
      </c>
      <c r="B522" s="9" t="s">
        <v>9414</v>
      </c>
      <c r="C522" s="48">
        <v>50000</v>
      </c>
      <c r="D522" s="341"/>
      <c r="E522" s="48">
        <v>0</v>
      </c>
      <c r="F522" s="81"/>
      <c r="G522" s="48">
        <v>1718753.49</v>
      </c>
      <c r="K522" s="351"/>
      <c r="L522" s="351"/>
    </row>
    <row r="523" spans="1:12">
      <c r="A523" s="322">
        <v>42719</v>
      </c>
      <c r="B523" s="9" t="s">
        <v>9415</v>
      </c>
      <c r="C523" s="48">
        <v>13926.16</v>
      </c>
      <c r="D523" s="341"/>
      <c r="E523" s="48">
        <v>0</v>
      </c>
      <c r="F523" s="81"/>
      <c r="G523" s="48">
        <v>1768753.49</v>
      </c>
      <c r="K523" s="351"/>
      <c r="L523" s="351"/>
    </row>
    <row r="524" spans="1:12">
      <c r="A524" s="322">
        <v>42719</v>
      </c>
      <c r="B524" s="9" t="s">
        <v>9416</v>
      </c>
      <c r="C524" s="48">
        <v>5963.47</v>
      </c>
      <c r="D524" s="341"/>
      <c r="E524" s="48">
        <v>0</v>
      </c>
      <c r="F524" s="81"/>
      <c r="G524" s="48">
        <v>1782679.65</v>
      </c>
      <c r="K524" s="351"/>
      <c r="L524" s="351"/>
    </row>
    <row r="525" spans="1:12">
      <c r="A525" s="322">
        <v>42719</v>
      </c>
      <c r="B525" s="9" t="s">
        <v>9417</v>
      </c>
      <c r="C525" s="48">
        <v>7973.17</v>
      </c>
      <c r="D525" s="341"/>
      <c r="E525" s="48">
        <v>0</v>
      </c>
      <c r="F525" s="81"/>
      <c r="G525" s="48">
        <v>1788643.12</v>
      </c>
      <c r="K525" s="351"/>
      <c r="L525" s="351"/>
    </row>
    <row r="526" spans="1:12">
      <c r="A526" s="322">
        <v>42719</v>
      </c>
      <c r="B526" s="9" t="s">
        <v>9418</v>
      </c>
      <c r="C526" s="48">
        <v>6014.92</v>
      </c>
      <c r="D526" s="341"/>
      <c r="E526" s="48">
        <v>0</v>
      </c>
      <c r="F526" s="81"/>
      <c r="G526" s="48">
        <v>1796616.29</v>
      </c>
      <c r="K526" s="351"/>
      <c r="L526" s="351"/>
    </row>
    <row r="527" spans="1:12">
      <c r="A527" s="322">
        <v>42719</v>
      </c>
      <c r="B527" s="9" t="s">
        <v>9419</v>
      </c>
      <c r="C527" s="48">
        <v>7713.99</v>
      </c>
      <c r="D527" s="341"/>
      <c r="E527" s="48">
        <v>0</v>
      </c>
      <c r="F527" s="81"/>
      <c r="G527" s="48">
        <v>1802631.21</v>
      </c>
      <c r="K527" s="351"/>
      <c r="L527" s="351"/>
    </row>
    <row r="528" spans="1:12">
      <c r="A528" s="322">
        <v>42719</v>
      </c>
      <c r="B528" s="9" t="s">
        <v>9420</v>
      </c>
      <c r="C528" s="48">
        <v>9813.4500000000007</v>
      </c>
      <c r="D528" s="341"/>
      <c r="E528" s="48">
        <v>0</v>
      </c>
      <c r="F528" s="81"/>
      <c r="G528" s="48">
        <v>1810345.2</v>
      </c>
      <c r="K528" s="351"/>
      <c r="L528" s="351"/>
    </row>
    <row r="529" spans="1:12">
      <c r="A529" s="322">
        <v>42719</v>
      </c>
      <c r="B529" s="9" t="s">
        <v>9421</v>
      </c>
      <c r="C529" s="48">
        <v>9539.15</v>
      </c>
      <c r="D529" s="341"/>
      <c r="E529" s="48">
        <v>0</v>
      </c>
      <c r="F529" s="81"/>
      <c r="G529" s="48">
        <v>1820158.65</v>
      </c>
      <c r="K529" s="351"/>
      <c r="L529" s="351"/>
    </row>
    <row r="530" spans="1:12">
      <c r="A530" s="322">
        <v>42719</v>
      </c>
      <c r="B530" s="414" t="s">
        <v>9422</v>
      </c>
      <c r="C530" s="48">
        <v>0</v>
      </c>
      <c r="D530" s="341"/>
      <c r="E530" s="48">
        <v>37257.599999999999</v>
      </c>
      <c r="F530" s="81"/>
      <c r="G530" s="48">
        <v>1829697.8</v>
      </c>
      <c r="H530" s="333" t="s">
        <v>10236</v>
      </c>
      <c r="K530" s="351"/>
      <c r="L530" s="351"/>
    </row>
    <row r="531" spans="1:12">
      <c r="A531" s="322">
        <v>42719</v>
      </c>
      <c r="B531" s="9" t="s">
        <v>9423</v>
      </c>
      <c r="C531" s="48">
        <v>0</v>
      </c>
      <c r="D531" s="341"/>
      <c r="E531" s="48">
        <v>371000</v>
      </c>
      <c r="F531" s="81"/>
      <c r="G531" s="48">
        <v>1792440.2</v>
      </c>
      <c r="H531" s="333" t="s">
        <v>10237</v>
      </c>
      <c r="K531" s="351"/>
      <c r="L531" s="351"/>
    </row>
    <row r="532" spans="1:12">
      <c r="A532" s="322">
        <v>42719</v>
      </c>
      <c r="B532" s="9" t="s">
        <v>5077</v>
      </c>
      <c r="C532" s="48">
        <v>0</v>
      </c>
      <c r="D532" s="341"/>
      <c r="E532" s="48">
        <v>16711.28</v>
      </c>
      <c r="F532" s="81"/>
      <c r="G532" s="48">
        <v>1421440.2</v>
      </c>
      <c r="K532" s="351"/>
      <c r="L532" s="351"/>
    </row>
    <row r="533" spans="1:12">
      <c r="A533" s="322">
        <v>42719</v>
      </c>
      <c r="B533" s="9" t="s">
        <v>9424</v>
      </c>
      <c r="C533" s="48">
        <v>0</v>
      </c>
      <c r="D533" s="341"/>
      <c r="E533" s="48">
        <v>342000</v>
      </c>
      <c r="F533" s="81"/>
      <c r="G533" s="48">
        <v>1404728.92</v>
      </c>
      <c r="K533" s="351"/>
      <c r="L533" s="351"/>
    </row>
    <row r="534" spans="1:12">
      <c r="A534" s="322">
        <v>42719</v>
      </c>
      <c r="B534" s="291" t="s">
        <v>9425</v>
      </c>
      <c r="C534" s="48">
        <v>0</v>
      </c>
      <c r="D534" s="341"/>
      <c r="E534" s="48">
        <v>89400</v>
      </c>
      <c r="F534" s="81"/>
      <c r="G534" s="48">
        <v>1062728.92</v>
      </c>
      <c r="H534" s="333" t="s">
        <v>9426</v>
      </c>
      <c r="I534" s="2" t="s">
        <v>9373</v>
      </c>
      <c r="K534" s="351"/>
      <c r="L534" s="351"/>
    </row>
    <row r="535" spans="1:12">
      <c r="A535" s="322">
        <v>42719</v>
      </c>
      <c r="B535" s="291" t="s">
        <v>9427</v>
      </c>
      <c r="C535" s="48">
        <v>0</v>
      </c>
      <c r="D535" s="341"/>
      <c r="E535" s="48">
        <v>74800</v>
      </c>
      <c r="F535" s="81"/>
      <c r="G535" s="48">
        <v>973328.92</v>
      </c>
      <c r="H535" s="333" t="s">
        <v>9428</v>
      </c>
      <c r="I535" s="2" t="s">
        <v>9373</v>
      </c>
      <c r="K535" s="351"/>
      <c r="L535" s="351"/>
    </row>
    <row r="536" spans="1:12">
      <c r="A536" s="322">
        <v>42719</v>
      </c>
      <c r="B536" s="9" t="s">
        <v>9429</v>
      </c>
      <c r="C536" s="48">
        <v>1000</v>
      </c>
      <c r="D536" s="341"/>
      <c r="E536" s="48">
        <v>0</v>
      </c>
      <c r="F536" s="81"/>
      <c r="G536" s="48">
        <v>898528.92</v>
      </c>
      <c r="K536" s="351"/>
      <c r="L536" s="351"/>
    </row>
    <row r="537" spans="1:12">
      <c r="A537" s="322">
        <v>42719</v>
      </c>
      <c r="B537" s="9" t="s">
        <v>9430</v>
      </c>
      <c r="C537" s="48">
        <v>1000</v>
      </c>
      <c r="D537" s="341"/>
      <c r="E537" s="48">
        <v>0</v>
      </c>
      <c r="F537" s="81"/>
      <c r="G537" s="48">
        <v>899528.92</v>
      </c>
      <c r="K537" s="351"/>
      <c r="L537" s="351"/>
    </row>
    <row r="538" spans="1:12">
      <c r="A538" s="322">
        <v>42719</v>
      </c>
      <c r="B538" s="9" t="s">
        <v>9431</v>
      </c>
      <c r="C538" s="48">
        <v>20000</v>
      </c>
      <c r="D538" s="341"/>
      <c r="E538" s="48">
        <v>0</v>
      </c>
      <c r="F538" s="81"/>
      <c r="G538" s="48">
        <v>900528.92</v>
      </c>
      <c r="K538" s="351"/>
      <c r="L538" s="351"/>
    </row>
    <row r="539" spans="1:12">
      <c r="A539" s="322">
        <v>42719</v>
      </c>
      <c r="B539" s="9" t="s">
        <v>9432</v>
      </c>
      <c r="C539" s="48">
        <v>20000</v>
      </c>
      <c r="D539" s="341"/>
      <c r="E539" s="48">
        <v>0</v>
      </c>
      <c r="F539" s="81"/>
      <c r="G539" s="48">
        <v>920528.92</v>
      </c>
      <c r="K539" s="351"/>
      <c r="L539" s="351"/>
    </row>
    <row r="540" spans="1:12">
      <c r="A540" s="322">
        <v>42719</v>
      </c>
      <c r="B540" s="9" t="s">
        <v>9433</v>
      </c>
      <c r="C540" s="48">
        <v>944</v>
      </c>
      <c r="D540" s="341"/>
      <c r="E540" s="48">
        <v>0</v>
      </c>
      <c r="F540" s="81"/>
      <c r="G540" s="48">
        <v>940528.92</v>
      </c>
      <c r="K540" s="351"/>
      <c r="L540" s="351"/>
    </row>
    <row r="541" spans="1:12">
      <c r="A541" s="322">
        <v>42719</v>
      </c>
      <c r="B541" s="9" t="s">
        <v>9434</v>
      </c>
      <c r="C541" s="48">
        <v>10000</v>
      </c>
      <c r="D541" s="341"/>
      <c r="E541" s="48">
        <v>0</v>
      </c>
      <c r="F541" s="81"/>
      <c r="G541" s="48">
        <v>941472.92</v>
      </c>
      <c r="K541" s="351"/>
      <c r="L541" s="351"/>
    </row>
    <row r="542" spans="1:12">
      <c r="A542" s="322">
        <v>42719</v>
      </c>
      <c r="B542" s="9" t="s">
        <v>9435</v>
      </c>
      <c r="C542" s="48">
        <v>50000</v>
      </c>
      <c r="D542" s="341"/>
      <c r="E542" s="48">
        <v>0</v>
      </c>
      <c r="F542" s="81"/>
      <c r="G542" s="48">
        <v>951472.92</v>
      </c>
      <c r="K542" s="351"/>
      <c r="L542" s="351"/>
    </row>
    <row r="543" spans="1:12">
      <c r="A543" s="322">
        <v>42719</v>
      </c>
      <c r="B543" s="9" t="s">
        <v>9436</v>
      </c>
      <c r="C543" s="48">
        <v>2242.3000000000002</v>
      </c>
      <c r="D543" s="341"/>
      <c r="E543" s="48">
        <v>0</v>
      </c>
      <c r="F543" s="81"/>
      <c r="G543" s="48">
        <v>1001472.92</v>
      </c>
      <c r="K543" s="351"/>
      <c r="L543" s="351"/>
    </row>
    <row r="544" spans="1:12">
      <c r="A544" s="322">
        <v>42719</v>
      </c>
      <c r="B544" s="9" t="s">
        <v>9437</v>
      </c>
      <c r="C544" s="48">
        <v>15080</v>
      </c>
      <c r="D544" s="341"/>
      <c r="E544" s="48">
        <v>0</v>
      </c>
      <c r="F544" s="81"/>
      <c r="G544" s="48">
        <v>1003715.22</v>
      </c>
      <c r="K544" s="351"/>
      <c r="L544" s="351"/>
    </row>
    <row r="545" spans="1:12">
      <c r="A545" s="322">
        <v>42719</v>
      </c>
      <c r="B545" s="9" t="s">
        <v>9438</v>
      </c>
      <c r="C545" s="48">
        <v>6786</v>
      </c>
      <c r="D545" s="341"/>
      <c r="E545" s="48">
        <v>0</v>
      </c>
      <c r="F545" s="81"/>
      <c r="G545" s="48">
        <v>1018795.22</v>
      </c>
      <c r="K545" s="351"/>
      <c r="L545" s="351"/>
    </row>
    <row r="546" spans="1:12">
      <c r="A546" s="322">
        <v>42719</v>
      </c>
      <c r="B546" s="9" t="s">
        <v>9439</v>
      </c>
      <c r="C546" s="48">
        <v>3480</v>
      </c>
      <c r="D546" s="341"/>
      <c r="E546" s="48">
        <v>0</v>
      </c>
      <c r="F546" s="81"/>
      <c r="G546" s="48">
        <v>1025581.22</v>
      </c>
      <c r="K546" s="351"/>
      <c r="L546" s="351"/>
    </row>
    <row r="547" spans="1:12">
      <c r="A547" s="322">
        <v>42719</v>
      </c>
      <c r="B547" s="9" t="s">
        <v>9440</v>
      </c>
      <c r="C547" s="48">
        <v>106335.2</v>
      </c>
      <c r="D547" s="341"/>
      <c r="E547" s="48">
        <v>0</v>
      </c>
      <c r="F547" s="81"/>
      <c r="G547" s="48">
        <v>1029061.22</v>
      </c>
      <c r="K547" s="351"/>
      <c r="L547" s="351"/>
    </row>
    <row r="548" spans="1:12">
      <c r="A548" s="322">
        <v>42719</v>
      </c>
      <c r="B548" s="9" t="s">
        <v>9441</v>
      </c>
      <c r="C548" s="48">
        <v>8783.5400000000009</v>
      </c>
      <c r="D548" s="341"/>
      <c r="E548" s="48">
        <v>0</v>
      </c>
      <c r="F548" s="81"/>
      <c r="G548" s="48">
        <v>1135396.42</v>
      </c>
      <c r="K548" s="351"/>
      <c r="L548" s="351"/>
    </row>
    <row r="549" spans="1:12">
      <c r="A549" s="322">
        <v>42719</v>
      </c>
      <c r="B549" s="9" t="s">
        <v>9442</v>
      </c>
      <c r="C549" s="48">
        <v>10208</v>
      </c>
      <c r="D549" s="341"/>
      <c r="E549" s="48">
        <v>0</v>
      </c>
      <c r="F549" s="81"/>
      <c r="G549" s="48">
        <v>1144179.96</v>
      </c>
      <c r="K549" s="351"/>
      <c r="L549" s="351"/>
    </row>
    <row r="550" spans="1:12">
      <c r="A550" s="322">
        <v>42719</v>
      </c>
      <c r="B550" s="9" t="s">
        <v>9443</v>
      </c>
      <c r="C550" s="48">
        <v>9860</v>
      </c>
      <c r="D550" s="341"/>
      <c r="E550" s="48">
        <v>0</v>
      </c>
      <c r="F550" s="81"/>
      <c r="G550" s="48">
        <v>1154387.96</v>
      </c>
      <c r="K550" s="351"/>
      <c r="L550" s="351"/>
    </row>
    <row r="551" spans="1:12">
      <c r="A551" s="322">
        <v>42719</v>
      </c>
      <c r="B551" s="9" t="s">
        <v>9444</v>
      </c>
      <c r="C551" s="48">
        <v>4002</v>
      </c>
      <c r="D551" s="341"/>
      <c r="E551" s="48">
        <v>0</v>
      </c>
      <c r="F551" s="81"/>
      <c r="G551" s="48">
        <v>1164247.96</v>
      </c>
      <c r="K551" s="351"/>
      <c r="L551" s="351"/>
    </row>
    <row r="552" spans="1:12">
      <c r="A552" s="322">
        <v>42719</v>
      </c>
      <c r="B552" s="9" t="s">
        <v>9445</v>
      </c>
      <c r="C552" s="48">
        <v>20300</v>
      </c>
      <c r="D552" s="341"/>
      <c r="E552" s="48">
        <v>0</v>
      </c>
      <c r="F552" s="81"/>
      <c r="G552" s="48">
        <v>1168249.96</v>
      </c>
      <c r="K552" s="351"/>
      <c r="L552" s="351"/>
    </row>
    <row r="553" spans="1:12">
      <c r="A553" s="322">
        <v>42719</v>
      </c>
      <c r="B553" s="9" t="s">
        <v>9446</v>
      </c>
      <c r="C553" s="48">
        <v>2300</v>
      </c>
      <c r="D553" s="341"/>
      <c r="E553" s="48">
        <v>0</v>
      </c>
      <c r="F553" s="81"/>
      <c r="G553" s="48">
        <v>1188549.96</v>
      </c>
      <c r="K553" s="351"/>
      <c r="L553" s="351"/>
    </row>
    <row r="554" spans="1:12">
      <c r="A554" s="322">
        <v>42719</v>
      </c>
      <c r="B554" s="9" t="s">
        <v>9447</v>
      </c>
      <c r="C554" s="48">
        <v>190240</v>
      </c>
      <c r="D554" s="341"/>
      <c r="E554" s="48">
        <v>0</v>
      </c>
      <c r="F554" s="81"/>
      <c r="G554" s="48">
        <v>1190849.96</v>
      </c>
      <c r="K554" s="351"/>
      <c r="L554" s="351"/>
    </row>
    <row r="555" spans="1:12">
      <c r="A555" s="322">
        <v>42719</v>
      </c>
      <c r="B555" s="9" t="s">
        <v>9448</v>
      </c>
      <c r="C555" s="48">
        <v>67856.52</v>
      </c>
      <c r="D555" s="341"/>
      <c r="E555" s="48">
        <v>0</v>
      </c>
      <c r="F555" s="81"/>
      <c r="G555" s="48">
        <v>1381089.96</v>
      </c>
      <c r="K555" s="351"/>
      <c r="L555" s="351"/>
    </row>
    <row r="556" spans="1:12">
      <c r="A556" s="322">
        <v>42719</v>
      </c>
      <c r="B556" s="9" t="s">
        <v>9449</v>
      </c>
      <c r="C556" s="48">
        <v>6954.2</v>
      </c>
      <c r="D556" s="341"/>
      <c r="E556" s="48">
        <v>0</v>
      </c>
      <c r="F556" s="81"/>
      <c r="G556" s="48">
        <v>1448946.48</v>
      </c>
      <c r="K556" s="351"/>
      <c r="L556" s="351"/>
    </row>
    <row r="557" spans="1:12">
      <c r="A557" s="322">
        <v>42719</v>
      </c>
      <c r="B557" s="9" t="s">
        <v>9450</v>
      </c>
      <c r="C557" s="48">
        <v>580</v>
      </c>
      <c r="D557" s="341"/>
      <c r="E557" s="48">
        <v>0</v>
      </c>
      <c r="F557" s="81"/>
      <c r="G557" s="48">
        <v>1455900.68</v>
      </c>
      <c r="K557" s="351"/>
      <c r="L557" s="351"/>
    </row>
    <row r="558" spans="1:12">
      <c r="A558" s="322">
        <v>42719</v>
      </c>
      <c r="B558" s="9" t="s">
        <v>9451</v>
      </c>
      <c r="C558" s="48">
        <v>1936.62</v>
      </c>
      <c r="D558" s="341"/>
      <c r="E558" s="48">
        <v>0</v>
      </c>
      <c r="F558" s="81"/>
      <c r="G558" s="48">
        <v>1456480.68</v>
      </c>
      <c r="K558" s="351"/>
      <c r="L558" s="351"/>
    </row>
    <row r="559" spans="1:12">
      <c r="A559" s="322">
        <v>42719</v>
      </c>
      <c r="B559" s="9" t="s">
        <v>9452</v>
      </c>
      <c r="C559" s="48">
        <v>1703.6</v>
      </c>
      <c r="D559" s="341"/>
      <c r="E559" s="48">
        <v>0</v>
      </c>
      <c r="F559" s="81"/>
      <c r="G559" s="48">
        <v>1458417.3</v>
      </c>
      <c r="K559" s="351"/>
      <c r="L559" s="351"/>
    </row>
    <row r="560" spans="1:12">
      <c r="A560" s="322">
        <v>42719</v>
      </c>
      <c r="B560" s="9" t="s">
        <v>9453</v>
      </c>
      <c r="C560" s="48">
        <v>4060</v>
      </c>
      <c r="D560" s="341"/>
      <c r="E560" s="48">
        <v>0</v>
      </c>
      <c r="F560" s="81"/>
      <c r="G560" s="48">
        <v>1460120.9</v>
      </c>
      <c r="K560" s="351"/>
      <c r="L560" s="351"/>
    </row>
    <row r="561" spans="1:12">
      <c r="A561" s="322">
        <v>42719</v>
      </c>
      <c r="B561" s="284" t="s">
        <v>9454</v>
      </c>
      <c r="C561" s="48">
        <v>5000</v>
      </c>
      <c r="D561" s="341"/>
      <c r="E561" s="48">
        <v>0</v>
      </c>
      <c r="F561" s="81"/>
      <c r="G561" s="48">
        <v>1464180.9</v>
      </c>
      <c r="K561" s="351"/>
      <c r="L561" s="351"/>
    </row>
    <row r="562" spans="1:12">
      <c r="A562" s="322">
        <v>42719</v>
      </c>
      <c r="B562" s="9" t="s">
        <v>9455</v>
      </c>
      <c r="C562" s="48">
        <v>0</v>
      </c>
      <c r="D562" s="341"/>
      <c r="E562" s="48">
        <v>1025</v>
      </c>
      <c r="F562" s="81"/>
      <c r="G562" s="48">
        <v>1469180.9</v>
      </c>
      <c r="H562" s="333" t="s">
        <v>10238</v>
      </c>
      <c r="K562" s="351"/>
      <c r="L562" s="351"/>
    </row>
    <row r="563" spans="1:12">
      <c r="A563" s="322">
        <v>42719</v>
      </c>
      <c r="B563" s="9" t="s">
        <v>9456</v>
      </c>
      <c r="C563" s="48">
        <v>0</v>
      </c>
      <c r="D563" s="341"/>
      <c r="E563" s="48">
        <v>313400.93</v>
      </c>
      <c r="F563" s="81"/>
      <c r="G563" s="48">
        <v>1468155.9</v>
      </c>
      <c r="H563" s="333" t="s">
        <v>10239</v>
      </c>
      <c r="K563" s="351"/>
      <c r="L563" s="351"/>
    </row>
    <row r="564" spans="1:12">
      <c r="A564" s="411">
        <v>42719</v>
      </c>
      <c r="B564" s="451" t="s">
        <v>4180</v>
      </c>
      <c r="C564" s="413">
        <v>19.68</v>
      </c>
      <c r="D564" s="341"/>
      <c r="E564" s="413">
        <v>0</v>
      </c>
      <c r="F564" s="81"/>
      <c r="G564" s="413">
        <v>1154754.97</v>
      </c>
      <c r="K564" s="351"/>
      <c r="L564" s="351"/>
    </row>
    <row r="565" spans="1:12">
      <c r="A565" s="411">
        <v>42719</v>
      </c>
      <c r="B565" s="412" t="s">
        <v>4181</v>
      </c>
      <c r="C565" s="413">
        <v>123.03</v>
      </c>
      <c r="D565" s="341"/>
      <c r="E565" s="413">
        <v>0</v>
      </c>
      <c r="F565" s="81"/>
      <c r="G565" s="413">
        <v>1154774.6499999999</v>
      </c>
      <c r="K565" s="351"/>
      <c r="L565" s="351"/>
    </row>
    <row r="566" spans="1:12">
      <c r="A566" s="322">
        <v>42719</v>
      </c>
      <c r="B566" s="9" t="s">
        <v>4182</v>
      </c>
      <c r="C566" s="48">
        <v>0</v>
      </c>
      <c r="D566" s="341"/>
      <c r="E566" s="48">
        <v>13511.58</v>
      </c>
      <c r="F566" s="81"/>
      <c r="G566" s="48">
        <v>1154897.68</v>
      </c>
      <c r="H566" s="333" t="s">
        <v>10240</v>
      </c>
      <c r="K566" s="351"/>
      <c r="L566" s="351"/>
    </row>
    <row r="567" spans="1:12">
      <c r="A567" s="411">
        <v>42719</v>
      </c>
      <c r="B567" s="451" t="s">
        <v>4183</v>
      </c>
      <c r="C567" s="413">
        <v>90.91</v>
      </c>
      <c r="D567" s="341"/>
      <c r="E567" s="413">
        <v>0</v>
      </c>
      <c r="F567" s="81"/>
      <c r="G567" s="413">
        <v>1141386.1000000001</v>
      </c>
      <c r="K567" s="351"/>
      <c r="L567" s="351"/>
    </row>
    <row r="568" spans="1:12">
      <c r="A568" s="411">
        <v>42719</v>
      </c>
      <c r="B568" s="412" t="s">
        <v>4184</v>
      </c>
      <c r="C568" s="413">
        <v>568.16999999999996</v>
      </c>
      <c r="D568" s="341"/>
      <c r="E568" s="413">
        <v>0</v>
      </c>
      <c r="F568" s="81"/>
      <c r="G568" s="413">
        <v>1141477.01</v>
      </c>
      <c r="K568" s="351"/>
      <c r="L568" s="351"/>
    </row>
    <row r="569" spans="1:12">
      <c r="A569" s="322">
        <v>42719</v>
      </c>
      <c r="B569" s="9" t="s">
        <v>4185</v>
      </c>
      <c r="C569" s="48">
        <v>0</v>
      </c>
      <c r="D569" s="341"/>
      <c r="E569" s="48">
        <v>23874.46</v>
      </c>
      <c r="F569" s="81"/>
      <c r="G569" s="48">
        <v>1142045.18</v>
      </c>
      <c r="H569" s="333" t="s">
        <v>10240</v>
      </c>
      <c r="K569" s="351"/>
      <c r="L569" s="351"/>
    </row>
    <row r="570" spans="1:12">
      <c r="A570" s="322">
        <v>42718</v>
      </c>
      <c r="B570" s="9" t="s">
        <v>9457</v>
      </c>
      <c r="C570" s="48">
        <v>2401.1999999999998</v>
      </c>
      <c r="D570" s="341"/>
      <c r="E570" s="48">
        <v>0</v>
      </c>
      <c r="F570" s="81"/>
      <c r="G570" s="48">
        <v>1118170.72</v>
      </c>
      <c r="K570" s="351"/>
      <c r="L570" s="351"/>
    </row>
    <row r="571" spans="1:12">
      <c r="A571" s="322">
        <v>42718</v>
      </c>
      <c r="B571" s="9" t="s">
        <v>9458</v>
      </c>
      <c r="C571" s="48">
        <v>0</v>
      </c>
      <c r="D571" s="341"/>
      <c r="E571" s="48">
        <v>264900</v>
      </c>
      <c r="F571" s="81"/>
      <c r="G571" s="48">
        <v>1120571.92</v>
      </c>
      <c r="H571" s="333" t="s">
        <v>10241</v>
      </c>
      <c r="K571" s="351"/>
      <c r="L571" s="351"/>
    </row>
    <row r="572" spans="1:12">
      <c r="A572" s="322">
        <v>42718</v>
      </c>
      <c r="B572" s="9" t="s">
        <v>9459</v>
      </c>
      <c r="C572" s="48">
        <v>20000</v>
      </c>
      <c r="D572" s="341"/>
      <c r="E572" s="48">
        <v>0</v>
      </c>
      <c r="F572" s="81"/>
      <c r="G572" s="48">
        <v>855671.92</v>
      </c>
      <c r="K572" s="351"/>
      <c r="L572" s="351"/>
    </row>
    <row r="573" spans="1:12">
      <c r="A573" s="322">
        <v>42718</v>
      </c>
      <c r="B573" s="9" t="s">
        <v>9460</v>
      </c>
      <c r="C573" s="48">
        <v>0</v>
      </c>
      <c r="D573" s="341"/>
      <c r="E573" s="48">
        <v>2142.35</v>
      </c>
      <c r="F573" s="81"/>
      <c r="G573" s="48">
        <v>875671.92</v>
      </c>
      <c r="H573" s="333" t="s">
        <v>10242</v>
      </c>
      <c r="K573" s="351"/>
      <c r="L573" s="351"/>
    </row>
    <row r="574" spans="1:12">
      <c r="A574" s="322">
        <v>42718</v>
      </c>
      <c r="B574" s="9" t="s">
        <v>9461</v>
      </c>
      <c r="C574" s="48">
        <v>215557.82</v>
      </c>
      <c r="D574" s="341"/>
      <c r="E574" s="48">
        <v>0</v>
      </c>
      <c r="F574" s="81"/>
      <c r="G574" s="48">
        <v>873529.57</v>
      </c>
      <c r="K574" s="351"/>
      <c r="L574" s="351"/>
    </row>
    <row r="575" spans="1:12">
      <c r="A575" s="322">
        <v>42718</v>
      </c>
      <c r="B575" s="9" t="s">
        <v>5077</v>
      </c>
      <c r="C575" s="48">
        <v>0</v>
      </c>
      <c r="D575" s="341"/>
      <c r="E575" s="48">
        <v>60000</v>
      </c>
      <c r="F575" s="81"/>
      <c r="G575" s="48">
        <v>1089087.3899999999</v>
      </c>
      <c r="H575" s="333" t="s">
        <v>10243</v>
      </c>
      <c r="K575" s="351"/>
      <c r="L575" s="351"/>
    </row>
    <row r="576" spans="1:12">
      <c r="A576" s="322">
        <v>42718</v>
      </c>
      <c r="B576" s="414" t="s">
        <v>9462</v>
      </c>
      <c r="C576" s="48">
        <v>0</v>
      </c>
      <c r="D576" s="341"/>
      <c r="E576" s="48">
        <v>38730.589999999997</v>
      </c>
      <c r="F576" s="81"/>
      <c r="G576" s="48">
        <v>1029087.39</v>
      </c>
      <c r="H576" s="333" t="s">
        <v>10244</v>
      </c>
      <c r="K576" s="351"/>
      <c r="L576" s="351"/>
    </row>
    <row r="577" spans="1:12">
      <c r="A577" s="322">
        <v>42718</v>
      </c>
      <c r="B577" s="9" t="s">
        <v>9463</v>
      </c>
      <c r="C577" s="48">
        <v>310000</v>
      </c>
      <c r="D577" s="341"/>
      <c r="E577" s="48">
        <v>0</v>
      </c>
      <c r="F577" s="81"/>
      <c r="G577" s="48">
        <v>990356.8</v>
      </c>
      <c r="K577" s="351"/>
      <c r="L577" s="351"/>
    </row>
    <row r="578" spans="1:12">
      <c r="A578" s="322">
        <v>42718</v>
      </c>
      <c r="B578" s="9" t="s">
        <v>9464</v>
      </c>
      <c r="C578" s="48">
        <v>35725</v>
      </c>
      <c r="D578" s="341"/>
      <c r="E578" s="48">
        <v>0</v>
      </c>
      <c r="F578" s="81"/>
      <c r="G578" s="48">
        <v>1300356.8</v>
      </c>
      <c r="K578" s="351"/>
      <c r="L578" s="351"/>
    </row>
    <row r="579" spans="1:12">
      <c r="A579" s="322">
        <v>42718</v>
      </c>
      <c r="B579" s="9" t="s">
        <v>9465</v>
      </c>
      <c r="C579" s="48">
        <v>0</v>
      </c>
      <c r="D579" s="341"/>
      <c r="E579" s="48">
        <v>228786.4</v>
      </c>
      <c r="F579" s="81"/>
      <c r="G579" s="48">
        <v>1336081.8</v>
      </c>
      <c r="K579" s="351"/>
      <c r="L579" s="351"/>
    </row>
    <row r="580" spans="1:12">
      <c r="A580" s="322">
        <v>42718</v>
      </c>
      <c r="B580" s="9" t="s">
        <v>9465</v>
      </c>
      <c r="C580" s="48">
        <v>0</v>
      </c>
      <c r="D580" s="341"/>
      <c r="E580" s="48">
        <v>364000</v>
      </c>
      <c r="F580" s="81"/>
      <c r="G580" s="48">
        <v>1107295.3999999999</v>
      </c>
      <c r="K580" s="351"/>
      <c r="L580" s="351"/>
    </row>
    <row r="581" spans="1:12">
      <c r="A581" s="322">
        <v>42718</v>
      </c>
      <c r="B581" s="9" t="s">
        <v>9466</v>
      </c>
      <c r="C581" s="48">
        <v>0</v>
      </c>
      <c r="D581" s="341"/>
      <c r="E581" s="48">
        <v>20000</v>
      </c>
      <c r="F581" s="81"/>
      <c r="G581" s="48">
        <v>743295.4</v>
      </c>
      <c r="H581" s="333" t="s">
        <v>10245</v>
      </c>
      <c r="K581" s="351"/>
      <c r="L581" s="351"/>
    </row>
    <row r="582" spans="1:12">
      <c r="A582" s="322">
        <v>42718</v>
      </c>
      <c r="B582" s="9" t="s">
        <v>9468</v>
      </c>
      <c r="C582" s="48">
        <v>747484.63</v>
      </c>
      <c r="D582" s="341"/>
      <c r="E582" s="48">
        <v>0</v>
      </c>
      <c r="F582" s="81"/>
      <c r="G582" s="48">
        <v>723295.4</v>
      </c>
      <c r="K582" s="351"/>
      <c r="L582" s="351"/>
    </row>
    <row r="583" spans="1:12">
      <c r="A583" s="322">
        <v>42718</v>
      </c>
      <c r="B583" s="9" t="s">
        <v>9469</v>
      </c>
      <c r="C583" s="48">
        <v>360070.09</v>
      </c>
      <c r="D583" s="341"/>
      <c r="E583" s="48">
        <v>0</v>
      </c>
      <c r="F583" s="81"/>
      <c r="G583" s="48">
        <v>1470780.03</v>
      </c>
      <c r="K583" s="351"/>
      <c r="L583" s="351"/>
    </row>
    <row r="584" spans="1:12">
      <c r="A584" s="322">
        <v>42718</v>
      </c>
      <c r="B584" s="9" t="s">
        <v>9470</v>
      </c>
      <c r="C584" s="48">
        <v>3445.2</v>
      </c>
      <c r="D584" s="341"/>
      <c r="E584" s="48">
        <v>0</v>
      </c>
      <c r="F584" s="81"/>
      <c r="G584" s="48">
        <v>1830850.12</v>
      </c>
      <c r="K584" s="351"/>
      <c r="L584" s="351"/>
    </row>
    <row r="585" spans="1:12">
      <c r="A585" s="322">
        <v>42718</v>
      </c>
      <c r="B585" s="9" t="s">
        <v>9471</v>
      </c>
      <c r="C585" s="48">
        <v>0</v>
      </c>
      <c r="D585" s="341"/>
      <c r="E585" s="48">
        <v>1192.8</v>
      </c>
      <c r="F585" s="81"/>
      <c r="G585" s="48">
        <v>1834295.32</v>
      </c>
      <c r="H585" s="333" t="s">
        <v>9472</v>
      </c>
      <c r="K585" s="351"/>
      <c r="L585" s="351"/>
    </row>
    <row r="586" spans="1:12">
      <c r="A586" s="322">
        <v>42718</v>
      </c>
      <c r="B586" s="9" t="s">
        <v>9473</v>
      </c>
      <c r="C586" s="48">
        <v>0</v>
      </c>
      <c r="D586" s="341"/>
      <c r="E586" s="48">
        <v>7480.69</v>
      </c>
      <c r="F586" s="81"/>
      <c r="G586" s="48">
        <v>1833102.52</v>
      </c>
      <c r="K586" s="351"/>
      <c r="L586" s="351"/>
    </row>
    <row r="587" spans="1:12">
      <c r="A587" s="322">
        <v>42718</v>
      </c>
      <c r="B587" s="9" t="s">
        <v>9474</v>
      </c>
      <c r="C587" s="48">
        <v>0</v>
      </c>
      <c r="D587" s="341"/>
      <c r="E587" s="48">
        <v>763000</v>
      </c>
      <c r="F587" s="81"/>
      <c r="G587" s="48">
        <v>1825621.83</v>
      </c>
      <c r="H587" s="333" t="s">
        <v>7091</v>
      </c>
      <c r="K587" s="351"/>
      <c r="L587" s="351"/>
    </row>
    <row r="588" spans="1:12">
      <c r="A588" s="322">
        <v>42718</v>
      </c>
      <c r="B588" s="9" t="s">
        <v>9475</v>
      </c>
      <c r="C588" s="48">
        <v>240000</v>
      </c>
      <c r="D588" s="341"/>
      <c r="E588" s="48">
        <v>0</v>
      </c>
      <c r="F588" s="81"/>
      <c r="G588" s="48">
        <v>1062621.83</v>
      </c>
      <c r="K588" s="351"/>
      <c r="L588" s="351"/>
    </row>
    <row r="589" spans="1:12">
      <c r="A589" s="322">
        <v>42718</v>
      </c>
      <c r="B589" s="9" t="s">
        <v>9476</v>
      </c>
      <c r="C589" s="48">
        <v>175000</v>
      </c>
      <c r="D589" s="341"/>
      <c r="E589" s="48">
        <v>0</v>
      </c>
      <c r="F589" s="81"/>
      <c r="G589" s="48">
        <v>1302621.83</v>
      </c>
      <c r="K589" s="351"/>
      <c r="L589" s="351"/>
    </row>
    <row r="590" spans="1:12">
      <c r="A590" s="322">
        <v>42718</v>
      </c>
      <c r="B590" s="9" t="s">
        <v>9477</v>
      </c>
      <c r="C590" s="48">
        <v>999222.39</v>
      </c>
      <c r="D590" s="341"/>
      <c r="E590" s="48">
        <v>0</v>
      </c>
      <c r="F590" s="81"/>
      <c r="G590" s="48">
        <v>1477621.83</v>
      </c>
      <c r="K590" s="351"/>
      <c r="L590" s="351"/>
    </row>
    <row r="591" spans="1:12">
      <c r="A591" s="322">
        <v>42718</v>
      </c>
      <c r="B591" s="9" t="s">
        <v>9478</v>
      </c>
      <c r="C591" s="48">
        <v>230000</v>
      </c>
      <c r="D591" s="341"/>
      <c r="E591" s="48">
        <v>0</v>
      </c>
      <c r="F591" s="81"/>
      <c r="G591" s="48">
        <v>2476844.2200000002</v>
      </c>
      <c r="K591" s="351"/>
      <c r="L591" s="351"/>
    </row>
    <row r="592" spans="1:12">
      <c r="A592" s="322">
        <v>42718</v>
      </c>
      <c r="B592" s="9" t="s">
        <v>9479</v>
      </c>
      <c r="C592" s="48">
        <v>0</v>
      </c>
      <c r="D592" s="341"/>
      <c r="E592" s="48">
        <v>130000</v>
      </c>
      <c r="F592" s="81"/>
      <c r="G592" s="48">
        <v>2706844.22</v>
      </c>
      <c r="K592" s="351"/>
      <c r="L592" s="351"/>
    </row>
    <row r="593" spans="1:12">
      <c r="A593" s="322">
        <v>42718</v>
      </c>
      <c r="B593" s="9" t="s">
        <v>5077</v>
      </c>
      <c r="C593" s="48">
        <v>0</v>
      </c>
      <c r="D593" s="341"/>
      <c r="E593" s="48">
        <v>8023</v>
      </c>
      <c r="F593" s="81"/>
      <c r="G593" s="48">
        <v>2576844.2200000002</v>
      </c>
      <c r="H593" s="333" t="s">
        <v>10246</v>
      </c>
      <c r="K593" s="351"/>
      <c r="L593" s="351"/>
    </row>
    <row r="594" spans="1:12">
      <c r="A594" s="322">
        <v>42718</v>
      </c>
      <c r="B594" s="9" t="s">
        <v>9480</v>
      </c>
      <c r="C594" s="48">
        <v>0</v>
      </c>
      <c r="D594" s="341"/>
      <c r="E594" s="48">
        <v>1000030.33</v>
      </c>
      <c r="F594" s="81"/>
      <c r="G594" s="48">
        <v>2568821.2200000002</v>
      </c>
      <c r="H594" s="333" t="s">
        <v>9481</v>
      </c>
      <c r="K594" s="351"/>
      <c r="L594" s="351"/>
    </row>
    <row r="595" spans="1:12">
      <c r="A595" s="322">
        <v>42718</v>
      </c>
      <c r="B595" s="9" t="s">
        <v>9482</v>
      </c>
      <c r="C595" s="48">
        <v>31509.34</v>
      </c>
      <c r="D595" s="341"/>
      <c r="E595" s="48">
        <v>0</v>
      </c>
      <c r="F595" s="81"/>
      <c r="G595" s="48">
        <v>1568790.89</v>
      </c>
      <c r="K595" s="351"/>
      <c r="L595" s="351"/>
    </row>
    <row r="596" spans="1:12">
      <c r="A596" s="322">
        <v>42718</v>
      </c>
      <c r="B596" s="9" t="s">
        <v>5077</v>
      </c>
      <c r="C596" s="48">
        <v>0</v>
      </c>
      <c r="D596" s="341"/>
      <c r="E596" s="48">
        <v>4774</v>
      </c>
      <c r="F596" s="81"/>
      <c r="G596" s="48">
        <v>1600300.23</v>
      </c>
      <c r="H596" s="333" t="s">
        <v>10247</v>
      </c>
      <c r="K596" s="351"/>
      <c r="L596" s="351"/>
    </row>
    <row r="597" spans="1:12">
      <c r="A597" s="322">
        <v>42718</v>
      </c>
      <c r="B597" s="9" t="s">
        <v>5077</v>
      </c>
      <c r="C597" s="48">
        <v>0</v>
      </c>
      <c r="D597" s="341"/>
      <c r="E597" s="48">
        <v>1921.01</v>
      </c>
      <c r="F597" s="81"/>
      <c r="G597" s="48">
        <v>1595526.23</v>
      </c>
      <c r="H597" s="333" t="s">
        <v>10248</v>
      </c>
      <c r="K597" s="351"/>
      <c r="L597" s="351"/>
    </row>
    <row r="598" spans="1:12">
      <c r="A598" s="322">
        <v>42718</v>
      </c>
      <c r="B598" s="9" t="s">
        <v>9483</v>
      </c>
      <c r="C598" s="48">
        <v>3779.73</v>
      </c>
      <c r="D598" s="341"/>
      <c r="E598" s="48">
        <v>0</v>
      </c>
      <c r="F598" s="81"/>
      <c r="G598" s="48">
        <v>1593605.22</v>
      </c>
      <c r="K598" s="351"/>
      <c r="L598" s="351"/>
    </row>
    <row r="599" spans="1:12">
      <c r="A599" s="322">
        <v>42718</v>
      </c>
      <c r="B599" s="284" t="s">
        <v>9484</v>
      </c>
      <c r="C599" s="48">
        <v>5000</v>
      </c>
      <c r="D599" s="341"/>
      <c r="E599" s="48">
        <v>0</v>
      </c>
      <c r="F599" s="81"/>
      <c r="G599" s="48">
        <v>1597384.95</v>
      </c>
      <c r="K599" s="351"/>
      <c r="L599" s="351"/>
    </row>
    <row r="600" spans="1:12">
      <c r="A600" s="322">
        <v>42718</v>
      </c>
      <c r="B600" s="9" t="s">
        <v>9485</v>
      </c>
      <c r="C600" s="48">
        <v>0</v>
      </c>
      <c r="D600" s="341"/>
      <c r="E600" s="48">
        <v>85000</v>
      </c>
      <c r="F600" s="81"/>
      <c r="G600" s="48">
        <v>1602384.95</v>
      </c>
      <c r="H600" s="333" t="s">
        <v>10249</v>
      </c>
      <c r="K600" s="351"/>
      <c r="L600" s="351"/>
    </row>
    <row r="601" spans="1:12">
      <c r="A601" s="411">
        <v>42718</v>
      </c>
      <c r="B601" s="451" t="s">
        <v>4180</v>
      </c>
      <c r="C601" s="413">
        <v>5.76</v>
      </c>
      <c r="D601" s="341"/>
      <c r="E601" s="413">
        <v>0</v>
      </c>
      <c r="F601" s="81"/>
      <c r="G601" s="413">
        <v>1517384.95</v>
      </c>
      <c r="K601" s="351"/>
      <c r="L601" s="351"/>
    </row>
    <row r="602" spans="1:12">
      <c r="A602" s="411">
        <v>42718</v>
      </c>
      <c r="B602" s="412" t="s">
        <v>4181</v>
      </c>
      <c r="C602" s="413">
        <v>36</v>
      </c>
      <c r="D602" s="341"/>
      <c r="E602" s="413">
        <v>0</v>
      </c>
      <c r="F602" s="81"/>
      <c r="G602" s="413">
        <v>1517390.71</v>
      </c>
      <c r="K602" s="351"/>
      <c r="L602" s="351"/>
    </row>
    <row r="603" spans="1:12">
      <c r="A603" s="322">
        <v>42718</v>
      </c>
      <c r="B603" s="9" t="s">
        <v>4182</v>
      </c>
      <c r="C603" s="48">
        <v>0</v>
      </c>
      <c r="D603" s="341"/>
      <c r="E603" s="48">
        <v>22000</v>
      </c>
      <c r="F603" s="81"/>
      <c r="G603" s="48">
        <v>1517426.71</v>
      </c>
      <c r="H603" s="333" t="s">
        <v>9486</v>
      </c>
      <c r="K603" s="351"/>
      <c r="L603" s="351"/>
    </row>
    <row r="604" spans="1:12">
      <c r="A604" s="411">
        <v>42718</v>
      </c>
      <c r="B604" s="451" t="s">
        <v>4180</v>
      </c>
      <c r="C604" s="413">
        <v>28.52</v>
      </c>
      <c r="D604" s="341"/>
      <c r="E604" s="413">
        <v>0</v>
      </c>
      <c r="F604" s="81"/>
      <c r="G604" s="413">
        <v>1495426.71</v>
      </c>
      <c r="K604" s="351"/>
      <c r="L604" s="351"/>
    </row>
    <row r="605" spans="1:12">
      <c r="A605" s="411">
        <v>42718</v>
      </c>
      <c r="B605" s="412" t="s">
        <v>4181</v>
      </c>
      <c r="C605" s="413">
        <v>178.26</v>
      </c>
      <c r="D605" s="341"/>
      <c r="E605" s="413">
        <v>0</v>
      </c>
      <c r="F605" s="81"/>
      <c r="G605" s="413">
        <v>1495455.23</v>
      </c>
      <c r="K605" s="351"/>
      <c r="L605" s="351"/>
    </row>
    <row r="606" spans="1:12">
      <c r="A606" s="322">
        <v>42718</v>
      </c>
      <c r="B606" s="9" t="s">
        <v>4182</v>
      </c>
      <c r="C606" s="48">
        <v>0</v>
      </c>
      <c r="D606" s="341"/>
      <c r="E606" s="48">
        <v>21439.279999999999</v>
      </c>
      <c r="F606" s="81"/>
      <c r="G606" s="48">
        <v>1495633.49</v>
      </c>
      <c r="H606" s="333" t="s">
        <v>10250</v>
      </c>
      <c r="K606" s="351"/>
      <c r="L606" s="351"/>
    </row>
    <row r="607" spans="1:12">
      <c r="A607" s="411">
        <v>42718</v>
      </c>
      <c r="B607" s="451" t="s">
        <v>4183</v>
      </c>
      <c r="C607" s="413">
        <v>39.53</v>
      </c>
      <c r="D607" s="341"/>
      <c r="E607" s="413">
        <v>0</v>
      </c>
      <c r="F607" s="81"/>
      <c r="G607" s="413">
        <v>1474194.21</v>
      </c>
      <c r="K607" s="351"/>
      <c r="L607" s="351"/>
    </row>
    <row r="608" spans="1:12">
      <c r="A608" s="411">
        <v>42718</v>
      </c>
      <c r="B608" s="412" t="s">
        <v>4184</v>
      </c>
      <c r="C608" s="413">
        <v>247.04</v>
      </c>
      <c r="D608" s="341"/>
      <c r="E608" s="413">
        <v>0</v>
      </c>
      <c r="F608" s="81"/>
      <c r="G608" s="413">
        <v>1474233.74</v>
      </c>
      <c r="K608" s="351"/>
      <c r="L608" s="351"/>
    </row>
    <row r="609" spans="1:12">
      <c r="A609" s="322">
        <v>42718</v>
      </c>
      <c r="B609" s="9" t="s">
        <v>4185</v>
      </c>
      <c r="C609" s="48">
        <v>0</v>
      </c>
      <c r="D609" s="341"/>
      <c r="E609" s="48">
        <v>10380.950000000001</v>
      </c>
      <c r="F609" s="81"/>
      <c r="G609" s="48">
        <v>1474480.78</v>
      </c>
      <c r="H609" s="333" t="s">
        <v>10250</v>
      </c>
      <c r="K609" s="351"/>
      <c r="L609" s="351"/>
    </row>
    <row r="610" spans="1:12">
      <c r="A610" s="322">
        <v>42717</v>
      </c>
      <c r="B610" s="9" t="s">
        <v>9487</v>
      </c>
      <c r="C610" s="48">
        <v>0</v>
      </c>
      <c r="D610" s="341"/>
      <c r="E610" s="48">
        <v>4996</v>
      </c>
      <c r="F610" s="81"/>
      <c r="G610" s="48">
        <v>1464099.83</v>
      </c>
      <c r="H610" s="333" t="s">
        <v>10251</v>
      </c>
      <c r="K610" s="351"/>
      <c r="L610" s="351"/>
    </row>
    <row r="611" spans="1:12">
      <c r="A611" s="322">
        <v>42717</v>
      </c>
      <c r="B611" s="9" t="s">
        <v>9489</v>
      </c>
      <c r="C611" s="48">
        <v>0</v>
      </c>
      <c r="D611" s="341"/>
      <c r="E611" s="48">
        <v>1237.8699999999999</v>
      </c>
      <c r="F611" s="81"/>
      <c r="G611" s="48">
        <v>1459103.83</v>
      </c>
      <c r="K611" s="351"/>
      <c r="L611" s="351"/>
    </row>
    <row r="612" spans="1:12">
      <c r="A612" s="322">
        <v>42717</v>
      </c>
      <c r="B612" s="414" t="s">
        <v>9490</v>
      </c>
      <c r="C612" s="48">
        <v>0</v>
      </c>
      <c r="D612" s="341"/>
      <c r="E612" s="48">
        <v>31149.09</v>
      </c>
      <c r="F612" s="81"/>
      <c r="G612" s="48">
        <v>1457865.96</v>
      </c>
      <c r="K612" s="351"/>
      <c r="L612" s="351"/>
    </row>
    <row r="613" spans="1:12">
      <c r="A613" s="322">
        <v>42717</v>
      </c>
      <c r="B613" s="414" t="s">
        <v>9491</v>
      </c>
      <c r="C613" s="48">
        <v>0</v>
      </c>
      <c r="D613" s="341"/>
      <c r="E613" s="48">
        <v>218039.3</v>
      </c>
      <c r="F613" s="81"/>
      <c r="G613" s="48">
        <v>1426716.87</v>
      </c>
      <c r="K613" s="351"/>
      <c r="L613" s="351"/>
    </row>
    <row r="614" spans="1:12">
      <c r="A614" s="322">
        <v>42717</v>
      </c>
      <c r="B614" s="414" t="s">
        <v>9492</v>
      </c>
      <c r="C614" s="48">
        <v>0</v>
      </c>
      <c r="D614" s="341"/>
      <c r="E614" s="48">
        <v>45157.24</v>
      </c>
      <c r="F614" s="81"/>
      <c r="G614" s="48">
        <v>1208677.57</v>
      </c>
      <c r="K614" s="351"/>
      <c r="L614" s="351"/>
    </row>
    <row r="615" spans="1:12">
      <c r="A615" s="322">
        <v>42717</v>
      </c>
      <c r="B615" s="9" t="s">
        <v>9493</v>
      </c>
      <c r="C615" s="48">
        <v>0</v>
      </c>
      <c r="D615" s="341"/>
      <c r="E615" s="48">
        <v>896</v>
      </c>
      <c r="F615" s="81"/>
      <c r="G615" s="48">
        <v>1163520.33</v>
      </c>
      <c r="H615" s="333" t="s">
        <v>10252</v>
      </c>
      <c r="K615" s="351"/>
      <c r="L615" s="351"/>
    </row>
    <row r="616" spans="1:12">
      <c r="A616" s="322">
        <v>42717</v>
      </c>
      <c r="B616" s="9" t="s">
        <v>9494</v>
      </c>
      <c r="C616" s="48">
        <v>6457.62</v>
      </c>
      <c r="D616" s="341"/>
      <c r="E616" s="48">
        <v>0</v>
      </c>
      <c r="F616" s="81"/>
      <c r="G616" s="48">
        <v>1162624.33</v>
      </c>
      <c r="K616" s="351"/>
      <c r="L616" s="351"/>
    </row>
    <row r="617" spans="1:12">
      <c r="A617" s="322">
        <v>42717</v>
      </c>
      <c r="B617" s="9" t="s">
        <v>9495</v>
      </c>
      <c r="C617" s="48">
        <v>2240.73</v>
      </c>
      <c r="D617" s="341"/>
      <c r="E617" s="48">
        <v>0</v>
      </c>
      <c r="F617" s="81"/>
      <c r="G617" s="48">
        <v>1169081.95</v>
      </c>
      <c r="H617" s="333" t="s">
        <v>9496</v>
      </c>
      <c r="K617" s="351"/>
      <c r="L617" s="351"/>
    </row>
    <row r="618" spans="1:12">
      <c r="A618" s="322">
        <v>42717</v>
      </c>
      <c r="B618" s="9" t="s">
        <v>9497</v>
      </c>
      <c r="C618" s="48">
        <v>0</v>
      </c>
      <c r="D618" s="341"/>
      <c r="E618" s="48">
        <v>3030</v>
      </c>
      <c r="F618" s="81"/>
      <c r="G618" s="48">
        <v>1171322.68</v>
      </c>
      <c r="H618" s="333" t="s">
        <v>10253</v>
      </c>
      <c r="K618" s="351"/>
      <c r="L618" s="351"/>
    </row>
    <row r="619" spans="1:12">
      <c r="A619" s="322">
        <v>42717</v>
      </c>
      <c r="B619" s="9" t="s">
        <v>9498</v>
      </c>
      <c r="C619" s="48">
        <v>0</v>
      </c>
      <c r="D619" s="341"/>
      <c r="E619" s="48">
        <v>302800</v>
      </c>
      <c r="F619" s="81"/>
      <c r="G619" s="48">
        <v>1168292.68</v>
      </c>
      <c r="H619" s="333" t="s">
        <v>10254</v>
      </c>
      <c r="K619" s="351"/>
      <c r="L619" s="351"/>
    </row>
    <row r="620" spans="1:12">
      <c r="A620" s="322">
        <v>42717</v>
      </c>
      <c r="B620" s="291" t="s">
        <v>9499</v>
      </c>
      <c r="C620" s="48">
        <v>0</v>
      </c>
      <c r="D620" s="341"/>
      <c r="E620" s="48">
        <v>157764.68</v>
      </c>
      <c r="F620" s="81"/>
      <c r="G620" s="48">
        <v>865492.68</v>
      </c>
      <c r="H620" s="333" t="s">
        <v>9500</v>
      </c>
      <c r="K620" s="351"/>
      <c r="L620" s="351"/>
    </row>
    <row r="621" spans="1:12">
      <c r="A621" s="322">
        <v>42717</v>
      </c>
      <c r="B621" s="291" t="s">
        <v>9501</v>
      </c>
      <c r="C621" s="48">
        <v>0</v>
      </c>
      <c r="D621" s="341"/>
      <c r="E621" s="48">
        <v>251700</v>
      </c>
      <c r="F621" s="81"/>
      <c r="G621" s="48">
        <v>707728</v>
      </c>
      <c r="H621" s="333" t="s">
        <v>9502</v>
      </c>
      <c r="K621" s="351"/>
      <c r="L621" s="351"/>
    </row>
    <row r="622" spans="1:12">
      <c r="A622" s="322">
        <v>42717</v>
      </c>
      <c r="B622" s="9" t="s">
        <v>5045</v>
      </c>
      <c r="C622" s="48">
        <v>0</v>
      </c>
      <c r="D622" s="341"/>
      <c r="E622" s="48">
        <v>20120.009999999998</v>
      </c>
      <c r="F622" s="81"/>
      <c r="G622" s="48">
        <v>456028</v>
      </c>
      <c r="H622" s="333" t="s">
        <v>10255</v>
      </c>
      <c r="I622" s="333" t="s">
        <v>9503</v>
      </c>
      <c r="K622" s="351"/>
      <c r="L622" s="351"/>
    </row>
    <row r="623" spans="1:12">
      <c r="A623" s="322">
        <v>42717</v>
      </c>
      <c r="B623" s="9" t="s">
        <v>9504</v>
      </c>
      <c r="C623" s="48">
        <v>270000</v>
      </c>
      <c r="D623" s="341"/>
      <c r="E623" s="48">
        <v>0</v>
      </c>
      <c r="F623" s="81"/>
      <c r="G623" s="48">
        <v>435907.99</v>
      </c>
      <c r="K623" s="351"/>
      <c r="L623" s="351"/>
    </row>
    <row r="624" spans="1:12">
      <c r="A624" s="322">
        <v>42717</v>
      </c>
      <c r="B624" s="9" t="s">
        <v>9505</v>
      </c>
      <c r="C624" s="48">
        <v>2060879.89</v>
      </c>
      <c r="D624" s="341"/>
      <c r="E624" s="48">
        <v>0</v>
      </c>
      <c r="F624" s="81"/>
      <c r="G624" s="48">
        <v>705907.99</v>
      </c>
      <c r="K624" s="351"/>
      <c r="L624" s="351"/>
    </row>
    <row r="625" spans="1:12">
      <c r="A625" s="322">
        <v>42717</v>
      </c>
      <c r="B625" s="9" t="s">
        <v>9506</v>
      </c>
      <c r="C625" s="48">
        <v>0</v>
      </c>
      <c r="D625" s="341"/>
      <c r="E625" s="48">
        <v>700000</v>
      </c>
      <c r="F625" s="81"/>
      <c r="G625" s="48">
        <v>2766787.88</v>
      </c>
      <c r="H625" s="333" t="s">
        <v>10256</v>
      </c>
      <c r="K625" s="351"/>
      <c r="L625" s="351"/>
    </row>
    <row r="626" spans="1:12">
      <c r="A626" s="322">
        <v>42717</v>
      </c>
      <c r="B626" s="9" t="s">
        <v>9507</v>
      </c>
      <c r="C626" s="48">
        <v>0</v>
      </c>
      <c r="D626" s="341"/>
      <c r="E626" s="48">
        <v>7364.49</v>
      </c>
      <c r="F626" s="81"/>
      <c r="G626" s="48">
        <v>2066787.88</v>
      </c>
      <c r="H626" s="333" t="s">
        <v>9508</v>
      </c>
      <c r="K626" s="351"/>
      <c r="L626" s="351"/>
    </row>
    <row r="627" spans="1:12">
      <c r="A627" s="322">
        <v>42717</v>
      </c>
      <c r="B627" s="9" t="s">
        <v>9509</v>
      </c>
      <c r="C627" s="48">
        <v>0</v>
      </c>
      <c r="D627" s="341"/>
      <c r="E627" s="48">
        <v>44108.04</v>
      </c>
      <c r="F627" s="81"/>
      <c r="G627" s="48">
        <v>2059423.39</v>
      </c>
      <c r="H627" s="333" t="s">
        <v>9510</v>
      </c>
      <c r="K627" s="351"/>
      <c r="L627" s="351"/>
    </row>
    <row r="628" spans="1:12">
      <c r="A628" s="322">
        <v>42717</v>
      </c>
      <c r="B628" s="9" t="s">
        <v>9511</v>
      </c>
      <c r="C628" s="48">
        <v>0</v>
      </c>
      <c r="D628" s="341"/>
      <c r="E628" s="48">
        <v>47649.06</v>
      </c>
      <c r="F628" s="81"/>
      <c r="G628" s="48">
        <v>2015315.35</v>
      </c>
      <c r="H628" s="333" t="s">
        <v>9512</v>
      </c>
      <c r="K628" s="351"/>
      <c r="L628" s="351"/>
    </row>
    <row r="629" spans="1:12">
      <c r="A629" s="322">
        <v>42717</v>
      </c>
      <c r="B629" s="9" t="s">
        <v>9513</v>
      </c>
      <c r="C629" s="48">
        <v>0</v>
      </c>
      <c r="D629" s="341"/>
      <c r="E629" s="48">
        <v>896</v>
      </c>
      <c r="F629" s="81"/>
      <c r="G629" s="48">
        <v>1967666.29</v>
      </c>
      <c r="H629" s="333" t="s">
        <v>10041</v>
      </c>
      <c r="I629" s="2" t="s">
        <v>5772</v>
      </c>
      <c r="K629" s="351"/>
      <c r="L629" s="351"/>
    </row>
    <row r="630" spans="1:12">
      <c r="A630" s="322">
        <v>42717</v>
      </c>
      <c r="B630" s="9" t="s">
        <v>5045</v>
      </c>
      <c r="C630" s="48">
        <v>0</v>
      </c>
      <c r="D630" s="341"/>
      <c r="E630" s="48">
        <v>82000</v>
      </c>
      <c r="F630" s="81"/>
      <c r="G630" s="48">
        <v>1966770.29</v>
      </c>
      <c r="H630" s="333" t="s">
        <v>10257</v>
      </c>
      <c r="K630" s="351"/>
      <c r="L630" s="351"/>
    </row>
    <row r="631" spans="1:12">
      <c r="A631" s="322">
        <v>42717</v>
      </c>
      <c r="B631" s="9" t="s">
        <v>9514</v>
      </c>
      <c r="C631" s="48">
        <v>0</v>
      </c>
      <c r="D631" s="341"/>
      <c r="E631" s="48">
        <v>1025</v>
      </c>
      <c r="F631" s="81"/>
      <c r="G631" s="48">
        <v>1884770.29</v>
      </c>
      <c r="H631" s="333" t="s">
        <v>10041</v>
      </c>
      <c r="I631" s="2" t="s">
        <v>5772</v>
      </c>
      <c r="K631" s="351"/>
      <c r="L631" s="351"/>
    </row>
    <row r="632" spans="1:12">
      <c r="A632" s="322">
        <v>42717</v>
      </c>
      <c r="B632" s="9" t="s">
        <v>5077</v>
      </c>
      <c r="C632" s="48">
        <v>0</v>
      </c>
      <c r="D632" s="341"/>
      <c r="E632" s="48">
        <v>3030</v>
      </c>
      <c r="F632" s="81"/>
      <c r="G632" s="48">
        <v>1883745.29</v>
      </c>
      <c r="K632" s="351"/>
      <c r="L632" s="351"/>
    </row>
    <row r="633" spans="1:12">
      <c r="A633" s="322">
        <v>42717</v>
      </c>
      <c r="B633" s="284" t="s">
        <v>9515</v>
      </c>
      <c r="C633" s="48">
        <v>5000</v>
      </c>
      <c r="D633" s="341"/>
      <c r="E633" s="48">
        <v>0</v>
      </c>
      <c r="F633" s="81"/>
      <c r="G633" s="48">
        <v>1880715.29</v>
      </c>
      <c r="K633" s="351"/>
      <c r="L633" s="351"/>
    </row>
    <row r="634" spans="1:12">
      <c r="A634" s="411">
        <v>42717</v>
      </c>
      <c r="B634" s="451" t="s">
        <v>4180</v>
      </c>
      <c r="C634" s="413">
        <v>2.88</v>
      </c>
      <c r="D634" s="341"/>
      <c r="E634" s="413">
        <v>0</v>
      </c>
      <c r="F634" s="81"/>
      <c r="G634" s="413">
        <v>1885715.29</v>
      </c>
      <c r="K634" s="351"/>
      <c r="L634" s="351"/>
    </row>
    <row r="635" spans="1:12">
      <c r="A635" s="411">
        <v>42717</v>
      </c>
      <c r="B635" s="412" t="s">
        <v>4181</v>
      </c>
      <c r="C635" s="413">
        <v>18</v>
      </c>
      <c r="D635" s="341"/>
      <c r="E635" s="413">
        <v>0</v>
      </c>
      <c r="F635" s="81"/>
      <c r="G635" s="413">
        <v>1885718.17</v>
      </c>
      <c r="K635" s="351"/>
      <c r="L635" s="351"/>
    </row>
    <row r="636" spans="1:12">
      <c r="A636" s="322">
        <v>42717</v>
      </c>
      <c r="B636" s="9" t="s">
        <v>4182</v>
      </c>
      <c r="C636" s="48">
        <v>0</v>
      </c>
      <c r="D636" s="341"/>
      <c r="E636" s="48">
        <v>10000</v>
      </c>
      <c r="F636" s="81"/>
      <c r="G636" s="48">
        <v>1885736.17</v>
      </c>
      <c r="K636" s="351"/>
      <c r="L636" s="351"/>
    </row>
    <row r="637" spans="1:12">
      <c r="A637" s="322">
        <v>42717</v>
      </c>
      <c r="B637" s="294" t="s">
        <v>9516</v>
      </c>
      <c r="C637" s="48">
        <v>0</v>
      </c>
      <c r="D637" s="341"/>
      <c r="E637" s="48">
        <v>4772.01</v>
      </c>
      <c r="F637" s="81"/>
      <c r="G637" s="48">
        <v>1875736.17</v>
      </c>
      <c r="K637" s="351"/>
      <c r="L637" s="351"/>
    </row>
    <row r="638" spans="1:12">
      <c r="A638" s="411">
        <v>42717</v>
      </c>
      <c r="B638" s="451" t="s">
        <v>4183</v>
      </c>
      <c r="C638" s="413">
        <v>521.70000000000005</v>
      </c>
      <c r="D638" s="341"/>
      <c r="E638" s="413">
        <v>0</v>
      </c>
      <c r="F638" s="81"/>
      <c r="G638" s="413">
        <v>1870964.16</v>
      </c>
      <c r="K638" s="351"/>
      <c r="L638" s="351"/>
    </row>
    <row r="639" spans="1:12">
      <c r="A639" s="411">
        <v>42717</v>
      </c>
      <c r="B639" s="412" t="s">
        <v>4184</v>
      </c>
      <c r="C639" s="413">
        <v>3260.6</v>
      </c>
      <c r="D639" s="341"/>
      <c r="E639" s="413">
        <v>0</v>
      </c>
      <c r="F639" s="81"/>
      <c r="G639" s="413">
        <v>1871485.86</v>
      </c>
      <c r="K639" s="351"/>
      <c r="L639" s="351"/>
    </row>
    <row r="640" spans="1:12">
      <c r="A640" s="322">
        <v>42717</v>
      </c>
      <c r="B640" s="9" t="s">
        <v>4185</v>
      </c>
      <c r="C640" s="48">
        <v>0</v>
      </c>
      <c r="D640" s="341"/>
      <c r="E640" s="48">
        <v>137000</v>
      </c>
      <c r="F640" s="81"/>
      <c r="G640" s="48">
        <v>1874746.46</v>
      </c>
      <c r="H640" s="333" t="s">
        <v>9517</v>
      </c>
      <c r="K640" s="351"/>
      <c r="L640" s="351"/>
    </row>
    <row r="641" spans="1:12">
      <c r="A641" s="411">
        <v>42717</v>
      </c>
      <c r="B641" s="451" t="s">
        <v>4180</v>
      </c>
      <c r="C641" s="413">
        <v>28.91</v>
      </c>
      <c r="D641" s="341"/>
      <c r="E641" s="413">
        <v>0</v>
      </c>
      <c r="F641" s="81"/>
      <c r="G641" s="413">
        <v>1737746.46</v>
      </c>
      <c r="K641" s="351"/>
      <c r="L641" s="351"/>
    </row>
    <row r="642" spans="1:12">
      <c r="A642" s="411">
        <v>42717</v>
      </c>
      <c r="B642" s="412" t="s">
        <v>4181</v>
      </c>
      <c r="C642" s="413">
        <v>180.71</v>
      </c>
      <c r="D642" s="341"/>
      <c r="E642" s="413">
        <v>0</v>
      </c>
      <c r="F642" s="81"/>
      <c r="G642" s="413">
        <v>1737775.37</v>
      </c>
      <c r="K642" s="351"/>
      <c r="L642" s="351"/>
    </row>
    <row r="643" spans="1:12">
      <c r="A643" s="322">
        <v>42717</v>
      </c>
      <c r="B643" s="9" t="s">
        <v>4182</v>
      </c>
      <c r="C643" s="48">
        <v>0</v>
      </c>
      <c r="D643" s="341"/>
      <c r="E643" s="48">
        <v>95291.42</v>
      </c>
      <c r="F643" s="81"/>
      <c r="G643" s="48" t="s">
        <v>10258</v>
      </c>
      <c r="H643" s="333" t="s">
        <v>10259</v>
      </c>
      <c r="K643" s="351"/>
      <c r="L643" s="351"/>
    </row>
    <row r="644" spans="1:12">
      <c r="A644" s="411">
        <v>42717</v>
      </c>
      <c r="B644" s="451" t="s">
        <v>4183</v>
      </c>
      <c r="C644" s="413">
        <v>98.61</v>
      </c>
      <c r="D644" s="341"/>
      <c r="E644" s="413">
        <v>0</v>
      </c>
      <c r="F644" s="81"/>
      <c r="G644" s="413">
        <v>1642664.66</v>
      </c>
      <c r="K644" s="351"/>
      <c r="L644" s="351"/>
    </row>
    <row r="645" spans="1:12">
      <c r="A645" s="411">
        <v>42717</v>
      </c>
      <c r="B645" s="412" t="s">
        <v>4184</v>
      </c>
      <c r="C645" s="413">
        <v>616.34</v>
      </c>
      <c r="D645" s="341"/>
      <c r="E645" s="413">
        <v>0</v>
      </c>
      <c r="F645" s="81"/>
      <c r="G645" s="413">
        <v>1642763.27</v>
      </c>
      <c r="K645" s="351"/>
      <c r="L645" s="351"/>
    </row>
    <row r="646" spans="1:12">
      <c r="A646" s="322">
        <v>42717</v>
      </c>
      <c r="B646" s="9" t="s">
        <v>4185</v>
      </c>
      <c r="C646" s="48">
        <v>0</v>
      </c>
      <c r="D646" s="341"/>
      <c r="E646" s="48">
        <v>25897.94</v>
      </c>
      <c r="F646" s="81"/>
      <c r="G646" s="48">
        <v>1643379.61</v>
      </c>
      <c r="H646" s="333" t="s">
        <v>10260</v>
      </c>
      <c r="K646" s="351"/>
      <c r="L646" s="351"/>
    </row>
    <row r="647" spans="1:12">
      <c r="A647" s="411">
        <v>42717</v>
      </c>
      <c r="B647" s="451" t="s">
        <v>8678</v>
      </c>
      <c r="C647" s="413">
        <v>0.4</v>
      </c>
      <c r="D647" s="341"/>
      <c r="E647" s="413">
        <v>0</v>
      </c>
      <c r="F647" s="81"/>
      <c r="G647" s="413">
        <v>1617481.67</v>
      </c>
      <c r="K647" s="351"/>
      <c r="L647" s="351"/>
    </row>
    <row r="648" spans="1:12">
      <c r="A648" s="411">
        <v>42717</v>
      </c>
      <c r="B648" s="412" t="s">
        <v>8679</v>
      </c>
      <c r="C648" s="413">
        <v>2.5299999999999998</v>
      </c>
      <c r="D648" s="341"/>
      <c r="E648" s="413">
        <v>0</v>
      </c>
      <c r="F648" s="81"/>
      <c r="G648" s="413">
        <v>1617482.07</v>
      </c>
      <c r="K648" s="351"/>
      <c r="L648" s="351"/>
    </row>
    <row r="649" spans="1:12">
      <c r="A649" s="322">
        <v>42717</v>
      </c>
      <c r="B649" s="9" t="s">
        <v>8680</v>
      </c>
      <c r="C649" s="48">
        <v>0</v>
      </c>
      <c r="D649" s="341"/>
      <c r="E649" s="48">
        <v>106.61</v>
      </c>
      <c r="F649" s="81"/>
      <c r="G649" s="48">
        <v>1617484.6</v>
      </c>
      <c r="H649" s="333" t="s">
        <v>10261</v>
      </c>
      <c r="K649" s="351"/>
      <c r="L649" s="351"/>
    </row>
    <row r="650" spans="1:12">
      <c r="A650" s="411">
        <v>42717</v>
      </c>
      <c r="B650" s="451" t="s">
        <v>4180</v>
      </c>
      <c r="C650" s="413">
        <v>26.47</v>
      </c>
      <c r="D650" s="341"/>
      <c r="E650" s="413">
        <v>0</v>
      </c>
      <c r="F650" s="81"/>
      <c r="G650" s="413">
        <v>1617377.99</v>
      </c>
      <c r="K650" s="351"/>
      <c r="L650" s="351"/>
    </row>
    <row r="651" spans="1:12">
      <c r="A651" s="411">
        <v>42717</v>
      </c>
      <c r="B651" s="412" t="s">
        <v>4181</v>
      </c>
      <c r="C651" s="413">
        <v>165.42</v>
      </c>
      <c r="D651" s="341"/>
      <c r="E651" s="413">
        <v>0</v>
      </c>
      <c r="F651" s="81"/>
      <c r="G651" s="413">
        <v>1617404.46</v>
      </c>
      <c r="K651" s="351"/>
      <c r="L651" s="351"/>
    </row>
    <row r="652" spans="1:12">
      <c r="A652" s="322">
        <v>42717</v>
      </c>
      <c r="B652" s="9" t="s">
        <v>4182</v>
      </c>
      <c r="C652" s="48">
        <v>0</v>
      </c>
      <c r="D652" s="341"/>
      <c r="E652" s="48">
        <v>54693.75</v>
      </c>
      <c r="F652" s="81"/>
      <c r="G652" s="48">
        <v>1617569.88</v>
      </c>
      <c r="H652" s="333" t="s">
        <v>10262</v>
      </c>
      <c r="K652" s="351"/>
      <c r="L652" s="351"/>
    </row>
    <row r="653" spans="1:12">
      <c r="A653" s="411">
        <v>42717</v>
      </c>
      <c r="B653" s="451" t="s">
        <v>4183</v>
      </c>
      <c r="C653" s="413">
        <v>496.63</v>
      </c>
      <c r="D653" s="341"/>
      <c r="E653" s="413">
        <v>0</v>
      </c>
      <c r="F653" s="81"/>
      <c r="G653" s="413">
        <v>1562876.13</v>
      </c>
      <c r="K653" s="351"/>
      <c r="L653" s="351"/>
    </row>
    <row r="654" spans="1:12">
      <c r="A654" s="411">
        <v>42717</v>
      </c>
      <c r="B654" s="412" t="s">
        <v>4184</v>
      </c>
      <c r="C654" s="413">
        <v>3103.96</v>
      </c>
      <c r="D654" s="341"/>
      <c r="E654" s="413">
        <v>0</v>
      </c>
      <c r="F654" s="81"/>
      <c r="G654" s="413">
        <v>1563372.76</v>
      </c>
      <c r="K654" s="351"/>
      <c r="L654" s="351"/>
    </row>
    <row r="655" spans="1:12">
      <c r="A655" s="322">
        <v>42717</v>
      </c>
      <c r="B655" s="9" t="s">
        <v>4185</v>
      </c>
      <c r="C655" s="48">
        <v>0</v>
      </c>
      <c r="D655" s="341"/>
      <c r="E655" s="48">
        <v>130420.27</v>
      </c>
      <c r="F655" s="81"/>
      <c r="G655" s="48">
        <v>1566476.72</v>
      </c>
      <c r="H655" s="333" t="s">
        <v>10263</v>
      </c>
      <c r="K655" s="351"/>
      <c r="L655" s="351"/>
    </row>
    <row r="656" spans="1:12">
      <c r="A656" s="322">
        <v>42716</v>
      </c>
      <c r="B656" s="9" t="s">
        <v>9520</v>
      </c>
      <c r="C656" s="48">
        <v>0</v>
      </c>
      <c r="D656" s="341"/>
      <c r="E656" s="48">
        <v>80000</v>
      </c>
      <c r="F656" s="81"/>
      <c r="G656" s="48">
        <v>1436056.45</v>
      </c>
      <c r="H656" s="333" t="s">
        <v>10264</v>
      </c>
      <c r="K656" s="351"/>
      <c r="L656" s="351"/>
    </row>
    <row r="657" spans="1:12">
      <c r="A657" s="322">
        <v>42716</v>
      </c>
      <c r="B657" s="284" t="s">
        <v>9521</v>
      </c>
      <c r="C657" s="48">
        <v>5000</v>
      </c>
      <c r="D657" s="341"/>
      <c r="E657" s="48">
        <v>0</v>
      </c>
      <c r="F657" s="81"/>
      <c r="G657" s="48">
        <v>1356056.45</v>
      </c>
      <c r="K657" s="351"/>
      <c r="L657" s="351"/>
    </row>
    <row r="658" spans="1:12">
      <c r="A658" s="322">
        <v>42714</v>
      </c>
      <c r="B658" s="284" t="s">
        <v>9522</v>
      </c>
      <c r="C658" s="48">
        <v>5000</v>
      </c>
      <c r="D658" s="341"/>
      <c r="E658" s="48">
        <v>0</v>
      </c>
      <c r="F658" s="81"/>
      <c r="G658" s="48">
        <v>1361056.45</v>
      </c>
      <c r="K658" s="351"/>
      <c r="L658" s="351"/>
    </row>
    <row r="659" spans="1:12">
      <c r="A659" s="322">
        <v>42714</v>
      </c>
      <c r="B659" s="9" t="s">
        <v>5077</v>
      </c>
      <c r="C659" s="48">
        <v>0</v>
      </c>
      <c r="D659" s="341"/>
      <c r="E659" s="48">
        <v>1025</v>
      </c>
      <c r="F659" s="81"/>
      <c r="G659" s="48">
        <v>1366056.45</v>
      </c>
      <c r="H659" s="333" t="s">
        <v>9523</v>
      </c>
      <c r="K659" s="351"/>
      <c r="L659" s="351"/>
    </row>
    <row r="660" spans="1:12">
      <c r="A660" s="322">
        <v>42714</v>
      </c>
      <c r="B660" s="9" t="s">
        <v>9524</v>
      </c>
      <c r="C660" s="48">
        <v>0</v>
      </c>
      <c r="D660" s="341"/>
      <c r="E660" s="48">
        <v>1025</v>
      </c>
      <c r="F660" s="81"/>
      <c r="G660" s="48">
        <v>1365031.45</v>
      </c>
      <c r="H660" s="333" t="s">
        <v>9525</v>
      </c>
      <c r="K660" s="351"/>
      <c r="L660" s="351"/>
    </row>
    <row r="661" spans="1:12">
      <c r="A661" s="322">
        <v>42714</v>
      </c>
      <c r="B661" s="9" t="s">
        <v>9526</v>
      </c>
      <c r="C661" s="48">
        <v>44372</v>
      </c>
      <c r="D661" s="341"/>
      <c r="E661" s="48">
        <v>0</v>
      </c>
      <c r="F661" s="81"/>
      <c r="G661" s="48">
        <v>1364006.45</v>
      </c>
      <c r="K661" s="351"/>
      <c r="L661" s="351"/>
    </row>
    <row r="662" spans="1:12">
      <c r="A662" s="322">
        <v>42714</v>
      </c>
      <c r="B662" s="9" t="s">
        <v>9527</v>
      </c>
      <c r="C662" s="48">
        <v>35000</v>
      </c>
      <c r="D662" s="341"/>
      <c r="E662" s="48">
        <v>0</v>
      </c>
      <c r="F662" s="81"/>
      <c r="G662" s="48">
        <v>1408378.45</v>
      </c>
      <c r="K662" s="351"/>
      <c r="L662" s="351"/>
    </row>
    <row r="663" spans="1:12">
      <c r="A663" s="322">
        <v>42714</v>
      </c>
      <c r="B663" s="9" t="s">
        <v>5045</v>
      </c>
      <c r="C663" s="48">
        <v>0</v>
      </c>
      <c r="D663" s="341"/>
      <c r="E663" s="48">
        <v>373</v>
      </c>
      <c r="F663" s="81"/>
      <c r="G663" s="48">
        <v>1443378.45</v>
      </c>
      <c r="H663" s="333" t="s">
        <v>9528</v>
      </c>
      <c r="K663" s="351"/>
      <c r="L663" s="351"/>
    </row>
    <row r="664" spans="1:12">
      <c r="A664" s="322">
        <v>42714</v>
      </c>
      <c r="B664" s="9" t="s">
        <v>9529</v>
      </c>
      <c r="C664" s="48">
        <v>0</v>
      </c>
      <c r="D664" s="341"/>
      <c r="E664" s="48">
        <v>157613.32</v>
      </c>
      <c r="F664" s="81"/>
      <c r="G664" s="48">
        <v>1443005.45</v>
      </c>
      <c r="H664" s="333" t="s">
        <v>9530</v>
      </c>
      <c r="K664" s="351"/>
      <c r="L664" s="351"/>
    </row>
    <row r="665" spans="1:12">
      <c r="A665" s="322">
        <v>42714</v>
      </c>
      <c r="B665" s="9" t="s">
        <v>9531</v>
      </c>
      <c r="C665" s="48">
        <v>0</v>
      </c>
      <c r="D665" s="341"/>
      <c r="E665" s="48">
        <v>46790.55</v>
      </c>
      <c r="F665" s="81"/>
      <c r="G665" s="48">
        <v>1285392.1299999999</v>
      </c>
      <c r="H665" s="333" t="s">
        <v>9532</v>
      </c>
      <c r="K665" s="351"/>
      <c r="L665" s="351"/>
    </row>
    <row r="666" spans="1:12">
      <c r="A666" s="322">
        <v>42713</v>
      </c>
      <c r="B666" s="9" t="s">
        <v>9533</v>
      </c>
      <c r="C666" s="48">
        <v>0</v>
      </c>
      <c r="D666" s="341"/>
      <c r="E666" s="48">
        <v>2839.47</v>
      </c>
      <c r="F666" s="81"/>
      <c r="G666" s="48">
        <v>1238601.58</v>
      </c>
      <c r="H666" s="333" t="s">
        <v>10265</v>
      </c>
      <c r="K666" s="351"/>
      <c r="L666" s="351"/>
    </row>
    <row r="667" spans="1:12">
      <c r="A667" s="322">
        <v>42713</v>
      </c>
      <c r="B667" s="9" t="s">
        <v>9535</v>
      </c>
      <c r="C667" s="48">
        <v>0</v>
      </c>
      <c r="D667" s="341"/>
      <c r="E667" s="48">
        <v>50000</v>
      </c>
      <c r="F667" s="81"/>
      <c r="G667" s="48">
        <v>1235762.1100000001</v>
      </c>
      <c r="H667" s="333" t="s">
        <v>9536</v>
      </c>
      <c r="I667" s="2" t="s">
        <v>9537</v>
      </c>
      <c r="K667" s="351"/>
      <c r="L667" s="351"/>
    </row>
    <row r="668" spans="1:12">
      <c r="A668" s="322">
        <v>42713</v>
      </c>
      <c r="B668" s="9" t="s">
        <v>9538</v>
      </c>
      <c r="C668" s="48">
        <v>1190527</v>
      </c>
      <c r="D668" s="341"/>
      <c r="E668" s="48">
        <v>0</v>
      </c>
      <c r="F668" s="81"/>
      <c r="G668" s="48">
        <v>1185762.1100000001</v>
      </c>
      <c r="K668" s="351"/>
      <c r="L668" s="351"/>
    </row>
    <row r="669" spans="1:12">
      <c r="A669" s="322">
        <v>42713</v>
      </c>
      <c r="B669" s="9" t="s">
        <v>9539</v>
      </c>
      <c r="C669" s="48">
        <v>5832</v>
      </c>
      <c r="D669" s="341"/>
      <c r="E669" s="48">
        <v>0</v>
      </c>
      <c r="F669" s="81"/>
      <c r="G669" s="48">
        <v>2376289.11</v>
      </c>
      <c r="K669" s="351"/>
      <c r="L669" s="351"/>
    </row>
    <row r="670" spans="1:12">
      <c r="A670" s="322">
        <v>42713</v>
      </c>
      <c r="B670" s="9" t="s">
        <v>9540</v>
      </c>
      <c r="C670" s="48">
        <v>0</v>
      </c>
      <c r="D670" s="341"/>
      <c r="E670" s="48">
        <v>20000</v>
      </c>
      <c r="F670" s="81"/>
      <c r="G670" s="48">
        <v>2382121.11</v>
      </c>
      <c r="H670" s="333" t="s">
        <v>9541</v>
      </c>
      <c r="I670" s="2" t="s">
        <v>9542</v>
      </c>
      <c r="K670" s="351"/>
      <c r="L670" s="351"/>
    </row>
    <row r="671" spans="1:12">
      <c r="A671" s="322">
        <v>42713</v>
      </c>
      <c r="B671" s="9" t="s">
        <v>9543</v>
      </c>
      <c r="C671" s="48">
        <v>47000</v>
      </c>
      <c r="D671" s="341"/>
      <c r="E671" s="48">
        <v>0</v>
      </c>
      <c r="F671" s="81"/>
      <c r="G671" s="48">
        <v>2362121.11</v>
      </c>
      <c r="H671" s="333" t="s">
        <v>9544</v>
      </c>
      <c r="K671" s="351"/>
      <c r="L671" s="351"/>
    </row>
    <row r="672" spans="1:12">
      <c r="A672" s="322">
        <v>42713</v>
      </c>
      <c r="B672" s="9" t="s">
        <v>9545</v>
      </c>
      <c r="C672" s="48">
        <v>0</v>
      </c>
      <c r="D672" s="341"/>
      <c r="E672" s="48">
        <v>543000</v>
      </c>
      <c r="F672" s="81"/>
      <c r="G672" s="48">
        <v>2409121.11</v>
      </c>
      <c r="H672" s="333" t="s">
        <v>9546</v>
      </c>
      <c r="K672" s="351"/>
      <c r="L672" s="351"/>
    </row>
    <row r="673" spans="1:12">
      <c r="A673" s="322">
        <v>42713</v>
      </c>
      <c r="B673" s="9" t="s">
        <v>7175</v>
      </c>
      <c r="C673" s="48">
        <v>50000</v>
      </c>
      <c r="D673" s="341"/>
      <c r="E673" s="48">
        <v>0</v>
      </c>
      <c r="F673" s="81"/>
      <c r="G673" s="48">
        <v>1866121.11</v>
      </c>
      <c r="H673" s="333" t="s">
        <v>9547</v>
      </c>
      <c r="K673" s="351"/>
      <c r="L673" s="351"/>
    </row>
    <row r="674" spans="1:12">
      <c r="A674" s="322">
        <v>42713</v>
      </c>
      <c r="B674" s="9" t="s">
        <v>9548</v>
      </c>
      <c r="C674" s="48">
        <v>20718.169999999998</v>
      </c>
      <c r="D674" s="341"/>
      <c r="E674" s="48">
        <v>0</v>
      </c>
      <c r="F674" s="81"/>
      <c r="G674" s="48">
        <v>1916121.11</v>
      </c>
      <c r="K674" s="351"/>
      <c r="L674" s="351"/>
    </row>
    <row r="675" spans="1:12">
      <c r="A675" s="322">
        <v>42713</v>
      </c>
      <c r="B675" s="9" t="s">
        <v>9549</v>
      </c>
      <c r="C675" s="48">
        <v>22442.18</v>
      </c>
      <c r="D675" s="341"/>
      <c r="E675" s="48">
        <v>0</v>
      </c>
      <c r="F675" s="81"/>
      <c r="G675" s="48">
        <v>1936839.28</v>
      </c>
      <c r="K675" s="351"/>
      <c r="L675" s="351"/>
    </row>
    <row r="676" spans="1:12">
      <c r="A676" s="322">
        <v>42713</v>
      </c>
      <c r="B676" s="9" t="s">
        <v>9550</v>
      </c>
      <c r="C676" s="48">
        <v>0</v>
      </c>
      <c r="D676" s="341"/>
      <c r="E676" s="48">
        <v>1025</v>
      </c>
      <c r="F676" s="81"/>
      <c r="G676" s="48">
        <v>1959281.46</v>
      </c>
      <c r="H676" s="333" t="s">
        <v>10266</v>
      </c>
      <c r="K676" s="351"/>
      <c r="L676" s="351"/>
    </row>
    <row r="677" spans="1:12">
      <c r="A677" s="322">
        <v>42713</v>
      </c>
      <c r="B677" s="9" t="s">
        <v>9551</v>
      </c>
      <c r="C677" s="48">
        <v>9777.7999999999993</v>
      </c>
      <c r="D677" s="341"/>
      <c r="E677" s="48">
        <v>0</v>
      </c>
      <c r="F677" s="81"/>
      <c r="G677" s="48">
        <v>1958256.46</v>
      </c>
      <c r="K677" s="351"/>
      <c r="L677" s="351"/>
    </row>
    <row r="678" spans="1:12">
      <c r="A678" s="322">
        <v>42713</v>
      </c>
      <c r="B678" s="9" t="s">
        <v>9552</v>
      </c>
      <c r="C678" s="48">
        <v>58477.77</v>
      </c>
      <c r="D678" s="341"/>
      <c r="E678" s="48">
        <v>0</v>
      </c>
      <c r="F678" s="81"/>
      <c r="G678" s="48">
        <v>1968034.26</v>
      </c>
      <c r="K678" s="351"/>
      <c r="L678" s="351"/>
    </row>
    <row r="679" spans="1:12">
      <c r="A679" s="322">
        <v>42713</v>
      </c>
      <c r="B679" s="9" t="s">
        <v>9553</v>
      </c>
      <c r="C679" s="48">
        <v>224664.19</v>
      </c>
      <c r="D679" s="341"/>
      <c r="E679" s="48">
        <v>0</v>
      </c>
      <c r="F679" s="81"/>
      <c r="G679" s="48">
        <v>2026512.03</v>
      </c>
      <c r="K679" s="351"/>
      <c r="L679" s="351"/>
    </row>
    <row r="680" spans="1:12">
      <c r="A680" s="322">
        <v>42713</v>
      </c>
      <c r="B680" s="9" t="s">
        <v>9554</v>
      </c>
      <c r="C680" s="48">
        <v>2413247.4900000002</v>
      </c>
      <c r="D680" s="341"/>
      <c r="E680" s="48">
        <v>0</v>
      </c>
      <c r="F680" s="81"/>
      <c r="G680" s="48">
        <v>2251176.2200000002</v>
      </c>
      <c r="K680" s="351"/>
      <c r="L680" s="351"/>
    </row>
    <row r="681" spans="1:12">
      <c r="A681" s="322">
        <v>42713</v>
      </c>
      <c r="B681" s="9" t="s">
        <v>9555</v>
      </c>
      <c r="C681" s="48">
        <v>75466.66</v>
      </c>
      <c r="D681" s="341"/>
      <c r="E681" s="48">
        <v>0</v>
      </c>
      <c r="F681" s="81"/>
      <c r="G681" s="48">
        <v>4664423.71</v>
      </c>
      <c r="K681" s="351"/>
      <c r="L681" s="351"/>
    </row>
    <row r="682" spans="1:12">
      <c r="A682" s="322">
        <v>42713</v>
      </c>
      <c r="B682" s="284" t="s">
        <v>9556</v>
      </c>
      <c r="C682" s="48">
        <v>5000</v>
      </c>
      <c r="D682" s="341"/>
      <c r="E682" s="48">
        <v>0</v>
      </c>
      <c r="F682" s="81"/>
      <c r="G682" s="48">
        <v>4739890.37</v>
      </c>
      <c r="K682" s="351"/>
      <c r="L682" s="351"/>
    </row>
    <row r="683" spans="1:12">
      <c r="A683" s="322">
        <v>42713</v>
      </c>
      <c r="B683" s="294" t="s">
        <v>9557</v>
      </c>
      <c r="C683" s="48">
        <v>0</v>
      </c>
      <c r="D683" s="341"/>
      <c r="E683" s="48">
        <v>4986.07</v>
      </c>
      <c r="F683" s="81"/>
      <c r="G683" s="48">
        <v>4744890.37</v>
      </c>
      <c r="K683" s="351"/>
      <c r="L683" s="351"/>
    </row>
    <row r="684" spans="1:12">
      <c r="A684" s="322">
        <v>42713</v>
      </c>
      <c r="B684" s="9" t="s">
        <v>9558</v>
      </c>
      <c r="C684" s="48">
        <v>0</v>
      </c>
      <c r="D684" s="341"/>
      <c r="E684" s="48">
        <v>221751.94</v>
      </c>
      <c r="F684" s="81"/>
      <c r="G684" s="48">
        <v>4739904.3</v>
      </c>
      <c r="H684" s="333" t="s">
        <v>9559</v>
      </c>
      <c r="K684" s="351"/>
      <c r="L684" s="351"/>
    </row>
    <row r="685" spans="1:12">
      <c r="A685" s="322">
        <v>42713</v>
      </c>
      <c r="B685" s="9" t="s">
        <v>9560</v>
      </c>
      <c r="C685" s="48">
        <v>0</v>
      </c>
      <c r="D685" s="341"/>
      <c r="E685" s="48">
        <v>12692.67</v>
      </c>
      <c r="F685" s="81">
        <v>68</v>
      </c>
      <c r="G685" s="48">
        <v>4518152.3600000003</v>
      </c>
      <c r="H685" s="333" t="s">
        <v>9561</v>
      </c>
      <c r="K685" s="351"/>
      <c r="L685" s="351"/>
    </row>
    <row r="686" spans="1:12">
      <c r="A686" s="411">
        <v>42713</v>
      </c>
      <c r="B686" s="451" t="s">
        <v>4180</v>
      </c>
      <c r="C686" s="413">
        <v>31.43</v>
      </c>
      <c r="D686" s="341"/>
      <c r="E686" s="413">
        <v>0</v>
      </c>
      <c r="F686" s="81"/>
      <c r="G686" s="413">
        <v>4505459.6900000004</v>
      </c>
      <c r="K686" s="351"/>
      <c r="L686" s="351"/>
    </row>
    <row r="687" spans="1:12">
      <c r="A687" s="411">
        <v>42713</v>
      </c>
      <c r="B687" s="412" t="s">
        <v>4181</v>
      </c>
      <c r="C687" s="413">
        <v>196.42</v>
      </c>
      <c r="D687" s="341"/>
      <c r="E687" s="413">
        <v>0</v>
      </c>
      <c r="F687" s="81"/>
      <c r="G687" s="413">
        <v>4505491.12</v>
      </c>
      <c r="K687" s="351"/>
      <c r="L687" s="351"/>
    </row>
    <row r="688" spans="1:12">
      <c r="A688" s="322">
        <v>42713</v>
      </c>
      <c r="B688" s="9" t="s">
        <v>4182</v>
      </c>
      <c r="C688" s="48">
        <v>0</v>
      </c>
      <c r="D688" s="341"/>
      <c r="E688" s="48">
        <v>61665.63</v>
      </c>
      <c r="F688" s="81"/>
      <c r="G688" s="48">
        <v>4505687.54</v>
      </c>
      <c r="H688" s="333" t="s">
        <v>10267</v>
      </c>
      <c r="K688" s="351"/>
      <c r="L688" s="351"/>
    </row>
    <row r="689" spans="1:12">
      <c r="A689" s="411">
        <v>42713</v>
      </c>
      <c r="B689" s="451" t="s">
        <v>4183</v>
      </c>
      <c r="C689" s="413">
        <v>396.79</v>
      </c>
      <c r="D689" s="341"/>
      <c r="E689" s="413">
        <v>0</v>
      </c>
      <c r="F689" s="81"/>
      <c r="G689" s="413">
        <v>4444021.91</v>
      </c>
      <c r="K689" s="351"/>
      <c r="L689" s="351"/>
    </row>
    <row r="690" spans="1:12">
      <c r="A690" s="411">
        <v>42713</v>
      </c>
      <c r="B690" s="412" t="s">
        <v>4184</v>
      </c>
      <c r="C690" s="413">
        <v>2479.96</v>
      </c>
      <c r="D690" s="341"/>
      <c r="E690" s="413">
        <v>0</v>
      </c>
      <c r="F690" s="81"/>
      <c r="G690" s="413">
        <v>4444418.7</v>
      </c>
      <c r="K690" s="351"/>
      <c r="L690" s="351"/>
    </row>
    <row r="691" spans="1:12">
      <c r="A691" s="322">
        <v>42713</v>
      </c>
      <c r="B691" s="9" t="s">
        <v>4185</v>
      </c>
      <c r="C691" s="48">
        <v>0</v>
      </c>
      <c r="D691" s="341"/>
      <c r="E691" s="48">
        <v>104202.13</v>
      </c>
      <c r="F691" s="81"/>
      <c r="G691" s="48">
        <v>4446898.66</v>
      </c>
      <c r="H691" s="333" t="s">
        <v>10268</v>
      </c>
      <c r="K691" s="351"/>
      <c r="L691" s="351"/>
    </row>
    <row r="692" spans="1:12">
      <c r="A692" s="322">
        <v>42712</v>
      </c>
      <c r="B692" s="9" t="s">
        <v>9563</v>
      </c>
      <c r="C692" s="48">
        <v>0</v>
      </c>
      <c r="D692" s="341"/>
      <c r="E692" s="48">
        <v>11276.75</v>
      </c>
      <c r="F692" s="81"/>
      <c r="G692" s="48">
        <v>4342696.53</v>
      </c>
      <c r="H692" s="333" t="s">
        <v>9564</v>
      </c>
      <c r="I692" s="2" t="s">
        <v>9565</v>
      </c>
      <c r="K692" s="351"/>
      <c r="L692" s="351"/>
    </row>
    <row r="693" spans="1:12">
      <c r="A693" s="322">
        <v>42712</v>
      </c>
      <c r="B693" s="9" t="s">
        <v>9566</v>
      </c>
      <c r="C693" s="48">
        <v>0</v>
      </c>
      <c r="D693" s="341"/>
      <c r="E693" s="48">
        <v>92505</v>
      </c>
      <c r="F693" s="81"/>
      <c r="G693" s="48">
        <v>4331419.78</v>
      </c>
      <c r="H693" s="333" t="s">
        <v>9567</v>
      </c>
      <c r="I693" s="2" t="s">
        <v>9568</v>
      </c>
      <c r="K693" s="351"/>
      <c r="L693" s="351"/>
    </row>
    <row r="694" spans="1:12">
      <c r="A694" s="322">
        <v>42712</v>
      </c>
      <c r="B694" s="9" t="s">
        <v>5045</v>
      </c>
      <c r="C694" s="48">
        <v>0</v>
      </c>
      <c r="D694" s="341"/>
      <c r="E694" s="48">
        <v>11500.36</v>
      </c>
      <c r="F694" s="81"/>
      <c r="G694" s="48">
        <v>4238914.78</v>
      </c>
      <c r="H694" s="333" t="s">
        <v>9569</v>
      </c>
      <c r="K694" s="351"/>
      <c r="L694" s="351"/>
    </row>
    <row r="695" spans="1:12">
      <c r="A695" s="322">
        <v>42712</v>
      </c>
      <c r="B695" s="9" t="s">
        <v>9570</v>
      </c>
      <c r="C695" s="48">
        <v>0</v>
      </c>
      <c r="D695" s="341"/>
      <c r="E695" s="48">
        <v>160000</v>
      </c>
      <c r="F695" s="81"/>
      <c r="G695" s="48">
        <v>4227414.42</v>
      </c>
      <c r="H695" s="333" t="s">
        <v>9571</v>
      </c>
      <c r="K695" s="351"/>
      <c r="L695" s="351"/>
    </row>
    <row r="696" spans="1:12">
      <c r="A696" s="322">
        <v>42712</v>
      </c>
      <c r="B696" s="9" t="s">
        <v>9572</v>
      </c>
      <c r="C696" s="48">
        <v>0</v>
      </c>
      <c r="D696" s="341"/>
      <c r="E696" s="48">
        <v>113000</v>
      </c>
      <c r="F696" s="81"/>
      <c r="G696" s="48">
        <v>4067414.42</v>
      </c>
      <c r="H696" s="333" t="s">
        <v>9573</v>
      </c>
      <c r="I696" s="2" t="s">
        <v>9574</v>
      </c>
      <c r="K696" s="351"/>
      <c r="L696" s="351"/>
    </row>
    <row r="697" spans="1:12">
      <c r="A697" s="322">
        <v>42712</v>
      </c>
      <c r="B697" s="9" t="s">
        <v>9575</v>
      </c>
      <c r="C697" s="48">
        <v>10008.61</v>
      </c>
      <c r="D697" s="341"/>
      <c r="E697" s="48">
        <v>0</v>
      </c>
      <c r="F697" s="81"/>
      <c r="G697" s="48">
        <v>3954414.42</v>
      </c>
      <c r="H697" s="333" t="s">
        <v>9576</v>
      </c>
      <c r="K697" s="351"/>
      <c r="L697" s="351"/>
    </row>
    <row r="698" spans="1:12">
      <c r="A698" s="322">
        <v>42712</v>
      </c>
      <c r="B698" s="9" t="s">
        <v>9577</v>
      </c>
      <c r="C698" s="48">
        <v>50000</v>
      </c>
      <c r="D698" s="341"/>
      <c r="E698" s="48">
        <v>0</v>
      </c>
      <c r="F698" s="81"/>
      <c r="G698" s="48">
        <v>3964423.03</v>
      </c>
      <c r="K698" s="351"/>
      <c r="L698" s="351"/>
    </row>
    <row r="699" spans="1:12">
      <c r="A699" s="322">
        <v>42712</v>
      </c>
      <c r="B699" s="9" t="s">
        <v>9578</v>
      </c>
      <c r="C699" s="48">
        <v>0</v>
      </c>
      <c r="D699" s="341"/>
      <c r="E699" s="48">
        <v>166000</v>
      </c>
      <c r="F699" s="81"/>
      <c r="G699" s="48">
        <v>4014423.03</v>
      </c>
      <c r="H699" s="333" t="s">
        <v>9579</v>
      </c>
      <c r="K699" s="351"/>
      <c r="L699" s="351"/>
    </row>
    <row r="700" spans="1:12">
      <c r="A700" s="322">
        <v>42712</v>
      </c>
      <c r="B700" s="482" t="s">
        <v>9580</v>
      </c>
      <c r="C700" s="48">
        <v>0</v>
      </c>
      <c r="D700" s="341"/>
      <c r="E700" s="48">
        <v>130802.56</v>
      </c>
      <c r="F700" s="81"/>
      <c r="G700" s="48">
        <v>3848423.03</v>
      </c>
      <c r="H700" s="333" t="s">
        <v>9581</v>
      </c>
      <c r="I700" s="2" t="s">
        <v>9582</v>
      </c>
      <c r="K700" s="351"/>
      <c r="L700" s="351"/>
    </row>
    <row r="701" spans="1:12">
      <c r="A701" s="322">
        <v>42712</v>
      </c>
      <c r="B701" s="9" t="s">
        <v>9583</v>
      </c>
      <c r="C701" s="48">
        <v>2663121.64</v>
      </c>
      <c r="D701" s="341"/>
      <c r="E701" s="48">
        <v>0</v>
      </c>
      <c r="F701" s="81"/>
      <c r="G701" s="48">
        <v>3717620.47</v>
      </c>
      <c r="H701" s="333" t="s">
        <v>9584</v>
      </c>
      <c r="K701" s="351"/>
      <c r="L701" s="351"/>
    </row>
    <row r="702" spans="1:12">
      <c r="A702" s="322">
        <v>42712</v>
      </c>
      <c r="B702" s="9" t="s">
        <v>9585</v>
      </c>
      <c r="C702" s="48">
        <v>0</v>
      </c>
      <c r="D702" s="341"/>
      <c r="E702" s="48">
        <v>190386.77</v>
      </c>
      <c r="F702" s="81"/>
      <c r="G702" s="48">
        <v>6380742.1100000003</v>
      </c>
      <c r="H702" s="333" t="s">
        <v>9586</v>
      </c>
      <c r="K702" s="351"/>
      <c r="L702" s="351"/>
    </row>
    <row r="703" spans="1:12">
      <c r="A703" s="322">
        <v>42712</v>
      </c>
      <c r="B703" s="9" t="s">
        <v>9587</v>
      </c>
      <c r="C703" s="48">
        <v>0</v>
      </c>
      <c r="D703" s="341"/>
      <c r="E703" s="48">
        <v>1025</v>
      </c>
      <c r="F703" s="81"/>
      <c r="G703" s="48">
        <v>6190355.3399999999</v>
      </c>
      <c r="H703" s="333" t="s">
        <v>9588</v>
      </c>
      <c r="K703" s="351"/>
      <c r="L703" s="351"/>
    </row>
    <row r="704" spans="1:12">
      <c r="A704" s="322">
        <v>42712</v>
      </c>
      <c r="B704" s="9" t="s">
        <v>9589</v>
      </c>
      <c r="C704" s="48">
        <v>0</v>
      </c>
      <c r="D704" s="341"/>
      <c r="E704" s="48">
        <v>510000</v>
      </c>
      <c r="F704" s="81"/>
      <c r="G704" s="48">
        <v>6189330.3399999999</v>
      </c>
      <c r="H704" s="333" t="s">
        <v>9590</v>
      </c>
      <c r="K704" s="351"/>
      <c r="L704" s="351"/>
    </row>
    <row r="705" spans="1:12">
      <c r="A705" s="322">
        <v>42712</v>
      </c>
      <c r="B705" s="9" t="s">
        <v>9591</v>
      </c>
      <c r="C705" s="48">
        <v>0</v>
      </c>
      <c r="D705" s="341"/>
      <c r="E705" s="48">
        <v>26000</v>
      </c>
      <c r="F705" s="81"/>
      <c r="G705" s="48">
        <v>5679330.3399999999</v>
      </c>
      <c r="H705" s="333" t="s">
        <v>9592</v>
      </c>
      <c r="I705" s="2" t="s">
        <v>9593</v>
      </c>
      <c r="K705" s="351"/>
      <c r="L705" s="351"/>
    </row>
    <row r="706" spans="1:12">
      <c r="A706" s="322">
        <v>42712</v>
      </c>
      <c r="B706" s="9" t="s">
        <v>9594</v>
      </c>
      <c r="C706" s="48">
        <v>28729.26</v>
      </c>
      <c r="D706" s="341"/>
      <c r="E706" s="48">
        <v>0</v>
      </c>
      <c r="F706" s="81"/>
      <c r="G706" s="48">
        <v>5653330.3399999999</v>
      </c>
      <c r="H706" s="333" t="s">
        <v>9595</v>
      </c>
      <c r="K706" s="351"/>
      <c r="L706" s="351"/>
    </row>
    <row r="707" spans="1:12">
      <c r="A707" s="322">
        <v>42712</v>
      </c>
      <c r="B707" s="9" t="s">
        <v>9596</v>
      </c>
      <c r="C707" s="48">
        <v>0</v>
      </c>
      <c r="D707" s="341"/>
      <c r="E707" s="48">
        <v>1921</v>
      </c>
      <c r="F707" s="81"/>
      <c r="G707" s="48">
        <v>5682059.5999999996</v>
      </c>
      <c r="K707" s="351"/>
      <c r="L707" s="351"/>
    </row>
    <row r="708" spans="1:12">
      <c r="A708" s="322">
        <v>42712</v>
      </c>
      <c r="B708" s="9" t="s">
        <v>5045</v>
      </c>
      <c r="C708" s="48">
        <v>0</v>
      </c>
      <c r="D708" s="341"/>
      <c r="E708" s="48">
        <v>234000</v>
      </c>
      <c r="F708" s="81"/>
      <c r="G708" s="48">
        <v>5680138.5999999996</v>
      </c>
      <c r="H708" s="333" t="s">
        <v>9592</v>
      </c>
      <c r="I708" s="2" t="s">
        <v>9593</v>
      </c>
      <c r="K708" s="351"/>
      <c r="L708" s="351"/>
    </row>
    <row r="709" spans="1:12">
      <c r="A709" s="322">
        <v>42712</v>
      </c>
      <c r="B709" s="284" t="s">
        <v>9597</v>
      </c>
      <c r="C709" s="48">
        <v>5000</v>
      </c>
      <c r="D709" s="341"/>
      <c r="E709" s="48">
        <v>0</v>
      </c>
      <c r="F709" s="81"/>
      <c r="G709" s="48">
        <v>5446138.5999999996</v>
      </c>
      <c r="K709" s="351"/>
      <c r="L709" s="351"/>
    </row>
    <row r="710" spans="1:12">
      <c r="A710" s="322">
        <v>42712</v>
      </c>
      <c r="B710" s="9" t="s">
        <v>5045</v>
      </c>
      <c r="C710" s="48">
        <v>0</v>
      </c>
      <c r="D710" s="341"/>
      <c r="E710" s="48">
        <v>58000</v>
      </c>
      <c r="F710" s="81"/>
      <c r="G710" s="48">
        <v>5451138.5999999996</v>
      </c>
      <c r="H710" s="333" t="s">
        <v>9598</v>
      </c>
      <c r="I710" s="2" t="s">
        <v>9599</v>
      </c>
      <c r="K710" s="351"/>
      <c r="L710" s="351"/>
    </row>
    <row r="711" spans="1:12">
      <c r="A711" s="322">
        <v>42712</v>
      </c>
      <c r="B711" s="9" t="s">
        <v>9600</v>
      </c>
      <c r="C711" s="48">
        <v>0</v>
      </c>
      <c r="D711" s="341"/>
      <c r="E711" s="48">
        <v>542601.13</v>
      </c>
      <c r="F711" s="81">
        <v>45</v>
      </c>
      <c r="G711" s="48">
        <v>5393138.5999999996</v>
      </c>
      <c r="H711" s="333" t="s">
        <v>9601</v>
      </c>
      <c r="K711" s="351"/>
      <c r="L711" s="351"/>
    </row>
    <row r="712" spans="1:12">
      <c r="A712" s="322">
        <v>42712</v>
      </c>
      <c r="B712" s="9" t="s">
        <v>9602</v>
      </c>
      <c r="C712" s="48">
        <v>0</v>
      </c>
      <c r="D712" s="341"/>
      <c r="E712" s="48">
        <v>118623.91</v>
      </c>
      <c r="F712" s="81"/>
      <c r="G712" s="48">
        <v>4850537.47</v>
      </c>
      <c r="H712" s="333" t="s">
        <v>9603</v>
      </c>
      <c r="K712" s="351"/>
      <c r="L712" s="351"/>
    </row>
    <row r="713" spans="1:12">
      <c r="A713" s="322">
        <v>42712</v>
      </c>
      <c r="B713" s="9" t="s">
        <v>9604</v>
      </c>
      <c r="C713" s="48">
        <v>0</v>
      </c>
      <c r="D713" s="341"/>
      <c r="E713" s="48">
        <v>180100</v>
      </c>
      <c r="F713" s="81"/>
      <c r="G713" s="48">
        <v>4731913.5599999996</v>
      </c>
      <c r="H713" s="333" t="s">
        <v>9605</v>
      </c>
      <c r="I713" s="2" t="s">
        <v>9606</v>
      </c>
      <c r="K713" s="351"/>
      <c r="L713" s="351"/>
    </row>
    <row r="714" spans="1:12">
      <c r="A714" s="322">
        <v>42712</v>
      </c>
      <c r="B714" s="294" t="s">
        <v>9607</v>
      </c>
      <c r="C714" s="48">
        <v>0</v>
      </c>
      <c r="D714" s="341"/>
      <c r="E714" s="48">
        <v>1322.74</v>
      </c>
      <c r="F714" s="81"/>
      <c r="G714" s="48">
        <v>4551813.5599999996</v>
      </c>
      <c r="K714" s="351"/>
      <c r="L714" s="351"/>
    </row>
    <row r="715" spans="1:12">
      <c r="A715" s="411">
        <v>42712</v>
      </c>
      <c r="B715" s="451" t="s">
        <v>4183</v>
      </c>
      <c r="C715" s="413">
        <v>465.17</v>
      </c>
      <c r="D715" s="341"/>
      <c r="E715" s="413">
        <v>0</v>
      </c>
      <c r="F715" s="81"/>
      <c r="G715" s="413">
        <v>4550490.82</v>
      </c>
      <c r="K715" s="351"/>
      <c r="L715" s="351"/>
    </row>
    <row r="716" spans="1:12">
      <c r="A716" s="411">
        <v>42712</v>
      </c>
      <c r="B716" s="412" t="s">
        <v>4184</v>
      </c>
      <c r="C716" s="413">
        <v>2907.3</v>
      </c>
      <c r="D716" s="341"/>
      <c r="E716" s="413">
        <v>0</v>
      </c>
      <c r="F716" s="81"/>
      <c r="G716" s="413">
        <v>4550955.99</v>
      </c>
      <c r="K716" s="351"/>
      <c r="L716" s="351"/>
    </row>
    <row r="717" spans="1:12">
      <c r="A717" s="322">
        <v>42712</v>
      </c>
      <c r="B717" s="9" t="s">
        <v>4185</v>
      </c>
      <c r="C717" s="48">
        <v>0</v>
      </c>
      <c r="D717" s="341"/>
      <c r="E717" s="48">
        <v>122155.36</v>
      </c>
      <c r="F717" s="81">
        <v>44</v>
      </c>
      <c r="G717" s="48">
        <v>4553863.29</v>
      </c>
      <c r="H717" s="333" t="s">
        <v>9608</v>
      </c>
      <c r="K717" s="351"/>
      <c r="L717" s="351"/>
    </row>
    <row r="718" spans="1:12">
      <c r="A718" s="411">
        <v>42712</v>
      </c>
      <c r="B718" s="451" t="s">
        <v>4180</v>
      </c>
      <c r="C718" s="413">
        <v>36.479999999999997</v>
      </c>
      <c r="D718" s="341"/>
      <c r="E718" s="413">
        <v>0</v>
      </c>
      <c r="F718" s="81"/>
      <c r="G718" s="413">
        <v>4431707.93</v>
      </c>
      <c r="K718" s="351"/>
      <c r="L718" s="351"/>
    </row>
    <row r="719" spans="1:12">
      <c r="A719" s="419">
        <v>42712</v>
      </c>
      <c r="B719" s="412" t="s">
        <v>4181</v>
      </c>
      <c r="C719" s="413">
        <v>228.02</v>
      </c>
      <c r="D719" s="341"/>
      <c r="E719" s="413">
        <v>0</v>
      </c>
      <c r="F719" s="81"/>
      <c r="G719" s="413">
        <v>4431744.41</v>
      </c>
      <c r="K719" s="351"/>
      <c r="L719" s="351"/>
    </row>
    <row r="720" spans="1:12">
      <c r="A720" s="325">
        <v>42712</v>
      </c>
      <c r="B720" s="9" t="s">
        <v>4182</v>
      </c>
      <c r="C720" s="48">
        <v>0</v>
      </c>
      <c r="D720" s="341"/>
      <c r="E720" s="48">
        <v>50491.98</v>
      </c>
      <c r="F720" s="81"/>
      <c r="G720" s="48">
        <v>4431972.43</v>
      </c>
      <c r="H720" s="347" t="s">
        <v>9609</v>
      </c>
      <c r="K720" s="351"/>
      <c r="L720" s="351"/>
    </row>
    <row r="721" spans="1:12">
      <c r="A721" s="419">
        <v>42712</v>
      </c>
      <c r="B721" s="451" t="s">
        <v>4183</v>
      </c>
      <c r="C721" s="420">
        <v>114.47</v>
      </c>
      <c r="D721" s="315"/>
      <c r="E721" s="420">
        <v>0</v>
      </c>
      <c r="F721" s="80"/>
      <c r="G721" s="420">
        <v>4381480.45</v>
      </c>
      <c r="K721" s="351"/>
      <c r="L721" s="351"/>
    </row>
    <row r="722" spans="1:12">
      <c r="A722" s="419">
        <v>42712</v>
      </c>
      <c r="B722" s="412" t="s">
        <v>4184</v>
      </c>
      <c r="C722" s="420">
        <v>715.41</v>
      </c>
      <c r="D722" s="315"/>
      <c r="E722" s="420">
        <v>0</v>
      </c>
      <c r="F722" s="80"/>
      <c r="G722" s="420">
        <v>4381594.92</v>
      </c>
      <c r="K722" s="351"/>
      <c r="L722" s="351"/>
    </row>
    <row r="723" spans="1:12">
      <c r="A723" s="325">
        <v>42712</v>
      </c>
      <c r="B723" s="9" t="s">
        <v>4185</v>
      </c>
      <c r="C723" s="27">
        <v>0</v>
      </c>
      <c r="D723" s="315"/>
      <c r="E723" s="27">
        <v>30060.720000000001</v>
      </c>
      <c r="F723" s="80"/>
      <c r="G723" s="27">
        <v>4382310.33</v>
      </c>
      <c r="H723" s="347" t="s">
        <v>9609</v>
      </c>
      <c r="K723" s="351"/>
      <c r="L723" s="351"/>
    </row>
    <row r="724" spans="1:12">
      <c r="A724" s="325">
        <v>42711</v>
      </c>
      <c r="B724" s="9" t="s">
        <v>9610</v>
      </c>
      <c r="C724" s="27">
        <v>263896</v>
      </c>
      <c r="D724" s="315"/>
      <c r="E724" s="27">
        <v>0</v>
      </c>
      <c r="F724" s="80"/>
      <c r="G724" s="27">
        <v>4352249.6100000003</v>
      </c>
      <c r="H724" s="333" t="s">
        <v>9611</v>
      </c>
      <c r="K724" s="351"/>
      <c r="L724" s="351"/>
    </row>
    <row r="725" spans="1:12">
      <c r="A725" s="325">
        <v>42711</v>
      </c>
      <c r="B725" s="9" t="s">
        <v>9612</v>
      </c>
      <c r="C725" s="27">
        <v>0</v>
      </c>
      <c r="D725" s="315"/>
      <c r="E725" s="27">
        <v>3030</v>
      </c>
      <c r="F725" s="80"/>
      <c r="G725" s="27">
        <v>4616145.6100000003</v>
      </c>
      <c r="H725" s="333" t="s">
        <v>9613</v>
      </c>
      <c r="I725" s="2" t="s">
        <v>9614</v>
      </c>
      <c r="K725" s="351"/>
      <c r="L725" s="351"/>
    </row>
    <row r="726" spans="1:12">
      <c r="A726" s="325">
        <v>42711</v>
      </c>
      <c r="B726" s="414" t="s">
        <v>9615</v>
      </c>
      <c r="C726" s="27">
        <v>0</v>
      </c>
      <c r="D726" s="315"/>
      <c r="E726" s="27">
        <v>76000</v>
      </c>
      <c r="F726" s="80"/>
      <c r="G726" s="27">
        <v>4613115.6100000003</v>
      </c>
      <c r="H726" s="333" t="s">
        <v>9616</v>
      </c>
      <c r="I726" s="2" t="s">
        <v>9617</v>
      </c>
      <c r="K726" s="351"/>
      <c r="L726" s="351"/>
    </row>
    <row r="727" spans="1:12">
      <c r="A727" s="325">
        <v>42711</v>
      </c>
      <c r="B727" s="9" t="s">
        <v>9618</v>
      </c>
      <c r="C727" s="27">
        <v>0</v>
      </c>
      <c r="D727" s="315"/>
      <c r="E727" s="27">
        <v>442100</v>
      </c>
      <c r="F727" s="80"/>
      <c r="G727" s="27">
        <v>4537115.6100000003</v>
      </c>
      <c r="H727" s="333" t="s">
        <v>9619</v>
      </c>
      <c r="K727" s="351"/>
      <c r="L727" s="351"/>
    </row>
    <row r="728" spans="1:12">
      <c r="A728" s="325">
        <v>42711</v>
      </c>
      <c r="B728" s="9" t="s">
        <v>9620</v>
      </c>
      <c r="C728" s="27">
        <v>0</v>
      </c>
      <c r="D728" s="315"/>
      <c r="E728" s="27">
        <v>323000</v>
      </c>
      <c r="F728" s="80"/>
      <c r="G728" s="27">
        <v>4095015.61</v>
      </c>
      <c r="H728" s="333" t="s">
        <v>9621</v>
      </c>
      <c r="K728" s="351"/>
      <c r="L728" s="351"/>
    </row>
    <row r="729" spans="1:12">
      <c r="A729" s="325">
        <v>42711</v>
      </c>
      <c r="B729" s="9" t="s">
        <v>9622</v>
      </c>
      <c r="C729" s="48">
        <v>0</v>
      </c>
      <c r="D729" s="341"/>
      <c r="E729" s="48">
        <v>145000</v>
      </c>
      <c r="F729" s="81"/>
      <c r="G729" s="48">
        <v>3772015.61</v>
      </c>
      <c r="H729" s="333" t="s">
        <v>9623</v>
      </c>
      <c r="K729" s="351"/>
      <c r="L729" s="351"/>
    </row>
    <row r="730" spans="1:12">
      <c r="A730" s="322">
        <v>42711</v>
      </c>
      <c r="B730" s="9" t="s">
        <v>5045</v>
      </c>
      <c r="C730" s="48">
        <v>0</v>
      </c>
      <c r="D730" s="341"/>
      <c r="E730" s="48">
        <v>150000</v>
      </c>
      <c r="F730" s="81"/>
      <c r="G730" s="48">
        <v>3627015.61</v>
      </c>
      <c r="H730" s="333" t="s">
        <v>9624</v>
      </c>
      <c r="I730" s="2" t="s">
        <v>9625</v>
      </c>
      <c r="K730" s="351"/>
      <c r="L730" s="351"/>
    </row>
    <row r="731" spans="1:12">
      <c r="A731" s="322">
        <v>42711</v>
      </c>
      <c r="B731" s="9" t="s">
        <v>9626</v>
      </c>
      <c r="C731" s="48">
        <v>166486.32999999999</v>
      </c>
      <c r="D731" s="341">
        <v>20</v>
      </c>
      <c r="E731" s="48">
        <v>0</v>
      </c>
      <c r="F731" s="81"/>
      <c r="G731" s="48">
        <v>3477015.61</v>
      </c>
      <c r="K731" s="351"/>
      <c r="L731" s="351"/>
    </row>
    <row r="732" spans="1:12">
      <c r="A732" s="322">
        <v>42711</v>
      </c>
      <c r="B732" s="9" t="s">
        <v>9627</v>
      </c>
      <c r="C732" s="48">
        <v>5848</v>
      </c>
      <c r="D732" s="341"/>
      <c r="E732" s="48">
        <v>0</v>
      </c>
      <c r="F732" s="81"/>
      <c r="G732" s="48">
        <v>3643501.94</v>
      </c>
      <c r="K732" s="351"/>
      <c r="L732" s="351"/>
    </row>
    <row r="733" spans="1:12">
      <c r="A733" s="322">
        <v>42711</v>
      </c>
      <c r="B733" s="9" t="s">
        <v>9628</v>
      </c>
      <c r="C733" s="48">
        <v>13791.69</v>
      </c>
      <c r="D733" s="341"/>
      <c r="E733" s="48">
        <v>0</v>
      </c>
      <c r="F733" s="81"/>
      <c r="G733" s="48">
        <v>3649349.94</v>
      </c>
      <c r="K733" s="351"/>
      <c r="L733" s="351"/>
    </row>
    <row r="734" spans="1:12">
      <c r="A734" s="322">
        <v>42711</v>
      </c>
      <c r="B734" s="9" t="s">
        <v>9629</v>
      </c>
      <c r="C734" s="48">
        <v>598416.47</v>
      </c>
      <c r="D734" s="341"/>
      <c r="E734" s="48">
        <v>0</v>
      </c>
      <c r="F734" s="81"/>
      <c r="G734" s="48">
        <v>3663141.63</v>
      </c>
      <c r="K734" s="351"/>
      <c r="L734" s="351"/>
    </row>
    <row r="735" spans="1:12">
      <c r="A735" s="322">
        <v>42711</v>
      </c>
      <c r="B735" s="9" t="s">
        <v>9630</v>
      </c>
      <c r="C735" s="48">
        <v>15000</v>
      </c>
      <c r="D735" s="341"/>
      <c r="E735" s="48">
        <v>0</v>
      </c>
      <c r="F735" s="81"/>
      <c r="G735" s="48">
        <v>4261558.0999999996</v>
      </c>
      <c r="K735" s="351"/>
      <c r="L735" s="351"/>
    </row>
    <row r="736" spans="1:12">
      <c r="A736" s="322">
        <v>42711</v>
      </c>
      <c r="B736" s="9" t="s">
        <v>9631</v>
      </c>
      <c r="C736" s="48">
        <v>20000</v>
      </c>
      <c r="D736" s="341"/>
      <c r="E736" s="48">
        <v>0</v>
      </c>
      <c r="F736" s="81"/>
      <c r="G736" s="48">
        <v>4276558.0999999996</v>
      </c>
      <c r="K736" s="351"/>
      <c r="L736" s="351"/>
    </row>
    <row r="737" spans="1:12">
      <c r="A737" s="322">
        <v>42711</v>
      </c>
      <c r="B737" s="9" t="s">
        <v>9632</v>
      </c>
      <c r="C737" s="48">
        <v>2050</v>
      </c>
      <c r="D737" s="341"/>
      <c r="E737" s="48">
        <v>0</v>
      </c>
      <c r="F737" s="81"/>
      <c r="G737" s="48">
        <v>4296558.0999999996</v>
      </c>
      <c r="K737" s="351"/>
      <c r="L737" s="351"/>
    </row>
    <row r="738" spans="1:12">
      <c r="A738" s="322">
        <v>42711</v>
      </c>
      <c r="B738" s="9" t="s">
        <v>9633</v>
      </c>
      <c r="C738" s="48">
        <v>13340</v>
      </c>
      <c r="D738" s="341"/>
      <c r="E738" s="48">
        <v>0</v>
      </c>
      <c r="F738" s="81"/>
      <c r="G738" s="48">
        <v>4298608.0999999996</v>
      </c>
      <c r="K738" s="351"/>
      <c r="L738" s="351"/>
    </row>
    <row r="739" spans="1:12">
      <c r="A739" s="322">
        <v>42711</v>
      </c>
      <c r="B739" s="9" t="s">
        <v>9634</v>
      </c>
      <c r="C739" s="48">
        <v>38512</v>
      </c>
      <c r="D739" s="341"/>
      <c r="E739" s="48">
        <v>0</v>
      </c>
      <c r="F739" s="81"/>
      <c r="G739" s="48">
        <v>4311948.0999999996</v>
      </c>
      <c r="K739" s="351"/>
      <c r="L739" s="351"/>
    </row>
    <row r="740" spans="1:12">
      <c r="A740" s="322">
        <v>42711</v>
      </c>
      <c r="B740" s="9" t="s">
        <v>9635</v>
      </c>
      <c r="C740" s="48">
        <v>9860</v>
      </c>
      <c r="D740" s="341"/>
      <c r="E740" s="48">
        <v>0</v>
      </c>
      <c r="F740" s="81"/>
      <c r="G740" s="48">
        <v>4350460.0999999996</v>
      </c>
      <c r="K740" s="351"/>
      <c r="L740" s="351"/>
    </row>
    <row r="741" spans="1:12">
      <c r="A741" s="322">
        <v>42711</v>
      </c>
      <c r="B741" s="9" t="s">
        <v>9636</v>
      </c>
      <c r="C741" s="48">
        <v>3011.95</v>
      </c>
      <c r="D741" s="341"/>
      <c r="E741" s="48">
        <v>0</v>
      </c>
      <c r="F741" s="81"/>
      <c r="G741" s="48">
        <v>4360320.0999999996</v>
      </c>
      <c r="K741" s="351"/>
      <c r="L741" s="351"/>
    </row>
    <row r="742" spans="1:12">
      <c r="A742" s="322">
        <v>42711</v>
      </c>
      <c r="B742" s="9" t="s">
        <v>9637</v>
      </c>
      <c r="C742" s="48">
        <v>638.94000000000005</v>
      </c>
      <c r="D742" s="341"/>
      <c r="E742" s="48">
        <v>0</v>
      </c>
      <c r="F742" s="81"/>
      <c r="G742" s="48">
        <v>4363332.05</v>
      </c>
      <c r="K742" s="351"/>
      <c r="L742" s="351"/>
    </row>
    <row r="743" spans="1:12">
      <c r="A743" s="322">
        <v>42711</v>
      </c>
      <c r="B743" s="9" t="s">
        <v>9638</v>
      </c>
      <c r="C743" s="48">
        <v>1865.65</v>
      </c>
      <c r="D743" s="341"/>
      <c r="E743" s="48">
        <v>0</v>
      </c>
      <c r="F743" s="81"/>
      <c r="G743" s="48">
        <v>4363970.99</v>
      </c>
      <c r="K743" s="351"/>
      <c r="L743" s="351"/>
    </row>
    <row r="744" spans="1:12">
      <c r="A744" s="322">
        <v>42711</v>
      </c>
      <c r="B744" s="9" t="s">
        <v>9639</v>
      </c>
      <c r="C744" s="48">
        <v>1246</v>
      </c>
      <c r="D744" s="341"/>
      <c r="E744" s="48">
        <v>0</v>
      </c>
      <c r="F744" s="81"/>
      <c r="G744" s="48">
        <v>4365836.6399999997</v>
      </c>
      <c r="K744" s="351"/>
      <c r="L744" s="351"/>
    </row>
    <row r="745" spans="1:12">
      <c r="A745" s="322">
        <v>42711</v>
      </c>
      <c r="B745" s="9" t="s">
        <v>9640</v>
      </c>
      <c r="C745" s="48">
        <v>20000</v>
      </c>
      <c r="D745" s="341"/>
      <c r="E745" s="48">
        <v>0</v>
      </c>
      <c r="F745" s="81"/>
      <c r="G745" s="48">
        <v>4367082.6399999997</v>
      </c>
      <c r="K745" s="351"/>
      <c r="L745" s="351"/>
    </row>
    <row r="746" spans="1:12">
      <c r="A746" s="322">
        <v>42711</v>
      </c>
      <c r="B746" s="9" t="s">
        <v>9641</v>
      </c>
      <c r="C746" s="48">
        <v>10000</v>
      </c>
      <c r="D746" s="341"/>
      <c r="E746" s="48">
        <v>0</v>
      </c>
      <c r="F746" s="81"/>
      <c r="G746" s="48">
        <v>4387082.6399999997</v>
      </c>
      <c r="K746" s="351"/>
      <c r="L746" s="351"/>
    </row>
    <row r="747" spans="1:12">
      <c r="A747" s="322">
        <v>42711</v>
      </c>
      <c r="B747" s="9" t="s">
        <v>9642</v>
      </c>
      <c r="C747" s="48">
        <v>75000</v>
      </c>
      <c r="D747" s="341"/>
      <c r="E747" s="48">
        <v>0</v>
      </c>
      <c r="F747" s="81"/>
      <c r="G747" s="48">
        <v>4397082.6399999997</v>
      </c>
      <c r="K747" s="351"/>
      <c r="L747" s="351"/>
    </row>
    <row r="748" spans="1:12">
      <c r="A748" s="322">
        <v>42711</v>
      </c>
      <c r="B748" s="9" t="s">
        <v>9643</v>
      </c>
      <c r="C748" s="48">
        <v>3300</v>
      </c>
      <c r="D748" s="341"/>
      <c r="E748" s="48">
        <v>0</v>
      </c>
      <c r="F748" s="81"/>
      <c r="G748" s="48">
        <v>4472082.6399999997</v>
      </c>
      <c r="K748" s="351"/>
      <c r="L748" s="351"/>
    </row>
    <row r="749" spans="1:12">
      <c r="A749" s="322">
        <v>42711</v>
      </c>
      <c r="B749" s="9" t="s">
        <v>9644</v>
      </c>
      <c r="C749" s="48">
        <v>5000</v>
      </c>
      <c r="D749" s="341"/>
      <c r="E749" s="48">
        <v>0</v>
      </c>
      <c r="F749" s="81"/>
      <c r="G749" s="48">
        <v>4475382.6399999997</v>
      </c>
      <c r="K749" s="351"/>
      <c r="L749" s="351"/>
    </row>
    <row r="750" spans="1:12">
      <c r="A750" s="322">
        <v>42711</v>
      </c>
      <c r="B750" s="9" t="s">
        <v>9645</v>
      </c>
      <c r="C750" s="48">
        <v>5000</v>
      </c>
      <c r="D750" s="341"/>
      <c r="E750" s="48">
        <v>0</v>
      </c>
      <c r="F750" s="81"/>
      <c r="G750" s="48">
        <v>4480382.6399999997</v>
      </c>
      <c r="K750" s="351"/>
      <c r="L750" s="351"/>
    </row>
    <row r="751" spans="1:12">
      <c r="A751" s="322">
        <v>42711</v>
      </c>
      <c r="B751" s="9" t="s">
        <v>9646</v>
      </c>
      <c r="C751" s="48">
        <v>36656</v>
      </c>
      <c r="D751" s="341"/>
      <c r="E751" s="48">
        <v>0</v>
      </c>
      <c r="F751" s="81"/>
      <c r="G751" s="48">
        <v>4485382.6399999997</v>
      </c>
      <c r="K751" s="351"/>
      <c r="L751" s="351"/>
    </row>
    <row r="752" spans="1:12">
      <c r="A752" s="322">
        <v>42711</v>
      </c>
      <c r="B752" s="9" t="s">
        <v>9647</v>
      </c>
      <c r="C752" s="48">
        <v>16550.8</v>
      </c>
      <c r="D752" s="341"/>
      <c r="E752" s="48">
        <v>0</v>
      </c>
      <c r="F752" s="81"/>
      <c r="G752" s="48">
        <v>4522038.6399999997</v>
      </c>
      <c r="K752" s="351"/>
      <c r="L752" s="351"/>
    </row>
    <row r="753" spans="1:12">
      <c r="A753" s="322">
        <v>42711</v>
      </c>
      <c r="B753" s="9" t="s">
        <v>9648</v>
      </c>
      <c r="C753" s="48">
        <v>10864.56</v>
      </c>
      <c r="D753" s="341"/>
      <c r="E753" s="48">
        <v>0</v>
      </c>
      <c r="F753" s="81"/>
      <c r="G753" s="48">
        <v>4538589.4400000004</v>
      </c>
      <c r="K753" s="351"/>
      <c r="L753" s="351"/>
    </row>
    <row r="754" spans="1:12">
      <c r="A754" s="322">
        <v>42711</v>
      </c>
      <c r="B754" s="9" t="s">
        <v>9649</v>
      </c>
      <c r="C754" s="48">
        <v>16588</v>
      </c>
      <c r="D754" s="341"/>
      <c r="E754" s="48">
        <v>0</v>
      </c>
      <c r="F754" s="81"/>
      <c r="G754" s="48">
        <v>4549454</v>
      </c>
      <c r="K754" s="351"/>
      <c r="L754" s="351"/>
    </row>
    <row r="755" spans="1:12">
      <c r="A755" s="322">
        <v>42711</v>
      </c>
      <c r="B755" s="9" t="s">
        <v>9650</v>
      </c>
      <c r="C755" s="48">
        <v>600</v>
      </c>
      <c r="D755" s="341"/>
      <c r="E755" s="48">
        <v>0</v>
      </c>
      <c r="F755" s="81"/>
      <c r="G755" s="48">
        <v>4566042</v>
      </c>
      <c r="K755" s="351"/>
      <c r="L755" s="351"/>
    </row>
    <row r="756" spans="1:12">
      <c r="A756" s="322">
        <v>42711</v>
      </c>
      <c r="B756" s="9" t="s">
        <v>9651</v>
      </c>
      <c r="C756" s="48">
        <v>1100</v>
      </c>
      <c r="D756" s="341"/>
      <c r="E756" s="48">
        <v>0</v>
      </c>
      <c r="F756" s="81"/>
      <c r="G756" s="48">
        <v>4566642</v>
      </c>
      <c r="K756" s="351"/>
      <c r="L756" s="351"/>
    </row>
    <row r="757" spans="1:12">
      <c r="A757" s="322">
        <v>42711</v>
      </c>
      <c r="B757" s="9" t="s">
        <v>9652</v>
      </c>
      <c r="C757" s="48">
        <v>1111.5</v>
      </c>
      <c r="D757" s="341"/>
      <c r="E757" s="48">
        <v>0</v>
      </c>
      <c r="F757" s="81"/>
      <c r="G757" s="48">
        <v>4567742</v>
      </c>
      <c r="K757" s="351"/>
      <c r="L757" s="351"/>
    </row>
    <row r="758" spans="1:12">
      <c r="A758" s="322">
        <v>42711</v>
      </c>
      <c r="B758" s="9" t="s">
        <v>9653</v>
      </c>
      <c r="C758" s="48">
        <v>23722</v>
      </c>
      <c r="D758" s="341"/>
      <c r="E758" s="48">
        <v>0</v>
      </c>
      <c r="F758" s="81"/>
      <c r="G758" s="48">
        <v>4568853.5</v>
      </c>
      <c r="K758" s="351"/>
      <c r="L758" s="351"/>
    </row>
    <row r="759" spans="1:12">
      <c r="A759" s="322">
        <v>42711</v>
      </c>
      <c r="B759" s="9" t="s">
        <v>9654</v>
      </c>
      <c r="C759" s="48">
        <v>2600</v>
      </c>
      <c r="D759" s="341"/>
      <c r="E759" s="48">
        <v>0</v>
      </c>
      <c r="F759" s="81"/>
      <c r="G759" s="48">
        <v>4592575.5</v>
      </c>
      <c r="K759" s="351"/>
      <c r="L759" s="351"/>
    </row>
    <row r="760" spans="1:12">
      <c r="A760" s="322">
        <v>42711</v>
      </c>
      <c r="B760" s="9" t="s">
        <v>9655</v>
      </c>
      <c r="C760" s="48">
        <v>1392</v>
      </c>
      <c r="D760" s="341"/>
      <c r="E760" s="48">
        <v>0</v>
      </c>
      <c r="F760" s="81"/>
      <c r="G760" s="48">
        <v>4595175.5</v>
      </c>
      <c r="K760" s="351"/>
      <c r="L760" s="351"/>
    </row>
    <row r="761" spans="1:12">
      <c r="A761" s="322">
        <v>42711</v>
      </c>
      <c r="B761" s="9" t="s">
        <v>9656</v>
      </c>
      <c r="C761" s="48">
        <v>800.4</v>
      </c>
      <c r="D761" s="341"/>
      <c r="E761" s="48">
        <v>0</v>
      </c>
      <c r="F761" s="81"/>
      <c r="G761" s="48">
        <v>4596567.5</v>
      </c>
      <c r="K761" s="351"/>
      <c r="L761" s="351"/>
    </row>
    <row r="762" spans="1:12">
      <c r="A762" s="322">
        <v>42711</v>
      </c>
      <c r="B762" s="9" t="s">
        <v>9657</v>
      </c>
      <c r="C762" s="48">
        <v>0</v>
      </c>
      <c r="D762" s="341"/>
      <c r="E762" s="48">
        <v>2736</v>
      </c>
      <c r="F762" s="81">
        <v>58</v>
      </c>
      <c r="G762" s="48">
        <v>4597367.9000000004</v>
      </c>
      <c r="H762" s="333" t="s">
        <v>9658</v>
      </c>
      <c r="I762" s="2" t="s">
        <v>9659</v>
      </c>
      <c r="K762" s="351"/>
      <c r="L762" s="351"/>
    </row>
    <row r="763" spans="1:12">
      <c r="A763" s="322">
        <v>42711</v>
      </c>
      <c r="B763" s="9" t="s">
        <v>9660</v>
      </c>
      <c r="C763" s="48">
        <v>0</v>
      </c>
      <c r="D763" s="341"/>
      <c r="E763" s="48">
        <v>1025</v>
      </c>
      <c r="F763" s="81"/>
      <c r="G763" s="48">
        <v>4594631.9000000004</v>
      </c>
      <c r="H763" s="333" t="s">
        <v>9661</v>
      </c>
      <c r="K763" s="351"/>
      <c r="L763" s="351"/>
    </row>
    <row r="764" spans="1:12">
      <c r="A764" s="322">
        <v>42711</v>
      </c>
      <c r="B764" s="284" t="s">
        <v>9662</v>
      </c>
      <c r="C764" s="48">
        <v>5000</v>
      </c>
      <c r="D764" s="341"/>
      <c r="E764" s="48">
        <v>0</v>
      </c>
      <c r="F764" s="81"/>
      <c r="G764" s="48">
        <v>4593606.9000000004</v>
      </c>
      <c r="K764" s="351"/>
      <c r="L764" s="351"/>
    </row>
    <row r="765" spans="1:12">
      <c r="A765" s="322">
        <v>42711</v>
      </c>
      <c r="B765" s="9" t="s">
        <v>9663</v>
      </c>
      <c r="C765" s="48">
        <v>0</v>
      </c>
      <c r="D765" s="341"/>
      <c r="E765" s="48">
        <v>130818.71</v>
      </c>
      <c r="F765" s="81">
        <v>20</v>
      </c>
      <c r="G765" s="48">
        <v>4598606.9000000004</v>
      </c>
      <c r="H765" s="333" t="s">
        <v>9664</v>
      </c>
      <c r="K765" s="351"/>
      <c r="L765" s="351"/>
    </row>
    <row r="766" spans="1:12">
      <c r="A766" s="322">
        <v>42711</v>
      </c>
      <c r="B766" s="9" t="s">
        <v>9665</v>
      </c>
      <c r="C766" s="48">
        <v>0</v>
      </c>
      <c r="D766" s="341"/>
      <c r="E766" s="48">
        <v>207656.05</v>
      </c>
      <c r="F766" s="81">
        <v>27</v>
      </c>
      <c r="G766" s="48">
        <v>4467788.1900000004</v>
      </c>
      <c r="H766" s="333" t="s">
        <v>9666</v>
      </c>
      <c r="K766" s="351"/>
      <c r="L766" s="351"/>
    </row>
    <row r="767" spans="1:12">
      <c r="A767" s="322">
        <v>42711</v>
      </c>
      <c r="B767" s="9" t="s">
        <v>9667</v>
      </c>
      <c r="C767" s="48">
        <v>0</v>
      </c>
      <c r="D767" s="341"/>
      <c r="E767" s="48">
        <v>64300</v>
      </c>
      <c r="F767" s="81"/>
      <c r="G767" s="48">
        <v>4260132.1399999997</v>
      </c>
      <c r="H767" s="333" t="s">
        <v>9668</v>
      </c>
      <c r="I767" s="2" t="s">
        <v>9669</v>
      </c>
      <c r="K767" s="351"/>
      <c r="L767" s="351"/>
    </row>
    <row r="768" spans="1:12">
      <c r="A768" s="411">
        <v>42711</v>
      </c>
      <c r="B768" s="451" t="s">
        <v>4180</v>
      </c>
      <c r="C768" s="413">
        <v>28.61</v>
      </c>
      <c r="D768" s="341"/>
      <c r="E768" s="413">
        <v>0</v>
      </c>
      <c r="F768" s="81"/>
      <c r="G768" s="413">
        <v>4195832.1399999997</v>
      </c>
      <c r="K768" s="351"/>
      <c r="L768" s="351"/>
    </row>
    <row r="769" spans="1:12">
      <c r="A769" s="411">
        <v>42711</v>
      </c>
      <c r="B769" s="412" t="s">
        <v>4181</v>
      </c>
      <c r="C769" s="413">
        <v>178.84</v>
      </c>
      <c r="D769" s="341"/>
      <c r="E769" s="413">
        <v>0</v>
      </c>
      <c r="F769" s="81"/>
      <c r="G769" s="413">
        <v>4195860.75</v>
      </c>
      <c r="K769" s="351"/>
      <c r="L769" s="351"/>
    </row>
    <row r="770" spans="1:12">
      <c r="A770" s="322">
        <v>42711</v>
      </c>
      <c r="B770" s="9" t="s">
        <v>4182</v>
      </c>
      <c r="C770" s="48">
        <v>0</v>
      </c>
      <c r="D770" s="341"/>
      <c r="E770" s="48">
        <v>43999.95</v>
      </c>
      <c r="F770" s="81">
        <v>44</v>
      </c>
      <c r="G770" s="48">
        <v>4196039.59</v>
      </c>
      <c r="H770" s="347" t="s">
        <v>9670</v>
      </c>
      <c r="K770" s="351"/>
      <c r="L770" s="351"/>
    </row>
    <row r="771" spans="1:12">
      <c r="A771" s="411">
        <v>42711</v>
      </c>
      <c r="B771" s="451" t="s">
        <v>4183</v>
      </c>
      <c r="C771" s="413">
        <v>492.66</v>
      </c>
      <c r="D771" s="341"/>
      <c r="E771" s="413">
        <v>0</v>
      </c>
      <c r="F771" s="81"/>
      <c r="G771" s="413">
        <v>4152039.64</v>
      </c>
      <c r="K771" s="351"/>
      <c r="L771" s="351"/>
    </row>
    <row r="772" spans="1:12">
      <c r="A772" s="411">
        <v>42711</v>
      </c>
      <c r="B772" s="412" t="s">
        <v>4184</v>
      </c>
      <c r="C772" s="413">
        <v>3079.1</v>
      </c>
      <c r="D772" s="341"/>
      <c r="E772" s="413">
        <v>0</v>
      </c>
      <c r="F772" s="81"/>
      <c r="G772" s="413">
        <v>4152532.3</v>
      </c>
      <c r="K772" s="351"/>
      <c r="L772" s="351"/>
    </row>
    <row r="773" spans="1:12">
      <c r="A773" s="322">
        <v>42711</v>
      </c>
      <c r="B773" s="9" t="s">
        <v>4185</v>
      </c>
      <c r="C773" s="48">
        <v>0</v>
      </c>
      <c r="D773" s="341"/>
      <c r="E773" s="48">
        <v>129374.94</v>
      </c>
      <c r="F773" s="81">
        <v>44</v>
      </c>
      <c r="G773" s="48">
        <v>4155611.4</v>
      </c>
      <c r="H773" s="347" t="s">
        <v>9670</v>
      </c>
      <c r="K773" s="351"/>
      <c r="L773" s="351"/>
    </row>
    <row r="774" spans="1:12">
      <c r="A774" s="322">
        <v>42711</v>
      </c>
      <c r="B774" s="9" t="s">
        <v>9671</v>
      </c>
      <c r="C774" s="48">
        <v>173513.67</v>
      </c>
      <c r="D774" s="341">
        <v>21</v>
      </c>
      <c r="E774" s="48">
        <v>0</v>
      </c>
      <c r="F774" s="81"/>
      <c r="G774" s="48">
        <v>4026236.46</v>
      </c>
      <c r="K774" s="351"/>
      <c r="L774" s="351"/>
    </row>
    <row r="775" spans="1:12">
      <c r="A775" s="322">
        <v>42711</v>
      </c>
      <c r="B775" s="9" t="s">
        <v>9672</v>
      </c>
      <c r="C775" s="48">
        <v>350000</v>
      </c>
      <c r="D775" s="341"/>
      <c r="E775" s="48">
        <v>0</v>
      </c>
      <c r="F775" s="81"/>
      <c r="G775" s="48">
        <v>4199750.13</v>
      </c>
      <c r="K775" s="351"/>
      <c r="L775" s="351"/>
    </row>
    <row r="776" spans="1:12">
      <c r="A776" s="322">
        <v>42710</v>
      </c>
      <c r="B776" s="9" t="s">
        <v>9673</v>
      </c>
      <c r="C776" s="48">
        <v>0</v>
      </c>
      <c r="D776" s="341"/>
      <c r="E776" s="48">
        <v>250000</v>
      </c>
      <c r="F776" s="81"/>
      <c r="G776" s="48">
        <v>4549750.13</v>
      </c>
      <c r="H776" s="333" t="s">
        <v>9674</v>
      </c>
      <c r="K776" s="351"/>
      <c r="L776" s="351"/>
    </row>
    <row r="777" spans="1:12">
      <c r="A777" s="322">
        <v>42710</v>
      </c>
      <c r="B777" s="9" t="s">
        <v>5045</v>
      </c>
      <c r="C777" s="48">
        <v>0</v>
      </c>
      <c r="D777" s="341"/>
      <c r="E777" s="48">
        <v>1522</v>
      </c>
      <c r="F777" s="81"/>
      <c r="G777" s="48">
        <v>4299750.13</v>
      </c>
      <c r="H777" s="333" t="s">
        <v>9675</v>
      </c>
      <c r="I777" s="2" t="s">
        <v>9676</v>
      </c>
      <c r="K777" s="351"/>
      <c r="L777" s="351"/>
    </row>
    <row r="778" spans="1:12">
      <c r="A778" s="322">
        <v>42710</v>
      </c>
      <c r="B778" s="9" t="s">
        <v>9677</v>
      </c>
      <c r="C778" s="48">
        <v>25541.599999999999</v>
      </c>
      <c r="D778" s="341">
        <v>3</v>
      </c>
      <c r="E778" s="48">
        <v>0</v>
      </c>
      <c r="F778" s="81"/>
      <c r="G778" s="48">
        <v>4298228.13</v>
      </c>
      <c r="K778" s="351"/>
      <c r="L778" s="351"/>
    </row>
    <row r="779" spans="1:12">
      <c r="A779" s="322">
        <v>42710</v>
      </c>
      <c r="B779" s="9" t="s">
        <v>9678</v>
      </c>
      <c r="C779" s="48">
        <v>26425</v>
      </c>
      <c r="D779" s="341"/>
      <c r="E779" s="48">
        <v>0</v>
      </c>
      <c r="F779" s="81"/>
      <c r="G779" s="48">
        <v>4323769.7300000004</v>
      </c>
      <c r="K779" s="351"/>
      <c r="L779" s="351"/>
    </row>
    <row r="780" spans="1:12">
      <c r="A780" s="322">
        <v>42710</v>
      </c>
      <c r="B780" s="9" t="s">
        <v>9679</v>
      </c>
      <c r="C780" s="48">
        <v>0</v>
      </c>
      <c r="D780" s="341"/>
      <c r="E780" s="48">
        <v>785000</v>
      </c>
      <c r="F780" s="81">
        <v>56</v>
      </c>
      <c r="G780" s="48">
        <v>4350194.7300000004</v>
      </c>
      <c r="K780" s="351"/>
      <c r="L780" s="351"/>
    </row>
    <row r="781" spans="1:12">
      <c r="A781" s="322">
        <v>42710</v>
      </c>
      <c r="B781" s="9" t="s">
        <v>9680</v>
      </c>
      <c r="C781" s="48">
        <v>0</v>
      </c>
      <c r="D781" s="341"/>
      <c r="E781" s="48">
        <v>166000</v>
      </c>
      <c r="F781" s="81"/>
      <c r="G781" s="48">
        <v>3565194.73</v>
      </c>
      <c r="H781" s="333" t="s">
        <v>9681</v>
      </c>
      <c r="K781" s="351"/>
      <c r="L781" s="351"/>
    </row>
    <row r="782" spans="1:12">
      <c r="A782" s="322">
        <v>42710</v>
      </c>
      <c r="B782" s="9" t="s">
        <v>9682</v>
      </c>
      <c r="C782" s="48">
        <v>56000</v>
      </c>
      <c r="D782" s="341">
        <v>17</v>
      </c>
      <c r="E782" s="48">
        <v>0</v>
      </c>
      <c r="F782" s="81"/>
      <c r="G782" s="48">
        <v>3399194.73</v>
      </c>
      <c r="K782" s="351"/>
      <c r="L782" s="351"/>
    </row>
    <row r="783" spans="1:12">
      <c r="A783" s="322">
        <v>42710</v>
      </c>
      <c r="B783" s="9" t="s">
        <v>9683</v>
      </c>
      <c r="C783" s="48">
        <v>841.6</v>
      </c>
      <c r="D783" s="341">
        <v>16</v>
      </c>
      <c r="E783" s="48">
        <v>0</v>
      </c>
      <c r="F783" s="81"/>
      <c r="G783" s="48">
        <v>3455194.73</v>
      </c>
      <c r="K783" s="351"/>
      <c r="L783" s="351"/>
    </row>
    <row r="784" spans="1:12">
      <c r="A784" s="322">
        <v>42710</v>
      </c>
      <c r="B784" s="291" t="s">
        <v>9684</v>
      </c>
      <c r="C784" s="48">
        <v>0</v>
      </c>
      <c r="D784" s="341"/>
      <c r="E784" s="48">
        <v>176000</v>
      </c>
      <c r="F784" s="81">
        <v>65</v>
      </c>
      <c r="G784" s="48">
        <v>3456036.33</v>
      </c>
      <c r="H784" s="333" t="s">
        <v>9685</v>
      </c>
      <c r="I784" s="2" t="s">
        <v>9686</v>
      </c>
      <c r="K784" s="351"/>
      <c r="L784" s="351"/>
    </row>
    <row r="785" spans="1:12">
      <c r="A785" s="322">
        <v>42710</v>
      </c>
      <c r="B785" s="9" t="s">
        <v>7794</v>
      </c>
      <c r="C785" s="48">
        <v>0</v>
      </c>
      <c r="D785" s="341"/>
      <c r="E785" s="48">
        <v>2872</v>
      </c>
      <c r="F785" s="81">
        <v>53</v>
      </c>
      <c r="G785" s="48">
        <v>3280036.33</v>
      </c>
      <c r="H785" s="333" t="s">
        <v>9687</v>
      </c>
      <c r="I785" s="2" t="s">
        <v>9688</v>
      </c>
      <c r="K785" s="351"/>
      <c r="L785" s="351"/>
    </row>
    <row r="786" spans="1:12">
      <c r="A786" s="322">
        <v>42710</v>
      </c>
      <c r="B786" s="9" t="s">
        <v>9689</v>
      </c>
      <c r="C786" s="48">
        <v>0</v>
      </c>
      <c r="D786" s="341"/>
      <c r="E786" s="48">
        <v>2731</v>
      </c>
      <c r="F786" s="81"/>
      <c r="G786" s="48">
        <v>3277164.33</v>
      </c>
      <c r="H786" s="333" t="s">
        <v>9564</v>
      </c>
      <c r="K786" s="351"/>
      <c r="L786" s="351"/>
    </row>
    <row r="787" spans="1:12">
      <c r="A787" s="322">
        <v>42710</v>
      </c>
      <c r="B787" s="9" t="s">
        <v>9690</v>
      </c>
      <c r="C787" s="48">
        <v>193000</v>
      </c>
      <c r="D787" s="341">
        <v>23</v>
      </c>
      <c r="E787" s="48">
        <v>0</v>
      </c>
      <c r="F787" s="81"/>
      <c r="G787" s="48">
        <v>3274433.33</v>
      </c>
      <c r="K787" s="351"/>
      <c r="L787" s="351"/>
    </row>
    <row r="788" spans="1:12">
      <c r="A788" s="322">
        <v>42710</v>
      </c>
      <c r="B788" s="9" t="s">
        <v>9691</v>
      </c>
      <c r="C788" s="48">
        <v>0</v>
      </c>
      <c r="D788" s="341"/>
      <c r="E788" s="48">
        <v>85000</v>
      </c>
      <c r="F788" s="81">
        <v>43</v>
      </c>
      <c r="G788" s="48">
        <v>3467433.33</v>
      </c>
      <c r="H788" s="333" t="s">
        <v>9692</v>
      </c>
      <c r="K788" s="351"/>
      <c r="L788" s="351"/>
    </row>
    <row r="789" spans="1:12">
      <c r="A789" s="322">
        <v>42710</v>
      </c>
      <c r="B789" s="9" t="s">
        <v>5077</v>
      </c>
      <c r="C789" s="48">
        <v>0</v>
      </c>
      <c r="D789" s="341"/>
      <c r="E789" s="48">
        <v>30200</v>
      </c>
      <c r="F789" s="81">
        <v>41</v>
      </c>
      <c r="G789" s="48">
        <v>3382433.33</v>
      </c>
      <c r="H789" s="333" t="s">
        <v>9693</v>
      </c>
      <c r="K789" s="351"/>
      <c r="L789" s="351"/>
    </row>
    <row r="790" spans="1:12">
      <c r="A790" s="322">
        <v>42710</v>
      </c>
      <c r="B790" s="9" t="s">
        <v>9694</v>
      </c>
      <c r="C790" s="48">
        <v>4660.2</v>
      </c>
      <c r="D790" s="341">
        <v>12</v>
      </c>
      <c r="E790" s="48">
        <v>0</v>
      </c>
      <c r="F790" s="81"/>
      <c r="G790" s="48">
        <v>3352233.33</v>
      </c>
      <c r="K790" s="351"/>
      <c r="L790" s="351"/>
    </row>
    <row r="791" spans="1:12">
      <c r="A791" s="322">
        <v>42710</v>
      </c>
      <c r="B791" s="9" t="s">
        <v>5077</v>
      </c>
      <c r="C791" s="48">
        <v>0</v>
      </c>
      <c r="D791" s="341"/>
      <c r="E791" s="48">
        <v>100000</v>
      </c>
      <c r="F791" s="81">
        <v>24</v>
      </c>
      <c r="G791" s="48">
        <v>3356893.53</v>
      </c>
      <c r="H791" s="333" t="s">
        <v>9695</v>
      </c>
      <c r="K791" s="351"/>
      <c r="L791" s="351"/>
    </row>
    <row r="792" spans="1:12">
      <c r="A792" s="322">
        <v>42710</v>
      </c>
      <c r="B792" s="284" t="s">
        <v>9696</v>
      </c>
      <c r="C792" s="48">
        <v>5000</v>
      </c>
      <c r="D792" s="341"/>
      <c r="E792" s="48">
        <v>0</v>
      </c>
      <c r="F792" s="81"/>
      <c r="G792" s="48">
        <v>3256893.53</v>
      </c>
      <c r="K792" s="351"/>
      <c r="L792" s="351"/>
    </row>
    <row r="793" spans="1:12">
      <c r="A793" s="322">
        <v>42710</v>
      </c>
      <c r="B793" s="9" t="s">
        <v>9697</v>
      </c>
      <c r="C793" s="48">
        <v>0</v>
      </c>
      <c r="D793" s="341"/>
      <c r="E793" s="48">
        <v>300000</v>
      </c>
      <c r="F793" s="81">
        <v>48</v>
      </c>
      <c r="G793" s="48">
        <v>3261893.53</v>
      </c>
      <c r="H793" s="333" t="s">
        <v>9698</v>
      </c>
      <c r="K793" s="351"/>
      <c r="L793" s="351"/>
    </row>
    <row r="794" spans="1:12">
      <c r="A794" s="322">
        <v>42710</v>
      </c>
      <c r="B794" s="9" t="s">
        <v>9699</v>
      </c>
      <c r="C794" s="48">
        <v>0</v>
      </c>
      <c r="D794" s="341"/>
      <c r="E794" s="48">
        <v>3230</v>
      </c>
      <c r="F794" s="81">
        <v>51</v>
      </c>
      <c r="G794" s="48">
        <v>2961893.53</v>
      </c>
      <c r="H794" s="333" t="s">
        <v>9700</v>
      </c>
      <c r="I794" s="2" t="s">
        <v>5772</v>
      </c>
      <c r="K794" s="351"/>
      <c r="L794" s="351"/>
    </row>
    <row r="795" spans="1:12">
      <c r="A795" s="322">
        <v>42710</v>
      </c>
      <c r="B795" s="9" t="s">
        <v>9701</v>
      </c>
      <c r="C795" s="48">
        <v>0</v>
      </c>
      <c r="D795" s="341"/>
      <c r="E795" s="48">
        <v>22000</v>
      </c>
      <c r="F795" s="81">
        <v>18</v>
      </c>
      <c r="G795" s="48">
        <v>2958663.53</v>
      </c>
      <c r="H795" s="333" t="s">
        <v>9702</v>
      </c>
      <c r="K795" s="351"/>
      <c r="L795" s="351"/>
    </row>
    <row r="796" spans="1:12">
      <c r="A796" s="322">
        <v>42710</v>
      </c>
      <c r="B796" s="9" t="s">
        <v>9703</v>
      </c>
      <c r="C796" s="48">
        <v>0</v>
      </c>
      <c r="D796" s="341"/>
      <c r="E796" s="48">
        <v>18665.990000000002</v>
      </c>
      <c r="F796" s="81">
        <v>10</v>
      </c>
      <c r="G796" s="48">
        <v>2936663.53</v>
      </c>
      <c r="H796" s="333" t="s">
        <v>9704</v>
      </c>
      <c r="K796" s="351"/>
      <c r="L796" s="351"/>
    </row>
    <row r="797" spans="1:12">
      <c r="A797" s="322">
        <v>42710</v>
      </c>
      <c r="B797" s="9" t="s">
        <v>9705</v>
      </c>
      <c r="C797" s="48">
        <v>0</v>
      </c>
      <c r="D797" s="341"/>
      <c r="E797" s="48">
        <v>75571.64</v>
      </c>
      <c r="F797" s="81">
        <v>12</v>
      </c>
      <c r="G797" s="48">
        <v>2917997.54</v>
      </c>
      <c r="H797" s="333" t="s">
        <v>9706</v>
      </c>
      <c r="K797" s="351"/>
      <c r="L797" s="351"/>
    </row>
    <row r="798" spans="1:12">
      <c r="A798" s="322">
        <v>42710</v>
      </c>
      <c r="B798" s="9" t="s">
        <v>9707</v>
      </c>
      <c r="C798" s="48">
        <v>0</v>
      </c>
      <c r="D798" s="341"/>
      <c r="E798" s="48">
        <v>335615.69</v>
      </c>
      <c r="F798" s="81">
        <v>17</v>
      </c>
      <c r="G798" s="48">
        <v>2842425.9</v>
      </c>
      <c r="H798" s="333" t="s">
        <v>9708</v>
      </c>
      <c r="K798" s="351"/>
      <c r="L798" s="351"/>
    </row>
    <row r="799" spans="1:12">
      <c r="A799" s="322">
        <v>42710</v>
      </c>
      <c r="B799" s="294" t="s">
        <v>9709</v>
      </c>
      <c r="C799" s="48">
        <v>0</v>
      </c>
      <c r="D799" s="341"/>
      <c r="E799" s="48">
        <v>228.98</v>
      </c>
      <c r="F799" s="81"/>
      <c r="G799" s="48">
        <v>2506810.21</v>
      </c>
      <c r="K799" s="351"/>
      <c r="L799" s="351"/>
    </row>
    <row r="800" spans="1:12">
      <c r="A800" s="411">
        <v>42710</v>
      </c>
      <c r="B800" s="451" t="s">
        <v>4180</v>
      </c>
      <c r="C800" s="413">
        <v>17.03</v>
      </c>
      <c r="D800" s="341"/>
      <c r="E800" s="413">
        <v>0</v>
      </c>
      <c r="F800" s="81"/>
      <c r="G800" s="413">
        <v>2506581.23</v>
      </c>
      <c r="K800" s="351"/>
      <c r="L800" s="351"/>
    </row>
    <row r="801" spans="1:12">
      <c r="A801" s="411">
        <v>42710</v>
      </c>
      <c r="B801" s="412" t="s">
        <v>4181</v>
      </c>
      <c r="C801" s="413">
        <v>106.42</v>
      </c>
      <c r="D801" s="341"/>
      <c r="E801" s="413">
        <v>0</v>
      </c>
      <c r="F801" s="81"/>
      <c r="G801" s="413">
        <v>2506598.2599999998</v>
      </c>
      <c r="K801" s="351"/>
      <c r="L801" s="351"/>
    </row>
    <row r="802" spans="1:12">
      <c r="A802" s="322">
        <v>42710</v>
      </c>
      <c r="B802" s="9" t="s">
        <v>4182</v>
      </c>
      <c r="C802" s="48">
        <v>0</v>
      </c>
      <c r="D802" s="341"/>
      <c r="E802" s="48">
        <v>19841.77</v>
      </c>
      <c r="F802" s="81">
        <v>21</v>
      </c>
      <c r="G802" s="48">
        <v>2506704.6800000002</v>
      </c>
      <c r="H802" s="347" t="s">
        <v>9710</v>
      </c>
      <c r="K802" s="351"/>
      <c r="L802" s="351"/>
    </row>
    <row r="803" spans="1:12">
      <c r="A803" s="411">
        <v>42710</v>
      </c>
      <c r="B803" s="451" t="s">
        <v>4183</v>
      </c>
      <c r="C803" s="413">
        <v>18.850000000000001</v>
      </c>
      <c r="D803" s="341"/>
      <c r="E803" s="413">
        <v>0</v>
      </c>
      <c r="F803" s="81"/>
      <c r="G803" s="413">
        <v>2486862.91</v>
      </c>
      <c r="K803" s="351"/>
      <c r="L803" s="351"/>
    </row>
    <row r="804" spans="1:12">
      <c r="A804" s="411">
        <v>42710</v>
      </c>
      <c r="B804" s="412" t="s">
        <v>4184</v>
      </c>
      <c r="C804" s="413">
        <v>117.82</v>
      </c>
      <c r="D804" s="341"/>
      <c r="E804" s="413">
        <v>0</v>
      </c>
      <c r="F804" s="81"/>
      <c r="G804" s="413">
        <v>2486881.7599999998</v>
      </c>
      <c r="K804" s="351"/>
      <c r="L804" s="351"/>
    </row>
    <row r="805" spans="1:12">
      <c r="A805" s="322">
        <v>42710</v>
      </c>
      <c r="B805" s="9" t="s">
        <v>4185</v>
      </c>
      <c r="C805" s="48">
        <v>0</v>
      </c>
      <c r="D805" s="341"/>
      <c r="E805" s="48">
        <v>4951</v>
      </c>
      <c r="F805" s="81">
        <v>21</v>
      </c>
      <c r="G805" s="48">
        <v>2486999.58</v>
      </c>
      <c r="H805" s="347" t="s">
        <v>9710</v>
      </c>
      <c r="K805" s="351"/>
      <c r="L805" s="351"/>
    </row>
    <row r="806" spans="1:12">
      <c r="A806" s="322">
        <v>42709</v>
      </c>
      <c r="B806" s="9" t="s">
        <v>7175</v>
      </c>
      <c r="C806" s="48">
        <v>150000</v>
      </c>
      <c r="D806" s="341">
        <v>18</v>
      </c>
      <c r="E806" s="48">
        <v>0</v>
      </c>
      <c r="F806" s="81"/>
      <c r="G806" s="48">
        <v>2482048.58</v>
      </c>
      <c r="H806" s="333" t="s">
        <v>9711</v>
      </c>
      <c r="K806" s="351"/>
      <c r="L806" s="351"/>
    </row>
    <row r="807" spans="1:12">
      <c r="A807" s="322">
        <v>42709</v>
      </c>
      <c r="B807" s="414" t="s">
        <v>9712</v>
      </c>
      <c r="C807" s="48">
        <v>0</v>
      </c>
      <c r="D807" s="341"/>
      <c r="E807" s="48">
        <v>215296</v>
      </c>
      <c r="F807" s="81">
        <v>67</v>
      </c>
      <c r="G807" s="48">
        <v>2632048.58</v>
      </c>
      <c r="H807" s="333" t="s">
        <v>9713</v>
      </c>
      <c r="I807" s="2" t="s">
        <v>9714</v>
      </c>
      <c r="K807" s="351"/>
      <c r="L807" s="351"/>
    </row>
    <row r="808" spans="1:12">
      <c r="A808" s="322">
        <v>42709</v>
      </c>
      <c r="B808" s="9" t="s">
        <v>9715</v>
      </c>
      <c r="C808" s="48">
        <v>462.94</v>
      </c>
      <c r="D808" s="341">
        <v>13</v>
      </c>
      <c r="E808" s="48">
        <v>0</v>
      </c>
      <c r="F808" s="81"/>
      <c r="G808" s="48">
        <v>2416752.58</v>
      </c>
      <c r="K808" s="351"/>
      <c r="L808" s="351"/>
    </row>
    <row r="809" spans="1:12">
      <c r="A809" s="322">
        <v>42709</v>
      </c>
      <c r="B809" s="9" t="s">
        <v>9716</v>
      </c>
      <c r="C809" s="48">
        <v>0</v>
      </c>
      <c r="D809" s="341"/>
      <c r="E809" s="48">
        <v>90000</v>
      </c>
      <c r="F809" s="81">
        <v>39</v>
      </c>
      <c r="G809" s="48">
        <v>2417215.52</v>
      </c>
      <c r="K809" s="351"/>
      <c r="L809" s="351"/>
    </row>
    <row r="810" spans="1:12">
      <c r="A810" s="322">
        <v>42709</v>
      </c>
      <c r="B810" s="9" t="s">
        <v>9717</v>
      </c>
      <c r="C810" s="48">
        <v>205000</v>
      </c>
      <c r="D810" s="341">
        <v>4</v>
      </c>
      <c r="E810" s="48">
        <v>0</v>
      </c>
      <c r="F810" s="81"/>
      <c r="G810" s="48">
        <v>2327215.52</v>
      </c>
      <c r="K810" s="351"/>
      <c r="L810" s="351"/>
    </row>
    <row r="811" spans="1:12">
      <c r="A811" s="322">
        <v>42709</v>
      </c>
      <c r="B811" s="414" t="s">
        <v>9718</v>
      </c>
      <c r="C811" s="48">
        <v>0</v>
      </c>
      <c r="D811" s="341"/>
      <c r="E811" s="48">
        <v>3818.53</v>
      </c>
      <c r="F811" s="81">
        <v>40</v>
      </c>
      <c r="G811" s="48">
        <v>2532215.52</v>
      </c>
      <c r="H811" s="333" t="s">
        <v>9719</v>
      </c>
      <c r="K811" s="351"/>
      <c r="L811" s="351"/>
    </row>
    <row r="812" spans="1:12">
      <c r="A812" s="322">
        <v>42709</v>
      </c>
      <c r="B812" s="291" t="s">
        <v>9720</v>
      </c>
      <c r="C812" s="48">
        <v>0</v>
      </c>
      <c r="D812" s="341"/>
      <c r="E812" s="48">
        <v>330400</v>
      </c>
      <c r="F812" s="81">
        <v>66</v>
      </c>
      <c r="G812" s="48">
        <v>2528396.9900000002</v>
      </c>
      <c r="H812" s="333" t="s">
        <v>9721</v>
      </c>
      <c r="K812" s="351"/>
      <c r="L812" s="351"/>
    </row>
    <row r="813" spans="1:12">
      <c r="A813" s="322">
        <v>42709</v>
      </c>
      <c r="B813" s="9" t="s">
        <v>9722</v>
      </c>
      <c r="C813" s="48">
        <v>0</v>
      </c>
      <c r="D813" s="341"/>
      <c r="E813" s="48">
        <v>621000</v>
      </c>
      <c r="F813" s="81"/>
      <c r="G813" s="48">
        <v>2197996.9900000002</v>
      </c>
      <c r="H813" s="333" t="s">
        <v>9723</v>
      </c>
      <c r="K813" s="351"/>
      <c r="L813" s="351"/>
    </row>
    <row r="814" spans="1:12">
      <c r="A814" s="322">
        <v>42709</v>
      </c>
      <c r="B814" s="9" t="s">
        <v>9724</v>
      </c>
      <c r="C814" s="48">
        <v>0</v>
      </c>
      <c r="D814" s="341"/>
      <c r="E814" s="48">
        <v>13363.91</v>
      </c>
      <c r="F814" s="81"/>
      <c r="G814" s="48">
        <v>1576996.99</v>
      </c>
      <c r="H814" s="333" t="s">
        <v>9725</v>
      </c>
      <c r="K814" s="351"/>
      <c r="L814" s="351"/>
    </row>
    <row r="815" spans="1:12">
      <c r="A815" s="322">
        <v>42709</v>
      </c>
      <c r="B815" s="9" t="s">
        <v>9726</v>
      </c>
      <c r="C815" s="48">
        <v>0</v>
      </c>
      <c r="D815" s="341"/>
      <c r="E815" s="48">
        <v>5296</v>
      </c>
      <c r="F815" s="81">
        <v>26</v>
      </c>
      <c r="G815" s="48">
        <v>1563633.08</v>
      </c>
      <c r="H815" s="333" t="s">
        <v>9727</v>
      </c>
      <c r="I815" s="2" t="s">
        <v>9728</v>
      </c>
      <c r="K815" s="351"/>
      <c r="L815" s="351"/>
    </row>
    <row r="816" spans="1:12">
      <c r="A816" s="322">
        <v>42709</v>
      </c>
      <c r="B816" s="9" t="s">
        <v>9729</v>
      </c>
      <c r="C816" s="48">
        <v>0</v>
      </c>
      <c r="D816" s="341"/>
      <c r="E816" s="48">
        <v>546868</v>
      </c>
      <c r="F816" s="81">
        <v>23</v>
      </c>
      <c r="G816" s="48">
        <v>1558337.08</v>
      </c>
      <c r="H816" s="333" t="s">
        <v>9730</v>
      </c>
      <c r="K816" s="351"/>
      <c r="L816" s="351"/>
    </row>
    <row r="817" spans="1:12">
      <c r="A817" s="322">
        <v>42709</v>
      </c>
      <c r="B817" s="414" t="s">
        <v>9731</v>
      </c>
      <c r="C817" s="48">
        <v>0</v>
      </c>
      <c r="D817" s="341"/>
      <c r="E817" s="48">
        <v>5652.9</v>
      </c>
      <c r="F817" s="81">
        <v>19</v>
      </c>
      <c r="G817" s="48">
        <v>1011469.08</v>
      </c>
      <c r="H817" s="333" t="s">
        <v>9732</v>
      </c>
      <c r="K817" s="351"/>
      <c r="L817" s="351"/>
    </row>
    <row r="818" spans="1:12">
      <c r="A818" s="322">
        <v>42709</v>
      </c>
      <c r="B818" s="291" t="s">
        <v>9733</v>
      </c>
      <c r="C818" s="48">
        <v>0</v>
      </c>
      <c r="D818" s="341"/>
      <c r="E818" s="48">
        <v>36783.61</v>
      </c>
      <c r="F818" s="81">
        <v>63</v>
      </c>
      <c r="G818" s="48">
        <v>1005816.18</v>
      </c>
      <c r="H818" s="333" t="s">
        <v>9734</v>
      </c>
      <c r="I818" s="2" t="s">
        <v>9735</v>
      </c>
      <c r="K818" s="351"/>
      <c r="L818" s="351"/>
    </row>
    <row r="819" spans="1:12">
      <c r="A819" s="322">
        <v>42709</v>
      </c>
      <c r="B819" s="291" t="s">
        <v>9736</v>
      </c>
      <c r="C819" s="48">
        <v>0</v>
      </c>
      <c r="D819" s="341"/>
      <c r="E819" s="48">
        <v>29779.08</v>
      </c>
      <c r="F819" s="81">
        <v>64</v>
      </c>
      <c r="G819" s="48">
        <v>969032.57</v>
      </c>
      <c r="H819" s="333" t="s">
        <v>9737</v>
      </c>
      <c r="I819" s="2" t="s">
        <v>9735</v>
      </c>
      <c r="K819" s="351"/>
      <c r="L819" s="351"/>
    </row>
    <row r="820" spans="1:12">
      <c r="A820" s="322">
        <v>42709</v>
      </c>
      <c r="B820" s="9" t="s">
        <v>9738</v>
      </c>
      <c r="C820" s="48">
        <v>424.47</v>
      </c>
      <c r="D820" s="341">
        <v>15</v>
      </c>
      <c r="E820" s="48">
        <v>0</v>
      </c>
      <c r="F820" s="81"/>
      <c r="G820" s="48">
        <v>939253.49</v>
      </c>
      <c r="K820" s="351"/>
      <c r="L820" s="351"/>
    </row>
    <row r="821" spans="1:12">
      <c r="A821" s="322">
        <v>42709</v>
      </c>
      <c r="B821" s="9" t="s">
        <v>9739</v>
      </c>
      <c r="C821" s="48">
        <v>464000</v>
      </c>
      <c r="D821" s="341">
        <v>19</v>
      </c>
      <c r="E821" s="48">
        <v>0</v>
      </c>
      <c r="F821" s="81"/>
      <c r="G821" s="48">
        <v>939677.96</v>
      </c>
      <c r="K821" s="351"/>
      <c r="L821" s="351"/>
    </row>
    <row r="822" spans="1:12">
      <c r="A822" s="322">
        <v>42709</v>
      </c>
      <c r="B822" s="9" t="s">
        <v>9740</v>
      </c>
      <c r="C822" s="48">
        <v>1237941.92</v>
      </c>
      <c r="D822" s="341">
        <v>14</v>
      </c>
      <c r="E822" s="48">
        <v>0</v>
      </c>
      <c r="F822" s="81"/>
      <c r="G822" s="48">
        <v>1403677.96</v>
      </c>
      <c r="K822" s="351"/>
      <c r="L822" s="351"/>
    </row>
    <row r="823" spans="1:12">
      <c r="A823" s="322">
        <v>42709</v>
      </c>
      <c r="B823" s="284" t="s">
        <v>9741</v>
      </c>
      <c r="C823" s="48">
        <v>5000</v>
      </c>
      <c r="D823" s="341"/>
      <c r="E823" s="48">
        <v>0</v>
      </c>
      <c r="F823" s="81"/>
      <c r="G823" s="48">
        <v>2641619.88</v>
      </c>
      <c r="K823" s="351"/>
      <c r="L823" s="351"/>
    </row>
    <row r="824" spans="1:12">
      <c r="A824" s="322">
        <v>42709</v>
      </c>
      <c r="B824" s="9" t="s">
        <v>9742</v>
      </c>
      <c r="C824" s="48">
        <v>0</v>
      </c>
      <c r="D824" s="341"/>
      <c r="E824" s="48">
        <v>81563.27</v>
      </c>
      <c r="F824" s="81"/>
      <c r="G824" s="48">
        <v>2646619.88</v>
      </c>
      <c r="H824" s="333" t="s">
        <v>9743</v>
      </c>
      <c r="K824" s="351"/>
      <c r="L824" s="351"/>
    </row>
    <row r="825" spans="1:12">
      <c r="A825" s="322">
        <v>42709</v>
      </c>
      <c r="B825" s="9" t="s">
        <v>9744</v>
      </c>
      <c r="C825" s="48">
        <v>0</v>
      </c>
      <c r="D825" s="341"/>
      <c r="E825" s="48">
        <v>27908.33</v>
      </c>
      <c r="F825" s="81">
        <v>3</v>
      </c>
      <c r="G825" s="48">
        <v>2565056.61</v>
      </c>
      <c r="K825" s="351"/>
      <c r="L825" s="351"/>
    </row>
    <row r="826" spans="1:12">
      <c r="A826" s="322">
        <v>42709</v>
      </c>
      <c r="B826" s="294" t="s">
        <v>9745</v>
      </c>
      <c r="C826" s="48">
        <v>0</v>
      </c>
      <c r="D826" s="341"/>
      <c r="E826" s="48">
        <v>12963.89</v>
      </c>
      <c r="F826" s="81"/>
      <c r="G826" s="48">
        <v>2537148.2799999998</v>
      </c>
      <c r="K826" s="351"/>
      <c r="L826" s="351"/>
    </row>
    <row r="827" spans="1:12">
      <c r="A827" s="411">
        <v>42709</v>
      </c>
      <c r="B827" s="451" t="s">
        <v>4180</v>
      </c>
      <c r="C827" s="413">
        <v>20.07</v>
      </c>
      <c r="D827" s="341"/>
      <c r="E827" s="413">
        <v>0</v>
      </c>
      <c r="F827" s="81"/>
      <c r="G827" s="413">
        <v>2524184.39</v>
      </c>
      <c r="K827" s="351"/>
      <c r="L827" s="351"/>
    </row>
    <row r="828" spans="1:12">
      <c r="A828" s="411">
        <v>42709</v>
      </c>
      <c r="B828" s="412" t="s">
        <v>4181</v>
      </c>
      <c r="C828" s="413">
        <v>125.42</v>
      </c>
      <c r="D828" s="341"/>
      <c r="E828" s="413">
        <v>0</v>
      </c>
      <c r="F828" s="81"/>
      <c r="G828" s="413">
        <v>2524204.46</v>
      </c>
      <c r="K828" s="351"/>
      <c r="L828" s="351"/>
    </row>
    <row r="829" spans="1:12">
      <c r="A829" s="322">
        <v>42709</v>
      </c>
      <c r="B829" s="9" t="s">
        <v>4182</v>
      </c>
      <c r="C829" s="48">
        <v>0</v>
      </c>
      <c r="D829" s="341"/>
      <c r="E829" s="48">
        <v>39059.03</v>
      </c>
      <c r="F829" s="81">
        <v>11</v>
      </c>
      <c r="G829" s="48">
        <v>2524329.88</v>
      </c>
      <c r="H829" s="347" t="s">
        <v>9746</v>
      </c>
      <c r="K829" s="351"/>
      <c r="L829" s="351"/>
    </row>
    <row r="830" spans="1:12">
      <c r="A830" s="411">
        <v>42709</v>
      </c>
      <c r="B830" s="451" t="s">
        <v>4183</v>
      </c>
      <c r="C830" s="413">
        <v>218.21</v>
      </c>
      <c r="D830" s="341"/>
      <c r="E830" s="413">
        <v>0</v>
      </c>
      <c r="F830" s="81"/>
      <c r="G830" s="413">
        <v>2485270.85</v>
      </c>
      <c r="K830" s="351"/>
      <c r="L830" s="351"/>
    </row>
    <row r="831" spans="1:12">
      <c r="A831" s="411">
        <v>42709</v>
      </c>
      <c r="B831" s="412" t="s">
        <v>4184</v>
      </c>
      <c r="C831" s="413">
        <v>1363.81</v>
      </c>
      <c r="D831" s="341"/>
      <c r="E831" s="413">
        <v>0</v>
      </c>
      <c r="F831" s="81"/>
      <c r="G831" s="413">
        <v>2485489.06</v>
      </c>
      <c r="K831" s="351"/>
      <c r="L831" s="351"/>
    </row>
    <row r="832" spans="1:12">
      <c r="A832" s="322">
        <v>42709</v>
      </c>
      <c r="B832" s="9" t="s">
        <v>4185</v>
      </c>
      <c r="C832" s="48">
        <v>0</v>
      </c>
      <c r="D832" s="341"/>
      <c r="E832" s="48">
        <v>57305.17</v>
      </c>
      <c r="F832" s="81">
        <v>11</v>
      </c>
      <c r="G832" s="48">
        <v>2486852.87</v>
      </c>
      <c r="H832" s="347" t="s">
        <v>9746</v>
      </c>
      <c r="K832" s="351"/>
      <c r="L832" s="351"/>
    </row>
    <row r="833" spans="1:12">
      <c r="A833" s="411">
        <v>42709</v>
      </c>
      <c r="B833" s="451" t="s">
        <v>8678</v>
      </c>
      <c r="C833" s="413">
        <v>0.41</v>
      </c>
      <c r="D833" s="341"/>
      <c r="E833" s="413">
        <v>0</v>
      </c>
      <c r="F833" s="81"/>
      <c r="G833" s="413">
        <v>2429547.7000000002</v>
      </c>
      <c r="K833" s="351"/>
      <c r="L833" s="351"/>
    </row>
    <row r="834" spans="1:12">
      <c r="A834" s="411">
        <v>42709</v>
      </c>
      <c r="B834" s="412" t="s">
        <v>8679</v>
      </c>
      <c r="C834" s="413">
        <v>2.59</v>
      </c>
      <c r="D834" s="341"/>
      <c r="E834" s="413">
        <v>0</v>
      </c>
      <c r="F834" s="81"/>
      <c r="G834" s="413">
        <v>2429548.11</v>
      </c>
      <c r="K834" s="351"/>
      <c r="L834" s="351"/>
    </row>
    <row r="835" spans="1:12">
      <c r="A835" s="322">
        <v>42709</v>
      </c>
      <c r="B835" s="9" t="s">
        <v>8680</v>
      </c>
      <c r="C835" s="48">
        <v>0</v>
      </c>
      <c r="D835" s="341"/>
      <c r="E835" s="48">
        <v>109.06</v>
      </c>
      <c r="F835" s="81">
        <v>11</v>
      </c>
      <c r="G835" s="48">
        <v>2429550.7000000002</v>
      </c>
      <c r="H835" s="347" t="s">
        <v>9746</v>
      </c>
      <c r="K835" s="351"/>
      <c r="L835" s="351"/>
    </row>
    <row r="836" spans="1:12">
      <c r="A836" s="411">
        <v>42709</v>
      </c>
      <c r="B836" s="451" t="s">
        <v>4180</v>
      </c>
      <c r="C836" s="413">
        <v>21.74</v>
      </c>
      <c r="D836" s="341"/>
      <c r="E836" s="413">
        <v>0</v>
      </c>
      <c r="F836" s="81"/>
      <c r="G836" s="413">
        <v>2429441.64</v>
      </c>
      <c r="K836" s="351"/>
      <c r="L836" s="351"/>
    </row>
    <row r="837" spans="1:12">
      <c r="A837" s="411">
        <v>42709</v>
      </c>
      <c r="B837" s="412" t="s">
        <v>4181</v>
      </c>
      <c r="C837" s="413">
        <v>135.88</v>
      </c>
      <c r="D837" s="341"/>
      <c r="E837" s="413">
        <v>0</v>
      </c>
      <c r="F837" s="81"/>
      <c r="G837" s="413">
        <v>2429463.38</v>
      </c>
      <c r="K837" s="351"/>
      <c r="L837" s="351"/>
    </row>
    <row r="838" spans="1:12">
      <c r="A838" s="322">
        <v>42709</v>
      </c>
      <c r="B838" s="9" t="s">
        <v>4182</v>
      </c>
      <c r="C838" s="48">
        <v>0</v>
      </c>
      <c r="D838" s="341"/>
      <c r="E838" s="48">
        <v>15911.56</v>
      </c>
      <c r="F838" s="81">
        <v>16</v>
      </c>
      <c r="G838" s="48">
        <v>2429599.2599999998</v>
      </c>
      <c r="H838" s="347" t="s">
        <v>9747</v>
      </c>
      <c r="K838" s="351"/>
      <c r="L838" s="351"/>
    </row>
    <row r="839" spans="1:12">
      <c r="A839" s="411">
        <v>42709</v>
      </c>
      <c r="B839" s="451" t="s">
        <v>4183</v>
      </c>
      <c r="C839" s="413">
        <v>57.97</v>
      </c>
      <c r="D839" s="341"/>
      <c r="E839" s="413">
        <v>0</v>
      </c>
      <c r="F839" s="81"/>
      <c r="G839" s="413">
        <v>2413687.7000000002</v>
      </c>
      <c r="K839" s="351"/>
      <c r="L839" s="351"/>
    </row>
    <row r="840" spans="1:12">
      <c r="A840" s="411">
        <v>42709</v>
      </c>
      <c r="B840" s="412" t="s">
        <v>4184</v>
      </c>
      <c r="C840" s="413">
        <v>362.3</v>
      </c>
      <c r="D840" s="341"/>
      <c r="E840" s="413">
        <v>0</v>
      </c>
      <c r="F840" s="81"/>
      <c r="G840" s="413">
        <v>2413745.67</v>
      </c>
      <c r="K840" s="351"/>
      <c r="L840" s="351"/>
    </row>
    <row r="841" spans="1:12">
      <c r="A841" s="322">
        <v>42709</v>
      </c>
      <c r="B841" s="9" t="s">
        <v>4185</v>
      </c>
      <c r="C841" s="48">
        <v>0</v>
      </c>
      <c r="D841" s="341"/>
      <c r="E841" s="48">
        <v>15223.46</v>
      </c>
      <c r="F841" s="81">
        <v>16</v>
      </c>
      <c r="G841" s="48">
        <v>2414107.9700000002</v>
      </c>
      <c r="H841" s="347" t="s">
        <v>9747</v>
      </c>
      <c r="K841" s="351"/>
      <c r="L841" s="351"/>
    </row>
    <row r="842" spans="1:12">
      <c r="A842" s="322">
        <v>42707</v>
      </c>
      <c r="B842" s="9" t="s">
        <v>9748</v>
      </c>
      <c r="C842" s="48">
        <v>0</v>
      </c>
      <c r="D842" s="341"/>
      <c r="E842" s="48">
        <v>1525.01</v>
      </c>
      <c r="F842" s="81">
        <v>14</v>
      </c>
      <c r="G842" s="48">
        <v>2398884.5099999998</v>
      </c>
      <c r="H842" s="333" t="s">
        <v>9749</v>
      </c>
      <c r="K842" s="351"/>
      <c r="L842" s="351"/>
    </row>
    <row r="843" spans="1:12">
      <c r="A843" s="322">
        <v>42707</v>
      </c>
      <c r="B843" s="9" t="s">
        <v>9750</v>
      </c>
      <c r="C843" s="48">
        <v>0</v>
      </c>
      <c r="D843" s="341"/>
      <c r="E843" s="48">
        <v>1921</v>
      </c>
      <c r="F843" s="81"/>
      <c r="G843" s="48">
        <v>2397359.5</v>
      </c>
      <c r="H843" s="333" t="s">
        <v>9751</v>
      </c>
      <c r="K843" s="351"/>
      <c r="L843" s="351"/>
    </row>
    <row r="844" spans="1:12">
      <c r="A844" s="322">
        <v>42707</v>
      </c>
      <c r="B844" s="9" t="s">
        <v>9752</v>
      </c>
      <c r="C844" s="48">
        <v>0</v>
      </c>
      <c r="D844" s="341"/>
      <c r="E844" s="48">
        <v>100000</v>
      </c>
      <c r="F844" s="81">
        <v>57</v>
      </c>
      <c r="G844" s="48">
        <v>2395438.5</v>
      </c>
      <c r="H844" s="333" t="s">
        <v>9753</v>
      </c>
      <c r="K844" s="351"/>
      <c r="L844" s="351"/>
    </row>
    <row r="845" spans="1:12">
      <c r="A845" s="322">
        <v>42707</v>
      </c>
      <c r="B845" s="9" t="s">
        <v>9754</v>
      </c>
      <c r="C845" s="48">
        <v>0</v>
      </c>
      <c r="D845" s="341"/>
      <c r="E845" s="48">
        <v>3030</v>
      </c>
      <c r="F845" s="81">
        <v>25</v>
      </c>
      <c r="G845" s="48">
        <v>2295438.5</v>
      </c>
      <c r="H845" s="333" t="s">
        <v>9755</v>
      </c>
      <c r="K845" s="351"/>
      <c r="L845" s="351"/>
    </row>
    <row r="846" spans="1:12">
      <c r="A846" s="322">
        <v>42709</v>
      </c>
      <c r="B846" s="9" t="s">
        <v>9756</v>
      </c>
      <c r="C846" s="48">
        <v>6118.47</v>
      </c>
      <c r="D846" s="341">
        <v>7</v>
      </c>
      <c r="E846" s="48">
        <v>0</v>
      </c>
      <c r="F846" s="81"/>
      <c r="G846" s="48">
        <v>2292408.5</v>
      </c>
      <c r="K846" s="351"/>
      <c r="L846" s="351"/>
    </row>
    <row r="847" spans="1:12">
      <c r="A847" s="322">
        <v>42709</v>
      </c>
      <c r="B847" s="9" t="s">
        <v>9757</v>
      </c>
      <c r="C847" s="48">
        <v>2633.13</v>
      </c>
      <c r="D847" s="341">
        <v>2</v>
      </c>
      <c r="E847" s="48">
        <v>0</v>
      </c>
      <c r="F847" s="81"/>
      <c r="G847" s="48">
        <v>2298526.9700000002</v>
      </c>
      <c r="K847" s="351"/>
      <c r="L847" s="351"/>
    </row>
    <row r="848" spans="1:12">
      <c r="A848" s="322">
        <v>42709</v>
      </c>
      <c r="B848" s="9" t="s">
        <v>9758</v>
      </c>
      <c r="C848" s="48">
        <v>145000</v>
      </c>
      <c r="D848" s="341"/>
      <c r="E848" s="48">
        <v>0</v>
      </c>
      <c r="F848" s="81"/>
      <c r="G848" s="48">
        <v>2301160.1</v>
      </c>
      <c r="K848" s="351"/>
      <c r="L848" s="351"/>
    </row>
    <row r="849" spans="1:12" ht="12.75" customHeight="1">
      <c r="A849" s="322">
        <v>42706</v>
      </c>
      <c r="B849" s="9" t="s">
        <v>9759</v>
      </c>
      <c r="C849" s="48">
        <v>0</v>
      </c>
      <c r="D849" s="341"/>
      <c r="E849" s="48">
        <v>5000</v>
      </c>
      <c r="F849" s="81">
        <v>54</v>
      </c>
      <c r="G849" s="48">
        <v>2446160.1</v>
      </c>
      <c r="H849" s="333" t="s">
        <v>9411</v>
      </c>
      <c r="K849" s="351"/>
      <c r="L849" s="351"/>
    </row>
    <row r="850" spans="1:12">
      <c r="A850" s="322">
        <v>42706</v>
      </c>
      <c r="B850" s="9" t="s">
        <v>9760</v>
      </c>
      <c r="C850" s="48">
        <v>0</v>
      </c>
      <c r="D850" s="341"/>
      <c r="E850" s="48">
        <v>1025</v>
      </c>
      <c r="F850" s="81">
        <v>42</v>
      </c>
      <c r="G850" s="48">
        <v>2441160.1</v>
      </c>
      <c r="H850" s="333" t="s">
        <v>9761</v>
      </c>
      <c r="I850" s="2" t="s">
        <v>5287</v>
      </c>
      <c r="K850" s="351"/>
      <c r="L850" s="351"/>
    </row>
    <row r="851" spans="1:12">
      <c r="A851" s="322">
        <v>42706</v>
      </c>
      <c r="B851" s="9" t="s">
        <v>7175</v>
      </c>
      <c r="C851" s="48">
        <v>170000</v>
      </c>
      <c r="D851" s="341">
        <v>9</v>
      </c>
      <c r="E851" s="48">
        <v>0</v>
      </c>
      <c r="F851" s="81"/>
      <c r="G851" s="48">
        <v>2440135.1</v>
      </c>
      <c r="H851" s="333" t="s">
        <v>9762</v>
      </c>
      <c r="K851" s="351"/>
      <c r="L851" s="351"/>
    </row>
    <row r="852" spans="1:12">
      <c r="A852" s="322">
        <v>42706</v>
      </c>
      <c r="B852" s="9" t="s">
        <v>8528</v>
      </c>
      <c r="C852" s="48">
        <v>0</v>
      </c>
      <c r="D852" s="341"/>
      <c r="E852" s="48">
        <v>1333.5</v>
      </c>
      <c r="F852" s="81">
        <v>50</v>
      </c>
      <c r="G852" s="48">
        <v>2610135.1</v>
      </c>
      <c r="H852" s="333" t="s">
        <v>9763</v>
      </c>
      <c r="K852" s="351"/>
      <c r="L852" s="351"/>
    </row>
    <row r="853" spans="1:12">
      <c r="A853" s="322">
        <v>42706</v>
      </c>
      <c r="B853" s="9" t="s">
        <v>9764</v>
      </c>
      <c r="C853" s="48">
        <v>629985.18999999994</v>
      </c>
      <c r="D853" s="341">
        <v>11</v>
      </c>
      <c r="E853" s="48">
        <v>0</v>
      </c>
      <c r="F853" s="81"/>
      <c r="G853" s="48">
        <v>2608801.6</v>
      </c>
      <c r="K853" s="351"/>
      <c r="L853" s="351"/>
    </row>
    <row r="854" spans="1:12">
      <c r="A854" s="322">
        <v>42706</v>
      </c>
      <c r="B854" s="9" t="s">
        <v>9764</v>
      </c>
      <c r="C854" s="48">
        <v>59139.81</v>
      </c>
      <c r="D854" s="341">
        <v>10</v>
      </c>
      <c r="E854" s="48">
        <v>0</v>
      </c>
      <c r="F854" s="81"/>
      <c r="G854" s="48">
        <v>3238786.79</v>
      </c>
      <c r="K854" s="351"/>
      <c r="L854" s="351"/>
    </row>
    <row r="855" spans="1:12">
      <c r="A855" s="322">
        <v>42706</v>
      </c>
      <c r="B855" s="414" t="s">
        <v>9765</v>
      </c>
      <c r="C855" s="48">
        <v>0</v>
      </c>
      <c r="D855" s="341"/>
      <c r="E855" s="48">
        <v>10541.78</v>
      </c>
      <c r="F855" s="81">
        <v>13</v>
      </c>
      <c r="G855" s="48">
        <v>3297926.6</v>
      </c>
      <c r="H855" s="333" t="s">
        <v>9766</v>
      </c>
      <c r="K855" s="351"/>
      <c r="L855" s="351"/>
    </row>
    <row r="856" spans="1:12">
      <c r="A856" s="322">
        <v>42706</v>
      </c>
      <c r="B856" s="291" t="s">
        <v>9767</v>
      </c>
      <c r="C856" s="48">
        <v>0</v>
      </c>
      <c r="D856" s="341"/>
      <c r="E856" s="48">
        <v>29851.85</v>
      </c>
      <c r="F856" s="81">
        <v>62</v>
      </c>
      <c r="G856" s="48">
        <v>3287384.82</v>
      </c>
      <c r="H856" s="333" t="s">
        <v>9768</v>
      </c>
      <c r="I856" s="2" t="s">
        <v>9769</v>
      </c>
      <c r="K856" s="351"/>
      <c r="L856" s="351"/>
    </row>
    <row r="857" spans="1:12">
      <c r="A857" s="322">
        <v>42706</v>
      </c>
      <c r="B857" s="291" t="s">
        <v>9770</v>
      </c>
      <c r="C857" s="48">
        <v>0</v>
      </c>
      <c r="D857" s="341"/>
      <c r="E857" s="48">
        <v>144900</v>
      </c>
      <c r="F857" s="81">
        <v>61</v>
      </c>
      <c r="G857" s="48">
        <v>3257532.97</v>
      </c>
      <c r="H857" s="333" t="s">
        <v>9771</v>
      </c>
      <c r="I857" s="2" t="s">
        <v>9769</v>
      </c>
      <c r="K857" s="351"/>
      <c r="L857" s="351"/>
    </row>
    <row r="858" spans="1:12">
      <c r="A858" s="322">
        <v>42706</v>
      </c>
      <c r="B858" s="291" t="s">
        <v>9772</v>
      </c>
      <c r="C858" s="48">
        <v>0</v>
      </c>
      <c r="D858" s="341"/>
      <c r="E858" s="48">
        <v>124997.55</v>
      </c>
      <c r="F858" s="81">
        <v>60</v>
      </c>
      <c r="G858" s="48">
        <v>3112632.97</v>
      </c>
      <c r="H858" s="333" t="s">
        <v>9773</v>
      </c>
      <c r="I858" s="2" t="s">
        <v>9769</v>
      </c>
      <c r="K858" s="351"/>
      <c r="L858" s="351"/>
    </row>
    <row r="859" spans="1:12">
      <c r="A859" s="322">
        <v>42706</v>
      </c>
      <c r="B859" s="291" t="s">
        <v>9774</v>
      </c>
      <c r="C859" s="48">
        <v>0</v>
      </c>
      <c r="D859" s="341"/>
      <c r="E859" s="48">
        <v>52700</v>
      </c>
      <c r="F859" s="81">
        <v>59</v>
      </c>
      <c r="G859" s="48">
        <v>2987635.42</v>
      </c>
      <c r="H859" s="333" t="s">
        <v>9775</v>
      </c>
      <c r="I859" s="2" t="s">
        <v>9769</v>
      </c>
      <c r="K859" s="351"/>
      <c r="L859" s="351"/>
    </row>
    <row r="860" spans="1:12">
      <c r="A860" s="322">
        <v>42706</v>
      </c>
      <c r="B860" s="9" t="s">
        <v>7464</v>
      </c>
      <c r="C860" s="48">
        <v>0</v>
      </c>
      <c r="D860" s="341"/>
      <c r="E860" s="48">
        <v>52421.03</v>
      </c>
      <c r="F860" s="81"/>
      <c r="G860" s="48">
        <v>2934935.42</v>
      </c>
      <c r="H860" s="333" t="s">
        <v>9776</v>
      </c>
      <c r="K860" s="351"/>
      <c r="L860" s="351"/>
    </row>
    <row r="861" spans="1:12">
      <c r="A861" s="322">
        <v>42706</v>
      </c>
      <c r="B861" s="9" t="s">
        <v>7464</v>
      </c>
      <c r="C861" s="48">
        <v>0</v>
      </c>
      <c r="D861" s="341"/>
      <c r="E861" s="48">
        <v>194159.15</v>
      </c>
      <c r="F861" s="81"/>
      <c r="G861" s="48">
        <v>2882514.39</v>
      </c>
      <c r="H861" s="333" t="s">
        <v>9777</v>
      </c>
      <c r="K861" s="351"/>
      <c r="L861" s="351"/>
    </row>
    <row r="862" spans="1:12">
      <c r="A862" s="322">
        <v>42706</v>
      </c>
      <c r="B862" s="9" t="s">
        <v>9778</v>
      </c>
      <c r="C862" s="48">
        <v>0</v>
      </c>
      <c r="D862" s="341"/>
      <c r="E862" s="48">
        <v>674000</v>
      </c>
      <c r="F862" s="81">
        <v>22</v>
      </c>
      <c r="G862" s="48">
        <v>2688355.24</v>
      </c>
      <c r="H862" s="333" t="s">
        <v>9779</v>
      </c>
      <c r="K862" s="351"/>
      <c r="L862" s="351"/>
    </row>
    <row r="863" spans="1:12">
      <c r="A863" s="322">
        <v>42706</v>
      </c>
      <c r="B863" s="9" t="s">
        <v>9780</v>
      </c>
      <c r="C863" s="48">
        <v>0</v>
      </c>
      <c r="D863" s="341"/>
      <c r="E863" s="48">
        <v>15557.4</v>
      </c>
      <c r="F863" s="81">
        <v>12</v>
      </c>
      <c r="G863" s="48">
        <v>2014355.24</v>
      </c>
      <c r="H863" s="333" t="s">
        <v>9781</v>
      </c>
      <c r="K863" s="351"/>
      <c r="L863" s="351"/>
    </row>
    <row r="864" spans="1:12">
      <c r="A864" s="322">
        <v>42706</v>
      </c>
      <c r="B864" s="9" t="s">
        <v>5077</v>
      </c>
      <c r="C864" s="48">
        <v>0</v>
      </c>
      <c r="D864" s="341"/>
      <c r="E864" s="48">
        <v>17000</v>
      </c>
      <c r="F864" s="81"/>
      <c r="G864" s="48">
        <v>1998797.84</v>
      </c>
      <c r="H864" s="333" t="s">
        <v>9782</v>
      </c>
      <c r="K864" s="351"/>
      <c r="L864" s="351"/>
    </row>
    <row r="865" spans="1:12">
      <c r="A865" s="322">
        <v>42706</v>
      </c>
      <c r="B865" s="9" t="s">
        <v>5045</v>
      </c>
      <c r="C865" s="48">
        <v>0</v>
      </c>
      <c r="D865" s="341"/>
      <c r="E865" s="48">
        <v>90000</v>
      </c>
      <c r="F865" s="81">
        <v>15</v>
      </c>
      <c r="G865" s="48">
        <v>1981797.84</v>
      </c>
      <c r="H865" s="333" t="s">
        <v>9783</v>
      </c>
      <c r="K865" s="351"/>
      <c r="L865" s="351"/>
    </row>
    <row r="866" spans="1:12">
      <c r="A866" s="322">
        <v>42706</v>
      </c>
      <c r="B866" s="9" t="s">
        <v>5045</v>
      </c>
      <c r="C866" s="48">
        <v>0</v>
      </c>
      <c r="D866" s="341"/>
      <c r="E866" s="48">
        <v>37000</v>
      </c>
      <c r="F866" s="81">
        <v>52</v>
      </c>
      <c r="G866" s="48">
        <v>1891797.84</v>
      </c>
      <c r="H866" s="333" t="s">
        <v>9784</v>
      </c>
      <c r="K866" s="351"/>
      <c r="L866" s="351"/>
    </row>
    <row r="867" spans="1:12">
      <c r="A867" s="322">
        <v>42706</v>
      </c>
      <c r="B867" s="9" t="s">
        <v>5045</v>
      </c>
      <c r="C867" s="48">
        <v>0</v>
      </c>
      <c r="D867" s="341"/>
      <c r="E867" s="48">
        <v>40000</v>
      </c>
      <c r="F867" s="81">
        <v>52</v>
      </c>
      <c r="G867" s="48">
        <v>1854797.84</v>
      </c>
      <c r="H867" s="333" t="s">
        <v>9784</v>
      </c>
      <c r="K867" s="351"/>
      <c r="L867" s="351"/>
    </row>
    <row r="868" spans="1:12">
      <c r="A868" s="322">
        <v>42706</v>
      </c>
      <c r="B868" s="284" t="s">
        <v>9785</v>
      </c>
      <c r="C868" s="48">
        <v>5000</v>
      </c>
      <c r="D868" s="341"/>
      <c r="E868" s="48">
        <v>0</v>
      </c>
      <c r="F868" s="81"/>
      <c r="G868" s="48">
        <v>1814797.84</v>
      </c>
      <c r="K868" s="351"/>
      <c r="L868" s="351"/>
    </row>
    <row r="869" spans="1:12">
      <c r="A869" s="322">
        <v>42706</v>
      </c>
      <c r="B869" s="9" t="s">
        <v>9786</v>
      </c>
      <c r="C869" s="48">
        <v>1796.67</v>
      </c>
      <c r="D869" s="341">
        <v>1</v>
      </c>
      <c r="E869" s="48">
        <v>0</v>
      </c>
      <c r="F869" s="81"/>
      <c r="G869" s="48">
        <v>1819797.84</v>
      </c>
      <c r="K869" s="351"/>
      <c r="L869" s="351"/>
    </row>
    <row r="870" spans="1:12">
      <c r="A870" s="322">
        <v>42706</v>
      </c>
      <c r="B870" s="9" t="s">
        <v>9787</v>
      </c>
      <c r="C870" s="48">
        <v>0</v>
      </c>
      <c r="D870" s="341"/>
      <c r="E870" s="48">
        <v>65000</v>
      </c>
      <c r="F870" s="81">
        <v>1</v>
      </c>
      <c r="G870" s="48">
        <v>1821594.51</v>
      </c>
      <c r="H870" s="333" t="s">
        <v>9788</v>
      </c>
      <c r="K870" s="351"/>
      <c r="L870" s="351"/>
    </row>
    <row r="871" spans="1:12">
      <c r="A871" s="322">
        <v>42706</v>
      </c>
      <c r="B871" s="483" t="s">
        <v>9789</v>
      </c>
      <c r="C871" s="484">
        <v>0</v>
      </c>
      <c r="D871" s="495"/>
      <c r="E871" s="484">
        <v>361618.35</v>
      </c>
      <c r="F871" s="494"/>
      <c r="G871" s="484">
        <v>1756594.51</v>
      </c>
      <c r="H871" s="333" t="s">
        <v>9790</v>
      </c>
      <c r="K871" s="351"/>
      <c r="L871" s="351"/>
    </row>
    <row r="872" spans="1:12">
      <c r="A872" s="322">
        <v>42706</v>
      </c>
      <c r="B872" s="483" t="s">
        <v>9791</v>
      </c>
      <c r="C872" s="484">
        <v>0</v>
      </c>
      <c r="D872" s="495"/>
      <c r="E872" s="484">
        <v>5527.09</v>
      </c>
      <c r="F872" s="494"/>
      <c r="G872" s="484">
        <v>1394976.16</v>
      </c>
      <c r="H872" s="333" t="s">
        <v>9792</v>
      </c>
      <c r="K872" s="351"/>
      <c r="L872" s="351"/>
    </row>
    <row r="873" spans="1:12">
      <c r="A873" s="411">
        <v>42706</v>
      </c>
      <c r="B873" s="485" t="s">
        <v>9793</v>
      </c>
      <c r="C873" s="486">
        <v>132.80000000000001</v>
      </c>
      <c r="D873" s="495"/>
      <c r="E873" s="486">
        <v>0</v>
      </c>
      <c r="F873" s="494"/>
      <c r="G873" s="486">
        <v>1389449.07</v>
      </c>
      <c r="K873" s="351"/>
      <c r="L873" s="351"/>
    </row>
    <row r="874" spans="1:12">
      <c r="A874" s="411">
        <v>42706</v>
      </c>
      <c r="B874" s="487" t="s">
        <v>9794</v>
      </c>
      <c r="C874" s="486">
        <v>830</v>
      </c>
      <c r="D874" s="495"/>
      <c r="E874" s="486">
        <v>0</v>
      </c>
      <c r="F874" s="494"/>
      <c r="G874" s="486">
        <v>1389581.87</v>
      </c>
      <c r="K874" s="351"/>
      <c r="L874" s="351"/>
    </row>
    <row r="875" spans="1:12">
      <c r="A875" s="411">
        <v>42706</v>
      </c>
      <c r="B875" s="485" t="s">
        <v>9795</v>
      </c>
      <c r="C875" s="486">
        <v>9.1999999999999993</v>
      </c>
      <c r="D875" s="495"/>
      <c r="E875" s="486">
        <v>0</v>
      </c>
      <c r="F875" s="494"/>
      <c r="G875" s="486">
        <v>1390411.87</v>
      </c>
      <c r="K875" s="351"/>
      <c r="L875" s="351"/>
    </row>
    <row r="876" spans="1:12">
      <c r="A876" s="411">
        <v>42706</v>
      </c>
      <c r="B876" s="487" t="s">
        <v>9796</v>
      </c>
      <c r="C876" s="486">
        <v>57.52</v>
      </c>
      <c r="D876" s="495"/>
      <c r="E876" s="486">
        <v>0</v>
      </c>
      <c r="F876" s="494"/>
      <c r="G876" s="486">
        <v>1390421.07</v>
      </c>
      <c r="K876" s="351"/>
      <c r="L876" s="351"/>
    </row>
    <row r="877" spans="1:12">
      <c r="A877" s="322">
        <v>42706</v>
      </c>
      <c r="B877" s="483" t="s">
        <v>9797</v>
      </c>
      <c r="C877" s="484">
        <v>0</v>
      </c>
      <c r="D877" s="495"/>
      <c r="E877" s="484">
        <v>5327.33</v>
      </c>
      <c r="F877" s="494">
        <v>4</v>
      </c>
      <c r="G877" s="484">
        <v>1390478.59</v>
      </c>
      <c r="H877" s="347" t="s">
        <v>9798</v>
      </c>
      <c r="K877" s="351"/>
      <c r="L877" s="351"/>
    </row>
    <row r="878" spans="1:12" ht="10.5" customHeight="1">
      <c r="A878" s="411">
        <v>42706</v>
      </c>
      <c r="B878" s="485" t="s">
        <v>9799</v>
      </c>
      <c r="C878" s="486">
        <v>64.849999999999994</v>
      </c>
      <c r="D878" s="495"/>
      <c r="E878" s="486">
        <v>0</v>
      </c>
      <c r="F878" s="494"/>
      <c r="G878" s="486">
        <v>1385151.26</v>
      </c>
      <c r="K878" s="351"/>
      <c r="L878" s="351"/>
    </row>
    <row r="879" spans="1:12">
      <c r="A879" s="411">
        <v>42706</v>
      </c>
      <c r="B879" s="487" t="s">
        <v>9800</v>
      </c>
      <c r="C879" s="486">
        <v>405.31</v>
      </c>
      <c r="D879" s="495"/>
      <c r="E879" s="486">
        <v>0</v>
      </c>
      <c r="F879" s="494"/>
      <c r="G879" s="486">
        <v>1385216.11</v>
      </c>
      <c r="K879" s="351"/>
      <c r="L879" s="351"/>
    </row>
    <row r="880" spans="1:12">
      <c r="A880" s="322">
        <v>42706</v>
      </c>
      <c r="B880" s="483" t="s">
        <v>9801</v>
      </c>
      <c r="C880" s="484">
        <v>0</v>
      </c>
      <c r="D880" s="495"/>
      <c r="E880" s="484">
        <v>17030.98</v>
      </c>
      <c r="F880" s="494">
        <v>4</v>
      </c>
      <c r="G880" s="484">
        <v>1385621.42</v>
      </c>
      <c r="H880" s="347" t="s">
        <v>9798</v>
      </c>
      <c r="K880" s="351"/>
      <c r="L880" s="351"/>
    </row>
    <row r="881" spans="1:12">
      <c r="A881" s="322">
        <v>42705</v>
      </c>
      <c r="B881" s="483" t="s">
        <v>9802</v>
      </c>
      <c r="C881" s="484">
        <v>0</v>
      </c>
      <c r="D881" s="495"/>
      <c r="E881" s="484">
        <v>4100</v>
      </c>
      <c r="F881" s="494">
        <v>6</v>
      </c>
      <c r="G881" s="484">
        <v>1368590.44</v>
      </c>
      <c r="H881" s="333" t="s">
        <v>9803</v>
      </c>
      <c r="K881" s="351"/>
      <c r="L881" s="351"/>
    </row>
    <row r="882" spans="1:12">
      <c r="A882" s="322">
        <v>42705</v>
      </c>
      <c r="B882" s="483" t="s">
        <v>9804</v>
      </c>
      <c r="C882" s="484">
        <v>0</v>
      </c>
      <c r="D882" s="495"/>
      <c r="E882" s="484">
        <v>8023</v>
      </c>
      <c r="F882" s="494"/>
      <c r="G882" s="484">
        <v>1364490.44</v>
      </c>
      <c r="H882" s="333" t="s">
        <v>10269</v>
      </c>
      <c r="K882" s="351"/>
      <c r="L882" s="351"/>
    </row>
    <row r="883" spans="1:12">
      <c r="A883" s="322">
        <v>42705</v>
      </c>
      <c r="B883" s="9" t="s">
        <v>9805</v>
      </c>
      <c r="C883" s="48">
        <v>11084.01</v>
      </c>
      <c r="D883" s="341">
        <v>6</v>
      </c>
      <c r="E883" s="48">
        <v>0</v>
      </c>
      <c r="F883" s="81"/>
      <c r="G883" s="48">
        <v>1356467.44</v>
      </c>
      <c r="K883" s="351"/>
      <c r="L883" s="351"/>
    </row>
    <row r="884" spans="1:12">
      <c r="A884" s="322">
        <v>42705</v>
      </c>
      <c r="B884" s="9" t="s">
        <v>9806</v>
      </c>
      <c r="C884" s="48">
        <v>50000</v>
      </c>
      <c r="D884" s="341">
        <v>5</v>
      </c>
      <c r="E884" s="48">
        <v>0</v>
      </c>
      <c r="F884" s="81"/>
      <c r="G884" s="48">
        <v>1367551.45</v>
      </c>
      <c r="K884" s="351"/>
      <c r="L884" s="351"/>
    </row>
    <row r="885" spans="1:12">
      <c r="A885" s="322">
        <v>42705</v>
      </c>
      <c r="B885" s="9" t="s">
        <v>9807</v>
      </c>
      <c r="C885" s="48">
        <v>0</v>
      </c>
      <c r="D885" s="341"/>
      <c r="E885" s="48">
        <v>2264</v>
      </c>
      <c r="F885" s="81">
        <v>8</v>
      </c>
      <c r="G885" s="48">
        <v>1417551.45</v>
      </c>
      <c r="H885" s="333" t="s">
        <v>9808</v>
      </c>
      <c r="K885" s="351"/>
      <c r="L885" s="351"/>
    </row>
    <row r="886" spans="1:12">
      <c r="A886" s="322">
        <v>42705</v>
      </c>
      <c r="B886" s="9" t="s">
        <v>9809</v>
      </c>
      <c r="C886" s="48">
        <v>0</v>
      </c>
      <c r="D886" s="341"/>
      <c r="E886" s="48">
        <v>58000</v>
      </c>
      <c r="F886" s="81">
        <v>5</v>
      </c>
      <c r="G886" s="48">
        <v>1415287.45</v>
      </c>
      <c r="H886" s="333" t="s">
        <v>9810</v>
      </c>
      <c r="K886" s="351"/>
      <c r="L886" s="351"/>
    </row>
    <row r="887" spans="1:12">
      <c r="A887" s="322">
        <v>42705</v>
      </c>
      <c r="B887" s="9" t="s">
        <v>9811</v>
      </c>
      <c r="C887" s="48">
        <v>0</v>
      </c>
      <c r="D887" s="341"/>
      <c r="E887" s="48">
        <v>5345.27</v>
      </c>
      <c r="F887" s="81"/>
      <c r="G887" s="48">
        <v>1357287.45</v>
      </c>
      <c r="H887" s="333" t="s">
        <v>9812</v>
      </c>
      <c r="K887" s="351"/>
      <c r="L887" s="351"/>
    </row>
    <row r="888" spans="1:12">
      <c r="A888" s="322">
        <v>42705</v>
      </c>
      <c r="B888" s="9" t="s">
        <v>9813</v>
      </c>
      <c r="C888" s="48">
        <v>681031.94</v>
      </c>
      <c r="D888" s="341">
        <v>8</v>
      </c>
      <c r="E888" s="48">
        <v>0</v>
      </c>
      <c r="F888" s="81"/>
      <c r="G888" s="48">
        <v>1351942.18</v>
      </c>
      <c r="K888" s="351"/>
      <c r="L888" s="351"/>
    </row>
    <row r="889" spans="1:12">
      <c r="A889" s="322">
        <v>42705</v>
      </c>
      <c r="B889" s="9" t="s">
        <v>9814</v>
      </c>
      <c r="C889" s="48">
        <v>0</v>
      </c>
      <c r="D889" s="341"/>
      <c r="E889" s="48">
        <v>1921</v>
      </c>
      <c r="F889" s="81">
        <v>9</v>
      </c>
      <c r="G889" s="48">
        <v>2032974.12</v>
      </c>
      <c r="H889" s="333" t="s">
        <v>9815</v>
      </c>
      <c r="K889" s="351"/>
      <c r="L889" s="351"/>
    </row>
    <row r="890" spans="1:12">
      <c r="A890" s="322">
        <v>42705</v>
      </c>
      <c r="B890" s="9" t="s">
        <v>9816</v>
      </c>
      <c r="C890" s="48">
        <v>0</v>
      </c>
      <c r="D890" s="341"/>
      <c r="E890" s="48">
        <v>3926.01</v>
      </c>
      <c r="F890" s="81"/>
      <c r="G890" s="48">
        <v>2031053.12</v>
      </c>
      <c r="H890" s="333" t="s">
        <v>9817</v>
      </c>
      <c r="K890" s="351"/>
      <c r="L890" s="351"/>
    </row>
    <row r="891" spans="1:12">
      <c r="A891" s="322">
        <v>42705</v>
      </c>
      <c r="B891" s="284" t="s">
        <v>9818</v>
      </c>
      <c r="C891" s="48">
        <v>5000</v>
      </c>
      <c r="D891" s="341"/>
      <c r="E891" s="48">
        <v>0</v>
      </c>
      <c r="F891" s="81"/>
      <c r="G891" s="48">
        <v>2027127.11</v>
      </c>
      <c r="K891" s="351"/>
      <c r="L891" s="351"/>
    </row>
    <row r="892" spans="1:12">
      <c r="A892" s="488">
        <v>42705</v>
      </c>
      <c r="B892" s="489" t="s">
        <v>9819</v>
      </c>
      <c r="C892" s="48">
        <v>0</v>
      </c>
      <c r="D892" s="341"/>
      <c r="E892" s="48">
        <v>30869.47</v>
      </c>
      <c r="F892" s="81"/>
      <c r="G892" s="48">
        <v>2032127.11</v>
      </c>
      <c r="H892" s="333" t="s">
        <v>9820</v>
      </c>
      <c r="K892" s="351"/>
      <c r="L892" s="351"/>
    </row>
    <row r="893" spans="1:12">
      <c r="A893" s="488">
        <v>42705</v>
      </c>
      <c r="B893" s="489" t="s">
        <v>9821</v>
      </c>
      <c r="C893" s="48">
        <v>0</v>
      </c>
      <c r="D893" s="341"/>
      <c r="E893" s="48">
        <v>70479.53</v>
      </c>
      <c r="F893" s="81"/>
      <c r="G893" s="48">
        <v>2001257.64</v>
      </c>
      <c r="H893" s="333" t="s">
        <v>9822</v>
      </c>
      <c r="K893" s="351"/>
      <c r="L893" s="351"/>
    </row>
    <row r="894" spans="1:12">
      <c r="A894" s="490">
        <v>42705</v>
      </c>
      <c r="B894" s="491" t="s">
        <v>4180</v>
      </c>
      <c r="C894" s="413">
        <v>25.52</v>
      </c>
      <c r="D894" s="341"/>
      <c r="E894" s="413">
        <v>0</v>
      </c>
      <c r="F894" s="81"/>
      <c r="G894" s="413">
        <v>1930778.11</v>
      </c>
      <c r="K894" s="351"/>
      <c r="L894" s="351"/>
    </row>
    <row r="895" spans="1:12">
      <c r="A895" s="490">
        <v>42705</v>
      </c>
      <c r="B895" s="492" t="s">
        <v>4181</v>
      </c>
      <c r="C895" s="413">
        <v>159.5</v>
      </c>
      <c r="D895" s="341"/>
      <c r="E895" s="413">
        <v>0</v>
      </c>
      <c r="F895" s="81"/>
      <c r="G895" s="413">
        <v>1930803.63</v>
      </c>
      <c r="K895" s="351"/>
      <c r="L895" s="351"/>
    </row>
    <row r="896" spans="1:12">
      <c r="A896" s="488">
        <v>42705</v>
      </c>
      <c r="B896" s="489" t="s">
        <v>4182</v>
      </c>
      <c r="C896" s="48">
        <v>0</v>
      </c>
      <c r="D896" s="341"/>
      <c r="E896" s="48">
        <v>25920.720000000001</v>
      </c>
      <c r="F896" s="81"/>
      <c r="G896" s="48">
        <v>1930963.13</v>
      </c>
      <c r="H896" s="347" t="s">
        <v>9823</v>
      </c>
      <c r="K896" s="351"/>
      <c r="L896" s="351"/>
    </row>
    <row r="897" spans="1:12">
      <c r="A897" s="490">
        <v>42705</v>
      </c>
      <c r="B897" s="491" t="s">
        <v>4183</v>
      </c>
      <c r="C897" s="413">
        <v>494.13</v>
      </c>
      <c r="D897" s="341"/>
      <c r="E897" s="413">
        <v>0</v>
      </c>
      <c r="F897" s="81"/>
      <c r="G897" s="413">
        <v>1905042.41</v>
      </c>
      <c r="K897" s="351"/>
      <c r="L897" s="351"/>
    </row>
    <row r="898" spans="1:12">
      <c r="A898" s="490">
        <v>42705</v>
      </c>
      <c r="B898" s="492" t="s">
        <v>4184</v>
      </c>
      <c r="C898" s="413">
        <v>3088.31</v>
      </c>
      <c r="D898" s="341"/>
      <c r="E898" s="413">
        <v>0</v>
      </c>
      <c r="F898" s="81"/>
      <c r="G898" s="413">
        <v>1905536.54</v>
      </c>
      <c r="K898" s="351"/>
      <c r="L898" s="351"/>
    </row>
    <row r="899" spans="1:12">
      <c r="A899" s="488">
        <v>42705</v>
      </c>
      <c r="B899" s="489" t="s">
        <v>4185</v>
      </c>
      <c r="C899" s="48">
        <v>0</v>
      </c>
      <c r="D899" s="341"/>
      <c r="E899" s="48">
        <v>129763.1</v>
      </c>
      <c r="F899" s="81"/>
      <c r="G899" s="48">
        <v>1908624.85</v>
      </c>
      <c r="H899" s="347" t="s">
        <v>9823</v>
      </c>
      <c r="K899" s="351"/>
      <c r="L899" s="351"/>
    </row>
    <row r="900" spans="1:12">
      <c r="A900" s="490">
        <v>42705</v>
      </c>
      <c r="B900" s="491" t="s">
        <v>5896</v>
      </c>
      <c r="C900" s="413">
        <v>163.84</v>
      </c>
      <c r="D900" s="341"/>
      <c r="E900" s="413">
        <v>0</v>
      </c>
      <c r="F900" s="81"/>
      <c r="G900" s="413">
        <v>1778861.75</v>
      </c>
      <c r="K900" s="351"/>
      <c r="L900" s="351"/>
    </row>
    <row r="901" spans="1:12">
      <c r="A901" s="490">
        <v>42705</v>
      </c>
      <c r="B901" s="492" t="s">
        <v>9824</v>
      </c>
      <c r="C901" s="413">
        <v>1024</v>
      </c>
      <c r="D901" s="341"/>
      <c r="E901" s="413">
        <v>0</v>
      </c>
      <c r="F901" s="81"/>
      <c r="G901" s="413">
        <v>1779025.59</v>
      </c>
      <c r="K901" s="351"/>
      <c r="L901" s="351"/>
    </row>
    <row r="902" spans="1:12">
      <c r="A902" s="488">
        <v>42705</v>
      </c>
      <c r="B902" s="489" t="s">
        <v>10270</v>
      </c>
      <c r="C902" s="48">
        <v>2000303.82</v>
      </c>
      <c r="D902" s="341"/>
      <c r="E902" s="48">
        <v>0</v>
      </c>
      <c r="F902" s="81"/>
      <c r="G902" s="48">
        <v>1780049.59</v>
      </c>
      <c r="K902" s="351"/>
      <c r="L902" s="351"/>
    </row>
    <row r="903" spans="1:12">
      <c r="A903" s="488">
        <v>42705</v>
      </c>
      <c r="B903" s="489" t="s">
        <v>10271</v>
      </c>
      <c r="C903" s="48">
        <v>0</v>
      </c>
      <c r="D903" s="341"/>
      <c r="E903" s="48">
        <v>2000319.06</v>
      </c>
      <c r="F903" s="81"/>
      <c r="G903" s="48">
        <v>3780353.41</v>
      </c>
      <c r="K903" s="351"/>
      <c r="L903" s="351"/>
    </row>
    <row r="904" spans="1:12">
      <c r="G904" s="41">
        <v>1780034.3500000029</v>
      </c>
      <c r="K904" s="41"/>
      <c r="L904" s="351"/>
    </row>
    <row r="910" spans="1:12">
      <c r="C910" s="351">
        <f>+C901+C898+C895+C879+C876+C874+C840+C837+C834+C831+C828+C804+C801+C772+C769+C722+C719+C716+C690+C687+C654+C651+C648+C645+C642+C639+C635+C608+C605+C602+C568+C565+C516+C513+C480+C477+C474+C471+C467+C443+C440+C437+C401+C398+C327+C324+C321+C287+C284+C231+C228+C225+C222+C219+C185+C182+C130+C127+C96+C93+C55+C52+C49+C8</f>
        <v>51038.439999999973</v>
      </c>
    </row>
    <row r="911" spans="1:12">
      <c r="C911" s="351">
        <f>+C900+C897+C894+C878+C875+C873+C839+C836+C833+C830+C827+C803+C800+C771+C768+C721+C718+C715+C689+C686+C653+C650+C647+C644+C641+C638+C634+C607+C604+C601+C567+C564+C515+C512+C479+C476+C473+C470+C466+C442+C439+C436+C400+C397+C326+C323+C320+C286+C283+C230+C227+C224+C221+C218+C184+C181+C129+C126+C95+C92+C54+C51+C48+C7</f>
        <v>8166.1399999999994</v>
      </c>
    </row>
    <row r="918" spans="2:2">
      <c r="B918" s="493" t="s">
        <v>6791</v>
      </c>
    </row>
  </sheetData>
  <autoFilter ref="A6:I904">
    <filterColumn colId="3"/>
    <filterColumn colId="5"/>
  </autoFilter>
  <mergeCells count="3">
    <mergeCell ref="A1:G1"/>
    <mergeCell ref="A3:B3"/>
    <mergeCell ref="A4:B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I22" sqref="I22"/>
    </sheetView>
  </sheetViews>
  <sheetFormatPr baseColWidth="10" defaultRowHeight="12"/>
  <cols>
    <col min="1" max="1" width="8.85546875" style="364" bestFit="1" customWidth="1"/>
    <col min="2" max="2" width="5.42578125" style="364" bestFit="1" customWidth="1"/>
    <col min="3" max="3" width="11.42578125" style="364"/>
    <col min="4" max="4" width="4" style="364" bestFit="1" customWidth="1"/>
    <col min="5" max="5" width="11.42578125" style="364"/>
    <col min="6" max="6" width="4" style="364" bestFit="1" customWidth="1"/>
    <col min="7" max="7" width="11.42578125" style="364"/>
    <col min="8" max="8" width="9.5703125" style="364" bestFit="1" customWidth="1"/>
    <col min="9" max="9" width="18.5703125" style="364" bestFit="1" customWidth="1"/>
    <col min="10" max="16384" width="11.42578125" style="364"/>
  </cols>
  <sheetData>
    <row r="1" spans="1:14" ht="12.75" thickBot="1"/>
    <row r="2" spans="1:14" ht="12.75" thickBot="1">
      <c r="C2" s="511" t="s">
        <v>2007</v>
      </c>
      <c r="D2" s="512"/>
      <c r="E2" s="512"/>
      <c r="F2" s="513"/>
      <c r="H2" s="365" t="s">
        <v>5903</v>
      </c>
    </row>
    <row r="3" spans="1:14" ht="12.75" thickBot="1">
      <c r="C3" s="511" t="s">
        <v>5902</v>
      </c>
      <c r="D3" s="512"/>
      <c r="E3" s="511" t="s">
        <v>5901</v>
      </c>
      <c r="F3" s="513"/>
    </row>
    <row r="4" spans="1:14">
      <c r="A4" s="364" t="s">
        <v>5904</v>
      </c>
      <c r="B4" s="377">
        <v>42558</v>
      </c>
      <c r="C4" s="362">
        <v>142955.15</v>
      </c>
      <c r="D4" s="363">
        <v>58</v>
      </c>
      <c r="E4" s="368">
        <v>144630.79</v>
      </c>
      <c r="F4" s="369">
        <v>58</v>
      </c>
      <c r="H4" s="362">
        <f>+E4-C4</f>
        <v>1675.640000000014</v>
      </c>
      <c r="M4" s="48"/>
      <c r="N4" s="81"/>
    </row>
    <row r="5" spans="1:14">
      <c r="A5" s="364" t="s">
        <v>5905</v>
      </c>
      <c r="B5" s="377">
        <v>42558</v>
      </c>
      <c r="C5" s="362">
        <v>39762.19</v>
      </c>
      <c r="D5" s="363">
        <v>59</v>
      </c>
      <c r="E5" s="370">
        <v>39645.33</v>
      </c>
      <c r="F5" s="371">
        <v>59</v>
      </c>
      <c r="H5" s="362">
        <f>+E5-C5</f>
        <v>-116.86000000000058</v>
      </c>
      <c r="M5" s="48"/>
      <c r="N5" s="81"/>
    </row>
    <row r="6" spans="1:14">
      <c r="A6" s="364" t="s">
        <v>5906</v>
      </c>
      <c r="B6" s="377">
        <v>42562</v>
      </c>
      <c r="C6" s="362">
        <v>49150.03</v>
      </c>
      <c r="D6" s="363">
        <v>82</v>
      </c>
      <c r="E6" s="370">
        <v>53188.43</v>
      </c>
      <c r="F6" s="371">
        <v>82</v>
      </c>
      <c r="H6" s="362"/>
    </row>
    <row r="7" spans="1:14">
      <c r="A7" s="364" t="s">
        <v>5907</v>
      </c>
      <c r="B7" s="377">
        <v>42579</v>
      </c>
      <c r="C7" s="362">
        <v>1415.86</v>
      </c>
      <c r="D7" s="363">
        <v>82</v>
      </c>
      <c r="E7" s="372"/>
      <c r="F7" s="366"/>
      <c r="H7" s="362">
        <f>+E6-C6-C7</f>
        <v>2622.5400000000018</v>
      </c>
      <c r="M7" s="48"/>
      <c r="N7" s="81"/>
    </row>
    <row r="8" spans="1:14">
      <c r="A8" s="364" t="s">
        <v>5908</v>
      </c>
      <c r="B8" s="377">
        <v>42564</v>
      </c>
      <c r="C8" s="362">
        <v>10212.73</v>
      </c>
      <c r="D8" s="363">
        <v>98</v>
      </c>
      <c r="E8" s="370">
        <v>10212.73</v>
      </c>
      <c r="F8" s="371">
        <v>98</v>
      </c>
      <c r="H8" s="362">
        <f t="shared" ref="H8:H16" si="0">+E8-C8</f>
        <v>0</v>
      </c>
      <c r="M8" s="48"/>
      <c r="N8" s="81"/>
    </row>
    <row r="9" spans="1:14">
      <c r="A9" s="364" t="s">
        <v>5909</v>
      </c>
      <c r="B9" s="377">
        <v>42565</v>
      </c>
      <c r="C9" s="362">
        <v>15168.13</v>
      </c>
      <c r="D9" s="363">
        <v>115</v>
      </c>
      <c r="E9" s="370">
        <v>16361.6</v>
      </c>
      <c r="F9" s="371">
        <v>115</v>
      </c>
      <c r="H9" s="362">
        <f t="shared" si="0"/>
        <v>1193.4700000000012</v>
      </c>
      <c r="M9" s="48"/>
      <c r="N9" s="81"/>
    </row>
    <row r="10" spans="1:14">
      <c r="A10" s="364" t="s">
        <v>5910</v>
      </c>
      <c r="B10" s="377">
        <v>42566</v>
      </c>
      <c r="C10" s="362">
        <v>23596.57</v>
      </c>
      <c r="D10" s="363">
        <v>138</v>
      </c>
      <c r="E10" s="370">
        <v>23596.57</v>
      </c>
      <c r="F10" s="371">
        <v>138</v>
      </c>
      <c r="H10" s="362">
        <f t="shared" si="0"/>
        <v>0</v>
      </c>
      <c r="M10" s="48"/>
      <c r="N10" s="81"/>
    </row>
    <row r="11" spans="1:14">
      <c r="A11" s="364" t="s">
        <v>5911</v>
      </c>
      <c r="B11" s="377">
        <v>42569</v>
      </c>
      <c r="C11" s="362">
        <v>17179.38</v>
      </c>
      <c r="D11" s="363">
        <v>153</v>
      </c>
      <c r="E11" s="370">
        <v>17179.38</v>
      </c>
      <c r="F11" s="371">
        <v>153</v>
      </c>
      <c r="H11" s="362">
        <f t="shared" si="0"/>
        <v>0</v>
      </c>
      <c r="M11" s="48"/>
      <c r="N11" s="81"/>
    </row>
    <row r="12" spans="1:14">
      <c r="A12" s="364" t="s">
        <v>5912</v>
      </c>
      <c r="B12" s="377">
        <v>42570</v>
      </c>
      <c r="C12" s="362">
        <v>4824.72</v>
      </c>
      <c r="D12" s="363">
        <v>161</v>
      </c>
      <c r="E12" s="370">
        <v>4824.72</v>
      </c>
      <c r="F12" s="371">
        <v>161</v>
      </c>
      <c r="H12" s="362">
        <f t="shared" si="0"/>
        <v>0</v>
      </c>
      <c r="M12" s="48"/>
      <c r="N12" s="81"/>
    </row>
    <row r="13" spans="1:14">
      <c r="A13" s="364" t="s">
        <v>5913</v>
      </c>
      <c r="B13" s="377">
        <v>42570</v>
      </c>
      <c r="C13" s="362">
        <v>212907.46</v>
      </c>
      <c r="D13" s="363">
        <v>162</v>
      </c>
      <c r="E13" s="370">
        <v>213551.12</v>
      </c>
      <c r="F13" s="371">
        <v>162</v>
      </c>
      <c r="H13" s="362">
        <f t="shared" si="0"/>
        <v>643.66000000000349</v>
      </c>
      <c r="M13" s="48"/>
      <c r="N13" s="81"/>
    </row>
    <row r="14" spans="1:14">
      <c r="A14" s="364" t="s">
        <v>5914</v>
      </c>
      <c r="B14" s="377">
        <v>42572</v>
      </c>
      <c r="C14" s="362">
        <v>14740.47</v>
      </c>
      <c r="D14" s="363">
        <v>186</v>
      </c>
      <c r="E14" s="370">
        <v>14740.47</v>
      </c>
      <c r="F14" s="371">
        <v>186</v>
      </c>
      <c r="H14" s="362">
        <f t="shared" si="0"/>
        <v>0</v>
      </c>
      <c r="M14" s="48"/>
      <c r="N14" s="81"/>
    </row>
    <row r="15" spans="1:14">
      <c r="A15" s="364" t="s">
        <v>5915</v>
      </c>
      <c r="B15" s="377">
        <v>42573</v>
      </c>
      <c r="C15" s="362">
        <v>17373.25</v>
      </c>
      <c r="D15" s="363">
        <v>204</v>
      </c>
      <c r="E15" s="370">
        <v>17373.25</v>
      </c>
      <c r="F15" s="371">
        <v>204</v>
      </c>
      <c r="H15" s="362">
        <f t="shared" si="0"/>
        <v>0</v>
      </c>
      <c r="M15" s="48"/>
      <c r="N15" s="81"/>
    </row>
    <row r="16" spans="1:14">
      <c r="A16" s="364" t="s">
        <v>5916</v>
      </c>
      <c r="B16" s="377">
        <v>42576</v>
      </c>
      <c r="C16" s="362">
        <v>7089.99</v>
      </c>
      <c r="D16" s="363">
        <v>214</v>
      </c>
      <c r="E16" s="373">
        <v>7089.99</v>
      </c>
      <c r="F16" s="371">
        <v>214</v>
      </c>
      <c r="H16" s="362">
        <f t="shared" si="0"/>
        <v>0</v>
      </c>
      <c r="M16" s="48"/>
      <c r="N16" s="81"/>
    </row>
    <row r="17" spans="1:9">
      <c r="A17" s="364" t="s">
        <v>5917</v>
      </c>
      <c r="B17" s="377">
        <v>42576</v>
      </c>
      <c r="C17" s="362">
        <v>3579.04</v>
      </c>
      <c r="D17" s="363">
        <v>82</v>
      </c>
      <c r="E17" s="373">
        <v>4088.85</v>
      </c>
      <c r="F17" s="81">
        <v>82</v>
      </c>
      <c r="H17" s="362">
        <f>+E17-C17</f>
        <v>509.80999999999995</v>
      </c>
    </row>
    <row r="18" spans="1:9">
      <c r="A18" s="364" t="s">
        <v>5918</v>
      </c>
      <c r="B18" s="377">
        <v>42577</v>
      </c>
      <c r="C18" s="362">
        <v>3185</v>
      </c>
      <c r="D18" s="363">
        <v>222</v>
      </c>
      <c r="E18" s="370">
        <v>3185</v>
      </c>
      <c r="F18" s="371">
        <v>222</v>
      </c>
      <c r="H18" s="362">
        <f>+E18-C18</f>
        <v>0</v>
      </c>
    </row>
    <row r="19" spans="1:9">
      <c r="A19" s="364" t="s">
        <v>5919</v>
      </c>
      <c r="B19" s="377">
        <v>42579</v>
      </c>
      <c r="C19" s="362">
        <v>326999.40999999997</v>
      </c>
      <c r="D19" s="363">
        <v>259</v>
      </c>
      <c r="E19" s="370">
        <v>326999.40999999997</v>
      </c>
      <c r="F19" s="371">
        <v>259</v>
      </c>
      <c r="H19" s="362">
        <f>+E19-C19</f>
        <v>0</v>
      </c>
    </row>
    <row r="20" spans="1:9" ht="12.75" thickBot="1">
      <c r="A20" s="364" t="s">
        <v>5920</v>
      </c>
      <c r="B20" s="377">
        <v>42581</v>
      </c>
      <c r="C20" s="374">
        <v>5217.93</v>
      </c>
      <c r="D20" s="375"/>
      <c r="E20" s="376"/>
      <c r="F20" s="375"/>
      <c r="G20" s="375"/>
      <c r="H20" s="374">
        <f>+E20-C20</f>
        <v>-5217.93</v>
      </c>
      <c r="I20" s="375"/>
    </row>
    <row r="21" spans="1:9">
      <c r="H21" s="367">
        <f>SUM(H4:H20)</f>
        <v>1310.3300000000199</v>
      </c>
    </row>
  </sheetData>
  <sortState ref="M4:N16">
    <sortCondition ref="N4:N16"/>
  </sortState>
  <mergeCells count="3">
    <mergeCell ref="C2:F2"/>
    <mergeCell ref="C3:D3"/>
    <mergeCell ref="E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39"/>
  <sheetViews>
    <sheetView topLeftCell="A36" workbookViewId="0">
      <selection activeCell="B46" sqref="B46"/>
    </sheetView>
  </sheetViews>
  <sheetFormatPr baseColWidth="10" defaultRowHeight="11.25"/>
  <cols>
    <col min="1" max="1" width="11.5703125" style="99" bestFit="1" customWidth="1"/>
    <col min="2" max="2" width="68.28515625" style="128" bestFit="1" customWidth="1"/>
    <col min="3" max="3" width="12.7109375" style="129" bestFit="1" customWidth="1"/>
    <col min="4" max="4" width="4.42578125" style="176" bestFit="1" customWidth="1"/>
    <col min="5" max="5" width="11.140625" style="129" bestFit="1" customWidth="1"/>
    <col min="6" max="6" width="8.140625" style="81" bestFit="1" customWidth="1"/>
    <col min="7" max="7" width="11.140625" style="129" bestFit="1" customWidth="1"/>
    <col min="8" max="8" width="27" style="113" customWidth="1"/>
    <col min="9" max="9" width="21.7109375" style="99" bestFit="1" customWidth="1"/>
    <col min="10" max="10" width="12" style="99" bestFit="1" customWidth="1"/>
    <col min="11" max="16384" width="11.42578125" style="99"/>
  </cols>
  <sheetData>
    <row r="1" spans="1:10" ht="12" thickBot="1">
      <c r="A1" s="497" t="s">
        <v>0</v>
      </c>
      <c r="B1" s="497"/>
      <c r="C1" s="497"/>
      <c r="D1" s="497"/>
      <c r="E1" s="497"/>
      <c r="F1" s="497"/>
      <c r="G1" s="497"/>
      <c r="H1" s="98"/>
    </row>
    <row r="2" spans="1:10">
      <c r="A2" s="100">
        <v>42373</v>
      </c>
      <c r="B2" s="4" t="s">
        <v>1</v>
      </c>
      <c r="C2" s="101"/>
      <c r="D2" s="84"/>
      <c r="E2" s="102"/>
      <c r="F2" s="79"/>
      <c r="G2" s="101"/>
      <c r="H2" s="103"/>
    </row>
    <row r="3" spans="1:10">
      <c r="A3" s="498" t="s">
        <v>2</v>
      </c>
      <c r="B3" s="498"/>
      <c r="C3" s="101"/>
      <c r="D3" s="84"/>
      <c r="E3" s="102"/>
      <c r="F3" s="79"/>
      <c r="G3" s="101"/>
      <c r="H3" s="98"/>
    </row>
    <row r="4" spans="1:10">
      <c r="A4" s="500" t="s">
        <v>3</v>
      </c>
      <c r="B4" s="500"/>
      <c r="C4" s="101"/>
      <c r="D4" s="84"/>
      <c r="E4" s="102"/>
      <c r="F4" s="79"/>
      <c r="G4" s="101"/>
      <c r="H4" s="98"/>
    </row>
    <row r="5" spans="1:10">
      <c r="A5" s="104"/>
      <c r="B5" s="9"/>
      <c r="C5" s="101"/>
      <c r="D5" s="84"/>
      <c r="E5" s="101"/>
      <c r="F5" s="79"/>
      <c r="G5" s="101"/>
      <c r="H5" s="105"/>
    </row>
    <row r="6" spans="1:10" ht="14.25" customHeight="1">
      <c r="A6" s="106" t="s">
        <v>4</v>
      </c>
      <c r="B6" s="12" t="s">
        <v>5</v>
      </c>
      <c r="C6" s="13" t="s">
        <v>6</v>
      </c>
      <c r="D6" s="84"/>
      <c r="E6" s="13" t="s">
        <v>7</v>
      </c>
      <c r="F6" s="79"/>
      <c r="G6" s="13" t="s">
        <v>8</v>
      </c>
      <c r="H6" s="107" t="s">
        <v>9</v>
      </c>
      <c r="I6" s="99" t="s">
        <v>10</v>
      </c>
    </row>
    <row r="7" spans="1:10" ht="14.25" customHeight="1">
      <c r="A7" s="108">
        <v>42429</v>
      </c>
      <c r="B7" s="109" t="s">
        <v>788</v>
      </c>
      <c r="C7" s="109"/>
      <c r="D7" s="99"/>
      <c r="E7" s="109">
        <v>222063.29</v>
      </c>
      <c r="F7" s="99"/>
      <c r="G7" s="109">
        <v>1334042.3899999999</v>
      </c>
      <c r="H7" s="107"/>
    </row>
    <row r="8" spans="1:10" ht="14.25" customHeight="1">
      <c r="A8" s="108">
        <v>42429</v>
      </c>
      <c r="B8" s="111" t="s">
        <v>789</v>
      </c>
      <c r="C8" s="109">
        <v>202.99</v>
      </c>
      <c r="D8" s="85">
        <v>228</v>
      </c>
      <c r="E8" s="109"/>
      <c r="F8" s="80"/>
      <c r="G8" s="109">
        <v>1111979.1000000001</v>
      </c>
      <c r="H8" s="107" t="s">
        <v>790</v>
      </c>
      <c r="I8" s="99" t="s">
        <v>1677</v>
      </c>
      <c r="J8" s="195"/>
    </row>
    <row r="9" spans="1:10" ht="14.25" customHeight="1">
      <c r="A9" s="108">
        <v>42429</v>
      </c>
      <c r="B9" s="111" t="s">
        <v>791</v>
      </c>
      <c r="C9" s="109">
        <v>222.17</v>
      </c>
      <c r="D9" s="85">
        <v>228</v>
      </c>
      <c r="E9" s="109"/>
      <c r="F9" s="80"/>
      <c r="G9" s="109">
        <v>1112182.0900000001</v>
      </c>
      <c r="H9" s="107" t="s">
        <v>790</v>
      </c>
      <c r="J9" s="195"/>
    </row>
    <row r="10" spans="1:10" ht="14.25" customHeight="1">
      <c r="A10" s="108">
        <v>42429</v>
      </c>
      <c r="B10" s="111" t="s">
        <v>792</v>
      </c>
      <c r="C10" s="109">
        <v>202.99</v>
      </c>
      <c r="D10" s="85">
        <v>228</v>
      </c>
      <c r="E10" s="109"/>
      <c r="F10" s="80"/>
      <c r="G10" s="109">
        <v>1112404.26</v>
      </c>
      <c r="H10" s="107" t="s">
        <v>790</v>
      </c>
      <c r="J10" s="195"/>
    </row>
    <row r="11" spans="1:10" ht="14.25" customHeight="1">
      <c r="A11" s="108">
        <v>42429</v>
      </c>
      <c r="B11" s="111" t="s">
        <v>793</v>
      </c>
      <c r="C11" s="109">
        <v>337.9</v>
      </c>
      <c r="D11" s="85">
        <v>228</v>
      </c>
      <c r="E11" s="109"/>
      <c r="F11" s="80"/>
      <c r="G11" s="109">
        <v>1112607.25</v>
      </c>
      <c r="H11" s="107" t="s">
        <v>790</v>
      </c>
      <c r="J11" s="195"/>
    </row>
    <row r="12" spans="1:10" ht="14.25" customHeight="1">
      <c r="A12" s="108">
        <v>42429</v>
      </c>
      <c r="B12" s="111" t="s">
        <v>794</v>
      </c>
      <c r="C12" s="109">
        <v>1092.1099999999999</v>
      </c>
      <c r="D12" s="85">
        <v>228</v>
      </c>
      <c r="E12" s="109"/>
      <c r="F12" s="80"/>
      <c r="G12" s="109">
        <v>1112945.1499999999</v>
      </c>
      <c r="H12" s="107" t="s">
        <v>790</v>
      </c>
      <c r="J12" s="195"/>
    </row>
    <row r="13" spans="1:10" ht="14.25" customHeight="1">
      <c r="A13" s="108">
        <v>42429</v>
      </c>
      <c r="B13" s="111" t="s">
        <v>795</v>
      </c>
      <c r="C13" s="109">
        <v>2244.79</v>
      </c>
      <c r="D13" s="85">
        <v>228</v>
      </c>
      <c r="E13" s="109"/>
      <c r="F13" s="80"/>
      <c r="G13" s="109">
        <v>1114037.26</v>
      </c>
      <c r="H13" s="107" t="s">
        <v>790</v>
      </c>
      <c r="J13" s="195"/>
    </row>
    <row r="14" spans="1:10" ht="14.25" customHeight="1">
      <c r="A14" s="108">
        <v>42429</v>
      </c>
      <c r="B14" s="111" t="s">
        <v>796</v>
      </c>
      <c r="C14" s="109">
        <v>1510.78</v>
      </c>
      <c r="D14" s="85">
        <v>228</v>
      </c>
      <c r="E14" s="109"/>
      <c r="F14" s="80"/>
      <c r="G14" s="109">
        <v>1116282.05</v>
      </c>
      <c r="H14" s="107" t="s">
        <v>790</v>
      </c>
      <c r="J14" s="195"/>
    </row>
    <row r="15" spans="1:10" ht="14.25" customHeight="1">
      <c r="A15" s="108">
        <v>42429</v>
      </c>
      <c r="B15" s="111" t="s">
        <v>797</v>
      </c>
      <c r="C15" s="109">
        <v>1011.8</v>
      </c>
      <c r="D15" s="85">
        <v>228</v>
      </c>
      <c r="E15" s="109"/>
      <c r="F15" s="80"/>
      <c r="G15" s="109">
        <v>1117792.83</v>
      </c>
      <c r="H15" s="107" t="s">
        <v>790</v>
      </c>
      <c r="J15" s="195"/>
    </row>
    <row r="16" spans="1:10" ht="14.25" customHeight="1">
      <c r="A16" s="108">
        <v>42429</v>
      </c>
      <c r="B16" s="111" t="s">
        <v>798</v>
      </c>
      <c r="C16" s="109">
        <v>1817.93</v>
      </c>
      <c r="D16" s="85">
        <v>228</v>
      </c>
      <c r="E16" s="109"/>
      <c r="F16" s="80"/>
      <c r="G16" s="109">
        <v>1118804.6299999999</v>
      </c>
      <c r="H16" s="107" t="s">
        <v>790</v>
      </c>
      <c r="J16" s="195"/>
    </row>
    <row r="17" spans="1:10" ht="14.25" customHeight="1">
      <c r="A17" s="108">
        <v>42429</v>
      </c>
      <c r="B17" s="111" t="s">
        <v>799</v>
      </c>
      <c r="C17" s="109">
        <v>1092.1099999999999</v>
      </c>
      <c r="D17" s="85">
        <v>228</v>
      </c>
      <c r="E17" s="109"/>
      <c r="F17" s="80"/>
      <c r="G17" s="109">
        <v>1120622.56</v>
      </c>
      <c r="H17" s="107" t="s">
        <v>790</v>
      </c>
      <c r="J17" s="195"/>
    </row>
    <row r="18" spans="1:10" ht="12.75" customHeight="1">
      <c r="A18" s="108">
        <v>42429</v>
      </c>
      <c r="B18" s="110" t="s">
        <v>800</v>
      </c>
      <c r="C18" s="109"/>
      <c r="D18" s="85"/>
      <c r="E18" s="109">
        <v>160895.73000000001</v>
      </c>
      <c r="F18" s="80">
        <v>262</v>
      </c>
      <c r="G18" s="109">
        <v>1121714.67</v>
      </c>
      <c r="H18" s="107" t="s">
        <v>801</v>
      </c>
      <c r="I18" s="99" t="s">
        <v>802</v>
      </c>
      <c r="J18" s="195"/>
    </row>
    <row r="19" spans="1:10" ht="12.75" customHeight="1">
      <c r="A19" s="108">
        <v>42429</v>
      </c>
      <c r="B19" s="110" t="s">
        <v>803</v>
      </c>
      <c r="C19" s="109"/>
      <c r="D19" s="85"/>
      <c r="E19" s="109">
        <v>91506.74</v>
      </c>
      <c r="F19" s="80">
        <v>263</v>
      </c>
      <c r="G19" s="109">
        <v>960818.94</v>
      </c>
      <c r="H19" s="107" t="s">
        <v>804</v>
      </c>
      <c r="I19" s="99" t="s">
        <v>802</v>
      </c>
      <c r="J19" s="195"/>
    </row>
    <row r="20" spans="1:10" ht="12.75" customHeight="1">
      <c r="A20" s="108">
        <v>42429</v>
      </c>
      <c r="B20" s="110" t="s">
        <v>805</v>
      </c>
      <c r="C20" s="109"/>
      <c r="D20" s="85"/>
      <c r="E20" s="109">
        <v>316341.94</v>
      </c>
      <c r="F20" s="80">
        <v>264</v>
      </c>
      <c r="G20" s="109">
        <v>869312.2</v>
      </c>
      <c r="H20" s="107" t="s">
        <v>806</v>
      </c>
      <c r="I20" s="99" t="s">
        <v>802</v>
      </c>
      <c r="J20" s="195"/>
    </row>
    <row r="21" spans="1:10" ht="12.75" customHeight="1">
      <c r="A21" s="108">
        <v>42429</v>
      </c>
      <c r="B21" s="111" t="s">
        <v>807</v>
      </c>
      <c r="C21" s="109"/>
      <c r="D21" s="85"/>
      <c r="E21" s="109">
        <v>94000</v>
      </c>
      <c r="F21" s="80">
        <v>312</v>
      </c>
      <c r="G21" s="109">
        <v>552970.26</v>
      </c>
      <c r="H21" s="107"/>
      <c r="J21" s="195"/>
    </row>
    <row r="22" spans="1:10" ht="12.75" customHeight="1">
      <c r="A22" s="108">
        <v>42429</v>
      </c>
      <c r="B22" s="111" t="s">
        <v>808</v>
      </c>
      <c r="C22" s="109"/>
      <c r="D22" s="85"/>
      <c r="E22" s="109">
        <v>432.94</v>
      </c>
      <c r="F22" s="80">
        <v>310</v>
      </c>
      <c r="G22" s="109">
        <v>458970.26</v>
      </c>
      <c r="H22" s="107" t="s">
        <v>809</v>
      </c>
      <c r="J22" s="195"/>
    </row>
    <row r="23" spans="1:10">
      <c r="A23" s="108">
        <v>42429</v>
      </c>
      <c r="B23" s="111" t="s">
        <v>810</v>
      </c>
      <c r="C23" s="109"/>
      <c r="D23" s="85"/>
      <c r="E23" s="109">
        <v>298000</v>
      </c>
      <c r="F23" s="80">
        <v>311</v>
      </c>
      <c r="G23" s="109">
        <v>458537.32</v>
      </c>
      <c r="H23" s="107"/>
      <c r="J23" s="195"/>
    </row>
    <row r="24" spans="1:10">
      <c r="A24" s="108">
        <v>42429</v>
      </c>
      <c r="B24" s="111" t="s">
        <v>811</v>
      </c>
      <c r="C24" s="109"/>
      <c r="D24" s="85"/>
      <c r="E24" s="109">
        <v>50000</v>
      </c>
      <c r="F24" s="80">
        <v>307</v>
      </c>
      <c r="G24" s="109">
        <v>160537.32</v>
      </c>
      <c r="H24" s="107" t="s">
        <v>812</v>
      </c>
      <c r="J24" s="195"/>
    </row>
    <row r="25" spans="1:10">
      <c r="A25" s="108">
        <v>42429</v>
      </c>
      <c r="B25" s="111" t="s">
        <v>813</v>
      </c>
      <c r="C25" s="109">
        <v>2332999.62</v>
      </c>
      <c r="D25" s="85">
        <v>226</v>
      </c>
      <c r="E25" s="109"/>
      <c r="F25" s="80"/>
      <c r="G25" s="109">
        <v>110537.32</v>
      </c>
      <c r="H25" s="107"/>
      <c r="J25" s="195"/>
    </row>
    <row r="26" spans="1:10">
      <c r="A26" s="108">
        <v>42429</v>
      </c>
      <c r="B26" s="111" t="s">
        <v>814</v>
      </c>
      <c r="C26" s="109"/>
      <c r="D26" s="85"/>
      <c r="E26" s="109">
        <v>7330.01</v>
      </c>
      <c r="F26" s="80">
        <v>306</v>
      </c>
      <c r="G26" s="109">
        <v>2443536.94</v>
      </c>
      <c r="H26" s="107" t="s">
        <v>815</v>
      </c>
      <c r="J26" s="195"/>
    </row>
    <row r="27" spans="1:10">
      <c r="A27" s="108">
        <v>42429</v>
      </c>
      <c r="B27" s="111" t="s">
        <v>16</v>
      </c>
      <c r="C27" s="108"/>
      <c r="D27" s="85"/>
      <c r="E27" s="109">
        <v>120000</v>
      </c>
      <c r="F27" s="80">
        <v>305</v>
      </c>
      <c r="G27" s="109">
        <v>2436206.9300000002</v>
      </c>
      <c r="H27" s="107" t="s">
        <v>816</v>
      </c>
      <c r="J27" s="195"/>
    </row>
    <row r="28" spans="1:10">
      <c r="A28" s="108">
        <v>42429</v>
      </c>
      <c r="B28" s="111" t="s">
        <v>16</v>
      </c>
      <c r="C28" s="108"/>
      <c r="D28" s="85"/>
      <c r="E28" s="109">
        <v>5985.68</v>
      </c>
      <c r="F28" s="80">
        <v>304</v>
      </c>
      <c r="G28" s="109">
        <v>2316206.9300000002</v>
      </c>
      <c r="H28" s="107" t="s">
        <v>817</v>
      </c>
      <c r="J28" s="195"/>
    </row>
    <row r="29" spans="1:10">
      <c r="A29" s="108">
        <v>42429</v>
      </c>
      <c r="B29" s="111" t="s">
        <v>16</v>
      </c>
      <c r="C29" s="108"/>
      <c r="D29" s="85"/>
      <c r="E29" s="109">
        <v>28000</v>
      </c>
      <c r="F29" s="80">
        <v>302</v>
      </c>
      <c r="G29" s="109">
        <v>2310221.25</v>
      </c>
      <c r="H29" s="107" t="s">
        <v>818</v>
      </c>
      <c r="J29" s="195"/>
    </row>
    <row r="30" spans="1:10">
      <c r="A30" s="108">
        <v>42429</v>
      </c>
      <c r="B30" s="112" t="s">
        <v>50</v>
      </c>
      <c r="C30" s="109">
        <v>28.17</v>
      </c>
      <c r="D30" s="85">
        <v>227</v>
      </c>
      <c r="E30" s="109"/>
      <c r="F30" s="80"/>
      <c r="G30" s="109">
        <v>2282221.25</v>
      </c>
      <c r="H30" s="113" t="s">
        <v>819</v>
      </c>
      <c r="J30" s="195"/>
    </row>
    <row r="31" spans="1:10">
      <c r="A31" s="108">
        <v>42429</v>
      </c>
      <c r="B31" s="112" t="s">
        <v>52</v>
      </c>
      <c r="C31" s="109">
        <v>176.06</v>
      </c>
      <c r="D31" s="85">
        <v>227</v>
      </c>
      <c r="E31" s="109"/>
      <c r="F31" s="80"/>
      <c r="G31" s="109">
        <v>2282249.42</v>
      </c>
      <c r="H31" s="113" t="s">
        <v>819</v>
      </c>
      <c r="J31" s="195"/>
    </row>
    <row r="32" spans="1:10">
      <c r="A32" s="108">
        <v>42429</v>
      </c>
      <c r="B32" s="111" t="s">
        <v>53</v>
      </c>
      <c r="C32" s="109"/>
      <c r="D32" s="85"/>
      <c r="E32" s="109">
        <v>32763.119999999999</v>
      </c>
      <c r="F32" s="80">
        <v>303</v>
      </c>
      <c r="G32" s="109">
        <v>2282425.48</v>
      </c>
      <c r="H32" s="107" t="s">
        <v>820</v>
      </c>
      <c r="J32" s="195"/>
    </row>
    <row r="33" spans="1:10">
      <c r="A33" s="108">
        <v>42429</v>
      </c>
      <c r="B33" s="112" t="s">
        <v>55</v>
      </c>
      <c r="C33" s="109">
        <v>226.44</v>
      </c>
      <c r="D33" s="85">
        <v>227</v>
      </c>
      <c r="E33" s="109"/>
      <c r="F33" s="80"/>
      <c r="G33" s="109">
        <v>2249662.36</v>
      </c>
      <c r="H33" s="113" t="s">
        <v>819</v>
      </c>
      <c r="J33" s="195"/>
    </row>
    <row r="34" spans="1:10">
      <c r="A34" s="108">
        <v>42429</v>
      </c>
      <c r="B34" s="112" t="s">
        <v>56</v>
      </c>
      <c r="C34" s="109">
        <v>1415.22</v>
      </c>
      <c r="D34" s="85">
        <v>227</v>
      </c>
      <c r="E34" s="109"/>
      <c r="F34" s="80"/>
      <c r="G34" s="109">
        <v>2249888.7999999998</v>
      </c>
      <c r="H34" s="113" t="s">
        <v>819</v>
      </c>
      <c r="J34" s="195"/>
    </row>
    <row r="35" spans="1:10">
      <c r="A35" s="108">
        <v>42429</v>
      </c>
      <c r="B35" s="111" t="s">
        <v>57</v>
      </c>
      <c r="C35" s="109"/>
      <c r="D35" s="85"/>
      <c r="E35" s="109">
        <v>57765.09</v>
      </c>
      <c r="F35" s="80">
        <v>303</v>
      </c>
      <c r="G35" s="109">
        <v>2251304.02</v>
      </c>
      <c r="H35" s="107" t="s">
        <v>820</v>
      </c>
      <c r="J35" s="195"/>
    </row>
    <row r="36" spans="1:10">
      <c r="A36" s="108">
        <v>42429</v>
      </c>
      <c r="B36" s="112" t="s">
        <v>50</v>
      </c>
      <c r="C36" s="109">
        <v>6.7</v>
      </c>
      <c r="D36" s="85">
        <v>227</v>
      </c>
      <c r="E36" s="109"/>
      <c r="F36" s="80"/>
      <c r="G36" s="109">
        <v>2193538.9300000002</v>
      </c>
      <c r="H36" s="113" t="s">
        <v>819</v>
      </c>
      <c r="J36" s="195"/>
    </row>
    <row r="37" spans="1:10">
      <c r="A37" s="108">
        <v>42429</v>
      </c>
      <c r="B37" s="112" t="s">
        <v>52</v>
      </c>
      <c r="C37" s="109">
        <v>41.89</v>
      </c>
      <c r="D37" s="85">
        <v>227</v>
      </c>
      <c r="E37" s="109"/>
      <c r="F37" s="80"/>
      <c r="G37" s="109">
        <v>2193545.63</v>
      </c>
      <c r="H37" s="113" t="s">
        <v>819</v>
      </c>
      <c r="J37" s="195"/>
    </row>
    <row r="38" spans="1:10">
      <c r="A38" s="108">
        <v>42429</v>
      </c>
      <c r="B38" s="111" t="s">
        <v>53</v>
      </c>
      <c r="C38" s="109"/>
      <c r="D38" s="85"/>
      <c r="E38" s="109">
        <v>30346.63</v>
      </c>
      <c r="F38" s="80">
        <v>293</v>
      </c>
      <c r="G38" s="109">
        <v>2193587.52</v>
      </c>
      <c r="H38" s="107" t="s">
        <v>821</v>
      </c>
      <c r="J38" s="195"/>
    </row>
    <row r="39" spans="1:10">
      <c r="A39" s="108">
        <v>42429</v>
      </c>
      <c r="B39" s="112" t="s">
        <v>55</v>
      </c>
      <c r="C39" s="109">
        <v>61.88</v>
      </c>
      <c r="D39" s="85">
        <v>227</v>
      </c>
      <c r="E39" s="109"/>
      <c r="F39" s="80"/>
      <c r="G39" s="109">
        <v>2163240.89</v>
      </c>
      <c r="H39" s="113" t="s">
        <v>819</v>
      </c>
      <c r="J39" s="195"/>
    </row>
    <row r="40" spans="1:10">
      <c r="A40" s="108">
        <v>42429</v>
      </c>
      <c r="B40" s="112" t="s">
        <v>56</v>
      </c>
      <c r="C40" s="109">
        <v>386.74</v>
      </c>
      <c r="D40" s="85">
        <v>227</v>
      </c>
      <c r="E40" s="109"/>
      <c r="F40" s="80"/>
      <c r="G40" s="109">
        <v>2163302.77</v>
      </c>
      <c r="H40" s="113" t="s">
        <v>819</v>
      </c>
      <c r="J40" s="195"/>
    </row>
    <row r="41" spans="1:10">
      <c r="A41" s="108">
        <v>42429</v>
      </c>
      <c r="B41" s="111" t="s">
        <v>57</v>
      </c>
      <c r="C41" s="109"/>
      <c r="D41" s="85"/>
      <c r="E41" s="109">
        <v>15786.15</v>
      </c>
      <c r="F41" s="80">
        <v>293</v>
      </c>
      <c r="G41" s="109">
        <v>2163689.5099999998</v>
      </c>
      <c r="H41" s="107" t="s">
        <v>821</v>
      </c>
      <c r="J41" s="195"/>
    </row>
    <row r="42" spans="1:10">
      <c r="A42" s="108">
        <v>42429</v>
      </c>
      <c r="B42" s="111" t="s">
        <v>1675</v>
      </c>
      <c r="C42" s="109">
        <v>200000</v>
      </c>
      <c r="D42" s="85">
        <v>400</v>
      </c>
      <c r="E42" s="109"/>
      <c r="F42" s="80"/>
      <c r="G42" s="109">
        <v>2147903.3599999994</v>
      </c>
      <c r="H42" s="107"/>
      <c r="J42" s="195"/>
    </row>
    <row r="43" spans="1:10">
      <c r="A43" s="108">
        <v>42429</v>
      </c>
      <c r="B43" s="111" t="s">
        <v>1676</v>
      </c>
      <c r="C43" s="109">
        <v>2833.6</v>
      </c>
      <c r="D43" s="85">
        <v>401</v>
      </c>
      <c r="E43" s="109"/>
      <c r="F43" s="80"/>
      <c r="G43" s="109">
        <v>2347903.3599999994</v>
      </c>
      <c r="H43" s="107"/>
      <c r="J43" s="195"/>
    </row>
    <row r="44" spans="1:10">
      <c r="A44" s="108">
        <v>42427</v>
      </c>
      <c r="B44" s="111" t="s">
        <v>16</v>
      </c>
      <c r="C44" s="109"/>
      <c r="D44" s="85"/>
      <c r="E44" s="109">
        <v>50000</v>
      </c>
      <c r="F44" s="80">
        <v>295</v>
      </c>
      <c r="G44" s="109">
        <v>2147903.36</v>
      </c>
      <c r="H44" s="107" t="s">
        <v>822</v>
      </c>
      <c r="J44" s="195"/>
    </row>
    <row r="45" spans="1:10">
      <c r="A45" s="108">
        <v>42427</v>
      </c>
      <c r="B45" s="111" t="s">
        <v>823</v>
      </c>
      <c r="C45" s="109"/>
      <c r="D45" s="85"/>
      <c r="E45" s="109">
        <v>13939</v>
      </c>
      <c r="F45" s="80">
        <v>297</v>
      </c>
      <c r="G45" s="109">
        <v>2097903.36</v>
      </c>
      <c r="H45" s="107" t="s">
        <v>824</v>
      </c>
      <c r="J45" s="195"/>
    </row>
    <row r="46" spans="1:10">
      <c r="A46" s="108">
        <v>42427</v>
      </c>
      <c r="B46" s="111" t="s">
        <v>825</v>
      </c>
      <c r="C46" s="109"/>
      <c r="D46" s="85"/>
      <c r="E46" s="109">
        <v>1222</v>
      </c>
      <c r="F46" s="80">
        <v>281</v>
      </c>
      <c r="G46" s="109">
        <v>2083964.36</v>
      </c>
      <c r="H46" s="107" t="s">
        <v>826</v>
      </c>
      <c r="J46" s="195"/>
    </row>
    <row r="47" spans="1:10">
      <c r="A47" s="108">
        <v>42427</v>
      </c>
      <c r="B47" s="111" t="s">
        <v>827</v>
      </c>
      <c r="C47" s="109">
        <v>125000</v>
      </c>
      <c r="D47" s="85">
        <v>157</v>
      </c>
      <c r="E47" s="109"/>
      <c r="F47" s="80"/>
      <c r="G47" s="109">
        <v>2082742.36</v>
      </c>
      <c r="H47" s="107"/>
      <c r="J47" s="195"/>
    </row>
    <row r="48" spans="1:10">
      <c r="A48" s="108">
        <v>42427</v>
      </c>
      <c r="B48" s="111" t="s">
        <v>828</v>
      </c>
      <c r="C48" s="109">
        <v>125000</v>
      </c>
      <c r="D48" s="85">
        <v>158</v>
      </c>
      <c r="E48" s="109"/>
      <c r="F48" s="80"/>
      <c r="G48" s="109">
        <v>2207742.36</v>
      </c>
      <c r="H48" s="107"/>
      <c r="J48" s="195"/>
    </row>
    <row r="49" spans="1:10">
      <c r="A49" s="108">
        <v>42427</v>
      </c>
      <c r="B49" s="111" t="s">
        <v>829</v>
      </c>
      <c r="C49" s="109"/>
      <c r="D49" s="85"/>
      <c r="E49" s="109">
        <v>10000</v>
      </c>
      <c r="F49" s="80">
        <v>296</v>
      </c>
      <c r="G49" s="109">
        <v>2332742.36</v>
      </c>
      <c r="H49" s="107" t="s">
        <v>830</v>
      </c>
      <c r="J49" s="195"/>
    </row>
    <row r="50" spans="1:10">
      <c r="A50" s="114">
        <v>42427</v>
      </c>
      <c r="B50" s="111" t="s">
        <v>831</v>
      </c>
      <c r="C50" s="109"/>
      <c r="D50" s="85"/>
      <c r="E50" s="109">
        <v>120000</v>
      </c>
      <c r="F50" s="80">
        <v>301</v>
      </c>
      <c r="G50" s="115">
        <v>2322742.36</v>
      </c>
      <c r="H50" s="107" t="s">
        <v>832</v>
      </c>
      <c r="J50" s="195"/>
    </row>
    <row r="51" spans="1:10">
      <c r="A51" s="114">
        <v>42426</v>
      </c>
      <c r="B51" s="111" t="s">
        <v>833</v>
      </c>
      <c r="C51" s="109">
        <v>4344.32</v>
      </c>
      <c r="D51" s="85"/>
      <c r="E51" s="109"/>
      <c r="F51" s="80"/>
      <c r="G51" s="115">
        <v>2405575.96</v>
      </c>
      <c r="H51" s="107"/>
      <c r="J51" s="195"/>
    </row>
    <row r="52" spans="1:10">
      <c r="A52" s="114">
        <v>42426</v>
      </c>
      <c r="B52" s="110" t="s">
        <v>834</v>
      </c>
      <c r="C52" s="109"/>
      <c r="D52" s="85"/>
      <c r="E52" s="109">
        <v>181937.49</v>
      </c>
      <c r="F52" s="80">
        <v>259</v>
      </c>
      <c r="G52" s="115">
        <v>2409920.2799999998</v>
      </c>
      <c r="H52" s="107" t="s">
        <v>835</v>
      </c>
      <c r="I52" s="99" t="s">
        <v>802</v>
      </c>
      <c r="J52" s="195"/>
    </row>
    <row r="53" spans="1:10">
      <c r="A53" s="114">
        <v>42426</v>
      </c>
      <c r="B53" s="110" t="s">
        <v>836</v>
      </c>
      <c r="C53" s="109"/>
      <c r="D53" s="85"/>
      <c r="E53" s="109">
        <v>135991.74</v>
      </c>
      <c r="F53" s="80">
        <v>260</v>
      </c>
      <c r="G53" s="115">
        <v>2227982.79</v>
      </c>
      <c r="H53" s="107" t="s">
        <v>837</v>
      </c>
      <c r="I53" s="99" t="s">
        <v>802</v>
      </c>
      <c r="J53" s="195"/>
    </row>
    <row r="54" spans="1:10">
      <c r="A54" s="114">
        <v>42426</v>
      </c>
      <c r="B54" s="110" t="s">
        <v>838</v>
      </c>
      <c r="C54" s="109"/>
      <c r="D54" s="85"/>
      <c r="E54" s="109">
        <v>101950.56</v>
      </c>
      <c r="F54" s="80">
        <v>261</v>
      </c>
      <c r="G54" s="115">
        <v>2091991.05</v>
      </c>
      <c r="H54" s="107" t="s">
        <v>839</v>
      </c>
      <c r="I54" s="99" t="s">
        <v>802</v>
      </c>
      <c r="J54" s="195"/>
    </row>
    <row r="55" spans="1:10">
      <c r="A55" s="114">
        <v>42426</v>
      </c>
      <c r="B55" s="116" t="s">
        <v>840</v>
      </c>
      <c r="C55" s="109"/>
      <c r="D55" s="85"/>
      <c r="E55" s="109">
        <v>334721.75</v>
      </c>
      <c r="F55" s="80">
        <v>298</v>
      </c>
      <c r="G55" s="115">
        <v>1990040.49</v>
      </c>
      <c r="H55" s="107" t="s">
        <v>841</v>
      </c>
      <c r="J55" s="195"/>
    </row>
    <row r="56" spans="1:10">
      <c r="A56" s="114">
        <v>42426</v>
      </c>
      <c r="B56" s="116" t="s">
        <v>842</v>
      </c>
      <c r="C56" s="109"/>
      <c r="D56" s="85"/>
      <c r="E56" s="109">
        <v>230829.33</v>
      </c>
      <c r="F56" s="80">
        <v>299</v>
      </c>
      <c r="G56" s="115">
        <v>1655318.74</v>
      </c>
      <c r="H56" s="107" t="s">
        <v>841</v>
      </c>
      <c r="J56" s="195"/>
    </row>
    <row r="57" spans="1:10">
      <c r="A57" s="114">
        <v>42426</v>
      </c>
      <c r="B57" s="116" t="s">
        <v>843</v>
      </c>
      <c r="C57" s="109"/>
      <c r="D57" s="85"/>
      <c r="E57" s="109">
        <v>65259.15</v>
      </c>
      <c r="F57" s="80">
        <v>300</v>
      </c>
      <c r="G57" s="115">
        <v>1424489.41</v>
      </c>
      <c r="H57" s="107" t="s">
        <v>841</v>
      </c>
      <c r="J57" s="195"/>
    </row>
    <row r="58" spans="1:10">
      <c r="A58" s="114">
        <v>42426</v>
      </c>
      <c r="B58" s="111" t="s">
        <v>844</v>
      </c>
      <c r="C58" s="109">
        <v>638</v>
      </c>
      <c r="D58" s="85">
        <v>216</v>
      </c>
      <c r="E58" s="109"/>
      <c r="F58" s="80"/>
      <c r="G58" s="115">
        <v>1359230.26</v>
      </c>
      <c r="H58" s="107"/>
      <c r="J58" s="195"/>
    </row>
    <row r="59" spans="1:10">
      <c r="A59" s="114">
        <v>42426</v>
      </c>
      <c r="B59" s="111" t="s">
        <v>845</v>
      </c>
      <c r="C59" s="109">
        <v>270368.8</v>
      </c>
      <c r="D59" s="85">
        <v>221</v>
      </c>
      <c r="E59" s="109"/>
      <c r="F59" s="80"/>
      <c r="G59" s="115">
        <v>1359868.26</v>
      </c>
      <c r="H59" s="107"/>
      <c r="J59" s="195"/>
    </row>
    <row r="60" spans="1:10">
      <c r="A60" s="114">
        <v>42426</v>
      </c>
      <c r="B60" s="111" t="s">
        <v>846</v>
      </c>
      <c r="C60" s="109">
        <v>289333.90000000002</v>
      </c>
      <c r="D60" s="85">
        <v>222</v>
      </c>
      <c r="E60" s="109"/>
      <c r="F60" s="80"/>
      <c r="G60" s="115">
        <v>1630237.06</v>
      </c>
      <c r="H60" s="107"/>
      <c r="J60" s="195"/>
    </row>
    <row r="61" spans="1:10">
      <c r="A61" s="114">
        <v>42426</v>
      </c>
      <c r="B61" s="194" t="s">
        <v>847</v>
      </c>
      <c r="C61" s="109"/>
      <c r="D61" s="85"/>
      <c r="E61" s="109">
        <v>7854.21</v>
      </c>
      <c r="F61" s="80">
        <v>314</v>
      </c>
      <c r="G61" s="115">
        <v>1919570.96</v>
      </c>
      <c r="H61" s="107" t="s">
        <v>1674</v>
      </c>
      <c r="J61" s="195"/>
    </row>
    <row r="62" spans="1:10">
      <c r="A62" s="114">
        <v>42426</v>
      </c>
      <c r="B62" s="111" t="s">
        <v>848</v>
      </c>
      <c r="C62" s="109">
        <v>424.47</v>
      </c>
      <c r="D62" s="85">
        <v>223</v>
      </c>
      <c r="E62" s="109"/>
      <c r="F62" s="80"/>
      <c r="G62" s="115">
        <v>1911716.75</v>
      </c>
      <c r="H62" s="107"/>
      <c r="J62" s="195"/>
    </row>
    <row r="63" spans="1:10">
      <c r="A63" s="114">
        <v>42426</v>
      </c>
      <c r="B63" s="111" t="s">
        <v>849</v>
      </c>
      <c r="C63" s="109">
        <v>5008.92</v>
      </c>
      <c r="D63" s="85">
        <v>224</v>
      </c>
      <c r="E63" s="109"/>
      <c r="F63" s="80"/>
      <c r="G63" s="115">
        <v>1912141.22</v>
      </c>
      <c r="H63" s="107"/>
      <c r="J63" s="195"/>
    </row>
    <row r="64" spans="1:10">
      <c r="A64" s="114">
        <v>42426</v>
      </c>
      <c r="B64" s="111" t="s">
        <v>850</v>
      </c>
      <c r="C64" s="109">
        <v>50000</v>
      </c>
      <c r="D64" s="85">
        <v>217</v>
      </c>
      <c r="E64" s="109"/>
      <c r="F64" s="80"/>
      <c r="G64" s="115">
        <v>1917150.14</v>
      </c>
      <c r="H64" s="107"/>
      <c r="J64" s="195"/>
    </row>
    <row r="65" spans="1:10">
      <c r="A65" s="114">
        <v>42426</v>
      </c>
      <c r="B65" s="111" t="s">
        <v>851</v>
      </c>
      <c r="C65" s="109">
        <v>2500</v>
      </c>
      <c r="D65" s="85">
        <v>218</v>
      </c>
      <c r="E65" s="109"/>
      <c r="F65" s="80"/>
      <c r="G65" s="115">
        <v>1967150.14</v>
      </c>
      <c r="H65" s="107"/>
      <c r="J65" s="195"/>
    </row>
    <row r="66" spans="1:10">
      <c r="A66" s="114">
        <v>42426</v>
      </c>
      <c r="B66" s="111" t="s">
        <v>852</v>
      </c>
      <c r="C66" s="109">
        <v>5500</v>
      </c>
      <c r="D66" s="85">
        <v>219</v>
      </c>
      <c r="E66" s="109"/>
      <c r="F66" s="80"/>
      <c r="G66" s="115">
        <v>1969650.14</v>
      </c>
      <c r="H66" s="107"/>
      <c r="J66" s="195"/>
    </row>
    <row r="67" spans="1:10">
      <c r="A67" s="114">
        <v>42426</v>
      </c>
      <c r="B67" s="111" t="s">
        <v>853</v>
      </c>
      <c r="C67" s="109">
        <v>5500</v>
      </c>
      <c r="D67" s="85">
        <v>220</v>
      </c>
      <c r="E67" s="109"/>
      <c r="F67" s="80"/>
      <c r="G67" s="115">
        <v>1975150.14</v>
      </c>
      <c r="H67" s="107"/>
      <c r="J67" s="195"/>
    </row>
    <row r="68" spans="1:10">
      <c r="A68" s="114">
        <v>42426</v>
      </c>
      <c r="B68" s="111" t="s">
        <v>854</v>
      </c>
      <c r="C68" s="109">
        <v>10045</v>
      </c>
      <c r="D68" s="85">
        <v>176</v>
      </c>
      <c r="E68" s="109"/>
      <c r="F68" s="80"/>
      <c r="G68" s="115">
        <v>1980650.14</v>
      </c>
      <c r="H68" s="107"/>
      <c r="J68" s="195"/>
    </row>
    <row r="69" spans="1:10">
      <c r="A69" s="114">
        <v>42426</v>
      </c>
      <c r="B69" s="111" t="s">
        <v>855</v>
      </c>
      <c r="C69" s="109"/>
      <c r="D69" s="85"/>
      <c r="E69" s="109">
        <v>126500</v>
      </c>
      <c r="F69" s="80">
        <v>292</v>
      </c>
      <c r="G69" s="115">
        <v>1990695.14</v>
      </c>
      <c r="H69" s="107" t="s">
        <v>856</v>
      </c>
      <c r="J69" s="195"/>
    </row>
    <row r="70" spans="1:10">
      <c r="A70" s="114">
        <v>42426</v>
      </c>
      <c r="B70" s="111" t="s">
        <v>857</v>
      </c>
      <c r="C70" s="109"/>
      <c r="D70" s="85"/>
      <c r="E70" s="109">
        <v>4332</v>
      </c>
      <c r="F70" s="80">
        <v>294</v>
      </c>
      <c r="G70" s="115">
        <v>1864195.14</v>
      </c>
      <c r="H70" s="107" t="s">
        <v>858</v>
      </c>
      <c r="J70" s="195"/>
    </row>
    <row r="71" spans="1:10">
      <c r="A71" s="114">
        <v>42426</v>
      </c>
      <c r="B71" s="111" t="s">
        <v>859</v>
      </c>
      <c r="C71" s="109"/>
      <c r="D71" s="85"/>
      <c r="E71" s="109">
        <v>7500</v>
      </c>
      <c r="F71" s="80"/>
      <c r="G71" s="115">
        <v>1859863</v>
      </c>
      <c r="H71" s="107"/>
      <c r="J71" s="195"/>
    </row>
    <row r="72" spans="1:10">
      <c r="A72" s="108">
        <v>42426</v>
      </c>
      <c r="B72" s="111" t="s">
        <v>16</v>
      </c>
      <c r="C72" s="117"/>
      <c r="E72" s="109">
        <v>124800</v>
      </c>
      <c r="F72" s="80">
        <v>282</v>
      </c>
      <c r="G72" s="109">
        <v>1852363.14</v>
      </c>
      <c r="H72" s="107" t="s">
        <v>860</v>
      </c>
      <c r="J72" s="195"/>
    </row>
    <row r="73" spans="1:10">
      <c r="A73" s="108">
        <v>42426</v>
      </c>
      <c r="B73" s="111" t="s">
        <v>16</v>
      </c>
      <c r="C73" s="117"/>
      <c r="E73" s="109">
        <v>10000</v>
      </c>
      <c r="F73" s="80">
        <v>283</v>
      </c>
      <c r="G73" s="109">
        <v>1727563.14</v>
      </c>
      <c r="H73" s="107" t="s">
        <v>861</v>
      </c>
      <c r="J73" s="195"/>
    </row>
    <row r="74" spans="1:10">
      <c r="A74" s="108">
        <v>42426</v>
      </c>
      <c r="B74" s="111" t="s">
        <v>16</v>
      </c>
      <c r="C74" s="117"/>
      <c r="E74" s="109">
        <v>29768.01</v>
      </c>
      <c r="F74" s="80">
        <v>289</v>
      </c>
      <c r="G74" s="109">
        <v>1717563.14</v>
      </c>
      <c r="H74" s="107" t="s">
        <v>862</v>
      </c>
      <c r="J74" s="195"/>
    </row>
    <row r="75" spans="1:10">
      <c r="A75" s="108">
        <v>42426</v>
      </c>
      <c r="B75" s="111" t="s">
        <v>863</v>
      </c>
      <c r="C75" s="109">
        <v>2800</v>
      </c>
      <c r="D75" s="85">
        <v>214</v>
      </c>
      <c r="E75" s="109"/>
      <c r="F75" s="80"/>
      <c r="G75" s="109">
        <v>1687795.13</v>
      </c>
      <c r="H75" s="107"/>
      <c r="J75" s="195"/>
    </row>
    <row r="76" spans="1:10">
      <c r="A76" s="108">
        <v>42426</v>
      </c>
      <c r="B76" s="118" t="s">
        <v>50</v>
      </c>
      <c r="C76" s="109">
        <v>12.07</v>
      </c>
      <c r="D76" s="85">
        <v>227</v>
      </c>
      <c r="E76" s="109"/>
      <c r="F76" s="80"/>
      <c r="G76" s="109">
        <v>1690595.13</v>
      </c>
      <c r="H76" s="113" t="s">
        <v>819</v>
      </c>
      <c r="J76" s="195"/>
    </row>
    <row r="77" spans="1:10">
      <c r="A77" s="108">
        <v>42426</v>
      </c>
      <c r="B77" s="118" t="s">
        <v>52</v>
      </c>
      <c r="C77" s="109">
        <v>75.42</v>
      </c>
      <c r="D77" s="85">
        <v>227</v>
      </c>
      <c r="E77" s="109"/>
      <c r="F77" s="80"/>
      <c r="G77" s="109">
        <v>1690607.2</v>
      </c>
      <c r="H77" s="113" t="s">
        <v>819</v>
      </c>
      <c r="J77" s="195"/>
    </row>
    <row r="78" spans="1:10">
      <c r="A78" s="108">
        <v>42426</v>
      </c>
      <c r="B78" s="119" t="s">
        <v>53</v>
      </c>
      <c r="C78" s="109"/>
      <c r="D78" s="85"/>
      <c r="E78" s="109">
        <v>7755.74</v>
      </c>
      <c r="F78" s="80">
        <v>288</v>
      </c>
      <c r="G78" s="109">
        <v>1690682.62</v>
      </c>
      <c r="H78" s="107" t="s">
        <v>864</v>
      </c>
      <c r="J78" s="195"/>
    </row>
    <row r="79" spans="1:10">
      <c r="A79" s="108">
        <v>42426</v>
      </c>
      <c r="B79" s="112" t="s">
        <v>55</v>
      </c>
      <c r="C79" s="109">
        <v>39.200000000000003</v>
      </c>
      <c r="D79" s="85">
        <v>227</v>
      </c>
      <c r="E79" s="109"/>
      <c r="F79" s="80"/>
      <c r="G79" s="109">
        <v>1682926.88</v>
      </c>
      <c r="H79" s="113" t="s">
        <v>819</v>
      </c>
      <c r="J79" s="195"/>
    </row>
    <row r="80" spans="1:10">
      <c r="A80" s="108">
        <v>42426</v>
      </c>
      <c r="B80" s="112" t="s">
        <v>56</v>
      </c>
      <c r="C80" s="109">
        <v>245</v>
      </c>
      <c r="D80" s="85">
        <v>227</v>
      </c>
      <c r="E80" s="109"/>
      <c r="F80" s="80"/>
      <c r="G80" s="109">
        <v>1682966.08</v>
      </c>
      <c r="H80" s="113" t="s">
        <v>819</v>
      </c>
      <c r="J80" s="195"/>
    </row>
    <row r="81" spans="1:10">
      <c r="A81" s="108">
        <v>42426</v>
      </c>
      <c r="B81" s="111" t="s">
        <v>57</v>
      </c>
      <c r="C81" s="109"/>
      <c r="D81" s="85"/>
      <c r="E81" s="109">
        <v>10000</v>
      </c>
      <c r="F81" s="80">
        <v>288</v>
      </c>
      <c r="G81" s="109">
        <v>1683211.08</v>
      </c>
      <c r="H81" s="107" t="s">
        <v>864</v>
      </c>
      <c r="J81" s="195"/>
    </row>
    <row r="82" spans="1:10">
      <c r="A82" s="108">
        <v>42426</v>
      </c>
      <c r="B82" s="111" t="s">
        <v>865</v>
      </c>
      <c r="C82" s="109">
        <v>9854.5499999999993</v>
      </c>
      <c r="D82" s="85">
        <v>206</v>
      </c>
      <c r="E82" s="109"/>
      <c r="F82" s="80"/>
      <c r="G82" s="109">
        <v>1673211.08</v>
      </c>
      <c r="H82" s="107"/>
      <c r="J82" s="195"/>
    </row>
    <row r="83" spans="1:10">
      <c r="A83" s="108">
        <v>42426</v>
      </c>
      <c r="B83" s="111" t="s">
        <v>866</v>
      </c>
      <c r="C83" s="109">
        <v>6048.85</v>
      </c>
      <c r="D83" s="85">
        <v>209</v>
      </c>
      <c r="E83" s="109"/>
      <c r="F83" s="80"/>
      <c r="G83" s="109">
        <v>1683065.63</v>
      </c>
      <c r="H83" s="107"/>
      <c r="J83" s="195"/>
    </row>
    <row r="84" spans="1:10">
      <c r="A84" s="108">
        <v>42425</v>
      </c>
      <c r="B84" s="111" t="s">
        <v>867</v>
      </c>
      <c r="C84" s="109"/>
      <c r="D84" s="85"/>
      <c r="E84" s="109">
        <v>1552.64</v>
      </c>
      <c r="F84" s="80">
        <v>309</v>
      </c>
      <c r="G84" s="109">
        <v>1689114.48</v>
      </c>
      <c r="H84" s="107" t="s">
        <v>809</v>
      </c>
      <c r="J84" s="195"/>
    </row>
    <row r="85" spans="1:10">
      <c r="A85" s="108">
        <v>42425</v>
      </c>
      <c r="B85" s="111" t="s">
        <v>868</v>
      </c>
      <c r="C85" s="109"/>
      <c r="D85" s="85"/>
      <c r="E85" s="109">
        <v>3030</v>
      </c>
      <c r="F85" s="80">
        <v>287</v>
      </c>
      <c r="G85" s="109">
        <v>1687561.84</v>
      </c>
      <c r="H85" s="107" t="s">
        <v>869</v>
      </c>
      <c r="J85" s="195"/>
    </row>
    <row r="86" spans="1:10">
      <c r="A86" s="114">
        <v>42425</v>
      </c>
      <c r="B86" s="119" t="s">
        <v>870</v>
      </c>
      <c r="C86" s="117">
        <v>155000</v>
      </c>
      <c r="D86" s="176">
        <v>154</v>
      </c>
      <c r="E86" s="117"/>
      <c r="G86" s="109">
        <v>1684531.84</v>
      </c>
      <c r="H86" s="107"/>
      <c r="J86" s="195"/>
    </row>
    <row r="87" spans="1:10">
      <c r="A87" s="114">
        <v>42425</v>
      </c>
      <c r="B87" s="119" t="s">
        <v>871</v>
      </c>
      <c r="C87" s="117"/>
      <c r="E87" s="120">
        <v>25000</v>
      </c>
      <c r="F87" s="80">
        <v>351</v>
      </c>
      <c r="G87" s="109">
        <v>1839531.84</v>
      </c>
      <c r="H87" s="107"/>
      <c r="J87" s="195"/>
    </row>
    <row r="88" spans="1:10">
      <c r="A88" s="114">
        <v>42425</v>
      </c>
      <c r="B88" s="119" t="s">
        <v>871</v>
      </c>
      <c r="C88" s="117"/>
      <c r="E88" s="120">
        <v>22000</v>
      </c>
      <c r="F88" s="80">
        <v>350</v>
      </c>
      <c r="G88" s="109">
        <v>1814531.84</v>
      </c>
      <c r="H88" s="107"/>
      <c r="J88" s="195"/>
    </row>
    <row r="89" spans="1:10">
      <c r="A89" s="114">
        <v>42425</v>
      </c>
      <c r="B89" s="119" t="s">
        <v>872</v>
      </c>
      <c r="C89" s="117"/>
      <c r="E89" s="120">
        <v>259000</v>
      </c>
      <c r="F89" s="80">
        <v>290</v>
      </c>
      <c r="G89" s="109">
        <v>1792531.84</v>
      </c>
      <c r="H89" s="107"/>
      <c r="J89" s="195"/>
    </row>
    <row r="90" spans="1:10">
      <c r="A90" s="114">
        <v>42425</v>
      </c>
      <c r="B90" s="119" t="s">
        <v>873</v>
      </c>
      <c r="C90" s="117">
        <v>8288.06</v>
      </c>
      <c r="D90" s="176">
        <v>205</v>
      </c>
      <c r="E90" s="120"/>
      <c r="F90" s="80"/>
      <c r="G90" s="109">
        <v>1533531.84</v>
      </c>
      <c r="H90" s="107"/>
      <c r="J90" s="195"/>
    </row>
    <row r="91" spans="1:10">
      <c r="A91" s="114">
        <v>42425</v>
      </c>
      <c r="B91" s="111" t="s">
        <v>874</v>
      </c>
      <c r="C91" s="109">
        <v>14941.14</v>
      </c>
      <c r="D91" s="85">
        <v>208</v>
      </c>
      <c r="E91" s="109"/>
      <c r="F91" s="80"/>
      <c r="G91" s="109">
        <v>1541819.9</v>
      </c>
      <c r="H91" s="107"/>
      <c r="J91" s="195"/>
    </row>
    <row r="92" spans="1:10">
      <c r="A92" s="114">
        <v>42425</v>
      </c>
      <c r="B92" s="111" t="s">
        <v>875</v>
      </c>
      <c r="C92" s="109">
        <v>10299.049999999999</v>
      </c>
      <c r="D92" s="85">
        <v>207</v>
      </c>
      <c r="E92" s="109"/>
      <c r="F92" s="80"/>
      <c r="G92" s="109">
        <v>1556761.04</v>
      </c>
      <c r="H92" s="107"/>
      <c r="J92" s="195"/>
    </row>
    <row r="93" spans="1:10">
      <c r="A93" s="114">
        <v>42425</v>
      </c>
      <c r="B93" s="111" t="s">
        <v>876</v>
      </c>
      <c r="C93" s="109">
        <v>7813.79</v>
      </c>
      <c r="D93" s="85">
        <v>210</v>
      </c>
      <c r="E93" s="109"/>
      <c r="F93" s="80"/>
      <c r="G93" s="109">
        <v>1567060.09</v>
      </c>
      <c r="H93" s="107"/>
      <c r="J93" s="195"/>
    </row>
    <row r="94" spans="1:10">
      <c r="A94" s="114">
        <v>42425</v>
      </c>
      <c r="B94" s="111" t="s">
        <v>877</v>
      </c>
      <c r="C94" s="109">
        <v>11256.64</v>
      </c>
      <c r="D94" s="85">
        <v>211</v>
      </c>
      <c r="E94" s="109"/>
      <c r="F94" s="80"/>
      <c r="G94" s="109">
        <v>1574873.88</v>
      </c>
      <c r="H94" s="107"/>
      <c r="J94" s="195"/>
    </row>
    <row r="95" spans="1:10">
      <c r="A95" s="114">
        <v>42425</v>
      </c>
      <c r="B95" s="111" t="s">
        <v>878</v>
      </c>
      <c r="C95" s="109">
        <v>12583.71</v>
      </c>
      <c r="D95" s="85">
        <v>212</v>
      </c>
      <c r="E95" s="109"/>
      <c r="F95" s="80"/>
      <c r="G95" s="109">
        <v>1586130.52</v>
      </c>
      <c r="H95" s="107"/>
      <c r="J95" s="195"/>
    </row>
    <row r="96" spans="1:10">
      <c r="A96" s="114">
        <v>42425</v>
      </c>
      <c r="B96" s="111" t="s">
        <v>879</v>
      </c>
      <c r="C96" s="109">
        <v>8804.64</v>
      </c>
      <c r="D96" s="85">
        <v>213</v>
      </c>
      <c r="E96" s="109"/>
      <c r="F96" s="80"/>
      <c r="G96" s="109">
        <v>1598714.23</v>
      </c>
      <c r="H96" s="107"/>
      <c r="J96" s="195"/>
    </row>
    <row r="97" spans="1:10">
      <c r="A97" s="114">
        <v>42425</v>
      </c>
      <c r="B97" s="111" t="s">
        <v>16</v>
      </c>
      <c r="C97" s="109"/>
      <c r="D97" s="85"/>
      <c r="E97" s="109">
        <v>5030</v>
      </c>
      <c r="F97" s="80">
        <v>700</v>
      </c>
      <c r="G97" s="109">
        <v>1607518.87</v>
      </c>
      <c r="H97" s="107" t="s">
        <v>880</v>
      </c>
      <c r="J97" s="195"/>
    </row>
    <row r="98" spans="1:10">
      <c r="A98" s="114">
        <v>42425</v>
      </c>
      <c r="B98" s="111" t="s">
        <v>146</v>
      </c>
      <c r="C98" s="109"/>
      <c r="D98" s="85"/>
      <c r="E98" s="109">
        <v>120000</v>
      </c>
      <c r="F98" s="80">
        <v>284</v>
      </c>
      <c r="G98" s="109">
        <v>1602488.87</v>
      </c>
      <c r="H98" s="107" t="s">
        <v>881</v>
      </c>
      <c r="J98" s="195"/>
    </row>
    <row r="99" spans="1:10">
      <c r="A99" s="114">
        <v>42425</v>
      </c>
      <c r="B99" s="111" t="s">
        <v>16</v>
      </c>
      <c r="C99" s="109"/>
      <c r="D99" s="85"/>
      <c r="E99" s="109">
        <v>157000</v>
      </c>
      <c r="F99" s="80">
        <v>278</v>
      </c>
      <c r="G99" s="109">
        <v>1482488.87</v>
      </c>
      <c r="H99" s="107" t="s">
        <v>882</v>
      </c>
      <c r="J99" s="195"/>
    </row>
    <row r="100" spans="1:10">
      <c r="A100" s="114">
        <v>42425</v>
      </c>
      <c r="B100" s="111" t="s">
        <v>883</v>
      </c>
      <c r="C100" s="109"/>
      <c r="D100" s="85"/>
      <c r="E100" s="109">
        <v>1025</v>
      </c>
      <c r="F100" s="80">
        <v>286</v>
      </c>
      <c r="G100" s="109">
        <v>1325488.8700000001</v>
      </c>
      <c r="H100" s="107" t="s">
        <v>884</v>
      </c>
      <c r="J100" s="195"/>
    </row>
    <row r="101" spans="1:10">
      <c r="A101" s="114">
        <v>42425</v>
      </c>
      <c r="B101" s="111" t="s">
        <v>885</v>
      </c>
      <c r="C101" s="109">
        <v>1804794.83</v>
      </c>
      <c r="D101" s="85">
        <v>215</v>
      </c>
      <c r="E101" s="109"/>
      <c r="F101" s="80"/>
      <c r="G101" s="109">
        <v>1324463.8700000001</v>
      </c>
      <c r="H101" s="107"/>
      <c r="J101" s="195"/>
    </row>
    <row r="102" spans="1:10">
      <c r="A102" s="114">
        <v>42425</v>
      </c>
      <c r="B102" s="110" t="s">
        <v>886</v>
      </c>
      <c r="C102" s="109"/>
      <c r="D102" s="85"/>
      <c r="E102" s="109">
        <v>139796.01999999999</v>
      </c>
      <c r="F102" s="80">
        <v>256</v>
      </c>
      <c r="G102" s="109">
        <v>3129258.7</v>
      </c>
      <c r="H102" s="107" t="s">
        <v>887</v>
      </c>
      <c r="I102" s="99" t="s">
        <v>802</v>
      </c>
      <c r="J102" s="195"/>
    </row>
    <row r="103" spans="1:10">
      <c r="A103" s="114">
        <v>42425</v>
      </c>
      <c r="B103" s="110" t="s">
        <v>888</v>
      </c>
      <c r="C103" s="109"/>
      <c r="D103" s="85"/>
      <c r="E103" s="109">
        <v>190994.15</v>
      </c>
      <c r="F103" s="80">
        <v>257</v>
      </c>
      <c r="G103" s="109">
        <v>2989462.68</v>
      </c>
      <c r="H103" s="107" t="s">
        <v>889</v>
      </c>
      <c r="I103" s="99" t="s">
        <v>802</v>
      </c>
      <c r="J103" s="195"/>
    </row>
    <row r="104" spans="1:10">
      <c r="A104" s="114">
        <v>42425</v>
      </c>
      <c r="B104" s="110" t="s">
        <v>890</v>
      </c>
      <c r="C104" s="109"/>
      <c r="D104" s="85"/>
      <c r="E104" s="109">
        <v>253679.56</v>
      </c>
      <c r="F104" s="80">
        <v>258</v>
      </c>
      <c r="G104" s="109">
        <v>2798468.53</v>
      </c>
      <c r="H104" s="107" t="s">
        <v>891</v>
      </c>
      <c r="I104" s="99" t="s">
        <v>802</v>
      </c>
      <c r="J104" s="195"/>
    </row>
    <row r="105" spans="1:10">
      <c r="A105" s="114">
        <v>42425</v>
      </c>
      <c r="B105" s="111" t="s">
        <v>16</v>
      </c>
      <c r="C105" s="109"/>
      <c r="D105" s="85"/>
      <c r="E105" s="109">
        <v>6915.56</v>
      </c>
      <c r="F105" s="80">
        <v>265</v>
      </c>
      <c r="G105" s="109">
        <v>2544788.9700000002</v>
      </c>
      <c r="H105" s="121" t="s">
        <v>892</v>
      </c>
      <c r="J105" s="195"/>
    </row>
    <row r="106" spans="1:10">
      <c r="A106" s="114">
        <v>42425</v>
      </c>
      <c r="B106" s="111" t="s">
        <v>16</v>
      </c>
      <c r="C106" s="109"/>
      <c r="D106" s="85"/>
      <c r="E106" s="109">
        <v>100000</v>
      </c>
      <c r="F106" s="80">
        <v>266</v>
      </c>
      <c r="G106" s="109">
        <v>2537873.41</v>
      </c>
      <c r="H106" s="107" t="s">
        <v>893</v>
      </c>
      <c r="J106" s="195"/>
    </row>
    <row r="107" spans="1:10">
      <c r="A107" s="114">
        <v>42425</v>
      </c>
      <c r="B107" s="111" t="s">
        <v>16</v>
      </c>
      <c r="C107" s="109"/>
      <c r="D107" s="85"/>
      <c r="E107" s="109">
        <v>68049.440000000002</v>
      </c>
      <c r="F107" s="80">
        <v>274</v>
      </c>
      <c r="G107" s="109">
        <v>2437873.41</v>
      </c>
      <c r="H107" s="107" t="s">
        <v>894</v>
      </c>
      <c r="J107" s="195"/>
    </row>
    <row r="108" spans="1:10">
      <c r="A108" s="114">
        <v>42425</v>
      </c>
      <c r="B108" s="111" t="s">
        <v>895</v>
      </c>
      <c r="C108" s="109">
        <v>2500</v>
      </c>
      <c r="D108" s="85">
        <v>204</v>
      </c>
      <c r="E108" s="109"/>
      <c r="F108" s="80"/>
      <c r="G108" s="109">
        <v>2369823.9700000002</v>
      </c>
      <c r="H108" s="107"/>
      <c r="J108" s="195"/>
    </row>
    <row r="109" spans="1:10">
      <c r="A109" s="114">
        <v>42425</v>
      </c>
      <c r="B109" s="111" t="s">
        <v>16</v>
      </c>
      <c r="C109" s="109"/>
      <c r="D109" s="85"/>
      <c r="E109" s="122">
        <v>16917.36</v>
      </c>
      <c r="F109" s="169">
        <v>275</v>
      </c>
      <c r="G109" s="109">
        <v>2372323.9700000002</v>
      </c>
      <c r="H109" s="121" t="s">
        <v>896</v>
      </c>
      <c r="J109" s="195"/>
    </row>
    <row r="110" spans="1:10">
      <c r="A110" s="114">
        <v>42425</v>
      </c>
      <c r="B110" s="111" t="s">
        <v>897</v>
      </c>
      <c r="C110" s="109">
        <v>57.96</v>
      </c>
      <c r="D110" s="85">
        <v>178</v>
      </c>
      <c r="E110" s="109"/>
      <c r="F110" s="80"/>
      <c r="G110" s="109">
        <v>2355406.61</v>
      </c>
      <c r="H110" s="107"/>
      <c r="J110" s="195"/>
    </row>
    <row r="111" spans="1:10">
      <c r="A111" s="114">
        <v>42425</v>
      </c>
      <c r="B111" s="111" t="s">
        <v>898</v>
      </c>
      <c r="C111" s="109">
        <v>58</v>
      </c>
      <c r="D111" s="85">
        <v>177</v>
      </c>
      <c r="E111" s="109"/>
      <c r="F111" s="80"/>
      <c r="G111" s="109">
        <v>2355464.5699999998</v>
      </c>
      <c r="H111" s="107"/>
      <c r="J111" s="195"/>
    </row>
    <row r="112" spans="1:10">
      <c r="A112" s="114">
        <v>42425</v>
      </c>
      <c r="B112" s="111" t="s">
        <v>16</v>
      </c>
      <c r="C112" s="109"/>
      <c r="D112" s="85"/>
      <c r="E112" s="109">
        <v>50000</v>
      </c>
      <c r="F112" s="80">
        <v>277</v>
      </c>
      <c r="G112" s="109">
        <v>2355522.5699999998</v>
      </c>
      <c r="H112" s="107" t="s">
        <v>899</v>
      </c>
      <c r="J112" s="195"/>
    </row>
    <row r="113" spans="1:10">
      <c r="A113" s="114">
        <v>42425</v>
      </c>
      <c r="B113" s="111" t="s">
        <v>16</v>
      </c>
      <c r="C113" s="109"/>
      <c r="D113" s="85"/>
      <c r="E113" s="109">
        <v>40000</v>
      </c>
      <c r="F113" s="80">
        <v>271</v>
      </c>
      <c r="G113" s="109">
        <v>2305522.5699999998</v>
      </c>
      <c r="H113" s="107" t="s">
        <v>900</v>
      </c>
      <c r="J113" s="195"/>
    </row>
    <row r="114" spans="1:10">
      <c r="A114" s="114">
        <v>42425</v>
      </c>
      <c r="B114" s="118" t="s">
        <v>50</v>
      </c>
      <c r="C114" s="117">
        <v>11.84</v>
      </c>
      <c r="D114" s="85">
        <v>227</v>
      </c>
      <c r="E114" s="109"/>
      <c r="F114" s="80"/>
      <c r="G114" s="109">
        <v>2265522.5699999998</v>
      </c>
      <c r="H114" s="113" t="s">
        <v>819</v>
      </c>
      <c r="J114" s="195"/>
    </row>
    <row r="115" spans="1:10">
      <c r="A115" s="114">
        <v>42425</v>
      </c>
      <c r="B115" s="118" t="s">
        <v>52</v>
      </c>
      <c r="C115" s="117">
        <v>73.989999999999995</v>
      </c>
      <c r="D115" s="85">
        <v>227</v>
      </c>
      <c r="E115" s="109"/>
      <c r="F115" s="80"/>
      <c r="G115" s="109">
        <v>2265534.41</v>
      </c>
      <c r="H115" s="113" t="s">
        <v>819</v>
      </c>
      <c r="J115" s="195"/>
    </row>
    <row r="116" spans="1:10">
      <c r="A116" s="114">
        <v>42425</v>
      </c>
      <c r="B116" s="119" t="s">
        <v>53</v>
      </c>
      <c r="C116" s="117"/>
      <c r="E116" s="109">
        <v>10831.82</v>
      </c>
      <c r="F116" s="80">
        <v>273</v>
      </c>
      <c r="G116" s="109">
        <v>2265608.4</v>
      </c>
      <c r="H116" s="107" t="s">
        <v>901</v>
      </c>
      <c r="J116" s="195"/>
    </row>
    <row r="117" spans="1:10">
      <c r="A117" s="108">
        <v>42424</v>
      </c>
      <c r="B117" s="123" t="s">
        <v>902</v>
      </c>
      <c r="C117" s="117">
        <v>1841.64</v>
      </c>
      <c r="D117" s="176">
        <v>194</v>
      </c>
      <c r="E117" s="117"/>
      <c r="G117" s="117">
        <v>2254776.58</v>
      </c>
      <c r="H117" s="107" t="s">
        <v>903</v>
      </c>
      <c r="J117" s="195"/>
    </row>
    <row r="118" spans="1:10">
      <c r="A118" s="108">
        <v>42424</v>
      </c>
      <c r="B118" s="123" t="s">
        <v>904</v>
      </c>
      <c r="C118" s="117">
        <v>4142.49</v>
      </c>
      <c r="D118" s="176">
        <v>193</v>
      </c>
      <c r="E118" s="117"/>
      <c r="G118" s="117">
        <v>2256618.2200000002</v>
      </c>
      <c r="H118" s="107" t="s">
        <v>905</v>
      </c>
      <c r="J118" s="195"/>
    </row>
    <row r="119" spans="1:10">
      <c r="A119" s="108">
        <v>42424</v>
      </c>
      <c r="B119" s="123" t="s">
        <v>906</v>
      </c>
      <c r="C119" s="117">
        <v>6330.02</v>
      </c>
      <c r="D119" s="176">
        <v>192</v>
      </c>
      <c r="E119" s="117"/>
      <c r="G119" s="117">
        <v>2260760.71</v>
      </c>
      <c r="H119" s="107" t="s">
        <v>907</v>
      </c>
      <c r="J119" s="195"/>
    </row>
    <row r="120" spans="1:10">
      <c r="A120" s="108">
        <v>42424</v>
      </c>
      <c r="B120" s="123" t="s">
        <v>908</v>
      </c>
      <c r="C120" s="117">
        <v>903.81</v>
      </c>
      <c r="E120" s="117"/>
      <c r="G120" s="117">
        <v>2267090.73</v>
      </c>
      <c r="H120" s="107"/>
      <c r="J120" s="195"/>
    </row>
    <row r="121" spans="1:10">
      <c r="A121" s="108">
        <v>42424</v>
      </c>
      <c r="B121" s="123" t="s">
        <v>909</v>
      </c>
      <c r="C121" s="117">
        <v>989.21</v>
      </c>
      <c r="E121" s="117"/>
      <c r="G121" s="117">
        <v>2267994.54</v>
      </c>
      <c r="H121" s="107"/>
      <c r="J121" s="195"/>
    </row>
    <row r="122" spans="1:10">
      <c r="A122" s="108">
        <v>42424</v>
      </c>
      <c r="B122" s="123" t="s">
        <v>910</v>
      </c>
      <c r="C122" s="117">
        <v>903.81</v>
      </c>
      <c r="E122" s="117"/>
      <c r="G122" s="117">
        <v>2268983.75</v>
      </c>
      <c r="H122" s="107"/>
      <c r="J122" s="195"/>
    </row>
    <row r="123" spans="1:10">
      <c r="A123" s="108">
        <v>42424</v>
      </c>
      <c r="B123" s="123" t="s">
        <v>911</v>
      </c>
      <c r="C123" s="117">
        <v>1504.5</v>
      </c>
      <c r="E123" s="117"/>
      <c r="G123" s="117">
        <v>2269887.56</v>
      </c>
      <c r="H123" s="107"/>
      <c r="J123" s="195"/>
    </row>
    <row r="124" spans="1:10">
      <c r="A124" s="124">
        <v>42424</v>
      </c>
      <c r="B124" s="125" t="s">
        <v>912</v>
      </c>
      <c r="C124" s="126"/>
      <c r="D124" s="177"/>
      <c r="E124" s="126">
        <v>37316.94</v>
      </c>
      <c r="F124" s="170">
        <v>279</v>
      </c>
      <c r="G124" s="126">
        <v>2271392.06</v>
      </c>
      <c r="H124" s="121" t="s">
        <v>913</v>
      </c>
      <c r="J124" s="195"/>
    </row>
    <row r="125" spans="1:10">
      <c r="A125" s="124">
        <v>42424</v>
      </c>
      <c r="B125" s="125" t="s">
        <v>914</v>
      </c>
      <c r="C125" s="126"/>
      <c r="D125" s="177"/>
      <c r="E125" s="126">
        <v>16924.330000000002</v>
      </c>
      <c r="F125" s="170">
        <v>280</v>
      </c>
      <c r="G125" s="126">
        <v>2234075.12</v>
      </c>
      <c r="H125" s="121" t="s">
        <v>915</v>
      </c>
      <c r="J125" s="195"/>
    </row>
    <row r="126" spans="1:10">
      <c r="A126" s="108">
        <v>42424</v>
      </c>
      <c r="B126" s="123" t="s">
        <v>916</v>
      </c>
      <c r="C126" s="117"/>
      <c r="E126" s="117">
        <v>3871.64</v>
      </c>
      <c r="G126" s="117">
        <v>2217150.79</v>
      </c>
      <c r="H126" s="107" t="s">
        <v>917</v>
      </c>
      <c r="J126" s="195"/>
    </row>
    <row r="127" spans="1:10">
      <c r="A127" s="108">
        <v>42424</v>
      </c>
      <c r="B127" s="127" t="s">
        <v>918</v>
      </c>
      <c r="C127" s="117"/>
      <c r="E127" s="117">
        <v>134796.24</v>
      </c>
      <c r="F127" s="81">
        <v>248</v>
      </c>
      <c r="G127" s="117">
        <v>2213279.15</v>
      </c>
      <c r="H127" s="107" t="s">
        <v>919</v>
      </c>
      <c r="I127" s="99" t="s">
        <v>802</v>
      </c>
      <c r="J127" s="195"/>
    </row>
    <row r="128" spans="1:10">
      <c r="A128" s="108">
        <v>42424</v>
      </c>
      <c r="B128" s="127" t="s">
        <v>920</v>
      </c>
      <c r="C128" s="117"/>
      <c r="E128" s="117">
        <v>175994.92</v>
      </c>
      <c r="F128" s="81">
        <v>249</v>
      </c>
      <c r="G128" s="117">
        <v>2078482.91</v>
      </c>
      <c r="H128" s="107" t="s">
        <v>921</v>
      </c>
      <c r="I128" s="99" t="s">
        <v>802</v>
      </c>
      <c r="J128" s="195"/>
    </row>
    <row r="129" spans="1:10">
      <c r="A129" s="108">
        <v>42424</v>
      </c>
      <c r="B129" s="127" t="s">
        <v>922</v>
      </c>
      <c r="C129" s="117"/>
      <c r="E129" s="117">
        <v>73297.95</v>
      </c>
      <c r="F129" s="81">
        <v>250</v>
      </c>
      <c r="G129" s="117">
        <v>1902487.99</v>
      </c>
      <c r="H129" s="107" t="s">
        <v>923</v>
      </c>
      <c r="I129" s="99" t="s">
        <v>802</v>
      </c>
      <c r="J129" s="195"/>
    </row>
    <row r="130" spans="1:10">
      <c r="A130" s="108">
        <v>42424</v>
      </c>
      <c r="B130" s="127" t="s">
        <v>924</v>
      </c>
      <c r="C130" s="117"/>
      <c r="E130" s="117">
        <v>267888.3</v>
      </c>
      <c r="F130" s="81">
        <v>251</v>
      </c>
      <c r="G130" s="117">
        <v>1829190.04</v>
      </c>
      <c r="H130" s="107" t="s">
        <v>925</v>
      </c>
      <c r="I130" s="99" t="s">
        <v>802</v>
      </c>
      <c r="J130" s="195"/>
    </row>
    <row r="131" spans="1:10">
      <c r="A131" s="108">
        <v>42424</v>
      </c>
      <c r="B131" s="127" t="s">
        <v>926</v>
      </c>
      <c r="C131" s="117"/>
      <c r="E131" s="117">
        <v>267888.3</v>
      </c>
      <c r="F131" s="81">
        <v>252</v>
      </c>
      <c r="G131" s="117">
        <v>1561301.74</v>
      </c>
      <c r="H131" s="107" t="s">
        <v>927</v>
      </c>
      <c r="I131" s="99" t="s">
        <v>802</v>
      </c>
      <c r="J131" s="195"/>
    </row>
    <row r="132" spans="1:10">
      <c r="A132" s="108">
        <v>42424</v>
      </c>
      <c r="B132" s="127" t="s">
        <v>928</v>
      </c>
      <c r="C132" s="117"/>
      <c r="E132" s="117">
        <v>267888.3</v>
      </c>
      <c r="F132" s="81">
        <v>253</v>
      </c>
      <c r="G132" s="117">
        <v>1293413.44</v>
      </c>
      <c r="H132" s="107" t="s">
        <v>929</v>
      </c>
      <c r="I132" s="99" t="s">
        <v>802</v>
      </c>
      <c r="J132" s="195"/>
    </row>
    <row r="133" spans="1:10">
      <c r="A133" s="108">
        <v>42424</v>
      </c>
      <c r="B133" s="127" t="s">
        <v>930</v>
      </c>
      <c r="C133" s="117"/>
      <c r="E133" s="117">
        <v>266168.62</v>
      </c>
      <c r="F133" s="81">
        <v>254</v>
      </c>
      <c r="G133" s="117">
        <v>1025525.14</v>
      </c>
      <c r="H133" s="107" t="s">
        <v>931</v>
      </c>
      <c r="I133" s="99" t="s">
        <v>802</v>
      </c>
      <c r="J133" s="195"/>
    </row>
    <row r="134" spans="1:10">
      <c r="A134" s="108">
        <v>42424</v>
      </c>
      <c r="B134" s="127" t="s">
        <v>932</v>
      </c>
      <c r="C134" s="117"/>
      <c r="E134" s="117">
        <v>79998.02</v>
      </c>
      <c r="F134" s="81">
        <v>255</v>
      </c>
      <c r="G134" s="117">
        <v>759356.52</v>
      </c>
      <c r="H134" s="107" t="s">
        <v>933</v>
      </c>
      <c r="I134" s="99" t="s">
        <v>802</v>
      </c>
      <c r="J134" s="195"/>
    </row>
    <row r="135" spans="1:10">
      <c r="A135" s="108">
        <v>42424</v>
      </c>
      <c r="B135" s="123" t="s">
        <v>934</v>
      </c>
      <c r="C135" s="117"/>
      <c r="E135" s="117">
        <v>1025</v>
      </c>
      <c r="F135" s="81">
        <v>270</v>
      </c>
      <c r="G135" s="117">
        <v>679358.5</v>
      </c>
      <c r="H135" s="107" t="s">
        <v>935</v>
      </c>
      <c r="J135" s="195"/>
    </row>
    <row r="136" spans="1:10">
      <c r="A136" s="108">
        <v>42424</v>
      </c>
      <c r="B136" s="123" t="s">
        <v>936</v>
      </c>
      <c r="C136" s="117"/>
      <c r="E136" s="117">
        <v>138446</v>
      </c>
      <c r="F136" s="81">
        <v>276</v>
      </c>
      <c r="G136" s="117">
        <v>678333.5</v>
      </c>
      <c r="H136" s="107" t="s">
        <v>937</v>
      </c>
      <c r="J136" s="195"/>
    </row>
    <row r="137" spans="1:10">
      <c r="A137" s="108">
        <v>42424</v>
      </c>
      <c r="B137" s="123" t="s">
        <v>938</v>
      </c>
      <c r="C137" s="117"/>
      <c r="E137" s="117">
        <v>4100</v>
      </c>
      <c r="F137" s="81">
        <v>269</v>
      </c>
      <c r="G137" s="117">
        <v>539887.5</v>
      </c>
      <c r="H137" s="107" t="s">
        <v>939</v>
      </c>
      <c r="J137" s="195"/>
    </row>
    <row r="138" spans="1:10">
      <c r="A138" s="108">
        <v>42424</v>
      </c>
      <c r="B138" s="123" t="s">
        <v>940</v>
      </c>
      <c r="C138" s="117">
        <v>100000</v>
      </c>
      <c r="D138" s="176">
        <v>202</v>
      </c>
      <c r="E138" s="117"/>
      <c r="G138" s="117">
        <v>535787.5</v>
      </c>
      <c r="H138" s="107"/>
      <c r="J138" s="195"/>
    </row>
    <row r="139" spans="1:10">
      <c r="A139" s="108">
        <v>42424</v>
      </c>
      <c r="B139" s="123" t="s">
        <v>941</v>
      </c>
      <c r="C139" s="117">
        <v>20000</v>
      </c>
      <c r="E139" s="117"/>
      <c r="G139" s="117">
        <v>635787.5</v>
      </c>
      <c r="H139" s="107"/>
      <c r="J139" s="195"/>
    </row>
    <row r="140" spans="1:10">
      <c r="A140" s="108">
        <v>42424</v>
      </c>
      <c r="B140" s="123" t="s">
        <v>942</v>
      </c>
      <c r="C140" s="117">
        <v>10000</v>
      </c>
      <c r="E140" s="117"/>
      <c r="G140" s="117">
        <v>655787.5</v>
      </c>
      <c r="H140" s="107"/>
      <c r="J140" s="195"/>
    </row>
    <row r="141" spans="1:10">
      <c r="A141" s="108">
        <v>42424</v>
      </c>
      <c r="B141" s="123" t="s">
        <v>943</v>
      </c>
      <c r="C141" s="117">
        <v>163050</v>
      </c>
      <c r="D141" s="176">
        <v>185</v>
      </c>
      <c r="E141" s="117"/>
      <c r="G141" s="117">
        <v>665787.5</v>
      </c>
      <c r="H141" s="107"/>
      <c r="J141" s="195"/>
    </row>
    <row r="142" spans="1:10">
      <c r="A142" s="108">
        <v>42424</v>
      </c>
      <c r="B142" s="123" t="s">
        <v>944</v>
      </c>
      <c r="C142" s="117">
        <v>5000</v>
      </c>
      <c r="D142" s="176">
        <v>184</v>
      </c>
      <c r="E142" s="117"/>
      <c r="G142" s="117">
        <v>828837.5</v>
      </c>
      <c r="H142" s="107"/>
      <c r="J142" s="195"/>
    </row>
    <row r="143" spans="1:10">
      <c r="A143" s="108">
        <v>42424</v>
      </c>
      <c r="B143" s="123" t="s">
        <v>945</v>
      </c>
      <c r="C143" s="117">
        <v>580</v>
      </c>
      <c r="D143" s="176">
        <v>203</v>
      </c>
      <c r="E143" s="117"/>
      <c r="G143" s="117">
        <v>833837.5</v>
      </c>
      <c r="H143" s="107"/>
      <c r="J143" s="195"/>
    </row>
    <row r="144" spans="1:10">
      <c r="A144" s="108">
        <v>42424</v>
      </c>
      <c r="B144" s="123" t="s">
        <v>946</v>
      </c>
      <c r="C144" s="117">
        <v>7772</v>
      </c>
      <c r="D144" s="176">
        <v>201</v>
      </c>
      <c r="E144" s="117"/>
      <c r="G144" s="117">
        <v>834417.5</v>
      </c>
      <c r="H144" s="107"/>
      <c r="J144" s="195"/>
    </row>
    <row r="145" spans="1:10">
      <c r="A145" s="108">
        <v>42424</v>
      </c>
      <c r="B145" s="123" t="s">
        <v>947</v>
      </c>
      <c r="C145" s="117">
        <v>11600</v>
      </c>
      <c r="D145" s="176">
        <v>200</v>
      </c>
      <c r="E145" s="117"/>
      <c r="G145" s="117">
        <v>842189.5</v>
      </c>
      <c r="H145" s="107"/>
      <c r="J145" s="195"/>
    </row>
    <row r="146" spans="1:10">
      <c r="A146" s="108">
        <v>42424</v>
      </c>
      <c r="B146" s="123" t="s">
        <v>948</v>
      </c>
      <c r="C146" s="117">
        <v>500</v>
      </c>
      <c r="D146" s="176">
        <v>225</v>
      </c>
      <c r="E146" s="117"/>
      <c r="G146" s="117">
        <v>853789.5</v>
      </c>
      <c r="H146" s="107"/>
      <c r="J146" s="195"/>
    </row>
    <row r="147" spans="1:10">
      <c r="A147" s="108">
        <v>42424</v>
      </c>
      <c r="B147" s="123" t="s">
        <v>949</v>
      </c>
      <c r="C147" s="117">
        <v>5699.13</v>
      </c>
      <c r="D147" s="176">
        <v>199</v>
      </c>
      <c r="E147" s="117"/>
      <c r="G147" s="117">
        <v>854289.5</v>
      </c>
      <c r="H147" s="107"/>
      <c r="J147" s="195"/>
    </row>
    <row r="148" spans="1:10">
      <c r="A148" s="108">
        <v>42424</v>
      </c>
      <c r="B148" s="123" t="s">
        <v>950</v>
      </c>
      <c r="C148" s="117">
        <v>1400</v>
      </c>
      <c r="D148" s="176">
        <v>198</v>
      </c>
      <c r="E148" s="117"/>
      <c r="G148" s="117">
        <v>859988.63</v>
      </c>
      <c r="H148" s="107"/>
      <c r="J148" s="195"/>
    </row>
    <row r="149" spans="1:10">
      <c r="A149" s="108">
        <v>42424</v>
      </c>
      <c r="B149" s="123" t="s">
        <v>951</v>
      </c>
      <c r="C149" s="117">
        <v>72719.240000000005</v>
      </c>
      <c r="D149" s="176">
        <v>197</v>
      </c>
      <c r="E149" s="117"/>
      <c r="G149" s="117">
        <v>861388.63</v>
      </c>
      <c r="H149" s="107"/>
      <c r="J149" s="195"/>
    </row>
    <row r="150" spans="1:10">
      <c r="A150" s="108">
        <v>42424</v>
      </c>
      <c r="B150" s="123" t="s">
        <v>952</v>
      </c>
      <c r="C150" s="117">
        <v>2088</v>
      </c>
      <c r="D150" s="176">
        <v>196</v>
      </c>
      <c r="E150" s="117"/>
      <c r="G150" s="117">
        <v>934107.87</v>
      </c>
      <c r="H150" s="107"/>
      <c r="J150" s="195"/>
    </row>
    <row r="151" spans="1:10">
      <c r="A151" s="108">
        <v>42424</v>
      </c>
      <c r="B151" s="123" t="s">
        <v>953</v>
      </c>
      <c r="C151" s="117">
        <v>17991.599999999999</v>
      </c>
      <c r="D151" s="176">
        <v>191</v>
      </c>
      <c r="E151" s="117"/>
      <c r="G151" s="117">
        <v>936195.87</v>
      </c>
      <c r="H151" s="107"/>
      <c r="J151" s="195"/>
    </row>
    <row r="152" spans="1:10">
      <c r="A152" s="108">
        <v>42424</v>
      </c>
      <c r="B152" s="123" t="s">
        <v>954</v>
      </c>
      <c r="C152" s="117">
        <v>34800</v>
      </c>
      <c r="D152" s="176">
        <v>190</v>
      </c>
      <c r="E152" s="117"/>
      <c r="G152" s="117">
        <v>954187.47</v>
      </c>
      <c r="H152" s="107"/>
      <c r="J152" s="195"/>
    </row>
    <row r="153" spans="1:10">
      <c r="A153" s="108">
        <v>42424</v>
      </c>
      <c r="B153" s="123" t="s">
        <v>955</v>
      </c>
      <c r="C153" s="117">
        <v>4239.33</v>
      </c>
      <c r="D153" s="176">
        <v>189</v>
      </c>
      <c r="E153" s="117"/>
      <c r="G153" s="117">
        <v>988987.47</v>
      </c>
      <c r="H153" s="107"/>
      <c r="J153" s="195"/>
    </row>
    <row r="154" spans="1:10">
      <c r="A154" s="108">
        <v>42424</v>
      </c>
      <c r="B154" s="123" t="s">
        <v>956</v>
      </c>
      <c r="C154" s="117">
        <v>4861.2</v>
      </c>
      <c r="D154" s="176">
        <v>188</v>
      </c>
      <c r="E154" s="117"/>
      <c r="G154" s="117">
        <v>993226.8</v>
      </c>
      <c r="H154" s="107"/>
      <c r="J154" s="195"/>
    </row>
    <row r="155" spans="1:10">
      <c r="A155" s="108">
        <v>42424</v>
      </c>
      <c r="B155" s="123" t="s">
        <v>957</v>
      </c>
      <c r="C155" s="117">
        <v>8120</v>
      </c>
      <c r="D155" s="176">
        <v>187</v>
      </c>
      <c r="E155" s="117"/>
      <c r="G155" s="117">
        <v>998088</v>
      </c>
      <c r="H155" s="107"/>
      <c r="J155" s="195"/>
    </row>
    <row r="156" spans="1:10">
      <c r="A156" s="108">
        <v>42424</v>
      </c>
      <c r="B156" s="123" t="s">
        <v>958</v>
      </c>
      <c r="C156" s="117">
        <v>1682</v>
      </c>
      <c r="D156" s="176">
        <v>186</v>
      </c>
      <c r="E156" s="117"/>
      <c r="G156" s="117">
        <v>1006208</v>
      </c>
      <c r="H156" s="107"/>
      <c r="J156" s="195"/>
    </row>
    <row r="157" spans="1:10">
      <c r="A157" s="108">
        <v>42424</v>
      </c>
      <c r="B157" s="123" t="s">
        <v>959</v>
      </c>
      <c r="C157" s="117">
        <v>491900</v>
      </c>
      <c r="D157" s="176">
        <v>183</v>
      </c>
      <c r="E157" s="117"/>
      <c r="G157" s="117">
        <v>1007890</v>
      </c>
      <c r="H157" s="107"/>
      <c r="J157" s="195"/>
    </row>
    <row r="158" spans="1:10">
      <c r="A158" s="108">
        <v>42424</v>
      </c>
      <c r="B158" s="123" t="s">
        <v>960</v>
      </c>
      <c r="C158" s="117">
        <v>5000</v>
      </c>
      <c r="D158" s="176">
        <v>182</v>
      </c>
      <c r="E158" s="117"/>
      <c r="G158" s="117">
        <v>1499790</v>
      </c>
      <c r="H158" s="107"/>
      <c r="J158" s="195"/>
    </row>
    <row r="159" spans="1:10">
      <c r="A159" s="108">
        <v>42424</v>
      </c>
      <c r="B159" s="123" t="s">
        <v>961</v>
      </c>
      <c r="C159" s="117">
        <v>800</v>
      </c>
      <c r="D159" s="176">
        <v>181</v>
      </c>
      <c r="E159" s="117"/>
      <c r="G159" s="117">
        <v>1504790</v>
      </c>
      <c r="H159" s="107"/>
      <c r="J159" s="195"/>
    </row>
    <row r="160" spans="1:10">
      <c r="A160" s="108">
        <v>42424</v>
      </c>
      <c r="B160" s="123" t="s">
        <v>962</v>
      </c>
      <c r="C160" s="117">
        <v>2695.84</v>
      </c>
      <c r="D160" s="176">
        <v>180</v>
      </c>
      <c r="E160" s="117"/>
      <c r="G160" s="117">
        <v>1505590</v>
      </c>
      <c r="H160" s="107"/>
      <c r="J160" s="195"/>
    </row>
    <row r="161" spans="1:10">
      <c r="A161" s="108">
        <v>42424</v>
      </c>
      <c r="B161" s="123" t="s">
        <v>963</v>
      </c>
      <c r="C161" s="117">
        <v>348</v>
      </c>
      <c r="D161" s="176">
        <v>179</v>
      </c>
      <c r="E161" s="117"/>
      <c r="G161" s="117">
        <v>1508285.84</v>
      </c>
      <c r="H161" s="107"/>
      <c r="J161" s="195"/>
    </row>
    <row r="162" spans="1:10">
      <c r="A162" s="108">
        <v>42424</v>
      </c>
      <c r="B162" s="123" t="s">
        <v>964</v>
      </c>
      <c r="C162" s="117"/>
      <c r="E162" s="120">
        <v>3030</v>
      </c>
      <c r="F162" s="80">
        <v>244</v>
      </c>
      <c r="G162" s="117">
        <v>1508633.84</v>
      </c>
      <c r="H162" s="107" t="s">
        <v>965</v>
      </c>
      <c r="J162" s="195"/>
    </row>
    <row r="163" spans="1:10">
      <c r="A163" s="108">
        <v>42424</v>
      </c>
      <c r="B163" s="123" t="s">
        <v>16</v>
      </c>
      <c r="C163" s="117"/>
      <c r="E163" s="117">
        <v>214406</v>
      </c>
      <c r="F163" s="81">
        <v>241</v>
      </c>
      <c r="G163" s="117">
        <v>1505603.84</v>
      </c>
      <c r="H163" s="107" t="s">
        <v>966</v>
      </c>
      <c r="J163" s="195"/>
    </row>
    <row r="164" spans="1:10">
      <c r="A164" s="108">
        <v>42424</v>
      </c>
      <c r="B164" s="123" t="s">
        <v>16</v>
      </c>
      <c r="C164" s="117"/>
      <c r="E164" s="117">
        <v>175000</v>
      </c>
      <c r="F164" s="81">
        <v>243</v>
      </c>
      <c r="G164" s="117">
        <v>1291197.8400000001</v>
      </c>
      <c r="H164" s="107" t="s">
        <v>967</v>
      </c>
      <c r="J164" s="195"/>
    </row>
    <row r="165" spans="1:10">
      <c r="A165" s="108">
        <v>42424</v>
      </c>
      <c r="B165" s="123" t="s">
        <v>16</v>
      </c>
      <c r="C165" s="117"/>
      <c r="E165" s="117">
        <v>3048.85</v>
      </c>
      <c r="F165" s="81">
        <v>237</v>
      </c>
      <c r="G165" s="117">
        <v>1116197.8400000001</v>
      </c>
      <c r="H165" s="107" t="s">
        <v>968</v>
      </c>
      <c r="J165" s="195"/>
    </row>
    <row r="166" spans="1:10">
      <c r="A166" s="108">
        <v>42424</v>
      </c>
      <c r="B166" s="123" t="s">
        <v>16</v>
      </c>
      <c r="C166" s="117"/>
      <c r="E166" s="117">
        <v>9577.08</v>
      </c>
      <c r="F166" s="81">
        <v>232</v>
      </c>
      <c r="G166" s="117">
        <v>1113148.99</v>
      </c>
      <c r="H166" s="121" t="s">
        <v>969</v>
      </c>
      <c r="J166" s="195"/>
    </row>
    <row r="167" spans="1:10">
      <c r="A167" s="108">
        <v>42424</v>
      </c>
      <c r="B167" s="123" t="s">
        <v>16</v>
      </c>
      <c r="C167" s="117"/>
      <c r="E167" s="117">
        <v>15000</v>
      </c>
      <c r="F167" s="81">
        <v>223</v>
      </c>
      <c r="G167" s="117">
        <v>1103571.9099999999</v>
      </c>
      <c r="H167" s="107" t="s">
        <v>970</v>
      </c>
      <c r="J167" s="195"/>
    </row>
    <row r="168" spans="1:10">
      <c r="A168" s="108">
        <v>42424</v>
      </c>
      <c r="B168" s="123" t="s">
        <v>16</v>
      </c>
      <c r="C168" s="117"/>
      <c r="E168" s="117">
        <v>21726.12</v>
      </c>
      <c r="F168" s="81">
        <v>245</v>
      </c>
      <c r="G168" s="117">
        <v>1088571.9099999999</v>
      </c>
      <c r="H168" s="121" t="s">
        <v>971</v>
      </c>
      <c r="J168" s="195"/>
    </row>
    <row r="169" spans="1:10">
      <c r="A169" s="108">
        <v>42424</v>
      </c>
      <c r="B169" s="111" t="s">
        <v>972</v>
      </c>
      <c r="C169" s="109">
        <v>19607.82</v>
      </c>
      <c r="D169" s="85">
        <v>195</v>
      </c>
      <c r="E169" s="109"/>
      <c r="F169" s="80"/>
      <c r="G169" s="109">
        <v>1066845.79</v>
      </c>
      <c r="H169" s="107" t="s">
        <v>973</v>
      </c>
      <c r="J169" s="195"/>
    </row>
    <row r="170" spans="1:10">
      <c r="A170" s="108">
        <v>42424</v>
      </c>
      <c r="B170" s="111" t="s">
        <v>974</v>
      </c>
      <c r="C170" s="109"/>
      <c r="D170" s="85"/>
      <c r="E170" s="109">
        <v>150000</v>
      </c>
      <c r="F170" s="80">
        <v>267</v>
      </c>
      <c r="G170" s="109">
        <v>1086453.6100000001</v>
      </c>
      <c r="H170" s="107" t="s">
        <v>975</v>
      </c>
      <c r="J170" s="195"/>
    </row>
    <row r="171" spans="1:10">
      <c r="A171" s="108">
        <v>42424</v>
      </c>
      <c r="B171" s="112" t="s">
        <v>50</v>
      </c>
      <c r="C171" s="109">
        <v>11.55</v>
      </c>
      <c r="D171" s="85">
        <v>227</v>
      </c>
      <c r="E171" s="109"/>
      <c r="F171" s="80"/>
      <c r="G171" s="109">
        <v>936453.61</v>
      </c>
      <c r="H171" s="113" t="s">
        <v>819</v>
      </c>
      <c r="J171" s="195"/>
    </row>
    <row r="172" spans="1:10">
      <c r="A172" s="108">
        <v>42424</v>
      </c>
      <c r="B172" s="112" t="s">
        <v>52</v>
      </c>
      <c r="C172" s="109">
        <v>72.17</v>
      </c>
      <c r="D172" s="85">
        <v>227</v>
      </c>
      <c r="E172" s="109"/>
      <c r="F172" s="80"/>
      <c r="G172" s="109">
        <v>936465.16</v>
      </c>
      <c r="H172" s="113" t="s">
        <v>819</v>
      </c>
      <c r="J172" s="195"/>
    </row>
    <row r="173" spans="1:10">
      <c r="A173" s="108">
        <v>42424</v>
      </c>
      <c r="B173" s="111" t="s">
        <v>53</v>
      </c>
      <c r="C173" s="109"/>
      <c r="D173" s="85"/>
      <c r="E173" s="109">
        <v>8249.14</v>
      </c>
      <c r="F173" s="80">
        <v>236</v>
      </c>
      <c r="G173" s="109">
        <v>936537.33</v>
      </c>
      <c r="H173" s="107" t="s">
        <v>976</v>
      </c>
      <c r="J173" s="195"/>
    </row>
    <row r="174" spans="1:10">
      <c r="A174" s="108">
        <v>42424</v>
      </c>
      <c r="B174" s="112" t="s">
        <v>55</v>
      </c>
      <c r="C174" s="109">
        <v>31.86</v>
      </c>
      <c r="D174" s="85">
        <v>227</v>
      </c>
      <c r="E174" s="109"/>
      <c r="F174" s="80"/>
      <c r="G174" s="109">
        <v>928288.19</v>
      </c>
      <c r="H174" s="113" t="s">
        <v>819</v>
      </c>
      <c r="J174" s="195"/>
    </row>
    <row r="175" spans="1:10">
      <c r="A175" s="108">
        <v>42424</v>
      </c>
      <c r="B175" s="112" t="s">
        <v>56</v>
      </c>
      <c r="C175" s="109">
        <v>199.15</v>
      </c>
      <c r="D175" s="85">
        <v>227</v>
      </c>
      <c r="E175" s="109"/>
      <c r="F175" s="80"/>
      <c r="G175" s="109">
        <v>928320.05</v>
      </c>
      <c r="H175" s="113" t="s">
        <v>819</v>
      </c>
      <c r="J175" s="195"/>
    </row>
    <row r="176" spans="1:10">
      <c r="A176" s="108">
        <v>42424</v>
      </c>
      <c r="B176" s="111" t="s">
        <v>57</v>
      </c>
      <c r="C176" s="109"/>
      <c r="D176" s="85"/>
      <c r="E176" s="109">
        <v>8129.02</v>
      </c>
      <c r="F176" s="80">
        <v>236</v>
      </c>
      <c r="G176" s="109">
        <v>928519.2</v>
      </c>
      <c r="H176" s="107" t="s">
        <v>976</v>
      </c>
      <c r="J176" s="195"/>
    </row>
    <row r="177" spans="1:10">
      <c r="A177" s="108">
        <v>42424</v>
      </c>
      <c r="B177" s="111" t="s">
        <v>977</v>
      </c>
      <c r="C177" s="109">
        <v>134000</v>
      </c>
      <c r="D177" s="85">
        <v>124</v>
      </c>
      <c r="E177" s="109"/>
      <c r="F177" s="80"/>
      <c r="G177" s="109">
        <v>920390.18</v>
      </c>
      <c r="H177" s="107"/>
      <c r="J177" s="195"/>
    </row>
    <row r="178" spans="1:10">
      <c r="A178" s="108">
        <v>42424</v>
      </c>
      <c r="B178" s="111" t="s">
        <v>978</v>
      </c>
      <c r="C178" s="109">
        <v>2404.86</v>
      </c>
      <c r="D178" s="85">
        <v>133</v>
      </c>
      <c r="E178" s="109"/>
      <c r="F178" s="80"/>
      <c r="G178" s="109">
        <v>1054390.18</v>
      </c>
      <c r="H178" s="107"/>
      <c r="J178" s="195"/>
    </row>
    <row r="179" spans="1:10">
      <c r="A179" s="108">
        <v>42423</v>
      </c>
      <c r="B179" s="111" t="s">
        <v>979</v>
      </c>
      <c r="C179" s="109">
        <v>4913.2299999999996</v>
      </c>
      <c r="D179" s="85">
        <v>41</v>
      </c>
      <c r="E179" s="109"/>
      <c r="F179" s="80"/>
      <c r="G179" s="109">
        <v>1056795.04</v>
      </c>
      <c r="H179" s="107"/>
      <c r="J179" s="195"/>
    </row>
    <row r="180" spans="1:10">
      <c r="A180" s="108">
        <v>42423</v>
      </c>
      <c r="B180" s="128" t="s">
        <v>980</v>
      </c>
      <c r="E180" s="129">
        <v>9809.69</v>
      </c>
      <c r="F180" s="81">
        <v>291</v>
      </c>
      <c r="G180" s="129">
        <v>1061708.27</v>
      </c>
      <c r="H180" s="107" t="s">
        <v>981</v>
      </c>
      <c r="J180" s="195"/>
    </row>
    <row r="181" spans="1:10">
      <c r="A181" s="108">
        <v>42423</v>
      </c>
      <c r="B181" s="128" t="s">
        <v>982</v>
      </c>
      <c r="E181" s="129">
        <v>450575.1</v>
      </c>
      <c r="F181" s="81">
        <v>240</v>
      </c>
      <c r="G181" s="129">
        <v>1051898.58</v>
      </c>
      <c r="H181" s="107" t="s">
        <v>983</v>
      </c>
      <c r="J181" s="195"/>
    </row>
    <row r="182" spans="1:10">
      <c r="A182" s="108">
        <v>42423</v>
      </c>
      <c r="B182" s="128" t="s">
        <v>16</v>
      </c>
      <c r="E182" s="129">
        <v>1451.78</v>
      </c>
      <c r="F182" s="81">
        <v>285</v>
      </c>
      <c r="G182" s="129">
        <v>601323.48</v>
      </c>
      <c r="H182" s="107" t="s">
        <v>984</v>
      </c>
      <c r="J182" s="195"/>
    </row>
    <row r="183" spans="1:10">
      <c r="A183" s="108">
        <v>42423</v>
      </c>
      <c r="B183" s="128" t="s">
        <v>985</v>
      </c>
      <c r="C183" s="129">
        <v>25000</v>
      </c>
      <c r="D183" s="176">
        <v>173</v>
      </c>
      <c r="G183" s="129">
        <v>599871.69999999995</v>
      </c>
      <c r="H183" s="107"/>
      <c r="J183" s="195"/>
    </row>
    <row r="184" spans="1:10">
      <c r="A184" s="108">
        <v>42423</v>
      </c>
      <c r="B184" s="111" t="s">
        <v>986</v>
      </c>
      <c r="C184" s="109">
        <v>1843000</v>
      </c>
      <c r="D184" s="85">
        <v>175</v>
      </c>
      <c r="E184" s="109"/>
      <c r="F184" s="80"/>
      <c r="G184" s="109">
        <v>624871.69999999995</v>
      </c>
      <c r="H184" s="107" t="s">
        <v>987</v>
      </c>
      <c r="J184" s="195"/>
    </row>
    <row r="185" spans="1:10">
      <c r="A185" s="108">
        <v>42423</v>
      </c>
      <c r="B185" s="111" t="s">
        <v>988</v>
      </c>
      <c r="C185" s="109">
        <v>1711071.03</v>
      </c>
      <c r="D185" s="85">
        <v>172</v>
      </c>
      <c r="E185" s="109"/>
      <c r="F185" s="80"/>
      <c r="G185" s="109">
        <v>2467871.7000000002</v>
      </c>
      <c r="H185" s="107"/>
      <c r="J185" s="195"/>
    </row>
    <row r="186" spans="1:10">
      <c r="A186" s="108">
        <v>42423</v>
      </c>
      <c r="B186" s="110" t="s">
        <v>989</v>
      </c>
      <c r="C186" s="109"/>
      <c r="D186" s="85"/>
      <c r="E186" s="109">
        <v>1843031.4</v>
      </c>
      <c r="F186" s="80">
        <v>313</v>
      </c>
      <c r="G186" s="109">
        <v>4178942.73</v>
      </c>
      <c r="H186" s="107"/>
      <c r="J186" s="195"/>
    </row>
    <row r="187" spans="1:10">
      <c r="A187" s="108">
        <v>42423</v>
      </c>
      <c r="B187" s="111" t="s">
        <v>990</v>
      </c>
      <c r="C187" s="109"/>
      <c r="D187" s="85"/>
      <c r="E187" s="109">
        <v>1025</v>
      </c>
      <c r="F187" s="80">
        <v>238</v>
      </c>
      <c r="G187" s="109">
        <v>2335911.33</v>
      </c>
      <c r="H187" s="107" t="s">
        <v>991</v>
      </c>
      <c r="J187" s="195"/>
    </row>
    <row r="188" spans="1:10">
      <c r="A188" s="108">
        <v>42423</v>
      </c>
      <c r="B188" s="111" t="s">
        <v>992</v>
      </c>
      <c r="C188" s="109"/>
      <c r="D188" s="85"/>
      <c r="E188" s="109">
        <v>50000</v>
      </c>
      <c r="F188" s="80">
        <v>272</v>
      </c>
      <c r="G188" s="109">
        <v>2334886.33</v>
      </c>
      <c r="H188" s="107" t="s">
        <v>993</v>
      </c>
      <c r="J188" s="195"/>
    </row>
    <row r="189" spans="1:10">
      <c r="A189" s="108">
        <v>42423</v>
      </c>
      <c r="B189" s="110" t="s">
        <v>994</v>
      </c>
      <c r="C189" s="109"/>
      <c r="D189" s="85"/>
      <c r="E189" s="109">
        <v>225489.17</v>
      </c>
      <c r="F189" s="80">
        <v>246</v>
      </c>
      <c r="G189" s="109">
        <v>2284886.33</v>
      </c>
      <c r="H189" s="107" t="s">
        <v>995</v>
      </c>
      <c r="I189" s="99" t="s">
        <v>802</v>
      </c>
      <c r="J189" s="195"/>
    </row>
    <row r="190" spans="1:10">
      <c r="A190" s="108">
        <v>42423</v>
      </c>
      <c r="B190" s="110" t="s">
        <v>996</v>
      </c>
      <c r="C190" s="109"/>
      <c r="D190" s="85"/>
      <c r="E190" s="109">
        <v>81094.45</v>
      </c>
      <c r="F190" s="80">
        <v>247</v>
      </c>
      <c r="G190" s="109">
        <v>2059397.16</v>
      </c>
      <c r="H190" s="107" t="s">
        <v>997</v>
      </c>
      <c r="I190" s="99" t="s">
        <v>802</v>
      </c>
      <c r="J190" s="195"/>
    </row>
    <row r="191" spans="1:10">
      <c r="A191" s="108">
        <v>42423</v>
      </c>
      <c r="B191" s="111" t="s">
        <v>998</v>
      </c>
      <c r="C191" s="109">
        <v>397.4</v>
      </c>
      <c r="D191" s="85">
        <v>167</v>
      </c>
      <c r="E191" s="109"/>
      <c r="F191" s="80"/>
      <c r="G191" s="109">
        <v>1978302.71</v>
      </c>
      <c r="H191" s="107"/>
      <c r="J191" s="195"/>
    </row>
    <row r="192" spans="1:10">
      <c r="A192" s="108">
        <v>42423</v>
      </c>
      <c r="B192" s="111" t="s">
        <v>999</v>
      </c>
      <c r="C192" s="109">
        <v>16490</v>
      </c>
      <c r="D192" s="85">
        <v>174</v>
      </c>
      <c r="E192" s="109"/>
      <c r="F192" s="80"/>
      <c r="G192" s="109">
        <v>1978700.11</v>
      </c>
      <c r="H192" s="107"/>
      <c r="J192" s="195"/>
    </row>
    <row r="193" spans="1:10">
      <c r="A193" s="108">
        <v>42423</v>
      </c>
      <c r="B193" s="111" t="s">
        <v>16</v>
      </c>
      <c r="C193" s="109"/>
      <c r="D193" s="85"/>
      <c r="E193" s="109">
        <v>75000</v>
      </c>
      <c r="F193" s="80">
        <v>226</v>
      </c>
      <c r="G193" s="109">
        <v>1995190.11</v>
      </c>
      <c r="H193" s="107" t="s">
        <v>1000</v>
      </c>
      <c r="J193" s="195"/>
    </row>
    <row r="194" spans="1:10">
      <c r="A194" s="108">
        <v>42423</v>
      </c>
      <c r="B194" s="111" t="s">
        <v>16</v>
      </c>
      <c r="C194" s="109"/>
      <c r="D194" s="85"/>
      <c r="E194" s="109">
        <v>20000</v>
      </c>
      <c r="F194" s="80">
        <v>229</v>
      </c>
      <c r="G194" s="109">
        <v>1920190.11</v>
      </c>
      <c r="H194" s="107" t="s">
        <v>1001</v>
      </c>
      <c r="J194" s="195"/>
    </row>
    <row r="195" spans="1:10">
      <c r="A195" s="108">
        <v>42423</v>
      </c>
      <c r="B195" s="111" t="s">
        <v>16</v>
      </c>
      <c r="C195" s="109"/>
      <c r="D195" s="85"/>
      <c r="E195" s="109">
        <v>70000</v>
      </c>
      <c r="F195" s="80">
        <v>231</v>
      </c>
      <c r="G195" s="109">
        <v>1900190.11</v>
      </c>
      <c r="H195" s="107" t="s">
        <v>1002</v>
      </c>
      <c r="J195" s="195"/>
    </row>
    <row r="196" spans="1:10">
      <c r="A196" s="108">
        <v>42423</v>
      </c>
      <c r="B196" s="188" t="s">
        <v>1003</v>
      </c>
      <c r="C196" s="109"/>
      <c r="D196" s="85"/>
      <c r="E196" s="109">
        <v>2694.44</v>
      </c>
      <c r="F196" s="80" t="s">
        <v>1673</v>
      </c>
      <c r="G196" s="109">
        <v>1830190.11</v>
      </c>
      <c r="H196" s="107"/>
      <c r="J196" s="195"/>
    </row>
    <row r="197" spans="1:10">
      <c r="A197" s="108">
        <v>42423</v>
      </c>
      <c r="B197" s="112" t="s">
        <v>50</v>
      </c>
      <c r="C197" s="109">
        <v>21.21</v>
      </c>
      <c r="D197" s="85">
        <v>227</v>
      </c>
      <c r="E197" s="109"/>
      <c r="F197" s="80"/>
      <c r="G197" s="109">
        <v>1827495.67</v>
      </c>
      <c r="H197" s="113" t="s">
        <v>819</v>
      </c>
      <c r="J197" s="195"/>
    </row>
    <row r="198" spans="1:10">
      <c r="A198" s="108">
        <v>42423</v>
      </c>
      <c r="B198" s="112" t="s">
        <v>52</v>
      </c>
      <c r="C198" s="109">
        <v>132.56</v>
      </c>
      <c r="D198" s="85">
        <v>227</v>
      </c>
      <c r="E198" s="109"/>
      <c r="F198" s="80"/>
      <c r="G198" s="109">
        <v>1827516.88</v>
      </c>
      <c r="H198" s="113" t="s">
        <v>819</v>
      </c>
      <c r="J198" s="195"/>
    </row>
    <row r="199" spans="1:10">
      <c r="A199" s="108">
        <v>42423</v>
      </c>
      <c r="B199" s="111" t="s">
        <v>53</v>
      </c>
      <c r="C199" s="109"/>
      <c r="D199" s="85"/>
      <c r="E199" s="109">
        <v>35698.949999999997</v>
      </c>
      <c r="F199" s="80">
        <v>224</v>
      </c>
      <c r="G199" s="109">
        <v>1827649.44</v>
      </c>
      <c r="H199" s="121" t="s">
        <v>1004</v>
      </c>
      <c r="J199" s="195"/>
    </row>
    <row r="200" spans="1:10">
      <c r="A200" s="108">
        <v>42423</v>
      </c>
      <c r="B200" s="112" t="s">
        <v>55</v>
      </c>
      <c r="C200" s="109">
        <v>62.11</v>
      </c>
      <c r="D200" s="85">
        <v>227</v>
      </c>
      <c r="E200" s="109"/>
      <c r="F200" s="80"/>
      <c r="G200" s="109">
        <v>1791950.49</v>
      </c>
      <c r="H200" s="113" t="s">
        <v>819</v>
      </c>
      <c r="J200" s="195"/>
    </row>
    <row r="201" spans="1:10">
      <c r="A201" s="108">
        <v>42423</v>
      </c>
      <c r="B201" s="112" t="s">
        <v>56</v>
      </c>
      <c r="C201" s="109">
        <v>388.2</v>
      </c>
      <c r="D201" s="85">
        <v>227</v>
      </c>
      <c r="E201" s="109"/>
      <c r="F201" s="80"/>
      <c r="G201" s="109">
        <v>1792012.6</v>
      </c>
      <c r="H201" s="113" t="s">
        <v>819</v>
      </c>
      <c r="J201" s="195"/>
    </row>
    <row r="202" spans="1:10">
      <c r="A202" s="108">
        <v>42423</v>
      </c>
      <c r="B202" s="111" t="s">
        <v>57</v>
      </c>
      <c r="C202" s="109"/>
      <c r="D202" s="85"/>
      <c r="E202" s="109">
        <v>15845.01</v>
      </c>
      <c r="F202" s="80">
        <v>224</v>
      </c>
      <c r="G202" s="109">
        <v>1792400.8</v>
      </c>
      <c r="H202" s="121" t="s">
        <v>1004</v>
      </c>
      <c r="J202" s="195"/>
    </row>
    <row r="203" spans="1:10">
      <c r="A203" s="108">
        <v>42422</v>
      </c>
      <c r="B203" s="111" t="s">
        <v>244</v>
      </c>
      <c r="C203" s="109">
        <v>13451.85</v>
      </c>
      <c r="D203" s="85">
        <v>171</v>
      </c>
      <c r="E203" s="109"/>
      <c r="F203" s="80"/>
      <c r="G203" s="109">
        <v>1776555.79</v>
      </c>
      <c r="H203" s="107" t="s">
        <v>1005</v>
      </c>
      <c r="J203" s="195"/>
    </row>
    <row r="204" spans="1:10">
      <c r="A204" s="108">
        <v>42422</v>
      </c>
      <c r="B204" s="111" t="s">
        <v>1006</v>
      </c>
      <c r="C204" s="109"/>
      <c r="D204" s="85"/>
      <c r="E204" s="109">
        <v>55000</v>
      </c>
      <c r="F204" s="80">
        <v>242</v>
      </c>
      <c r="G204" s="109">
        <v>1790007.64</v>
      </c>
      <c r="H204" s="107" t="s">
        <v>1007</v>
      </c>
      <c r="J204" s="195"/>
    </row>
    <row r="205" spans="1:10">
      <c r="A205" s="108">
        <v>42422</v>
      </c>
      <c r="B205" s="110" t="s">
        <v>1008</v>
      </c>
      <c r="C205" s="109"/>
      <c r="D205" s="85"/>
      <c r="E205" s="109">
        <v>199760</v>
      </c>
      <c r="F205" s="80"/>
      <c r="G205" s="109">
        <v>1735007.64</v>
      </c>
      <c r="H205" s="107"/>
      <c r="J205" s="195"/>
    </row>
    <row r="206" spans="1:10">
      <c r="A206" s="124">
        <v>42422</v>
      </c>
      <c r="B206" s="130" t="s">
        <v>1009</v>
      </c>
      <c r="C206" s="131"/>
      <c r="D206" s="177"/>
      <c r="E206" s="131">
        <v>41809.22</v>
      </c>
      <c r="F206" s="170">
        <v>228</v>
      </c>
      <c r="G206" s="131">
        <v>1535247.64</v>
      </c>
      <c r="H206" s="107" t="s">
        <v>1010</v>
      </c>
      <c r="J206" s="195"/>
    </row>
    <row r="207" spans="1:10">
      <c r="A207" s="108">
        <v>42422</v>
      </c>
      <c r="B207" s="111" t="s">
        <v>1011</v>
      </c>
      <c r="C207" s="109">
        <v>9210</v>
      </c>
      <c r="D207" s="85">
        <v>126</v>
      </c>
      <c r="E207" s="109"/>
      <c r="F207" s="80"/>
      <c r="G207" s="109">
        <v>1493438.42</v>
      </c>
      <c r="H207" s="107"/>
      <c r="J207" s="195"/>
    </row>
    <row r="208" spans="1:10">
      <c r="A208" s="108">
        <v>42422</v>
      </c>
      <c r="B208" s="111" t="s">
        <v>1012</v>
      </c>
      <c r="C208" s="109">
        <v>6750</v>
      </c>
      <c r="D208" s="85">
        <v>156</v>
      </c>
      <c r="E208" s="109"/>
      <c r="F208" s="80"/>
      <c r="G208" s="109">
        <v>1502648.42</v>
      </c>
      <c r="H208" s="107"/>
      <c r="J208" s="195"/>
    </row>
    <row r="209" spans="1:10">
      <c r="A209" s="108">
        <v>42422</v>
      </c>
      <c r="B209" s="111" t="s">
        <v>1013</v>
      </c>
      <c r="C209" s="109"/>
      <c r="D209" s="85"/>
      <c r="E209" s="109">
        <v>3638</v>
      </c>
      <c r="F209" s="80">
        <v>225</v>
      </c>
      <c r="G209" s="109">
        <v>1509398.42</v>
      </c>
      <c r="H209" s="121" t="s">
        <v>1014</v>
      </c>
      <c r="J209" s="195"/>
    </row>
    <row r="210" spans="1:10">
      <c r="A210" s="108">
        <v>42422</v>
      </c>
      <c r="B210" s="111" t="s">
        <v>1015</v>
      </c>
      <c r="C210" s="109"/>
      <c r="D210" s="85"/>
      <c r="E210" s="109">
        <v>12478</v>
      </c>
      <c r="F210" s="80">
        <v>221</v>
      </c>
      <c r="G210" s="109">
        <v>1505760.42</v>
      </c>
      <c r="H210" s="121" t="s">
        <v>1016</v>
      </c>
      <c r="J210" s="195"/>
    </row>
    <row r="211" spans="1:10">
      <c r="A211" s="108">
        <v>42422</v>
      </c>
      <c r="B211" s="111" t="s">
        <v>1017</v>
      </c>
      <c r="C211" s="109">
        <v>50000</v>
      </c>
      <c r="D211" s="85">
        <v>168</v>
      </c>
      <c r="E211" s="109"/>
      <c r="F211" s="80"/>
      <c r="G211" s="109">
        <v>1493282.42</v>
      </c>
      <c r="H211" s="107"/>
      <c r="J211" s="195"/>
    </row>
    <row r="212" spans="1:10">
      <c r="A212" s="108">
        <v>42422</v>
      </c>
      <c r="B212" s="111" t="s">
        <v>1018</v>
      </c>
      <c r="C212" s="109">
        <v>172836.13</v>
      </c>
      <c r="D212" s="85"/>
      <c r="E212" s="109"/>
      <c r="F212" s="80"/>
      <c r="G212" s="109">
        <v>1543282.42</v>
      </c>
      <c r="H212" s="107"/>
      <c r="J212" s="195"/>
    </row>
    <row r="213" spans="1:10">
      <c r="A213" s="108">
        <v>42422</v>
      </c>
      <c r="B213" s="111" t="s">
        <v>986</v>
      </c>
      <c r="C213" s="109">
        <v>500000</v>
      </c>
      <c r="D213" s="85">
        <v>170</v>
      </c>
      <c r="E213" s="109"/>
      <c r="F213" s="80"/>
      <c r="G213" s="109">
        <v>1716118.55</v>
      </c>
      <c r="H213" s="107" t="s">
        <v>1019</v>
      </c>
      <c r="J213" s="195"/>
    </row>
    <row r="214" spans="1:10">
      <c r="A214" s="108">
        <v>42422</v>
      </c>
      <c r="B214" s="111" t="s">
        <v>989</v>
      </c>
      <c r="C214" s="109"/>
      <c r="D214" s="85"/>
      <c r="E214" s="109">
        <v>500011.05</v>
      </c>
      <c r="F214" s="80">
        <v>234</v>
      </c>
      <c r="G214" s="109">
        <v>2216118.5499999998</v>
      </c>
      <c r="H214" s="107" t="s">
        <v>841</v>
      </c>
      <c r="J214" s="195"/>
    </row>
    <row r="215" spans="1:10">
      <c r="A215" s="108">
        <v>42422</v>
      </c>
      <c r="B215" s="111" t="s">
        <v>1020</v>
      </c>
      <c r="C215" s="109">
        <v>100000</v>
      </c>
      <c r="D215" s="85">
        <v>80</v>
      </c>
      <c r="E215" s="109"/>
      <c r="F215" s="80"/>
      <c r="G215" s="109">
        <v>1716107.5</v>
      </c>
      <c r="H215" s="107"/>
      <c r="J215" s="195"/>
    </row>
    <row r="216" spans="1:10">
      <c r="A216" s="108">
        <v>42422</v>
      </c>
      <c r="B216" s="132" t="s">
        <v>1021</v>
      </c>
      <c r="C216" s="109"/>
      <c r="D216" s="85"/>
      <c r="E216" s="109">
        <v>221026.24</v>
      </c>
      <c r="F216" s="80">
        <v>183</v>
      </c>
      <c r="G216" s="109">
        <v>1816107.5</v>
      </c>
      <c r="H216" s="107" t="s">
        <v>1022</v>
      </c>
      <c r="I216" s="99" t="s">
        <v>802</v>
      </c>
      <c r="J216" s="195"/>
    </row>
    <row r="217" spans="1:10">
      <c r="A217" s="108">
        <v>42422</v>
      </c>
      <c r="B217" s="132" t="s">
        <v>1023</v>
      </c>
      <c r="C217" s="109"/>
      <c r="D217" s="85"/>
      <c r="E217" s="109">
        <v>197430.68</v>
      </c>
      <c r="F217" s="80">
        <v>184</v>
      </c>
      <c r="G217" s="109">
        <v>1595081.26</v>
      </c>
      <c r="H217" s="107" t="s">
        <v>1024</v>
      </c>
      <c r="I217" s="99" t="s">
        <v>802</v>
      </c>
      <c r="J217" s="195"/>
    </row>
    <row r="218" spans="1:10">
      <c r="A218" s="108">
        <v>42422</v>
      </c>
      <c r="B218" s="132" t="s">
        <v>1025</v>
      </c>
      <c r="C218" s="109"/>
      <c r="D218" s="85"/>
      <c r="E218" s="109">
        <v>171935.81</v>
      </c>
      <c r="F218" s="80">
        <v>185</v>
      </c>
      <c r="G218" s="109">
        <v>1397650.58</v>
      </c>
      <c r="H218" s="107" t="s">
        <v>1026</v>
      </c>
      <c r="I218" s="99" t="s">
        <v>802</v>
      </c>
      <c r="J218" s="195"/>
    </row>
    <row r="219" spans="1:10">
      <c r="A219" s="108">
        <v>42422</v>
      </c>
      <c r="B219" s="132" t="s">
        <v>1027</v>
      </c>
      <c r="C219" s="109"/>
      <c r="D219" s="85"/>
      <c r="E219" s="109">
        <v>185793.57</v>
      </c>
      <c r="F219" s="80">
        <v>186</v>
      </c>
      <c r="G219" s="109">
        <v>1225714.77</v>
      </c>
      <c r="H219" s="107" t="s">
        <v>1028</v>
      </c>
      <c r="I219" s="99" t="s">
        <v>802</v>
      </c>
      <c r="J219" s="195"/>
    </row>
    <row r="220" spans="1:10">
      <c r="A220" s="108">
        <v>42422</v>
      </c>
      <c r="B220" s="132" t="s">
        <v>1029</v>
      </c>
      <c r="C220" s="109"/>
      <c r="D220" s="85"/>
      <c r="E220" s="109">
        <v>91817.91</v>
      </c>
      <c r="F220" s="80">
        <v>187</v>
      </c>
      <c r="G220" s="109">
        <v>1039921.2</v>
      </c>
      <c r="H220" s="107" t="s">
        <v>1030</v>
      </c>
      <c r="I220" s="99" t="s">
        <v>802</v>
      </c>
      <c r="J220" s="195"/>
    </row>
    <row r="221" spans="1:10">
      <c r="A221" s="108">
        <v>42422</v>
      </c>
      <c r="B221" s="111" t="s">
        <v>1031</v>
      </c>
      <c r="C221" s="109">
        <v>1118693.99</v>
      </c>
      <c r="D221" s="85">
        <v>166</v>
      </c>
      <c r="E221" s="109"/>
      <c r="F221" s="80"/>
      <c r="G221" s="109">
        <v>948103.29</v>
      </c>
      <c r="H221" s="107"/>
      <c r="J221" s="195"/>
    </row>
    <row r="222" spans="1:10">
      <c r="A222" s="108">
        <v>42422</v>
      </c>
      <c r="B222" s="111" t="s">
        <v>16</v>
      </c>
      <c r="C222" s="109"/>
      <c r="D222" s="85"/>
      <c r="E222" s="109">
        <v>125000</v>
      </c>
      <c r="F222" s="80">
        <v>227</v>
      </c>
      <c r="G222" s="109">
        <v>2066797.28</v>
      </c>
      <c r="H222" s="107" t="s">
        <v>1032</v>
      </c>
      <c r="J222" s="195"/>
    </row>
    <row r="223" spans="1:10">
      <c r="A223" s="108">
        <v>42422</v>
      </c>
      <c r="B223" s="111" t="s">
        <v>1033</v>
      </c>
      <c r="C223" s="109"/>
      <c r="D223" s="85"/>
      <c r="E223" s="109">
        <v>881000</v>
      </c>
      <c r="F223" s="80">
        <v>233</v>
      </c>
      <c r="G223" s="109">
        <v>1941797.28</v>
      </c>
      <c r="H223" s="107" t="s">
        <v>1034</v>
      </c>
      <c r="J223" s="195"/>
    </row>
    <row r="224" spans="1:10">
      <c r="A224" s="108">
        <v>42422</v>
      </c>
      <c r="B224" s="183" t="s">
        <v>1035</v>
      </c>
      <c r="C224" s="109">
        <v>5000</v>
      </c>
      <c r="D224" s="85">
        <v>229</v>
      </c>
      <c r="E224" s="109"/>
      <c r="F224" s="80"/>
      <c r="G224" s="109">
        <v>1060797.28</v>
      </c>
      <c r="H224" s="107"/>
      <c r="J224" s="195"/>
    </row>
    <row r="225" spans="1:10">
      <c r="A225" s="108">
        <v>42422</v>
      </c>
      <c r="B225" s="111" t="s">
        <v>16</v>
      </c>
      <c r="C225" s="109"/>
      <c r="D225" s="85"/>
      <c r="E225" s="109">
        <v>20000</v>
      </c>
      <c r="F225" s="80">
        <v>222</v>
      </c>
      <c r="G225" s="109">
        <v>1065797.28</v>
      </c>
      <c r="H225" s="107" t="s">
        <v>1036</v>
      </c>
      <c r="J225" s="195"/>
    </row>
    <row r="226" spans="1:10">
      <c r="A226" s="108">
        <v>42422</v>
      </c>
      <c r="B226" s="111" t="s">
        <v>16</v>
      </c>
      <c r="C226" s="109"/>
      <c r="D226" s="85"/>
      <c r="E226" s="109">
        <v>19000</v>
      </c>
      <c r="F226" s="80">
        <v>205</v>
      </c>
      <c r="G226" s="109">
        <v>1045797.28</v>
      </c>
      <c r="H226" s="107" t="s">
        <v>1037</v>
      </c>
      <c r="J226" s="195"/>
    </row>
    <row r="227" spans="1:10">
      <c r="A227" s="108">
        <v>42422</v>
      </c>
      <c r="B227" s="111" t="s">
        <v>16</v>
      </c>
      <c r="C227" s="109"/>
      <c r="D227" s="85"/>
      <c r="E227" s="109">
        <v>20000</v>
      </c>
      <c r="F227" s="80">
        <v>219</v>
      </c>
      <c r="G227" s="109">
        <v>1026797.28</v>
      </c>
      <c r="H227" s="107" t="s">
        <v>1038</v>
      </c>
      <c r="J227" s="195"/>
    </row>
    <row r="228" spans="1:10">
      <c r="A228" s="108">
        <v>42422</v>
      </c>
      <c r="B228" s="111" t="s">
        <v>16</v>
      </c>
      <c r="C228" s="109"/>
      <c r="D228" s="85"/>
      <c r="E228" s="109">
        <v>50000</v>
      </c>
      <c r="F228" s="80">
        <v>218</v>
      </c>
      <c r="G228" s="109">
        <v>1006797.28</v>
      </c>
      <c r="H228" s="107" t="s">
        <v>1039</v>
      </c>
      <c r="J228" s="195"/>
    </row>
    <row r="229" spans="1:10">
      <c r="A229" s="108">
        <v>42422</v>
      </c>
      <c r="B229" s="111" t="s">
        <v>1040</v>
      </c>
      <c r="C229" s="109">
        <v>25570.880000000001</v>
      </c>
      <c r="D229" s="85">
        <v>169</v>
      </c>
      <c r="E229" s="109"/>
      <c r="F229" s="80"/>
      <c r="G229" s="109">
        <v>956797.28</v>
      </c>
      <c r="H229" s="107" t="s">
        <v>1041</v>
      </c>
      <c r="J229" s="195"/>
    </row>
    <row r="230" spans="1:10">
      <c r="A230" s="108">
        <v>42422</v>
      </c>
      <c r="B230" s="188" t="s">
        <v>1042</v>
      </c>
      <c r="C230" s="109"/>
      <c r="D230" s="85"/>
      <c r="E230" s="109">
        <v>978.37</v>
      </c>
      <c r="F230" s="80" t="s">
        <v>1673</v>
      </c>
      <c r="G230" s="109">
        <v>982368.16</v>
      </c>
      <c r="H230" s="107"/>
      <c r="J230" s="195"/>
    </row>
    <row r="231" spans="1:10">
      <c r="A231" s="108">
        <v>42422</v>
      </c>
      <c r="B231" s="112" t="s">
        <v>50</v>
      </c>
      <c r="C231" s="109">
        <v>8.5500000000000007</v>
      </c>
      <c r="D231" s="85">
        <v>227</v>
      </c>
      <c r="E231" s="109"/>
      <c r="F231" s="80"/>
      <c r="G231" s="109">
        <v>981389.79</v>
      </c>
      <c r="H231" s="113" t="s">
        <v>819</v>
      </c>
      <c r="J231" s="195"/>
    </row>
    <row r="232" spans="1:10">
      <c r="A232" s="108">
        <v>42422</v>
      </c>
      <c r="B232" s="112" t="s">
        <v>52</v>
      </c>
      <c r="C232" s="109">
        <v>53.42</v>
      </c>
      <c r="D232" s="85">
        <v>227</v>
      </c>
      <c r="E232" s="109"/>
      <c r="F232" s="80"/>
      <c r="G232" s="109">
        <v>981398.34</v>
      </c>
      <c r="H232" s="113" t="s">
        <v>819</v>
      </c>
      <c r="J232" s="195"/>
    </row>
    <row r="233" spans="1:10">
      <c r="A233" s="108">
        <v>42422</v>
      </c>
      <c r="B233" s="111" t="s">
        <v>53</v>
      </c>
      <c r="C233" s="109"/>
      <c r="D233" s="85"/>
      <c r="E233" s="109">
        <v>5515.26</v>
      </c>
      <c r="F233" s="80">
        <v>204</v>
      </c>
      <c r="G233" s="109">
        <v>981451.76</v>
      </c>
      <c r="H233" s="107" t="s">
        <v>1043</v>
      </c>
      <c r="J233" s="195"/>
    </row>
    <row r="234" spans="1:10">
      <c r="A234" s="108">
        <v>42422</v>
      </c>
      <c r="B234" s="112" t="s">
        <v>55</v>
      </c>
      <c r="C234" s="109">
        <v>8.84</v>
      </c>
      <c r="D234" s="85">
        <v>227</v>
      </c>
      <c r="E234" s="109"/>
      <c r="F234" s="80"/>
      <c r="G234" s="109">
        <v>975936.5</v>
      </c>
      <c r="H234" s="113" t="s">
        <v>819</v>
      </c>
      <c r="J234" s="195"/>
    </row>
    <row r="235" spans="1:10">
      <c r="A235" s="108">
        <v>42422</v>
      </c>
      <c r="B235" s="112" t="s">
        <v>56</v>
      </c>
      <c r="C235" s="109">
        <v>55.23</v>
      </c>
      <c r="D235" s="85">
        <v>227</v>
      </c>
      <c r="E235" s="109"/>
      <c r="F235" s="80"/>
      <c r="G235" s="109">
        <v>975945.34</v>
      </c>
      <c r="H235" s="113" t="s">
        <v>819</v>
      </c>
      <c r="J235" s="195"/>
    </row>
    <row r="236" spans="1:10">
      <c r="A236" s="108">
        <v>42422</v>
      </c>
      <c r="B236" s="111" t="s">
        <v>57</v>
      </c>
      <c r="C236" s="109"/>
      <c r="D236" s="85"/>
      <c r="E236" s="109">
        <v>2254.35</v>
      </c>
      <c r="F236" s="80">
        <v>204</v>
      </c>
      <c r="G236" s="109">
        <v>976000.57</v>
      </c>
      <c r="H236" s="107" t="s">
        <v>1043</v>
      </c>
      <c r="J236" s="195"/>
    </row>
    <row r="237" spans="1:10">
      <c r="A237" s="108">
        <v>42422</v>
      </c>
      <c r="B237" s="112" t="s">
        <v>50</v>
      </c>
      <c r="C237" s="109">
        <v>11.08</v>
      </c>
      <c r="D237" s="85">
        <v>227</v>
      </c>
      <c r="E237" s="109"/>
      <c r="F237" s="80"/>
      <c r="G237" s="109">
        <v>973746.22</v>
      </c>
      <c r="H237" s="113" t="s">
        <v>819</v>
      </c>
      <c r="J237" s="195"/>
    </row>
    <row r="238" spans="1:10">
      <c r="A238" s="108">
        <v>42422</v>
      </c>
      <c r="B238" s="112" t="s">
        <v>52</v>
      </c>
      <c r="C238" s="109">
        <v>69.260000000000005</v>
      </c>
      <c r="D238" s="85">
        <v>227</v>
      </c>
      <c r="E238" s="109"/>
      <c r="F238" s="80"/>
      <c r="G238" s="109">
        <v>973757.3</v>
      </c>
      <c r="H238" s="113" t="s">
        <v>819</v>
      </c>
      <c r="J238" s="195"/>
    </row>
    <row r="239" spans="1:10">
      <c r="A239" s="108">
        <v>42422</v>
      </c>
      <c r="B239" s="111" t="s">
        <v>53</v>
      </c>
      <c r="C239" s="109"/>
      <c r="D239" s="85"/>
      <c r="E239" s="109">
        <v>25927.34</v>
      </c>
      <c r="F239" s="80">
        <v>220</v>
      </c>
      <c r="G239" s="109">
        <v>973826.56000000006</v>
      </c>
      <c r="H239" s="121" t="s">
        <v>1044</v>
      </c>
      <c r="J239" s="195"/>
    </row>
    <row r="240" spans="1:10">
      <c r="A240" s="108">
        <v>42422</v>
      </c>
      <c r="B240" s="112" t="s">
        <v>162</v>
      </c>
      <c r="C240" s="109">
        <v>122.4</v>
      </c>
      <c r="D240" s="85">
        <v>227</v>
      </c>
      <c r="E240" s="109"/>
      <c r="F240" s="80"/>
      <c r="G240" s="109">
        <v>947899.22</v>
      </c>
      <c r="H240" s="113" t="s">
        <v>819</v>
      </c>
      <c r="J240" s="195"/>
    </row>
    <row r="241" spans="1:10">
      <c r="A241" s="108">
        <v>42422</v>
      </c>
      <c r="B241" s="112" t="s">
        <v>163</v>
      </c>
      <c r="C241" s="109">
        <v>764.98</v>
      </c>
      <c r="D241" s="85">
        <v>227</v>
      </c>
      <c r="E241" s="109"/>
      <c r="F241" s="80"/>
      <c r="G241" s="109">
        <v>948021.62</v>
      </c>
      <c r="H241" s="113" t="s">
        <v>819</v>
      </c>
      <c r="J241" s="195"/>
    </row>
    <row r="242" spans="1:10">
      <c r="A242" s="108">
        <v>42422</v>
      </c>
      <c r="B242" s="111" t="s">
        <v>164</v>
      </c>
      <c r="C242" s="109"/>
      <c r="D242" s="85"/>
      <c r="E242" s="109">
        <v>8288.06</v>
      </c>
      <c r="F242" s="80">
        <v>220</v>
      </c>
      <c r="G242" s="109">
        <v>948786.6</v>
      </c>
      <c r="H242" s="121" t="s">
        <v>1044</v>
      </c>
      <c r="J242" s="195"/>
    </row>
    <row r="243" spans="1:10">
      <c r="A243" s="108">
        <v>42420</v>
      </c>
      <c r="B243" s="183" t="s">
        <v>1045</v>
      </c>
      <c r="C243" s="109">
        <v>5000</v>
      </c>
      <c r="D243" s="85">
        <v>229</v>
      </c>
      <c r="E243" s="109"/>
      <c r="F243" s="80"/>
      <c r="G243" s="109">
        <v>940498.54</v>
      </c>
      <c r="H243" s="107"/>
      <c r="J243" s="195"/>
    </row>
    <row r="244" spans="1:10">
      <c r="A244" s="108">
        <v>42420</v>
      </c>
      <c r="B244" s="111" t="s">
        <v>16</v>
      </c>
      <c r="C244" s="109"/>
      <c r="D244" s="85"/>
      <c r="E244" s="109">
        <v>78000</v>
      </c>
      <c r="F244" s="80">
        <v>209</v>
      </c>
      <c r="G244" s="109">
        <v>945498.54</v>
      </c>
      <c r="H244" s="107" t="s">
        <v>1046</v>
      </c>
      <c r="J244" s="195"/>
    </row>
    <row r="245" spans="1:10">
      <c r="A245" s="108">
        <v>42420</v>
      </c>
      <c r="B245" s="111" t="s">
        <v>16</v>
      </c>
      <c r="C245" s="109"/>
      <c r="D245" s="85"/>
      <c r="E245" s="109">
        <v>20000</v>
      </c>
      <c r="F245" s="80">
        <v>195</v>
      </c>
      <c r="G245" s="109">
        <v>867498.54</v>
      </c>
      <c r="H245" s="107" t="s">
        <v>1047</v>
      </c>
      <c r="J245" s="195"/>
    </row>
    <row r="246" spans="1:10">
      <c r="A246" s="108">
        <v>42420</v>
      </c>
      <c r="B246" s="111" t="s">
        <v>16</v>
      </c>
      <c r="C246" s="109"/>
      <c r="D246" s="85"/>
      <c r="E246" s="109">
        <v>10000</v>
      </c>
      <c r="F246" s="80">
        <v>213</v>
      </c>
      <c r="G246" s="109">
        <v>847498.54</v>
      </c>
      <c r="H246" s="107" t="s">
        <v>1048</v>
      </c>
      <c r="J246" s="195"/>
    </row>
    <row r="247" spans="1:10">
      <c r="A247" s="108">
        <v>42420</v>
      </c>
      <c r="B247" s="111" t="s">
        <v>16</v>
      </c>
      <c r="C247" s="109"/>
      <c r="D247" s="85"/>
      <c r="E247" s="109">
        <v>30000</v>
      </c>
      <c r="F247" s="80">
        <v>214</v>
      </c>
      <c r="G247" s="109">
        <v>837498.54</v>
      </c>
      <c r="H247" s="107" t="s">
        <v>1049</v>
      </c>
      <c r="J247" s="195"/>
    </row>
    <row r="248" spans="1:10">
      <c r="A248" s="108">
        <v>42420</v>
      </c>
      <c r="B248" s="111" t="s">
        <v>16</v>
      </c>
      <c r="C248" s="109"/>
      <c r="D248" s="85"/>
      <c r="E248" s="109">
        <v>18609</v>
      </c>
      <c r="F248" s="80">
        <v>215</v>
      </c>
      <c r="G248" s="109">
        <v>807498.54</v>
      </c>
      <c r="H248" s="107" t="s">
        <v>1050</v>
      </c>
      <c r="J248" s="195"/>
    </row>
    <row r="249" spans="1:10">
      <c r="A249" s="133">
        <v>42419</v>
      </c>
      <c r="B249" s="111" t="s">
        <v>1051</v>
      </c>
      <c r="C249" s="109"/>
      <c r="D249" s="85"/>
      <c r="E249" s="109">
        <v>8005</v>
      </c>
      <c r="F249" s="80">
        <v>230</v>
      </c>
      <c r="G249" s="109">
        <v>788889.54</v>
      </c>
      <c r="H249" s="107" t="s">
        <v>1052</v>
      </c>
      <c r="J249" s="195"/>
    </row>
    <row r="250" spans="1:10">
      <c r="A250" s="124">
        <v>42419</v>
      </c>
      <c r="B250" s="130" t="s">
        <v>1053</v>
      </c>
      <c r="C250" s="126"/>
      <c r="D250" s="177"/>
      <c r="E250" s="131">
        <v>56814.7</v>
      </c>
      <c r="F250" s="170">
        <v>210</v>
      </c>
      <c r="G250" s="131">
        <v>780884.54</v>
      </c>
      <c r="H250" s="107"/>
      <c r="J250" s="195"/>
    </row>
    <row r="251" spans="1:10">
      <c r="A251" s="124">
        <v>42419</v>
      </c>
      <c r="B251" s="130" t="s">
        <v>1054</v>
      </c>
      <c r="C251" s="131"/>
      <c r="D251" s="177"/>
      <c r="E251" s="131">
        <v>8548.7099999999991</v>
      </c>
      <c r="F251" s="170">
        <v>211</v>
      </c>
      <c r="G251" s="131">
        <v>724069.84</v>
      </c>
      <c r="H251" s="107"/>
      <c r="J251" s="195"/>
    </row>
    <row r="252" spans="1:10">
      <c r="A252" s="124">
        <v>42419</v>
      </c>
      <c r="B252" s="130" t="s">
        <v>1055</v>
      </c>
      <c r="C252" s="131"/>
      <c r="D252" s="177"/>
      <c r="E252" s="131">
        <v>2853.68</v>
      </c>
      <c r="F252" s="170">
        <v>212</v>
      </c>
      <c r="G252" s="131">
        <v>715521.13</v>
      </c>
      <c r="H252" s="107"/>
      <c r="J252" s="195"/>
    </row>
    <row r="253" spans="1:10">
      <c r="A253" s="108">
        <v>42419</v>
      </c>
      <c r="B253" s="111" t="s">
        <v>1056</v>
      </c>
      <c r="C253" s="109">
        <v>112981.14</v>
      </c>
      <c r="D253" s="85">
        <v>165</v>
      </c>
      <c r="E253" s="109"/>
      <c r="F253" s="80"/>
      <c r="G253" s="109">
        <v>712667.45</v>
      </c>
      <c r="H253" s="107"/>
      <c r="J253" s="195"/>
    </row>
    <row r="254" spans="1:10">
      <c r="A254" s="108">
        <v>42419</v>
      </c>
      <c r="B254" s="111" t="s">
        <v>1057</v>
      </c>
      <c r="C254" s="109">
        <v>420.02</v>
      </c>
      <c r="D254" s="85">
        <v>164</v>
      </c>
      <c r="E254" s="109"/>
      <c r="F254" s="80"/>
      <c r="G254" s="109">
        <v>825648.59</v>
      </c>
      <c r="H254" s="107"/>
      <c r="J254" s="195"/>
    </row>
    <row r="255" spans="1:10">
      <c r="A255" s="108">
        <v>42419</v>
      </c>
      <c r="B255" s="111" t="s">
        <v>1058</v>
      </c>
      <c r="C255" s="109">
        <v>1851.4</v>
      </c>
      <c r="D255" s="85">
        <v>163</v>
      </c>
      <c r="E255" s="109"/>
      <c r="F255" s="80"/>
      <c r="G255" s="109">
        <v>826068.61</v>
      </c>
      <c r="H255" s="107"/>
      <c r="J255" s="195"/>
    </row>
    <row r="256" spans="1:10">
      <c r="A256" s="108">
        <v>42419</v>
      </c>
      <c r="B256" s="111" t="s">
        <v>1059</v>
      </c>
      <c r="C256" s="109">
        <v>1024.1600000000001</v>
      </c>
      <c r="D256" s="85">
        <v>162</v>
      </c>
      <c r="E256" s="109"/>
      <c r="F256" s="80"/>
      <c r="G256" s="109">
        <v>827920.01</v>
      </c>
      <c r="H256" s="107"/>
      <c r="J256" s="195"/>
    </row>
    <row r="257" spans="1:10">
      <c r="A257" s="108">
        <v>42419</v>
      </c>
      <c r="B257" s="111" t="s">
        <v>1060</v>
      </c>
      <c r="C257" s="109">
        <v>2119.44</v>
      </c>
      <c r="D257" s="85">
        <v>161</v>
      </c>
      <c r="E257" s="109"/>
      <c r="F257" s="80"/>
      <c r="G257" s="109">
        <v>828944.17</v>
      </c>
      <c r="H257" s="107"/>
      <c r="J257" s="195"/>
    </row>
    <row r="258" spans="1:10">
      <c r="A258" s="108">
        <v>42419</v>
      </c>
      <c r="B258" s="111" t="s">
        <v>1061</v>
      </c>
      <c r="C258" s="109">
        <v>50000</v>
      </c>
      <c r="D258" s="85">
        <v>159</v>
      </c>
      <c r="E258" s="109"/>
      <c r="F258" s="80"/>
      <c r="G258" s="109">
        <v>831063.61</v>
      </c>
      <c r="H258" s="107"/>
      <c r="J258" s="195"/>
    </row>
    <row r="259" spans="1:10">
      <c r="A259" s="108">
        <v>42419</v>
      </c>
      <c r="B259" s="111" t="s">
        <v>1062</v>
      </c>
      <c r="C259" s="109">
        <v>270739.64</v>
      </c>
      <c r="D259" s="85">
        <v>160</v>
      </c>
      <c r="E259" s="109"/>
      <c r="F259" s="80"/>
      <c r="G259" s="109">
        <v>881063.61</v>
      </c>
      <c r="H259" s="107"/>
      <c r="J259" s="195"/>
    </row>
    <row r="260" spans="1:10">
      <c r="A260" s="108">
        <v>42419</v>
      </c>
      <c r="B260" s="111" t="s">
        <v>1063</v>
      </c>
      <c r="C260" s="109">
        <v>203590.21</v>
      </c>
      <c r="D260" s="85">
        <v>135</v>
      </c>
      <c r="E260" s="109"/>
      <c r="F260" s="80"/>
      <c r="G260" s="109">
        <v>1151803.25</v>
      </c>
      <c r="H260" s="107"/>
      <c r="J260" s="195"/>
    </row>
    <row r="261" spans="1:10">
      <c r="A261" s="108">
        <v>42419</v>
      </c>
      <c r="B261" s="111" t="s">
        <v>16</v>
      </c>
      <c r="C261" s="109"/>
      <c r="D261" s="85"/>
      <c r="E261" s="109">
        <v>50012.17</v>
      </c>
      <c r="F261" s="80">
        <v>200</v>
      </c>
      <c r="G261" s="109">
        <v>1355393.46</v>
      </c>
      <c r="H261" s="107" t="s">
        <v>1064</v>
      </c>
      <c r="J261" s="195"/>
    </row>
    <row r="262" spans="1:10">
      <c r="A262" s="108">
        <v>42419</v>
      </c>
      <c r="B262" s="111" t="s">
        <v>16</v>
      </c>
      <c r="C262" s="109"/>
      <c r="D262" s="85"/>
      <c r="E262" s="109">
        <v>4686.3100000000004</v>
      </c>
      <c r="F262" s="80">
        <v>203</v>
      </c>
      <c r="G262" s="109">
        <v>1305381.29</v>
      </c>
      <c r="H262" s="107" t="s">
        <v>1065</v>
      </c>
      <c r="J262" s="195"/>
    </row>
    <row r="263" spans="1:10">
      <c r="A263" s="124">
        <v>42419</v>
      </c>
      <c r="B263" s="130" t="s">
        <v>1066</v>
      </c>
      <c r="C263" s="126"/>
      <c r="D263" s="177"/>
      <c r="E263" s="131">
        <v>14259.76</v>
      </c>
      <c r="F263" s="170">
        <v>208</v>
      </c>
      <c r="G263" s="131">
        <v>1300694.98</v>
      </c>
      <c r="H263" s="107"/>
      <c r="J263" s="195"/>
    </row>
    <row r="264" spans="1:10">
      <c r="A264" s="108">
        <v>42419</v>
      </c>
      <c r="B264" s="111" t="s">
        <v>1067</v>
      </c>
      <c r="C264" s="109">
        <v>2511498.46</v>
      </c>
      <c r="D264" s="85"/>
      <c r="E264" s="109"/>
      <c r="F264" s="80"/>
      <c r="G264" s="109">
        <v>1286435.22</v>
      </c>
      <c r="H264" s="107"/>
      <c r="J264" s="195"/>
    </row>
    <row r="265" spans="1:10">
      <c r="A265" s="108">
        <v>42419</v>
      </c>
      <c r="B265" s="111" t="s">
        <v>989</v>
      </c>
      <c r="C265" s="109"/>
      <c r="D265" s="85"/>
      <c r="E265" s="109">
        <v>500021.65</v>
      </c>
      <c r="F265" s="80">
        <v>216</v>
      </c>
      <c r="G265" s="109">
        <v>3797933.68</v>
      </c>
      <c r="H265" s="107" t="s">
        <v>841</v>
      </c>
      <c r="J265" s="195"/>
    </row>
    <row r="266" spans="1:10">
      <c r="A266" s="108">
        <v>42419</v>
      </c>
      <c r="B266" s="132" t="s">
        <v>1068</v>
      </c>
      <c r="C266" s="109"/>
      <c r="D266" s="85"/>
      <c r="E266" s="109">
        <v>124592.58</v>
      </c>
      <c r="F266" s="80">
        <v>179</v>
      </c>
      <c r="G266" s="109">
        <v>3297912.03</v>
      </c>
      <c r="H266" s="107" t="s">
        <v>1069</v>
      </c>
      <c r="I266" s="99" t="s">
        <v>802</v>
      </c>
      <c r="J266" s="195"/>
    </row>
    <row r="267" spans="1:10">
      <c r="A267" s="108">
        <v>42419</v>
      </c>
      <c r="B267" s="132" t="s">
        <v>1070</v>
      </c>
      <c r="C267" s="109"/>
      <c r="D267" s="85"/>
      <c r="E267" s="109">
        <v>477287.83</v>
      </c>
      <c r="F267" s="80">
        <v>180</v>
      </c>
      <c r="G267" s="109">
        <v>3173319.45</v>
      </c>
      <c r="H267" s="107" t="s">
        <v>1071</v>
      </c>
      <c r="I267" s="99" t="s">
        <v>802</v>
      </c>
      <c r="J267" s="195"/>
    </row>
    <row r="268" spans="1:10">
      <c r="A268" s="108">
        <v>42419</v>
      </c>
      <c r="B268" s="132" t="s">
        <v>1072</v>
      </c>
      <c r="C268" s="109"/>
      <c r="D268" s="85"/>
      <c r="E268" s="109">
        <v>184871.58</v>
      </c>
      <c r="F268" s="80">
        <v>181</v>
      </c>
      <c r="G268" s="109">
        <v>2696031.62</v>
      </c>
      <c r="H268" s="107" t="s">
        <v>1073</v>
      </c>
      <c r="I268" s="99" t="s">
        <v>802</v>
      </c>
      <c r="J268" s="195"/>
    </row>
    <row r="269" spans="1:10">
      <c r="A269" s="108">
        <v>42419</v>
      </c>
      <c r="B269" s="132" t="s">
        <v>1074</v>
      </c>
      <c r="C269" s="109"/>
      <c r="D269" s="85"/>
      <c r="E269" s="109">
        <v>156283.87</v>
      </c>
      <c r="F269" s="80">
        <v>182</v>
      </c>
      <c r="G269" s="109">
        <v>2511160.04</v>
      </c>
      <c r="H269" s="107" t="s">
        <v>1075</v>
      </c>
      <c r="I269" s="99" t="s">
        <v>802</v>
      </c>
      <c r="J269" s="195"/>
    </row>
    <row r="270" spans="1:10">
      <c r="A270" s="108">
        <v>42419</v>
      </c>
      <c r="B270" s="111" t="s">
        <v>1076</v>
      </c>
      <c r="C270" s="109">
        <v>1840</v>
      </c>
      <c r="D270" s="85">
        <v>125</v>
      </c>
      <c r="E270" s="109"/>
      <c r="F270" s="80"/>
      <c r="G270" s="109">
        <v>2354876.17</v>
      </c>
      <c r="H270" s="107"/>
      <c r="J270" s="195"/>
    </row>
    <row r="271" spans="1:10">
      <c r="A271" s="108">
        <v>42419</v>
      </c>
      <c r="B271" s="111" t="s">
        <v>1077</v>
      </c>
      <c r="C271" s="109">
        <v>2196.25</v>
      </c>
      <c r="D271" s="85">
        <v>155</v>
      </c>
      <c r="E271" s="109"/>
      <c r="F271" s="80"/>
      <c r="G271" s="109">
        <v>2356716.17</v>
      </c>
      <c r="H271" s="107"/>
      <c r="J271" s="195"/>
    </row>
    <row r="272" spans="1:10">
      <c r="A272" s="108">
        <v>42419</v>
      </c>
      <c r="B272" s="111" t="s">
        <v>16</v>
      </c>
      <c r="C272" s="109"/>
      <c r="D272" s="85"/>
      <c r="E272" s="109">
        <v>21182.09</v>
      </c>
      <c r="F272" s="80">
        <v>196</v>
      </c>
      <c r="G272" s="109">
        <v>2358912.42</v>
      </c>
      <c r="H272" s="107" t="s">
        <v>1078</v>
      </c>
      <c r="J272" s="195"/>
    </row>
    <row r="273" spans="1:10">
      <c r="A273" s="108">
        <v>42419</v>
      </c>
      <c r="B273" s="111" t="s">
        <v>16</v>
      </c>
      <c r="C273" s="109"/>
      <c r="D273" s="85"/>
      <c r="E273" s="109">
        <v>20764.14</v>
      </c>
      <c r="F273" s="80">
        <v>198</v>
      </c>
      <c r="G273" s="109">
        <v>2337730.33</v>
      </c>
      <c r="H273" s="107" t="s">
        <v>1079</v>
      </c>
      <c r="J273" s="195"/>
    </row>
    <row r="274" spans="1:10">
      <c r="A274" s="108">
        <v>42419</v>
      </c>
      <c r="B274" s="111" t="s">
        <v>16</v>
      </c>
      <c r="C274" s="109"/>
      <c r="D274" s="85"/>
      <c r="E274" s="109">
        <v>20000</v>
      </c>
      <c r="F274" s="80">
        <v>165</v>
      </c>
      <c r="G274" s="109">
        <v>2316966.19</v>
      </c>
      <c r="H274" s="107" t="s">
        <v>1080</v>
      </c>
      <c r="J274" s="195"/>
    </row>
    <row r="275" spans="1:10">
      <c r="A275" s="108">
        <v>42419</v>
      </c>
      <c r="B275" s="183" t="s">
        <v>1081</v>
      </c>
      <c r="C275" s="109">
        <v>5000</v>
      </c>
      <c r="D275" s="85">
        <v>229</v>
      </c>
      <c r="E275" s="109"/>
      <c r="F275" s="80"/>
      <c r="G275" s="109">
        <v>2296966.19</v>
      </c>
      <c r="H275" s="107"/>
      <c r="J275" s="195"/>
    </row>
    <row r="276" spans="1:10">
      <c r="A276" s="108">
        <v>42419</v>
      </c>
      <c r="B276" s="111" t="s">
        <v>1082</v>
      </c>
      <c r="C276" s="109"/>
      <c r="D276" s="85"/>
      <c r="E276" s="109">
        <v>180010.83</v>
      </c>
      <c r="F276" s="80">
        <v>206</v>
      </c>
      <c r="G276" s="109">
        <v>2301966.19</v>
      </c>
      <c r="H276" s="107" t="s">
        <v>1083</v>
      </c>
      <c r="J276" s="195"/>
    </row>
    <row r="277" spans="1:10">
      <c r="A277" s="108">
        <v>42419</v>
      </c>
      <c r="B277" s="134" t="s">
        <v>1084</v>
      </c>
      <c r="C277" s="109">
        <v>7476.18</v>
      </c>
      <c r="D277" s="85">
        <v>109</v>
      </c>
      <c r="E277" s="109"/>
      <c r="F277" s="80"/>
      <c r="G277" s="109">
        <v>2121955.36</v>
      </c>
      <c r="H277" s="107"/>
      <c r="J277" s="195"/>
    </row>
    <row r="278" spans="1:10">
      <c r="A278" s="108">
        <v>42419</v>
      </c>
      <c r="B278" s="111" t="s">
        <v>1085</v>
      </c>
      <c r="C278" s="109">
        <v>12712.39</v>
      </c>
      <c r="D278" s="85">
        <v>108</v>
      </c>
      <c r="E278" s="109"/>
      <c r="F278" s="80"/>
      <c r="G278" s="109">
        <v>2129431.54</v>
      </c>
      <c r="H278" s="107"/>
      <c r="J278" s="195"/>
    </row>
    <row r="279" spans="1:10">
      <c r="A279" s="108">
        <v>42419</v>
      </c>
      <c r="B279" s="112" t="s">
        <v>50</v>
      </c>
      <c r="C279" s="109">
        <v>15.42</v>
      </c>
      <c r="D279" s="85">
        <v>227</v>
      </c>
      <c r="E279" s="109"/>
      <c r="F279" s="80"/>
      <c r="G279" s="109">
        <v>2142143.9300000002</v>
      </c>
      <c r="H279" s="113" t="s">
        <v>819</v>
      </c>
      <c r="J279" s="195"/>
    </row>
    <row r="280" spans="1:10">
      <c r="A280" s="108">
        <v>42419</v>
      </c>
      <c r="B280" s="112" t="s">
        <v>52</v>
      </c>
      <c r="C280" s="109">
        <v>96.36</v>
      </c>
      <c r="D280" s="85">
        <v>227</v>
      </c>
      <c r="E280" s="109"/>
      <c r="F280" s="80"/>
      <c r="G280" s="109">
        <v>2142159.35</v>
      </c>
      <c r="H280" s="113" t="s">
        <v>819</v>
      </c>
      <c r="J280" s="195"/>
    </row>
    <row r="281" spans="1:10">
      <c r="A281" s="108">
        <v>42419</v>
      </c>
      <c r="B281" s="111" t="s">
        <v>53</v>
      </c>
      <c r="C281" s="109"/>
      <c r="D281" s="85"/>
      <c r="E281" s="109">
        <v>9292.41</v>
      </c>
      <c r="F281" s="80">
        <v>197</v>
      </c>
      <c r="G281" s="109">
        <v>2142255.71</v>
      </c>
      <c r="H281" s="105" t="s">
        <v>1086</v>
      </c>
      <c r="J281" s="195"/>
    </row>
    <row r="282" spans="1:10">
      <c r="A282" s="108">
        <v>42419</v>
      </c>
      <c r="B282" s="112" t="s">
        <v>55</v>
      </c>
      <c r="C282" s="109">
        <v>47.82</v>
      </c>
      <c r="D282" s="85">
        <v>227</v>
      </c>
      <c r="E282" s="109"/>
      <c r="F282" s="80"/>
      <c r="G282" s="109">
        <v>2132963.2999999998</v>
      </c>
      <c r="H282" s="113" t="s">
        <v>819</v>
      </c>
      <c r="J282" s="195"/>
    </row>
    <row r="283" spans="1:10">
      <c r="A283" s="108">
        <v>42419</v>
      </c>
      <c r="B283" s="112" t="s">
        <v>56</v>
      </c>
      <c r="C283" s="109">
        <v>298.89</v>
      </c>
      <c r="D283" s="85">
        <v>227</v>
      </c>
      <c r="E283" s="109"/>
      <c r="F283" s="80"/>
      <c r="G283" s="109">
        <v>2133011.12</v>
      </c>
      <c r="H283" s="113" t="s">
        <v>819</v>
      </c>
      <c r="J283" s="195"/>
    </row>
    <row r="284" spans="1:10">
      <c r="A284" s="108">
        <v>42419</v>
      </c>
      <c r="B284" s="111" t="s">
        <v>57</v>
      </c>
      <c r="C284" s="109"/>
      <c r="D284" s="85"/>
      <c r="E284" s="109">
        <v>12200</v>
      </c>
      <c r="F284" s="80">
        <v>197</v>
      </c>
      <c r="G284" s="109">
        <v>2133310.0099999998</v>
      </c>
      <c r="H284" s="105" t="s">
        <v>1086</v>
      </c>
      <c r="J284" s="195"/>
    </row>
    <row r="285" spans="1:10">
      <c r="A285" s="108">
        <v>42418</v>
      </c>
      <c r="B285" s="111" t="s">
        <v>1087</v>
      </c>
      <c r="C285" s="109"/>
      <c r="D285" s="85"/>
      <c r="E285" s="109">
        <v>31473.77</v>
      </c>
      <c r="F285" s="80">
        <v>207</v>
      </c>
      <c r="G285" s="109">
        <v>2121110.0099999998</v>
      </c>
      <c r="H285" s="107" t="s">
        <v>1088</v>
      </c>
      <c r="J285" s="195"/>
    </row>
    <row r="286" spans="1:10">
      <c r="A286" s="108">
        <v>42418</v>
      </c>
      <c r="B286" s="134" t="s">
        <v>1089</v>
      </c>
      <c r="C286" s="120"/>
      <c r="D286" s="85"/>
      <c r="E286" s="120">
        <v>50000</v>
      </c>
      <c r="F286" s="80">
        <v>235</v>
      </c>
      <c r="G286" s="109">
        <v>2089636.24</v>
      </c>
      <c r="H286" s="107" t="s">
        <v>1090</v>
      </c>
      <c r="J286" s="195"/>
    </row>
    <row r="287" spans="1:10">
      <c r="A287" s="108">
        <v>42418</v>
      </c>
      <c r="B287" s="111" t="s">
        <v>16</v>
      </c>
      <c r="C287" s="109"/>
      <c r="D287" s="85"/>
      <c r="E287" s="109">
        <v>5185.0200000000004</v>
      </c>
      <c r="F287" s="80">
        <v>192</v>
      </c>
      <c r="G287" s="109">
        <v>2039636.24</v>
      </c>
      <c r="H287" s="107" t="s">
        <v>1091</v>
      </c>
      <c r="J287" s="195"/>
    </row>
    <row r="288" spans="1:10">
      <c r="A288" s="108">
        <v>42418</v>
      </c>
      <c r="B288" s="111" t="s">
        <v>1092</v>
      </c>
      <c r="C288" s="109">
        <v>736998</v>
      </c>
      <c r="D288" s="85">
        <v>138</v>
      </c>
      <c r="E288" s="109"/>
      <c r="F288" s="80"/>
      <c r="G288" s="109">
        <v>2034451.22</v>
      </c>
      <c r="H288" s="107"/>
      <c r="J288" s="195"/>
    </row>
    <row r="289" spans="1:10">
      <c r="A289" s="108">
        <v>42418</v>
      </c>
      <c r="B289" s="111" t="s">
        <v>1093</v>
      </c>
      <c r="C289" s="109"/>
      <c r="D289" s="85"/>
      <c r="E289" s="109">
        <v>236000</v>
      </c>
      <c r="F289" s="80">
        <v>173</v>
      </c>
      <c r="G289" s="109">
        <v>2771449.22</v>
      </c>
      <c r="H289" s="107"/>
      <c r="J289" s="195"/>
    </row>
    <row r="290" spans="1:10">
      <c r="A290" s="124">
        <v>42418</v>
      </c>
      <c r="B290" s="130" t="s">
        <v>1094</v>
      </c>
      <c r="C290" s="131"/>
      <c r="D290" s="177"/>
      <c r="E290" s="131">
        <v>34037.74</v>
      </c>
      <c r="F290" s="170">
        <v>201</v>
      </c>
      <c r="G290" s="131">
        <v>2535449.2200000002</v>
      </c>
      <c r="H290" s="107" t="s">
        <v>1095</v>
      </c>
      <c r="J290" s="195"/>
    </row>
    <row r="291" spans="1:10">
      <c r="A291" s="108">
        <v>42418</v>
      </c>
      <c r="B291" s="111" t="s">
        <v>1093</v>
      </c>
      <c r="C291" s="109"/>
      <c r="D291" s="85"/>
      <c r="E291" s="109">
        <v>155000</v>
      </c>
      <c r="F291" s="80">
        <v>174</v>
      </c>
      <c r="G291" s="109">
        <v>2501411.48</v>
      </c>
      <c r="H291" s="107"/>
      <c r="J291" s="195"/>
    </row>
    <row r="292" spans="1:10">
      <c r="A292" s="108">
        <v>42418</v>
      </c>
      <c r="B292" s="111" t="s">
        <v>1096</v>
      </c>
      <c r="C292" s="109"/>
      <c r="D292" s="85"/>
      <c r="E292" s="109">
        <v>291000</v>
      </c>
      <c r="F292" s="80">
        <v>175</v>
      </c>
      <c r="G292" s="109">
        <v>2346411.48</v>
      </c>
      <c r="H292" s="107"/>
      <c r="J292" s="195"/>
    </row>
    <row r="293" spans="1:10">
      <c r="A293" s="108">
        <v>42418</v>
      </c>
      <c r="B293" s="111" t="s">
        <v>1097</v>
      </c>
      <c r="C293" s="109">
        <v>35725</v>
      </c>
      <c r="D293" s="85">
        <v>153</v>
      </c>
      <c r="E293" s="109"/>
      <c r="F293" s="80"/>
      <c r="G293" s="109">
        <v>2055411.48</v>
      </c>
      <c r="H293" s="107"/>
      <c r="J293" s="195"/>
    </row>
    <row r="294" spans="1:10">
      <c r="A294" s="108">
        <v>42418</v>
      </c>
      <c r="B294" s="132" t="s">
        <v>1098</v>
      </c>
      <c r="C294" s="109"/>
      <c r="D294" s="85"/>
      <c r="E294" s="109">
        <v>317397.03999999998</v>
      </c>
      <c r="F294" s="80">
        <v>178</v>
      </c>
      <c r="G294" s="109">
        <v>2091136.48</v>
      </c>
      <c r="H294" s="107" t="s">
        <v>1099</v>
      </c>
      <c r="I294" s="99" t="s">
        <v>802</v>
      </c>
      <c r="J294" s="195"/>
    </row>
    <row r="295" spans="1:10">
      <c r="A295" s="108">
        <v>42418</v>
      </c>
      <c r="B295" s="111" t="s">
        <v>1100</v>
      </c>
      <c r="C295" s="109"/>
      <c r="D295" s="85"/>
      <c r="E295" s="109">
        <v>284000</v>
      </c>
      <c r="F295" s="80">
        <v>199</v>
      </c>
      <c r="G295" s="109">
        <v>1773739.44</v>
      </c>
      <c r="H295" s="107" t="s">
        <v>1101</v>
      </c>
      <c r="J295" s="195"/>
    </row>
    <row r="296" spans="1:10">
      <c r="A296" s="108">
        <v>42418</v>
      </c>
      <c r="B296" s="111" t="s">
        <v>1102</v>
      </c>
      <c r="C296" s="109">
        <v>6538.94</v>
      </c>
      <c r="D296" s="85">
        <v>134</v>
      </c>
      <c r="E296" s="109"/>
      <c r="F296" s="80"/>
      <c r="G296" s="109">
        <v>1489739.44</v>
      </c>
      <c r="H296" s="107"/>
      <c r="J296" s="195"/>
    </row>
    <row r="297" spans="1:10">
      <c r="A297" s="108">
        <v>42418</v>
      </c>
      <c r="B297" s="111" t="s">
        <v>1103</v>
      </c>
      <c r="C297" s="109"/>
      <c r="D297" s="85"/>
      <c r="E297" s="109">
        <v>2800.01</v>
      </c>
      <c r="F297" s="80">
        <v>701</v>
      </c>
      <c r="G297" s="109">
        <v>1496278.38</v>
      </c>
      <c r="H297" s="107"/>
      <c r="J297" s="195"/>
    </row>
    <row r="298" spans="1:10">
      <c r="A298" s="108">
        <v>42418</v>
      </c>
      <c r="B298" s="183" t="s">
        <v>1104</v>
      </c>
      <c r="C298" s="109">
        <v>5000</v>
      </c>
      <c r="D298" s="85">
        <v>229</v>
      </c>
      <c r="E298" s="109"/>
      <c r="F298" s="80"/>
      <c r="G298" s="109">
        <v>1493478.37</v>
      </c>
      <c r="H298" s="107"/>
      <c r="J298" s="195"/>
    </row>
    <row r="299" spans="1:10">
      <c r="A299" s="108">
        <v>42418</v>
      </c>
      <c r="B299" s="111" t="s">
        <v>16</v>
      </c>
      <c r="C299" s="109"/>
      <c r="D299" s="85"/>
      <c r="E299" s="109">
        <v>20000</v>
      </c>
      <c r="F299" s="80">
        <v>151</v>
      </c>
      <c r="G299" s="109">
        <v>1498478.37</v>
      </c>
      <c r="H299" s="107" t="s">
        <v>1661</v>
      </c>
      <c r="J299" s="195"/>
    </row>
    <row r="300" spans="1:10">
      <c r="A300" s="108">
        <v>42418</v>
      </c>
      <c r="B300" s="111" t="s">
        <v>16</v>
      </c>
      <c r="C300" s="109"/>
      <c r="D300" s="85"/>
      <c r="E300" s="109">
        <v>10900.85</v>
      </c>
      <c r="F300" s="80">
        <v>162</v>
      </c>
      <c r="G300" s="109">
        <v>1478478.37</v>
      </c>
      <c r="H300" s="107" t="s">
        <v>1105</v>
      </c>
      <c r="J300" s="195"/>
    </row>
    <row r="301" spans="1:10">
      <c r="A301" s="108">
        <v>42418</v>
      </c>
      <c r="B301" s="111" t="s">
        <v>16</v>
      </c>
      <c r="C301" s="109"/>
      <c r="D301" s="85"/>
      <c r="E301" s="109">
        <v>15617.06</v>
      </c>
      <c r="F301" s="80">
        <v>172</v>
      </c>
      <c r="G301" s="109">
        <v>1467577.52</v>
      </c>
      <c r="H301" s="107" t="s">
        <v>1106</v>
      </c>
      <c r="J301" s="195"/>
    </row>
    <row r="302" spans="1:10">
      <c r="A302" s="108">
        <v>42418</v>
      </c>
      <c r="B302" s="111" t="s">
        <v>16</v>
      </c>
      <c r="C302" s="109"/>
      <c r="D302" s="85"/>
      <c r="E302" s="109">
        <v>70000</v>
      </c>
      <c r="F302" s="80">
        <v>171</v>
      </c>
      <c r="G302" s="109">
        <v>1451960.46</v>
      </c>
      <c r="H302" s="107" t="s">
        <v>1107</v>
      </c>
      <c r="J302" s="195"/>
    </row>
    <row r="303" spans="1:10">
      <c r="A303" s="108">
        <v>42418</v>
      </c>
      <c r="B303" s="111" t="s">
        <v>16</v>
      </c>
      <c r="C303" s="109"/>
      <c r="D303" s="85"/>
      <c r="E303" s="109">
        <v>100000</v>
      </c>
      <c r="F303" s="80">
        <v>168</v>
      </c>
      <c r="G303" s="109">
        <v>1381960.46</v>
      </c>
      <c r="H303" s="107" t="s">
        <v>1108</v>
      </c>
      <c r="J303" s="195"/>
    </row>
    <row r="304" spans="1:10">
      <c r="A304" s="108">
        <v>42418</v>
      </c>
      <c r="B304" s="111" t="s">
        <v>1109</v>
      </c>
      <c r="C304" s="109"/>
      <c r="D304" s="85"/>
      <c r="E304" s="109">
        <v>4325</v>
      </c>
      <c r="F304" s="80">
        <v>202</v>
      </c>
      <c r="G304" s="109">
        <v>1281960.46</v>
      </c>
      <c r="H304" s="107" t="s">
        <v>1110</v>
      </c>
      <c r="J304" s="195"/>
    </row>
    <row r="305" spans="1:10">
      <c r="A305" s="108">
        <v>42418</v>
      </c>
      <c r="B305" s="118" t="s">
        <v>50</v>
      </c>
      <c r="C305" s="120">
        <v>14.21</v>
      </c>
      <c r="D305" s="85">
        <v>227</v>
      </c>
      <c r="E305" s="109"/>
      <c r="F305" s="80"/>
      <c r="G305" s="109">
        <v>1277635.46</v>
      </c>
      <c r="H305" s="113" t="s">
        <v>819</v>
      </c>
      <c r="J305" s="195"/>
    </row>
    <row r="306" spans="1:10">
      <c r="A306" s="108">
        <v>42418</v>
      </c>
      <c r="B306" s="112" t="s">
        <v>52</v>
      </c>
      <c r="C306" s="109">
        <v>88.84</v>
      </c>
      <c r="D306" s="85">
        <v>227</v>
      </c>
      <c r="E306" s="109"/>
      <c r="F306" s="80"/>
      <c r="G306" s="109">
        <v>1277649.67</v>
      </c>
      <c r="H306" s="113" t="s">
        <v>819</v>
      </c>
      <c r="J306" s="195"/>
    </row>
    <row r="307" spans="1:10">
      <c r="A307" s="108">
        <v>42418</v>
      </c>
      <c r="B307" s="111" t="s">
        <v>53</v>
      </c>
      <c r="C307" s="109"/>
      <c r="D307" s="85"/>
      <c r="E307" s="109">
        <v>9613.51</v>
      </c>
      <c r="F307" s="80">
        <v>163</v>
      </c>
      <c r="G307" s="109">
        <v>1277738.51</v>
      </c>
      <c r="H307" s="105" t="s">
        <v>1111</v>
      </c>
      <c r="J307" s="195"/>
    </row>
    <row r="308" spans="1:10">
      <c r="A308" s="108">
        <v>42418</v>
      </c>
      <c r="B308" s="111" t="s">
        <v>1112</v>
      </c>
      <c r="C308" s="109">
        <v>58.6</v>
      </c>
      <c r="D308" s="85">
        <v>121</v>
      </c>
      <c r="E308" s="109"/>
      <c r="F308" s="80"/>
      <c r="G308" s="109">
        <v>1268125</v>
      </c>
      <c r="H308" s="107"/>
      <c r="J308" s="195"/>
    </row>
    <row r="309" spans="1:10">
      <c r="A309" s="108">
        <v>42418</v>
      </c>
      <c r="B309" s="111" t="s">
        <v>1113</v>
      </c>
      <c r="C309" s="109">
        <v>640.91999999999996</v>
      </c>
      <c r="D309" s="85">
        <v>120</v>
      </c>
      <c r="E309" s="109"/>
      <c r="F309" s="80"/>
      <c r="G309" s="109">
        <v>1268183.6000000001</v>
      </c>
      <c r="H309" s="107"/>
      <c r="J309" s="195"/>
    </row>
    <row r="310" spans="1:10">
      <c r="A310" s="108">
        <v>42418</v>
      </c>
      <c r="B310" s="111" t="s">
        <v>1114</v>
      </c>
      <c r="C310" s="109">
        <v>58.92</v>
      </c>
      <c r="D310" s="85">
        <v>123</v>
      </c>
      <c r="E310" s="109"/>
      <c r="F310" s="80"/>
      <c r="G310" s="109">
        <v>1268824.52</v>
      </c>
      <c r="H310" s="107"/>
      <c r="J310" s="195"/>
    </row>
    <row r="311" spans="1:10">
      <c r="A311" s="108">
        <v>42418</v>
      </c>
      <c r="B311" s="111" t="s">
        <v>1115</v>
      </c>
      <c r="C311" s="109">
        <v>17991.599999999999</v>
      </c>
      <c r="D311" s="85">
        <v>130</v>
      </c>
      <c r="E311" s="109"/>
      <c r="F311" s="80"/>
      <c r="G311" s="109">
        <v>1268883.44</v>
      </c>
      <c r="H311" s="107"/>
      <c r="J311" s="195"/>
    </row>
    <row r="312" spans="1:10">
      <c r="A312" s="108">
        <v>42418</v>
      </c>
      <c r="B312" s="111" t="s">
        <v>1116</v>
      </c>
      <c r="C312" s="109">
        <v>58.6</v>
      </c>
      <c r="D312" s="85">
        <v>122</v>
      </c>
      <c r="E312" s="109"/>
      <c r="F312" s="80"/>
      <c r="G312" s="109">
        <v>1286875.04</v>
      </c>
      <c r="H312" s="107"/>
      <c r="J312" s="195"/>
    </row>
    <row r="313" spans="1:10">
      <c r="A313" s="108">
        <v>42417</v>
      </c>
      <c r="B313" s="111" t="s">
        <v>1117</v>
      </c>
      <c r="C313" s="120"/>
      <c r="D313" s="85"/>
      <c r="E313" s="120">
        <v>1840</v>
      </c>
      <c r="F313" s="80">
        <v>167</v>
      </c>
      <c r="G313" s="120">
        <v>1286933.6399999999</v>
      </c>
      <c r="H313" s="107" t="s">
        <v>1118</v>
      </c>
      <c r="J313" s="195"/>
    </row>
    <row r="314" spans="1:10">
      <c r="A314" s="135">
        <v>42417</v>
      </c>
      <c r="B314" s="136" t="s">
        <v>1119</v>
      </c>
      <c r="C314" s="137"/>
      <c r="D314" s="178"/>
      <c r="E314" s="137">
        <v>81120.009999999995</v>
      </c>
      <c r="F314" s="171">
        <v>187</v>
      </c>
      <c r="G314" s="137">
        <v>1285093.6399999999</v>
      </c>
      <c r="H314" s="107" t="s">
        <v>1120</v>
      </c>
      <c r="J314" s="195"/>
    </row>
    <row r="315" spans="1:10">
      <c r="A315" s="108">
        <v>42417</v>
      </c>
      <c r="B315" s="111" t="s">
        <v>1121</v>
      </c>
      <c r="C315" s="109"/>
      <c r="D315" s="85"/>
      <c r="E315" s="109">
        <v>142588.4</v>
      </c>
      <c r="F315" s="80">
        <v>170</v>
      </c>
      <c r="G315" s="109">
        <v>1203973.6299999999</v>
      </c>
      <c r="H315" s="107" t="s">
        <v>1122</v>
      </c>
      <c r="J315" s="195"/>
    </row>
    <row r="316" spans="1:10">
      <c r="A316" s="108">
        <v>42417</v>
      </c>
      <c r="B316" s="111" t="s">
        <v>1123</v>
      </c>
      <c r="C316" s="109">
        <v>113501</v>
      </c>
      <c r="D316" s="85"/>
      <c r="E316" s="109"/>
      <c r="F316" s="80"/>
      <c r="G316" s="109">
        <v>1061385.23</v>
      </c>
      <c r="H316" s="107" t="s">
        <v>1124</v>
      </c>
      <c r="J316" s="195"/>
    </row>
    <row r="317" spans="1:10">
      <c r="A317" s="108">
        <v>42417</v>
      </c>
      <c r="B317" s="111" t="s">
        <v>1125</v>
      </c>
      <c r="C317" s="117"/>
      <c r="E317" s="138">
        <v>3585.61</v>
      </c>
      <c r="F317" s="172">
        <v>194</v>
      </c>
      <c r="G317" s="117">
        <v>1174886.23</v>
      </c>
      <c r="H317" s="107" t="s">
        <v>1126</v>
      </c>
      <c r="J317" s="195"/>
    </row>
    <row r="318" spans="1:10" s="143" customFormat="1">
      <c r="A318" s="139">
        <v>42417</v>
      </c>
      <c r="B318" s="140" t="s">
        <v>1127</v>
      </c>
      <c r="C318" s="141"/>
      <c r="D318" s="179"/>
      <c r="E318" s="141">
        <v>160890.79999999999</v>
      </c>
      <c r="F318" s="173">
        <v>177</v>
      </c>
      <c r="G318" s="141">
        <v>1171300.6200000001</v>
      </c>
      <c r="H318" s="142" t="s">
        <v>1128</v>
      </c>
      <c r="I318" s="143" t="s">
        <v>802</v>
      </c>
      <c r="J318" s="195"/>
    </row>
    <row r="319" spans="1:10">
      <c r="A319" s="108">
        <v>42417</v>
      </c>
      <c r="B319" s="111" t="s">
        <v>1129</v>
      </c>
      <c r="C319" s="109">
        <v>60168.86</v>
      </c>
      <c r="D319" s="85">
        <v>136</v>
      </c>
      <c r="E319" s="109"/>
      <c r="F319" s="80"/>
      <c r="G319" s="109">
        <v>1010409.82</v>
      </c>
      <c r="H319" s="107"/>
      <c r="J319" s="195"/>
    </row>
    <row r="320" spans="1:10">
      <c r="A320" s="108">
        <v>42417</v>
      </c>
      <c r="B320" s="111" t="s">
        <v>1130</v>
      </c>
      <c r="C320" s="109">
        <v>1254.8599999999999</v>
      </c>
      <c r="D320" s="85">
        <v>137</v>
      </c>
      <c r="E320" s="109"/>
      <c r="F320" s="80"/>
      <c r="G320" s="109">
        <v>1070578.68</v>
      </c>
      <c r="H320" s="107"/>
      <c r="J320" s="195"/>
    </row>
    <row r="321" spans="1:10">
      <c r="A321" s="108">
        <v>42417</v>
      </c>
      <c r="B321" s="111" t="s">
        <v>1131</v>
      </c>
      <c r="C321" s="109"/>
      <c r="D321" s="85"/>
      <c r="E321" s="109">
        <v>167000</v>
      </c>
      <c r="F321" s="80">
        <v>166</v>
      </c>
      <c r="G321" s="109">
        <v>1071833.54</v>
      </c>
      <c r="H321" s="107" t="s">
        <v>1132</v>
      </c>
      <c r="J321" s="195"/>
    </row>
    <row r="322" spans="1:10">
      <c r="A322" s="108">
        <v>42417</v>
      </c>
      <c r="B322" s="111" t="s">
        <v>1133</v>
      </c>
      <c r="C322" s="109"/>
      <c r="D322" s="85"/>
      <c r="E322" s="109">
        <v>150000</v>
      </c>
      <c r="F322" s="80">
        <v>169</v>
      </c>
      <c r="G322" s="109">
        <v>904833.54</v>
      </c>
      <c r="H322" s="107" t="s">
        <v>1134</v>
      </c>
      <c r="J322" s="195"/>
    </row>
    <row r="323" spans="1:10">
      <c r="A323" s="108">
        <v>42417</v>
      </c>
      <c r="B323" s="111" t="s">
        <v>1135</v>
      </c>
      <c r="C323" s="109">
        <v>50000</v>
      </c>
      <c r="D323" s="85">
        <v>151</v>
      </c>
      <c r="E323" s="109"/>
      <c r="F323" s="80"/>
      <c r="G323" s="109">
        <v>754833.54</v>
      </c>
      <c r="H323" s="107"/>
      <c r="J323" s="195"/>
    </row>
    <row r="324" spans="1:10">
      <c r="A324" s="108">
        <v>42417</v>
      </c>
      <c r="B324" s="111" t="s">
        <v>1136</v>
      </c>
      <c r="C324" s="109">
        <v>24780</v>
      </c>
      <c r="D324" s="85">
        <v>152</v>
      </c>
      <c r="E324" s="109"/>
      <c r="F324" s="80"/>
      <c r="G324" s="109">
        <v>804833.54</v>
      </c>
      <c r="H324" s="107"/>
      <c r="J324" s="195"/>
    </row>
    <row r="325" spans="1:10">
      <c r="A325" s="108">
        <v>42417</v>
      </c>
      <c r="B325" s="111" t="s">
        <v>1137</v>
      </c>
      <c r="C325" s="109">
        <v>14732</v>
      </c>
      <c r="D325" s="85">
        <v>148</v>
      </c>
      <c r="E325" s="109"/>
      <c r="F325" s="80"/>
      <c r="G325" s="109">
        <v>829613.54</v>
      </c>
      <c r="H325" s="107"/>
      <c r="J325" s="195"/>
    </row>
    <row r="326" spans="1:10">
      <c r="A326" s="108">
        <v>42417</v>
      </c>
      <c r="B326" s="111" t="s">
        <v>1138</v>
      </c>
      <c r="C326" s="109">
        <v>1995.2</v>
      </c>
      <c r="D326" s="85">
        <v>147</v>
      </c>
      <c r="E326" s="109"/>
      <c r="F326" s="80"/>
      <c r="G326" s="109">
        <v>844345.54</v>
      </c>
      <c r="H326" s="107"/>
      <c r="J326" s="195"/>
    </row>
    <row r="327" spans="1:10">
      <c r="A327" s="108">
        <v>42417</v>
      </c>
      <c r="B327" s="111" t="s">
        <v>1139</v>
      </c>
      <c r="C327" s="109">
        <v>33640</v>
      </c>
      <c r="D327" s="85">
        <v>146</v>
      </c>
      <c r="E327" s="109"/>
      <c r="F327" s="80"/>
      <c r="G327" s="109">
        <v>846340.74</v>
      </c>
      <c r="H327" s="107"/>
      <c r="J327" s="195"/>
    </row>
    <row r="328" spans="1:10">
      <c r="A328" s="108">
        <v>42417</v>
      </c>
      <c r="B328" s="111" t="s">
        <v>1140</v>
      </c>
      <c r="C328" s="109">
        <v>55387.68</v>
      </c>
      <c r="D328" s="85">
        <v>145</v>
      </c>
      <c r="E328" s="109"/>
      <c r="F328" s="80"/>
      <c r="G328" s="109">
        <v>879980.74</v>
      </c>
      <c r="H328" s="107"/>
      <c r="J328" s="195"/>
    </row>
    <row r="329" spans="1:10">
      <c r="A329" s="108">
        <v>42417</v>
      </c>
      <c r="B329" s="111" t="s">
        <v>1141</v>
      </c>
      <c r="C329" s="109">
        <v>6520.36</v>
      </c>
      <c r="D329" s="85">
        <v>144</v>
      </c>
      <c r="E329" s="109"/>
      <c r="F329" s="80"/>
      <c r="G329" s="109">
        <v>935368.42</v>
      </c>
      <c r="H329" s="107"/>
      <c r="J329" s="195"/>
    </row>
    <row r="330" spans="1:10">
      <c r="A330" s="108">
        <v>42417</v>
      </c>
      <c r="B330" s="111" t="s">
        <v>1142</v>
      </c>
      <c r="C330" s="109">
        <v>23123.16</v>
      </c>
      <c r="D330" s="85">
        <v>143</v>
      </c>
      <c r="E330" s="109"/>
      <c r="F330" s="80"/>
      <c r="G330" s="109">
        <v>941888.78</v>
      </c>
      <c r="H330" s="107"/>
      <c r="J330" s="195"/>
    </row>
    <row r="331" spans="1:10">
      <c r="A331" s="108">
        <v>42417</v>
      </c>
      <c r="B331" s="111" t="s">
        <v>10</v>
      </c>
      <c r="C331" s="109">
        <v>2500</v>
      </c>
      <c r="D331" s="85">
        <v>142</v>
      </c>
      <c r="E331" s="109"/>
      <c r="F331" s="80"/>
      <c r="G331" s="109">
        <v>965011.94</v>
      </c>
      <c r="H331" s="107"/>
      <c r="J331" s="195"/>
    </row>
    <row r="332" spans="1:10">
      <c r="A332" s="108">
        <v>42417</v>
      </c>
      <c r="B332" s="111" t="s">
        <v>1143</v>
      </c>
      <c r="C332" s="109">
        <v>1987</v>
      </c>
      <c r="D332" s="85">
        <v>141</v>
      </c>
      <c r="E332" s="109"/>
      <c r="F332" s="80"/>
      <c r="G332" s="109">
        <v>967511.94</v>
      </c>
      <c r="H332" s="107"/>
      <c r="J332" s="195"/>
    </row>
    <row r="333" spans="1:10">
      <c r="A333" s="108">
        <v>42417</v>
      </c>
      <c r="B333" s="111" t="s">
        <v>1144</v>
      </c>
      <c r="C333" s="109">
        <v>100000</v>
      </c>
      <c r="D333" s="85">
        <v>140</v>
      </c>
      <c r="E333" s="109"/>
      <c r="F333" s="80"/>
      <c r="G333" s="109">
        <v>969498.94</v>
      </c>
      <c r="H333" s="107"/>
      <c r="J333" s="195"/>
    </row>
    <row r="334" spans="1:10">
      <c r="A334" s="108">
        <v>42417</v>
      </c>
      <c r="B334" s="111" t="s">
        <v>1145</v>
      </c>
      <c r="C334" s="109">
        <v>7199.98</v>
      </c>
      <c r="D334" s="85">
        <v>150</v>
      </c>
      <c r="E334" s="109"/>
      <c r="F334" s="80"/>
      <c r="G334" s="109">
        <v>1069498.94</v>
      </c>
      <c r="H334" s="107"/>
      <c r="J334" s="195"/>
    </row>
    <row r="335" spans="1:10">
      <c r="A335" s="108">
        <v>42417</v>
      </c>
      <c r="B335" s="111" t="s">
        <v>1146</v>
      </c>
      <c r="C335" s="109">
        <v>27583.38</v>
      </c>
      <c r="D335" s="85">
        <v>139</v>
      </c>
      <c r="E335" s="109"/>
      <c r="F335" s="80"/>
      <c r="G335" s="109">
        <v>1076698.92</v>
      </c>
      <c r="H335" s="107"/>
      <c r="J335" s="195"/>
    </row>
    <row r="336" spans="1:10">
      <c r="A336" s="108">
        <v>42417</v>
      </c>
      <c r="B336" s="111" t="s">
        <v>1147</v>
      </c>
      <c r="C336" s="109">
        <v>5967.78</v>
      </c>
      <c r="D336" s="85">
        <v>149</v>
      </c>
      <c r="E336" s="109"/>
      <c r="F336" s="80"/>
      <c r="G336" s="109">
        <v>1104282.3</v>
      </c>
      <c r="H336" s="107"/>
      <c r="J336" s="195"/>
    </row>
    <row r="337" spans="1:10">
      <c r="A337" s="108">
        <v>42417</v>
      </c>
      <c r="B337" s="111" t="s">
        <v>1148</v>
      </c>
      <c r="C337" s="109"/>
      <c r="D337" s="85"/>
      <c r="E337" s="109">
        <v>1025</v>
      </c>
      <c r="F337" s="80">
        <v>164</v>
      </c>
      <c r="G337" s="109">
        <v>1110250.08</v>
      </c>
      <c r="H337" s="107" t="s">
        <v>1149</v>
      </c>
      <c r="J337" s="195"/>
    </row>
    <row r="338" spans="1:10">
      <c r="A338" s="108">
        <v>42417</v>
      </c>
      <c r="B338" s="111" t="s">
        <v>1150</v>
      </c>
      <c r="C338" s="109"/>
      <c r="D338" s="85"/>
      <c r="E338" s="109">
        <v>57074.54</v>
      </c>
      <c r="F338" s="80">
        <v>176</v>
      </c>
      <c r="G338" s="109">
        <v>1109225.08</v>
      </c>
      <c r="H338" s="107" t="s">
        <v>1151</v>
      </c>
      <c r="J338" s="195"/>
    </row>
    <row r="339" spans="1:10">
      <c r="A339" s="108">
        <v>42417</v>
      </c>
      <c r="B339" s="111" t="s">
        <v>1152</v>
      </c>
      <c r="C339" s="109"/>
      <c r="D339" s="85"/>
      <c r="E339" s="109">
        <v>50000</v>
      </c>
      <c r="F339" s="80">
        <v>191</v>
      </c>
      <c r="G339" s="109">
        <v>1052150.54</v>
      </c>
      <c r="H339" s="107" t="s">
        <v>1153</v>
      </c>
      <c r="J339" s="195"/>
    </row>
    <row r="340" spans="1:10">
      <c r="A340" s="124">
        <v>42417</v>
      </c>
      <c r="B340" s="130" t="s">
        <v>1154</v>
      </c>
      <c r="C340" s="131"/>
      <c r="D340" s="177"/>
      <c r="E340" s="131">
        <v>183653.66</v>
      </c>
      <c r="F340" s="170">
        <v>217</v>
      </c>
      <c r="G340" s="131">
        <v>1002150.54</v>
      </c>
      <c r="H340" s="107" t="s">
        <v>1155</v>
      </c>
      <c r="J340" s="195"/>
    </row>
    <row r="341" spans="1:10">
      <c r="A341" s="108">
        <v>42417</v>
      </c>
      <c r="B341" s="111" t="s">
        <v>1156</v>
      </c>
      <c r="C341" s="109"/>
      <c r="D341" s="85"/>
      <c r="E341" s="109">
        <v>158100</v>
      </c>
      <c r="F341" s="80">
        <v>160</v>
      </c>
      <c r="G341" s="109">
        <v>818496.88</v>
      </c>
      <c r="H341" s="107" t="s">
        <v>1157</v>
      </c>
      <c r="J341" s="195"/>
    </row>
    <row r="342" spans="1:10">
      <c r="A342" s="108">
        <v>42417</v>
      </c>
      <c r="B342" s="111" t="s">
        <v>16</v>
      </c>
      <c r="C342" s="109"/>
      <c r="D342" s="85"/>
      <c r="E342" s="109">
        <v>6729.01</v>
      </c>
      <c r="F342" s="80">
        <v>157</v>
      </c>
      <c r="G342" s="109">
        <v>660396.88</v>
      </c>
      <c r="H342" s="107" t="s">
        <v>1158</v>
      </c>
      <c r="J342" s="195"/>
    </row>
    <row r="343" spans="1:10">
      <c r="A343" s="108">
        <v>42417</v>
      </c>
      <c r="B343" s="111" t="s">
        <v>16</v>
      </c>
      <c r="C343" s="109"/>
      <c r="D343" s="85"/>
      <c r="E343" s="109">
        <v>261.39999999999998</v>
      </c>
      <c r="F343" s="80">
        <v>152</v>
      </c>
      <c r="G343" s="109">
        <v>653667.87</v>
      </c>
      <c r="H343" s="107" t="s">
        <v>1662</v>
      </c>
      <c r="J343" s="195"/>
    </row>
    <row r="344" spans="1:10">
      <c r="A344" s="108">
        <v>42417</v>
      </c>
      <c r="B344" s="111" t="s">
        <v>16</v>
      </c>
      <c r="C344" s="109"/>
      <c r="D344" s="85"/>
      <c r="E344" s="109">
        <v>30496</v>
      </c>
      <c r="F344" s="80">
        <v>132</v>
      </c>
      <c r="G344" s="109">
        <v>653406.47</v>
      </c>
      <c r="H344" s="107" t="s">
        <v>1159</v>
      </c>
      <c r="J344" s="195"/>
    </row>
    <row r="345" spans="1:10">
      <c r="A345" s="108">
        <v>42417</v>
      </c>
      <c r="B345" s="111" t="s">
        <v>16</v>
      </c>
      <c r="C345" s="109"/>
      <c r="D345" s="85"/>
      <c r="E345" s="109">
        <v>15598.98</v>
      </c>
      <c r="F345" s="80">
        <v>147</v>
      </c>
      <c r="G345" s="109">
        <v>622910.47</v>
      </c>
      <c r="H345" s="107" t="s">
        <v>1160</v>
      </c>
      <c r="J345" s="195"/>
    </row>
    <row r="346" spans="1:10">
      <c r="A346" s="108">
        <v>42417</v>
      </c>
      <c r="B346" s="111" t="s">
        <v>16</v>
      </c>
      <c r="C346" s="109"/>
      <c r="D346" s="85"/>
      <c r="E346" s="109">
        <v>34000</v>
      </c>
      <c r="F346" s="80">
        <v>150</v>
      </c>
      <c r="G346" s="109">
        <v>607311.49</v>
      </c>
      <c r="H346" s="107" t="s">
        <v>1161</v>
      </c>
      <c r="J346" s="195"/>
    </row>
    <row r="347" spans="1:10">
      <c r="A347" s="108">
        <v>42417</v>
      </c>
      <c r="B347" s="111" t="s">
        <v>16</v>
      </c>
      <c r="C347" s="109"/>
      <c r="D347" s="85"/>
      <c r="E347" s="109">
        <v>80000</v>
      </c>
      <c r="F347" s="80">
        <v>149</v>
      </c>
      <c r="G347" s="109">
        <v>573311.49</v>
      </c>
      <c r="H347" s="107" t="s">
        <v>1162</v>
      </c>
      <c r="J347" s="195"/>
    </row>
    <row r="348" spans="1:10">
      <c r="A348" s="108">
        <v>42417</v>
      </c>
      <c r="B348" s="183" t="s">
        <v>1163</v>
      </c>
      <c r="C348" s="109">
        <v>5000</v>
      </c>
      <c r="D348" s="85">
        <v>229</v>
      </c>
      <c r="E348" s="109"/>
      <c r="F348" s="80"/>
      <c r="G348" s="109">
        <v>493311.49</v>
      </c>
      <c r="H348" s="107"/>
      <c r="J348" s="195"/>
    </row>
    <row r="349" spans="1:10">
      <c r="A349" s="108">
        <v>42417</v>
      </c>
      <c r="B349" s="111" t="s">
        <v>16</v>
      </c>
      <c r="C349" s="109"/>
      <c r="D349" s="85"/>
      <c r="E349" s="109">
        <v>194600</v>
      </c>
      <c r="F349" s="80">
        <v>161</v>
      </c>
      <c r="G349" s="109">
        <v>498311.49</v>
      </c>
      <c r="H349" s="107" t="s">
        <v>1164</v>
      </c>
      <c r="J349" s="195"/>
    </row>
    <row r="350" spans="1:10">
      <c r="A350" s="108">
        <v>42417</v>
      </c>
      <c r="B350" s="111" t="s">
        <v>1165</v>
      </c>
      <c r="C350" s="109">
        <v>249974.91</v>
      </c>
      <c r="D350" s="85">
        <v>132</v>
      </c>
      <c r="E350" s="109"/>
      <c r="F350" s="80"/>
      <c r="G350" s="109">
        <v>303711.49</v>
      </c>
      <c r="H350" s="107" t="s">
        <v>1166</v>
      </c>
      <c r="I350" s="99" t="s">
        <v>802</v>
      </c>
      <c r="J350" s="195"/>
    </row>
    <row r="351" spans="1:10">
      <c r="A351" s="108">
        <v>42417</v>
      </c>
      <c r="B351" s="193" t="s">
        <v>1167</v>
      </c>
      <c r="C351" s="117"/>
      <c r="E351" s="117">
        <v>1954.02</v>
      </c>
      <c r="F351" s="80" t="s">
        <v>1673</v>
      </c>
      <c r="G351" s="109">
        <v>553686.4</v>
      </c>
      <c r="H351" s="107"/>
      <c r="J351" s="195"/>
    </row>
    <row r="352" spans="1:10">
      <c r="A352" s="108">
        <v>42417</v>
      </c>
      <c r="B352" s="118" t="s">
        <v>162</v>
      </c>
      <c r="C352" s="117">
        <v>122.11</v>
      </c>
      <c r="D352" s="85">
        <v>227</v>
      </c>
      <c r="E352" s="117"/>
      <c r="G352" s="109">
        <v>551732.38</v>
      </c>
      <c r="H352" s="113" t="s">
        <v>819</v>
      </c>
      <c r="J352" s="195"/>
    </row>
    <row r="353" spans="1:10">
      <c r="A353" s="108">
        <v>42417</v>
      </c>
      <c r="B353" s="118" t="s">
        <v>163</v>
      </c>
      <c r="C353" s="117">
        <v>763.2</v>
      </c>
      <c r="D353" s="85">
        <v>227</v>
      </c>
      <c r="E353" s="117"/>
      <c r="G353" s="109">
        <v>551854.49</v>
      </c>
      <c r="H353" s="113" t="s">
        <v>819</v>
      </c>
      <c r="J353" s="195"/>
    </row>
    <row r="354" spans="1:10">
      <c r="A354" s="108">
        <v>42417</v>
      </c>
      <c r="B354" s="112" t="s">
        <v>50</v>
      </c>
      <c r="C354" s="109">
        <v>17.63</v>
      </c>
      <c r="D354" s="85">
        <v>227</v>
      </c>
      <c r="E354" s="109"/>
      <c r="F354" s="80"/>
      <c r="G354" s="109">
        <v>552617.68999999994</v>
      </c>
      <c r="H354" s="113" t="s">
        <v>819</v>
      </c>
      <c r="J354" s="195"/>
    </row>
    <row r="355" spans="1:10">
      <c r="A355" s="108">
        <v>42417</v>
      </c>
      <c r="B355" s="112" t="s">
        <v>52</v>
      </c>
      <c r="C355" s="109">
        <v>110.16</v>
      </c>
      <c r="D355" s="85">
        <v>227</v>
      </c>
      <c r="E355" s="109"/>
      <c r="F355" s="80"/>
      <c r="G355" s="109">
        <v>552635.31999999995</v>
      </c>
      <c r="H355" s="113" t="s">
        <v>819</v>
      </c>
      <c r="J355" s="195"/>
    </row>
    <row r="356" spans="1:10">
      <c r="A356" s="108">
        <v>42417</v>
      </c>
      <c r="B356" s="111" t="s">
        <v>53</v>
      </c>
      <c r="C356" s="109"/>
      <c r="D356" s="85"/>
      <c r="E356" s="109">
        <v>23675.040000000001</v>
      </c>
      <c r="F356" s="80">
        <v>148</v>
      </c>
      <c r="G356" s="109">
        <v>552745.48</v>
      </c>
      <c r="H356" s="105" t="s">
        <v>1168</v>
      </c>
      <c r="J356" s="195"/>
    </row>
    <row r="357" spans="1:10">
      <c r="A357" s="108">
        <v>42417</v>
      </c>
      <c r="B357" s="111" t="s">
        <v>1169</v>
      </c>
      <c r="C357" s="109">
        <v>238000</v>
      </c>
      <c r="D357" s="85">
        <v>79</v>
      </c>
      <c r="E357" s="109"/>
      <c r="F357" s="80"/>
      <c r="G357" s="109">
        <v>529070.43999999994</v>
      </c>
      <c r="H357" s="107"/>
      <c r="J357" s="195"/>
    </row>
    <row r="358" spans="1:10">
      <c r="A358" s="144">
        <v>42416</v>
      </c>
      <c r="B358" s="123" t="s">
        <v>1170</v>
      </c>
      <c r="C358" s="117"/>
      <c r="E358" s="117">
        <v>2990</v>
      </c>
      <c r="F358" s="81">
        <v>154</v>
      </c>
      <c r="G358" s="117">
        <v>767070.44</v>
      </c>
      <c r="H358" s="107" t="s">
        <v>1171</v>
      </c>
      <c r="J358" s="195"/>
    </row>
    <row r="359" spans="1:10">
      <c r="A359" s="144">
        <v>42416</v>
      </c>
      <c r="B359" s="123" t="s">
        <v>16</v>
      </c>
      <c r="C359" s="117"/>
      <c r="E359" s="117">
        <v>11669</v>
      </c>
      <c r="F359" s="81">
        <v>268</v>
      </c>
      <c r="G359" s="117">
        <v>764080.44</v>
      </c>
      <c r="H359" s="107" t="s">
        <v>1172</v>
      </c>
      <c r="J359" s="195"/>
    </row>
    <row r="360" spans="1:10">
      <c r="A360" s="144">
        <v>42416</v>
      </c>
      <c r="B360" s="123" t="s">
        <v>16</v>
      </c>
      <c r="C360" s="117"/>
      <c r="E360" s="117">
        <v>155000</v>
      </c>
      <c r="F360" s="81">
        <v>153</v>
      </c>
      <c r="G360" s="117">
        <v>752411.44</v>
      </c>
      <c r="H360" s="107" t="s">
        <v>1173</v>
      </c>
      <c r="J360" s="195"/>
    </row>
    <row r="361" spans="1:10">
      <c r="A361" s="144">
        <v>42416</v>
      </c>
      <c r="B361" s="123" t="s">
        <v>1174</v>
      </c>
      <c r="C361" s="117">
        <v>155000</v>
      </c>
      <c r="D361" s="176">
        <v>127</v>
      </c>
      <c r="E361" s="117"/>
      <c r="G361" s="117">
        <v>597411.43999999994</v>
      </c>
      <c r="H361" s="107"/>
      <c r="J361" s="195"/>
    </row>
    <row r="362" spans="1:10">
      <c r="A362" s="144">
        <v>42416</v>
      </c>
      <c r="B362" s="145" t="s">
        <v>1175</v>
      </c>
      <c r="C362" s="117"/>
      <c r="E362" s="117">
        <v>138393.34</v>
      </c>
      <c r="F362" s="81">
        <v>159</v>
      </c>
      <c r="G362" s="117">
        <v>752411.44</v>
      </c>
      <c r="H362" s="107" t="s">
        <v>1176</v>
      </c>
      <c r="I362" s="99" t="s">
        <v>802</v>
      </c>
      <c r="J362" s="195"/>
    </row>
    <row r="363" spans="1:10">
      <c r="A363" s="144">
        <v>42416</v>
      </c>
      <c r="B363" s="111" t="s">
        <v>1177</v>
      </c>
      <c r="C363" s="109"/>
      <c r="D363" s="85"/>
      <c r="E363" s="109">
        <v>83000</v>
      </c>
      <c r="F363" s="80">
        <v>155</v>
      </c>
      <c r="G363" s="109">
        <v>614018.1</v>
      </c>
      <c r="H363" s="107" t="s">
        <v>1178</v>
      </c>
      <c r="J363" s="195"/>
    </row>
    <row r="364" spans="1:10">
      <c r="A364" s="144">
        <v>42416</v>
      </c>
      <c r="B364" s="111" t="s">
        <v>1179</v>
      </c>
      <c r="C364" s="109">
        <v>80000</v>
      </c>
      <c r="D364" s="85">
        <v>129</v>
      </c>
      <c r="E364" s="109"/>
      <c r="F364" s="80"/>
      <c r="G364" s="109">
        <v>531018.1</v>
      </c>
      <c r="H364" s="107" t="s">
        <v>1180</v>
      </c>
      <c r="J364" s="195"/>
    </row>
    <row r="365" spans="1:10">
      <c r="A365" s="144">
        <v>42416</v>
      </c>
      <c r="B365" s="111" t="s">
        <v>1181</v>
      </c>
      <c r="C365" s="109"/>
      <c r="D365" s="85"/>
      <c r="E365" s="109">
        <v>278000</v>
      </c>
      <c r="F365" s="80">
        <v>158</v>
      </c>
      <c r="G365" s="109">
        <v>611018.1</v>
      </c>
      <c r="H365" s="107" t="s">
        <v>1182</v>
      </c>
      <c r="J365" s="195"/>
    </row>
    <row r="366" spans="1:10">
      <c r="A366" s="144">
        <v>42416</v>
      </c>
      <c r="B366" s="111" t="s">
        <v>1183</v>
      </c>
      <c r="C366" s="109">
        <v>6879.86</v>
      </c>
      <c r="D366" s="85">
        <v>105</v>
      </c>
      <c r="E366" s="109"/>
      <c r="F366" s="80"/>
      <c r="G366" s="109">
        <v>333018.09999999998</v>
      </c>
      <c r="H366" s="107"/>
      <c r="J366" s="195"/>
    </row>
    <row r="367" spans="1:10">
      <c r="A367" s="144">
        <v>42416</v>
      </c>
      <c r="B367" s="111" t="s">
        <v>1184</v>
      </c>
      <c r="C367" s="109">
        <v>1811319.86</v>
      </c>
      <c r="D367" s="85">
        <v>131</v>
      </c>
      <c r="E367" s="109"/>
      <c r="F367" s="80"/>
      <c r="G367" s="109">
        <v>339897.96</v>
      </c>
      <c r="H367" s="107"/>
      <c r="J367" s="195"/>
    </row>
    <row r="368" spans="1:10">
      <c r="A368" s="144">
        <v>42416</v>
      </c>
      <c r="B368" s="111" t="s">
        <v>1185</v>
      </c>
      <c r="C368" s="109"/>
      <c r="D368" s="85"/>
      <c r="E368" s="109">
        <v>572400</v>
      </c>
      <c r="F368" s="80">
        <v>145</v>
      </c>
      <c r="G368" s="109">
        <v>2151217.8199999998</v>
      </c>
      <c r="H368" s="107" t="s">
        <v>1186</v>
      </c>
      <c r="J368" s="195"/>
    </row>
    <row r="369" spans="1:10">
      <c r="A369" s="144">
        <v>42416</v>
      </c>
      <c r="B369" s="111" t="s">
        <v>13</v>
      </c>
      <c r="C369" s="109"/>
      <c r="D369" s="85"/>
      <c r="E369" s="109">
        <v>118000</v>
      </c>
      <c r="F369" s="80">
        <v>146</v>
      </c>
      <c r="G369" s="109">
        <v>1578817.82</v>
      </c>
      <c r="H369" s="107" t="s">
        <v>1187</v>
      </c>
      <c r="J369" s="195"/>
    </row>
    <row r="370" spans="1:10">
      <c r="A370" s="144">
        <v>42416</v>
      </c>
      <c r="B370" s="183" t="s">
        <v>1188</v>
      </c>
      <c r="C370" s="109">
        <v>5000</v>
      </c>
      <c r="D370" s="85">
        <v>229</v>
      </c>
      <c r="E370" s="109"/>
      <c r="F370" s="80"/>
      <c r="G370" s="109">
        <v>1460817.82</v>
      </c>
      <c r="H370" s="107"/>
      <c r="J370" s="195"/>
    </row>
    <row r="371" spans="1:10">
      <c r="A371" s="144">
        <v>42416</v>
      </c>
      <c r="B371" s="111" t="s">
        <v>13</v>
      </c>
      <c r="C371" s="109"/>
      <c r="D371" s="85"/>
      <c r="E371" s="109">
        <v>20000</v>
      </c>
      <c r="F371" s="80">
        <v>134</v>
      </c>
      <c r="G371" s="109">
        <v>1465817.82</v>
      </c>
      <c r="H371" s="107" t="s">
        <v>1189</v>
      </c>
      <c r="J371" s="195"/>
    </row>
    <row r="372" spans="1:10">
      <c r="A372" s="144">
        <v>42416</v>
      </c>
      <c r="B372" s="111" t="s">
        <v>16</v>
      </c>
      <c r="C372" s="109"/>
      <c r="D372" s="85"/>
      <c r="E372" s="109">
        <v>1724.28</v>
      </c>
      <c r="F372" s="80">
        <v>135</v>
      </c>
      <c r="G372" s="109">
        <v>1445817.82</v>
      </c>
      <c r="H372" s="107" t="s">
        <v>1190</v>
      </c>
      <c r="J372" s="195"/>
    </row>
    <row r="373" spans="1:10">
      <c r="A373" s="144">
        <v>42416</v>
      </c>
      <c r="B373" s="111" t="s">
        <v>16</v>
      </c>
      <c r="C373" s="109"/>
      <c r="D373" s="85"/>
      <c r="E373" s="109">
        <v>18195.150000000001</v>
      </c>
      <c r="F373" s="80">
        <v>139</v>
      </c>
      <c r="G373" s="109">
        <v>1444093.54</v>
      </c>
      <c r="H373" s="107" t="s">
        <v>1191</v>
      </c>
      <c r="J373" s="195"/>
    </row>
    <row r="374" spans="1:10">
      <c r="A374" s="144">
        <v>42416</v>
      </c>
      <c r="B374" s="192" t="s">
        <v>1192</v>
      </c>
      <c r="C374" s="117"/>
      <c r="E374" s="117">
        <v>5130.43</v>
      </c>
      <c r="F374" s="80" t="s">
        <v>1673</v>
      </c>
      <c r="G374" s="117">
        <v>1425898.39</v>
      </c>
      <c r="H374" s="107"/>
      <c r="J374" s="195"/>
    </row>
    <row r="375" spans="1:10">
      <c r="A375" s="144">
        <v>42416</v>
      </c>
      <c r="B375" s="146" t="s">
        <v>50</v>
      </c>
      <c r="C375" s="117">
        <v>6.3</v>
      </c>
      <c r="D375" s="85">
        <v>227</v>
      </c>
      <c r="E375" s="117"/>
      <c r="G375" s="117">
        <v>1420767.96</v>
      </c>
      <c r="H375" s="113" t="s">
        <v>819</v>
      </c>
      <c r="J375" s="195"/>
    </row>
    <row r="376" spans="1:10">
      <c r="A376" s="144">
        <v>42416</v>
      </c>
      <c r="B376" s="146" t="s">
        <v>52</v>
      </c>
      <c r="C376" s="117">
        <v>39.4</v>
      </c>
      <c r="D376" s="85">
        <v>227</v>
      </c>
      <c r="E376" s="117"/>
      <c r="G376" s="117">
        <v>1420774.26</v>
      </c>
      <c r="H376" s="113" t="s">
        <v>819</v>
      </c>
      <c r="J376" s="195"/>
    </row>
    <row r="377" spans="1:10">
      <c r="A377" s="144">
        <v>42416</v>
      </c>
      <c r="B377" s="123" t="s">
        <v>53</v>
      </c>
      <c r="C377" s="117"/>
      <c r="E377" s="120">
        <v>22040.01</v>
      </c>
      <c r="F377" s="80">
        <v>138</v>
      </c>
      <c r="G377" s="117">
        <v>1420813.66</v>
      </c>
      <c r="H377" s="105" t="s">
        <v>1193</v>
      </c>
      <c r="J377" s="195"/>
    </row>
    <row r="378" spans="1:10">
      <c r="A378" s="144">
        <v>42416</v>
      </c>
      <c r="B378" s="146" t="s">
        <v>55</v>
      </c>
      <c r="C378" s="117">
        <v>11.23</v>
      </c>
      <c r="D378" s="85">
        <v>227</v>
      </c>
      <c r="E378" s="117"/>
      <c r="G378" s="117">
        <v>1398773.65</v>
      </c>
      <c r="H378" s="113" t="s">
        <v>819</v>
      </c>
      <c r="J378" s="195"/>
    </row>
    <row r="379" spans="1:10">
      <c r="A379" s="144">
        <v>42416</v>
      </c>
      <c r="B379" s="146" t="s">
        <v>56</v>
      </c>
      <c r="C379" s="117">
        <v>70.19</v>
      </c>
      <c r="D379" s="85">
        <v>227</v>
      </c>
      <c r="E379" s="117"/>
      <c r="G379" s="117">
        <v>1398784.88</v>
      </c>
      <c r="H379" s="113" t="s">
        <v>819</v>
      </c>
      <c r="J379" s="195"/>
    </row>
    <row r="380" spans="1:10">
      <c r="A380" s="144">
        <v>42416</v>
      </c>
      <c r="B380" s="123" t="s">
        <v>57</v>
      </c>
      <c r="C380" s="117"/>
      <c r="E380" s="120">
        <v>2865</v>
      </c>
      <c r="F380" s="80">
        <v>138</v>
      </c>
      <c r="G380" s="117">
        <v>1398855</v>
      </c>
      <c r="H380" s="105" t="s">
        <v>1193</v>
      </c>
      <c r="J380" s="195"/>
    </row>
    <row r="381" spans="1:10">
      <c r="A381" s="108">
        <v>42415</v>
      </c>
      <c r="B381" s="111" t="s">
        <v>1194</v>
      </c>
      <c r="C381" s="109"/>
      <c r="D381" s="85"/>
      <c r="E381" s="109">
        <v>15469.36</v>
      </c>
      <c r="F381" s="80">
        <v>143</v>
      </c>
      <c r="G381" s="109">
        <v>1395990.07</v>
      </c>
      <c r="H381" s="107" t="s">
        <v>1195</v>
      </c>
      <c r="J381" s="195"/>
    </row>
    <row r="382" spans="1:10">
      <c r="A382" s="108">
        <v>42415</v>
      </c>
      <c r="B382" s="123" t="s">
        <v>1196</v>
      </c>
      <c r="C382" s="117"/>
      <c r="E382" s="117">
        <v>1500.11</v>
      </c>
      <c r="F382" s="81">
        <v>190</v>
      </c>
      <c r="G382" s="117">
        <v>1380520.71</v>
      </c>
      <c r="H382" s="107" t="s">
        <v>1197</v>
      </c>
      <c r="J382" s="195"/>
    </row>
    <row r="383" spans="1:10">
      <c r="A383" s="124">
        <v>42415</v>
      </c>
      <c r="B383" s="125" t="s">
        <v>1198</v>
      </c>
      <c r="C383" s="126"/>
      <c r="D383" s="177"/>
      <c r="E383" s="126">
        <v>27984.63</v>
      </c>
      <c r="F383" s="170">
        <v>140</v>
      </c>
      <c r="G383" s="126">
        <v>1379020.6</v>
      </c>
      <c r="H383" s="107"/>
      <c r="J383" s="195"/>
    </row>
    <row r="384" spans="1:10">
      <c r="A384" s="108">
        <v>42415</v>
      </c>
      <c r="B384" s="123" t="s">
        <v>1199</v>
      </c>
      <c r="C384" s="117">
        <v>58.76</v>
      </c>
      <c r="D384" s="176">
        <v>119</v>
      </c>
      <c r="E384" s="117"/>
      <c r="G384" s="117">
        <v>1351035.97</v>
      </c>
      <c r="H384" s="107"/>
      <c r="J384" s="195"/>
    </row>
    <row r="385" spans="1:10">
      <c r="A385" s="108">
        <v>42415</v>
      </c>
      <c r="B385" s="123" t="s">
        <v>1200</v>
      </c>
      <c r="C385" s="117">
        <v>58.76</v>
      </c>
      <c r="D385" s="176">
        <v>119</v>
      </c>
      <c r="E385" s="117"/>
      <c r="G385" s="117">
        <v>1351094.73</v>
      </c>
      <c r="H385" s="107"/>
      <c r="J385" s="195"/>
    </row>
    <row r="386" spans="1:10">
      <c r="A386" s="108">
        <v>42415</v>
      </c>
      <c r="B386" s="123" t="s">
        <v>1201</v>
      </c>
      <c r="C386" s="117">
        <v>58.76</v>
      </c>
      <c r="D386" s="176">
        <v>119</v>
      </c>
      <c r="E386" s="117"/>
      <c r="G386" s="117">
        <v>1351153.49</v>
      </c>
      <c r="H386" s="107"/>
      <c r="J386" s="195"/>
    </row>
    <row r="387" spans="1:10">
      <c r="A387" s="108">
        <v>42415</v>
      </c>
      <c r="B387" s="123" t="s">
        <v>1202</v>
      </c>
      <c r="C387" s="117">
        <v>58.76</v>
      </c>
      <c r="D387" s="176">
        <v>119</v>
      </c>
      <c r="E387" s="117"/>
      <c r="G387" s="117">
        <v>1351212.25</v>
      </c>
      <c r="H387" s="107"/>
      <c r="J387" s="195"/>
    </row>
    <row r="388" spans="1:10">
      <c r="A388" s="108">
        <v>42415</v>
      </c>
      <c r="B388" s="123" t="s">
        <v>1203</v>
      </c>
      <c r="C388" s="117">
        <v>58.76</v>
      </c>
      <c r="D388" s="176">
        <v>119</v>
      </c>
      <c r="E388" s="117"/>
      <c r="G388" s="117">
        <v>1351271.01</v>
      </c>
      <c r="H388" s="107"/>
      <c r="J388" s="195"/>
    </row>
    <row r="389" spans="1:10">
      <c r="A389" s="108">
        <v>42415</v>
      </c>
      <c r="B389" s="123" t="s">
        <v>1204</v>
      </c>
      <c r="C389" s="117">
        <v>58.76</v>
      </c>
      <c r="D389" s="176">
        <v>119</v>
      </c>
      <c r="E389" s="117"/>
      <c r="G389" s="117">
        <v>1351329.77</v>
      </c>
      <c r="H389" s="107"/>
      <c r="J389" s="195"/>
    </row>
    <row r="390" spans="1:10">
      <c r="A390" s="108">
        <v>42415</v>
      </c>
      <c r="B390" s="123" t="s">
        <v>1205</v>
      </c>
      <c r="C390" s="117">
        <v>6000</v>
      </c>
      <c r="D390" s="176">
        <v>113</v>
      </c>
      <c r="E390" s="117"/>
      <c r="G390" s="117">
        <v>1351388.53</v>
      </c>
      <c r="H390" s="107"/>
      <c r="J390" s="195"/>
    </row>
    <row r="391" spans="1:10">
      <c r="A391" s="108">
        <v>42415</v>
      </c>
      <c r="B391" s="123" t="s">
        <v>1206</v>
      </c>
      <c r="C391" s="117">
        <v>16544.91</v>
      </c>
      <c r="D391" s="176">
        <v>128</v>
      </c>
      <c r="E391" s="117"/>
      <c r="G391" s="117">
        <v>1357388.53</v>
      </c>
      <c r="H391" s="107"/>
      <c r="J391" s="195"/>
    </row>
    <row r="392" spans="1:10">
      <c r="A392" s="108">
        <v>42415</v>
      </c>
      <c r="B392" s="123" t="s">
        <v>648</v>
      </c>
      <c r="C392" s="117"/>
      <c r="E392" s="117">
        <v>931.34</v>
      </c>
      <c r="G392" s="117">
        <v>1373933.44</v>
      </c>
      <c r="H392" s="107"/>
      <c r="J392" s="195"/>
    </row>
    <row r="393" spans="1:10">
      <c r="A393" s="108">
        <v>42415</v>
      </c>
      <c r="B393" s="123" t="s">
        <v>16</v>
      </c>
      <c r="C393" s="117"/>
      <c r="E393" s="117">
        <v>135000</v>
      </c>
      <c r="F393" s="81">
        <v>141</v>
      </c>
      <c r="G393" s="117">
        <v>1373002.1</v>
      </c>
      <c r="H393" s="107" t="s">
        <v>1207</v>
      </c>
      <c r="J393" s="195"/>
    </row>
    <row r="394" spans="1:10">
      <c r="A394" s="108">
        <v>42415</v>
      </c>
      <c r="B394" s="123" t="s">
        <v>1208</v>
      </c>
      <c r="C394" s="117"/>
      <c r="E394" s="117">
        <v>8190.39</v>
      </c>
      <c r="F394" s="81">
        <v>189</v>
      </c>
      <c r="G394" s="117">
        <v>1238002.1000000001</v>
      </c>
      <c r="H394" s="107" t="s">
        <v>1209</v>
      </c>
      <c r="I394" s="107" t="s">
        <v>1210</v>
      </c>
      <c r="J394" s="195"/>
    </row>
    <row r="395" spans="1:10">
      <c r="A395" s="108">
        <v>42415</v>
      </c>
      <c r="B395" s="145" t="s">
        <v>1211</v>
      </c>
      <c r="C395" s="117"/>
      <c r="E395" s="117">
        <v>236093.53</v>
      </c>
      <c r="F395" s="81">
        <v>140</v>
      </c>
      <c r="G395" s="117">
        <v>1229811.71</v>
      </c>
      <c r="H395" s="107" t="s">
        <v>1212</v>
      </c>
      <c r="I395" s="99" t="s">
        <v>802</v>
      </c>
      <c r="J395" s="195"/>
    </row>
    <row r="396" spans="1:10">
      <c r="A396" s="108">
        <v>42415</v>
      </c>
      <c r="B396" s="145" t="s">
        <v>1213</v>
      </c>
      <c r="C396" s="117"/>
      <c r="E396" s="117">
        <v>89388.28</v>
      </c>
      <c r="F396" s="81">
        <v>141</v>
      </c>
      <c r="G396" s="117">
        <v>993718.18</v>
      </c>
      <c r="H396" s="107" t="s">
        <v>1214</v>
      </c>
      <c r="I396" s="99" t="s">
        <v>802</v>
      </c>
      <c r="J396" s="195"/>
    </row>
    <row r="397" spans="1:10">
      <c r="A397" s="108">
        <v>42415</v>
      </c>
      <c r="B397" s="145" t="s">
        <v>1215</v>
      </c>
      <c r="C397" s="117"/>
      <c r="E397" s="117">
        <v>64503.98</v>
      </c>
      <c r="F397" s="81">
        <v>142</v>
      </c>
      <c r="G397" s="117">
        <v>904329.9</v>
      </c>
      <c r="H397" s="107" t="s">
        <v>1216</v>
      </c>
      <c r="I397" s="99" t="s">
        <v>802</v>
      </c>
      <c r="J397" s="195"/>
    </row>
    <row r="398" spans="1:10">
      <c r="A398" s="108">
        <v>42415</v>
      </c>
      <c r="B398" s="145" t="s">
        <v>1217</v>
      </c>
      <c r="C398" s="117"/>
      <c r="E398" s="117">
        <v>440277.64</v>
      </c>
      <c r="F398" s="81">
        <v>143</v>
      </c>
      <c r="G398" s="117">
        <v>839825.92000000004</v>
      </c>
      <c r="H398" s="107" t="s">
        <v>1218</v>
      </c>
      <c r="I398" s="99" t="s">
        <v>802</v>
      </c>
      <c r="J398" s="195"/>
    </row>
    <row r="399" spans="1:10">
      <c r="A399" s="108">
        <v>42415</v>
      </c>
      <c r="B399" s="123" t="s">
        <v>1219</v>
      </c>
      <c r="C399" s="117">
        <v>135000</v>
      </c>
      <c r="D399" s="176" t="s">
        <v>1664</v>
      </c>
      <c r="E399" s="117"/>
      <c r="G399" s="117">
        <v>399548.28</v>
      </c>
      <c r="H399" s="107"/>
      <c r="J399" s="195"/>
    </row>
    <row r="400" spans="1:10">
      <c r="A400" s="108">
        <v>42415</v>
      </c>
      <c r="B400" s="123" t="s">
        <v>1220</v>
      </c>
      <c r="C400" s="117"/>
      <c r="E400" s="117">
        <v>30000</v>
      </c>
      <c r="F400" s="81">
        <v>142</v>
      </c>
      <c r="G400" s="117">
        <v>534548.28</v>
      </c>
      <c r="H400" s="107" t="s">
        <v>1221</v>
      </c>
      <c r="J400" s="195"/>
    </row>
    <row r="401" spans="1:10">
      <c r="A401" s="108">
        <v>42415</v>
      </c>
      <c r="B401" s="123" t="s">
        <v>16</v>
      </c>
      <c r="C401" s="117"/>
      <c r="E401" s="117">
        <v>26680.74</v>
      </c>
      <c r="F401" s="81">
        <v>130</v>
      </c>
      <c r="G401" s="117">
        <v>504548.28</v>
      </c>
      <c r="H401" s="107" t="s">
        <v>1222</v>
      </c>
      <c r="J401" s="195"/>
    </row>
    <row r="402" spans="1:10">
      <c r="A402" s="108">
        <v>42415</v>
      </c>
      <c r="B402" s="123" t="s">
        <v>16</v>
      </c>
      <c r="C402" s="117"/>
      <c r="E402" s="117">
        <v>20000</v>
      </c>
      <c r="F402" s="81">
        <v>128</v>
      </c>
      <c r="G402" s="117">
        <v>477867.54</v>
      </c>
      <c r="H402" s="107" t="s">
        <v>1223</v>
      </c>
      <c r="J402" s="195"/>
    </row>
    <row r="403" spans="1:10">
      <c r="A403" s="108">
        <v>42415</v>
      </c>
      <c r="B403" s="123" t="s">
        <v>16</v>
      </c>
      <c r="C403" s="117"/>
      <c r="E403" s="117">
        <v>5000</v>
      </c>
      <c r="F403" s="81">
        <v>133</v>
      </c>
      <c r="G403" s="117">
        <v>457867.54</v>
      </c>
      <c r="H403" s="107" t="s">
        <v>1224</v>
      </c>
      <c r="J403" s="195"/>
    </row>
    <row r="404" spans="1:10">
      <c r="A404" s="108">
        <v>42415</v>
      </c>
      <c r="B404" s="123" t="s">
        <v>16</v>
      </c>
      <c r="C404" s="117"/>
      <c r="E404" s="117">
        <v>16752.87</v>
      </c>
      <c r="F404" s="81">
        <v>70</v>
      </c>
      <c r="G404" s="117">
        <v>452867.54</v>
      </c>
      <c r="H404" s="107" t="s">
        <v>1225</v>
      </c>
      <c r="J404" s="195"/>
    </row>
    <row r="405" spans="1:10">
      <c r="A405" s="108">
        <v>42415</v>
      </c>
      <c r="B405" s="184" t="s">
        <v>1226</v>
      </c>
      <c r="C405" s="117">
        <v>5000</v>
      </c>
      <c r="D405" s="85">
        <v>229</v>
      </c>
      <c r="E405" s="117"/>
      <c r="G405" s="117">
        <v>436114.67</v>
      </c>
      <c r="H405" s="107"/>
      <c r="J405" s="195"/>
    </row>
    <row r="406" spans="1:10">
      <c r="A406" s="108">
        <v>42415</v>
      </c>
      <c r="B406" s="188" t="s">
        <v>1227</v>
      </c>
      <c r="C406" s="109"/>
      <c r="D406" s="85"/>
      <c r="E406" s="109">
        <v>1708.68</v>
      </c>
      <c r="F406" s="80" t="s">
        <v>1673</v>
      </c>
      <c r="G406" s="109">
        <v>441114.67</v>
      </c>
      <c r="H406" s="107"/>
      <c r="J406" s="195"/>
    </row>
    <row r="407" spans="1:10">
      <c r="A407" s="108">
        <v>42415</v>
      </c>
      <c r="B407" s="112" t="s">
        <v>50</v>
      </c>
      <c r="C407" s="109">
        <v>17.14</v>
      </c>
      <c r="D407" s="85">
        <v>227</v>
      </c>
      <c r="E407" s="109"/>
      <c r="F407" s="80"/>
      <c r="G407" s="109">
        <v>439405.99</v>
      </c>
      <c r="H407" s="113" t="s">
        <v>819</v>
      </c>
      <c r="J407" s="195"/>
    </row>
    <row r="408" spans="1:10">
      <c r="A408" s="108">
        <v>42415</v>
      </c>
      <c r="B408" s="112" t="s">
        <v>52</v>
      </c>
      <c r="C408" s="109">
        <v>107.14</v>
      </c>
      <c r="D408" s="85">
        <v>227</v>
      </c>
      <c r="E408" s="109"/>
      <c r="F408" s="80"/>
      <c r="G408" s="109">
        <v>439423.13</v>
      </c>
      <c r="H408" s="113" t="s">
        <v>819</v>
      </c>
      <c r="J408" s="195"/>
    </row>
    <row r="409" spans="1:10">
      <c r="A409" s="108">
        <v>42415</v>
      </c>
      <c r="B409" s="111" t="s">
        <v>53</v>
      </c>
      <c r="C409" s="109"/>
      <c r="D409" s="85"/>
      <c r="E409" s="109">
        <v>29147.18</v>
      </c>
      <c r="F409" s="80">
        <v>131</v>
      </c>
      <c r="G409" s="109">
        <v>439530.27</v>
      </c>
      <c r="H409" s="105" t="s">
        <v>1228</v>
      </c>
      <c r="J409" s="195"/>
    </row>
    <row r="410" spans="1:10">
      <c r="A410" s="108">
        <v>42415</v>
      </c>
      <c r="B410" s="112" t="s">
        <v>55</v>
      </c>
      <c r="C410" s="109">
        <v>4.8</v>
      </c>
      <c r="D410" s="85">
        <v>227</v>
      </c>
      <c r="E410" s="109"/>
      <c r="F410" s="80"/>
      <c r="G410" s="109">
        <v>410383.09</v>
      </c>
      <c r="H410" s="113" t="s">
        <v>819</v>
      </c>
      <c r="J410" s="195"/>
    </row>
    <row r="411" spans="1:10">
      <c r="A411" s="108">
        <v>42415</v>
      </c>
      <c r="B411" s="112" t="s">
        <v>56</v>
      </c>
      <c r="C411" s="109">
        <v>30.01</v>
      </c>
      <c r="D411" s="85">
        <v>227</v>
      </c>
      <c r="E411" s="109"/>
      <c r="F411" s="80"/>
      <c r="G411" s="109">
        <v>410387.89</v>
      </c>
      <c r="H411" s="113" t="s">
        <v>819</v>
      </c>
      <c r="J411" s="195"/>
    </row>
    <row r="412" spans="1:10">
      <c r="A412" s="108">
        <v>42415</v>
      </c>
      <c r="B412" s="111" t="s">
        <v>57</v>
      </c>
      <c r="C412" s="109"/>
      <c r="D412" s="85"/>
      <c r="E412" s="109">
        <v>1225.01</v>
      </c>
      <c r="F412" s="80">
        <v>131</v>
      </c>
      <c r="G412" s="109">
        <v>410417.9</v>
      </c>
      <c r="H412" s="105" t="s">
        <v>1228</v>
      </c>
      <c r="J412" s="195"/>
    </row>
    <row r="413" spans="1:10">
      <c r="A413" s="108">
        <v>42415</v>
      </c>
      <c r="B413" s="112" t="s">
        <v>50</v>
      </c>
      <c r="C413" s="109">
        <v>2.88</v>
      </c>
      <c r="D413" s="85">
        <v>227</v>
      </c>
      <c r="E413" s="109"/>
      <c r="F413" s="80"/>
      <c r="G413" s="109">
        <v>409192.89</v>
      </c>
      <c r="H413" s="113" t="s">
        <v>819</v>
      </c>
      <c r="J413" s="195"/>
    </row>
    <row r="414" spans="1:10">
      <c r="A414" s="108">
        <v>42415</v>
      </c>
      <c r="B414" s="112" t="s">
        <v>52</v>
      </c>
      <c r="C414" s="109">
        <v>18</v>
      </c>
      <c r="D414" s="85">
        <v>227</v>
      </c>
      <c r="E414" s="109"/>
      <c r="F414" s="80"/>
      <c r="G414" s="109">
        <v>409195.77</v>
      </c>
      <c r="H414" s="113" t="s">
        <v>819</v>
      </c>
      <c r="J414" s="195"/>
    </row>
    <row r="415" spans="1:10">
      <c r="A415" s="108">
        <v>42415</v>
      </c>
      <c r="B415" s="111" t="s">
        <v>53</v>
      </c>
      <c r="C415" s="109"/>
      <c r="D415" s="85"/>
      <c r="E415" s="109">
        <v>3030</v>
      </c>
      <c r="F415" s="80">
        <v>114</v>
      </c>
      <c r="G415" s="109">
        <v>409213.77</v>
      </c>
      <c r="H415" s="105" t="s">
        <v>1229</v>
      </c>
      <c r="J415" s="195"/>
    </row>
    <row r="416" spans="1:10">
      <c r="A416" s="108">
        <v>42415</v>
      </c>
      <c r="B416" s="112" t="s">
        <v>55</v>
      </c>
      <c r="C416" s="109">
        <v>94.93</v>
      </c>
      <c r="D416" s="85">
        <v>227</v>
      </c>
      <c r="E416" s="109"/>
      <c r="F416" s="80"/>
      <c r="G416" s="109">
        <v>406183.77</v>
      </c>
      <c r="H416" s="113" t="s">
        <v>819</v>
      </c>
      <c r="J416" s="195"/>
    </row>
    <row r="417" spans="1:10">
      <c r="A417" s="108">
        <v>42415</v>
      </c>
      <c r="B417" s="112" t="s">
        <v>56</v>
      </c>
      <c r="C417" s="109">
        <v>593.34</v>
      </c>
      <c r="D417" s="85">
        <v>227</v>
      </c>
      <c r="E417" s="109"/>
      <c r="F417" s="80"/>
      <c r="G417" s="109">
        <v>406278.7</v>
      </c>
      <c r="H417" s="113" t="s">
        <v>819</v>
      </c>
      <c r="J417" s="195"/>
    </row>
    <row r="418" spans="1:10">
      <c r="A418" s="108">
        <v>42415</v>
      </c>
      <c r="B418" s="111" t="s">
        <v>57</v>
      </c>
      <c r="C418" s="109"/>
      <c r="D418" s="85"/>
      <c r="E418" s="109">
        <v>24219.3</v>
      </c>
      <c r="F418" s="80">
        <v>114</v>
      </c>
      <c r="G418" s="109">
        <v>406872.04</v>
      </c>
      <c r="H418" s="105" t="s">
        <v>1229</v>
      </c>
      <c r="J418" s="195"/>
    </row>
    <row r="419" spans="1:10">
      <c r="A419" s="108">
        <v>42413</v>
      </c>
      <c r="B419" s="111" t="s">
        <v>1230</v>
      </c>
      <c r="C419" s="109"/>
      <c r="D419" s="85"/>
      <c r="E419" s="109">
        <v>1025</v>
      </c>
      <c r="F419" s="80">
        <v>129</v>
      </c>
      <c r="G419" s="109">
        <v>382652.74</v>
      </c>
      <c r="H419" s="107" t="s">
        <v>1231</v>
      </c>
      <c r="J419" s="195"/>
    </row>
    <row r="420" spans="1:10">
      <c r="A420" s="108">
        <v>42413</v>
      </c>
      <c r="B420" s="111" t="s">
        <v>1232</v>
      </c>
      <c r="C420" s="109"/>
      <c r="D420" s="85"/>
      <c r="E420" s="109">
        <v>5000</v>
      </c>
      <c r="F420" s="80">
        <v>156</v>
      </c>
      <c r="G420" s="109">
        <v>381627.74</v>
      </c>
      <c r="H420" s="107" t="s">
        <v>1233</v>
      </c>
      <c r="J420" s="195"/>
    </row>
    <row r="421" spans="1:10">
      <c r="A421" s="108">
        <v>42413</v>
      </c>
      <c r="B421" s="183" t="s">
        <v>1234</v>
      </c>
      <c r="C421" s="109">
        <v>5000</v>
      </c>
      <c r="D421" s="85">
        <v>229</v>
      </c>
      <c r="E421" s="109"/>
      <c r="F421" s="80"/>
      <c r="G421" s="109">
        <v>376627.74</v>
      </c>
      <c r="H421" s="107"/>
      <c r="J421" s="195"/>
    </row>
    <row r="422" spans="1:10">
      <c r="A422" s="108">
        <v>42413</v>
      </c>
      <c r="B422" s="111" t="s">
        <v>16</v>
      </c>
      <c r="C422" s="109"/>
      <c r="D422" s="85"/>
      <c r="E422" s="109">
        <v>10045</v>
      </c>
      <c r="F422" s="80">
        <v>119</v>
      </c>
      <c r="G422" s="109">
        <v>381627.74</v>
      </c>
      <c r="H422" s="107" t="s">
        <v>1235</v>
      </c>
      <c r="J422" s="195"/>
    </row>
    <row r="423" spans="1:10">
      <c r="A423" s="108">
        <v>42413</v>
      </c>
      <c r="B423" s="111" t="s">
        <v>16</v>
      </c>
      <c r="C423" s="109"/>
      <c r="D423" s="85"/>
      <c r="E423" s="109">
        <v>19611.72</v>
      </c>
      <c r="F423" s="80">
        <v>117</v>
      </c>
      <c r="G423" s="109">
        <v>371582.74</v>
      </c>
      <c r="H423" s="107" t="s">
        <v>1236</v>
      </c>
      <c r="J423" s="195"/>
    </row>
    <row r="424" spans="1:10">
      <c r="A424" s="108">
        <v>42413</v>
      </c>
      <c r="B424" s="111" t="s">
        <v>16</v>
      </c>
      <c r="C424" s="109"/>
      <c r="D424" s="85"/>
      <c r="E424" s="109">
        <v>20000</v>
      </c>
      <c r="F424" s="80">
        <v>120</v>
      </c>
      <c r="G424" s="109">
        <v>351971.02</v>
      </c>
      <c r="H424" s="107" t="s">
        <v>1237</v>
      </c>
      <c r="J424" s="195"/>
    </row>
    <row r="425" spans="1:10">
      <c r="A425" s="108">
        <v>42413</v>
      </c>
      <c r="B425" s="111" t="s">
        <v>16</v>
      </c>
      <c r="C425" s="109"/>
      <c r="D425" s="85"/>
      <c r="E425" s="109">
        <v>10000</v>
      </c>
      <c r="F425" s="80">
        <v>122</v>
      </c>
      <c r="G425" s="109">
        <v>331971.02</v>
      </c>
      <c r="H425" s="107" t="s">
        <v>1238</v>
      </c>
      <c r="J425" s="195"/>
    </row>
    <row r="426" spans="1:10">
      <c r="A426" s="108">
        <v>42413</v>
      </c>
      <c r="B426" s="111" t="s">
        <v>16</v>
      </c>
      <c r="C426" s="109"/>
      <c r="D426" s="85"/>
      <c r="E426" s="109">
        <v>28000</v>
      </c>
      <c r="F426" s="80">
        <v>116</v>
      </c>
      <c r="G426" s="109">
        <v>321971.02</v>
      </c>
      <c r="H426" s="107" t="s">
        <v>1239</v>
      </c>
      <c r="J426" s="195"/>
    </row>
    <row r="427" spans="1:10">
      <c r="A427" s="108">
        <v>42413</v>
      </c>
      <c r="B427" s="111" t="s">
        <v>16</v>
      </c>
      <c r="C427" s="109"/>
      <c r="D427" s="85"/>
      <c r="E427" s="109">
        <v>17350.23</v>
      </c>
      <c r="F427" s="80">
        <v>125</v>
      </c>
      <c r="G427" s="109">
        <v>293971.02</v>
      </c>
      <c r="H427" s="107" t="s">
        <v>1240</v>
      </c>
      <c r="J427" s="195"/>
    </row>
    <row r="428" spans="1:10">
      <c r="A428" s="108">
        <v>42413</v>
      </c>
      <c r="B428" s="111" t="s">
        <v>1241</v>
      </c>
      <c r="C428" s="109">
        <v>15622.79</v>
      </c>
      <c r="D428" s="85">
        <v>117</v>
      </c>
      <c r="E428" s="109"/>
      <c r="F428" s="80"/>
      <c r="G428" s="109">
        <v>276620.78999999998</v>
      </c>
      <c r="H428" s="107"/>
      <c r="J428" s="195"/>
    </row>
    <row r="429" spans="1:10">
      <c r="A429" s="108">
        <v>42415</v>
      </c>
      <c r="B429" s="111" t="s">
        <v>1242</v>
      </c>
      <c r="C429" s="109">
        <v>200000</v>
      </c>
      <c r="D429" s="85">
        <v>22</v>
      </c>
      <c r="E429" s="109"/>
      <c r="F429" s="80"/>
      <c r="G429" s="109">
        <v>292243.58</v>
      </c>
      <c r="H429" s="107"/>
      <c r="J429" s="195"/>
    </row>
    <row r="430" spans="1:10">
      <c r="A430" s="108">
        <v>42412</v>
      </c>
      <c r="B430" s="111" t="s">
        <v>1243</v>
      </c>
      <c r="C430" s="109">
        <v>208.8</v>
      </c>
      <c r="D430" s="85"/>
      <c r="E430" s="109"/>
      <c r="F430" s="80"/>
      <c r="G430" s="109">
        <v>492243.58</v>
      </c>
      <c r="H430" s="107"/>
      <c r="J430" s="195"/>
    </row>
    <row r="431" spans="1:10">
      <c r="A431" s="108">
        <v>42412</v>
      </c>
      <c r="B431" s="111" t="s">
        <v>1244</v>
      </c>
      <c r="C431" s="109">
        <v>503218.89</v>
      </c>
      <c r="D431" s="85">
        <v>116</v>
      </c>
      <c r="E431" s="109"/>
      <c r="F431" s="80"/>
      <c r="G431" s="109">
        <v>492452.38</v>
      </c>
      <c r="H431" s="107"/>
      <c r="J431" s="195"/>
    </row>
    <row r="432" spans="1:10">
      <c r="A432" s="108">
        <v>42412</v>
      </c>
      <c r="B432" s="111" t="s">
        <v>1245</v>
      </c>
      <c r="C432" s="109">
        <v>40000</v>
      </c>
      <c r="D432" s="85">
        <v>115</v>
      </c>
      <c r="E432" s="109"/>
      <c r="F432" s="80"/>
      <c r="G432" s="109">
        <v>995671.27</v>
      </c>
      <c r="H432" s="107" t="s">
        <v>1246</v>
      </c>
      <c r="J432" s="195"/>
    </row>
    <row r="433" spans="1:10">
      <c r="A433" s="108">
        <v>42412</v>
      </c>
      <c r="B433" s="111" t="s">
        <v>1247</v>
      </c>
      <c r="C433" s="109">
        <v>121114.09</v>
      </c>
      <c r="D433" s="85">
        <v>118</v>
      </c>
      <c r="E433" s="109"/>
      <c r="F433" s="80"/>
      <c r="G433" s="109">
        <v>1035671.27</v>
      </c>
      <c r="H433" s="107"/>
      <c r="J433" s="195"/>
    </row>
    <row r="434" spans="1:10">
      <c r="A434" s="108">
        <v>42412</v>
      </c>
      <c r="B434" s="111" t="s">
        <v>1248</v>
      </c>
      <c r="C434" s="109"/>
      <c r="D434" s="85"/>
      <c r="E434" s="109">
        <v>1840</v>
      </c>
      <c r="F434" s="80">
        <v>144</v>
      </c>
      <c r="G434" s="109">
        <v>1156785.3600000001</v>
      </c>
      <c r="H434" s="107" t="s">
        <v>1249</v>
      </c>
      <c r="J434" s="195"/>
    </row>
    <row r="435" spans="1:10">
      <c r="A435" s="108">
        <v>42412</v>
      </c>
      <c r="B435" s="111" t="s">
        <v>1250</v>
      </c>
      <c r="C435" s="109"/>
      <c r="D435" s="85"/>
      <c r="E435" s="109">
        <v>2148.85</v>
      </c>
      <c r="F435" s="80">
        <v>239</v>
      </c>
      <c r="G435" s="109">
        <v>1154945.3600000001</v>
      </c>
      <c r="H435" s="107" t="s">
        <v>1251</v>
      </c>
      <c r="J435" s="195"/>
    </row>
    <row r="436" spans="1:10">
      <c r="A436" s="108">
        <v>42412</v>
      </c>
      <c r="B436" s="111" t="s">
        <v>1252</v>
      </c>
      <c r="C436" s="109">
        <v>17358.39</v>
      </c>
      <c r="D436" s="85">
        <v>103</v>
      </c>
      <c r="E436" s="109"/>
      <c r="F436" s="80"/>
      <c r="G436" s="109">
        <v>1152796.51</v>
      </c>
      <c r="H436" s="107"/>
      <c r="J436" s="195"/>
    </row>
    <row r="437" spans="1:10">
      <c r="A437" s="108">
        <v>42412</v>
      </c>
      <c r="B437" s="111" t="s">
        <v>1253</v>
      </c>
      <c r="C437" s="109">
        <v>6457.62</v>
      </c>
      <c r="D437" s="85">
        <v>104</v>
      </c>
      <c r="E437" s="109"/>
      <c r="F437" s="80"/>
      <c r="G437" s="109">
        <v>1170154.8999999999</v>
      </c>
      <c r="H437" s="107"/>
      <c r="J437" s="195"/>
    </row>
    <row r="438" spans="1:10">
      <c r="A438" s="108">
        <v>42412</v>
      </c>
      <c r="B438" s="111" t="s">
        <v>1254</v>
      </c>
      <c r="C438" s="109">
        <v>14742.67</v>
      </c>
      <c r="D438" s="85">
        <v>111</v>
      </c>
      <c r="E438" s="109"/>
      <c r="F438" s="80"/>
      <c r="G438" s="109">
        <v>1176612.52</v>
      </c>
      <c r="H438" s="107"/>
      <c r="J438" s="195"/>
    </row>
    <row r="439" spans="1:10">
      <c r="A439" s="108">
        <v>42412</v>
      </c>
      <c r="B439" s="111" t="s">
        <v>1255</v>
      </c>
      <c r="C439" s="109">
        <v>5000</v>
      </c>
      <c r="D439" s="85">
        <v>114</v>
      </c>
      <c r="E439" s="109"/>
      <c r="F439" s="80"/>
      <c r="G439" s="109">
        <v>1191355.19</v>
      </c>
      <c r="H439" s="107"/>
      <c r="J439" s="195"/>
    </row>
    <row r="440" spans="1:10">
      <c r="A440" s="108">
        <v>42412</v>
      </c>
      <c r="B440" s="111" t="s">
        <v>1256</v>
      </c>
      <c r="C440" s="109">
        <v>50000</v>
      </c>
      <c r="D440" s="85">
        <v>110</v>
      </c>
      <c r="E440" s="109"/>
      <c r="F440" s="80"/>
      <c r="G440" s="109">
        <v>1196355.19</v>
      </c>
      <c r="H440" s="107"/>
      <c r="J440" s="195"/>
    </row>
    <row r="441" spans="1:10">
      <c r="A441" s="108">
        <v>42412</v>
      </c>
      <c r="B441" s="111" t="s">
        <v>1257</v>
      </c>
      <c r="C441" s="109"/>
      <c r="D441" s="85"/>
      <c r="E441" s="109">
        <v>135000</v>
      </c>
      <c r="F441" s="80" t="s">
        <v>1664</v>
      </c>
      <c r="G441" s="109">
        <v>1246355.19</v>
      </c>
      <c r="H441" s="107" t="s">
        <v>1258</v>
      </c>
      <c r="J441" s="195"/>
    </row>
    <row r="442" spans="1:10">
      <c r="A442" s="108">
        <v>42412</v>
      </c>
      <c r="B442" s="132" t="s">
        <v>1259</v>
      </c>
      <c r="C442" s="109"/>
      <c r="D442" s="85"/>
      <c r="E442" s="109">
        <v>138795.72</v>
      </c>
      <c r="F442" s="80">
        <v>127</v>
      </c>
      <c r="G442" s="109">
        <v>1111355.19</v>
      </c>
      <c r="H442" s="107" t="s">
        <v>1260</v>
      </c>
      <c r="I442" s="99" t="s">
        <v>802</v>
      </c>
      <c r="J442" s="195"/>
    </row>
    <row r="443" spans="1:10">
      <c r="A443" s="108">
        <v>42412</v>
      </c>
      <c r="B443" s="111" t="s">
        <v>1261</v>
      </c>
      <c r="C443" s="109"/>
      <c r="D443" s="85"/>
      <c r="E443" s="109">
        <v>715</v>
      </c>
      <c r="F443" s="80" t="s">
        <v>1670</v>
      </c>
      <c r="G443" s="109">
        <v>972559.47</v>
      </c>
      <c r="H443" s="107"/>
      <c r="J443" s="195"/>
    </row>
    <row r="444" spans="1:10">
      <c r="A444" s="108">
        <v>42412</v>
      </c>
      <c r="B444" s="111" t="s">
        <v>1262</v>
      </c>
      <c r="C444" s="109"/>
      <c r="D444" s="85"/>
      <c r="E444" s="109">
        <v>8800</v>
      </c>
      <c r="F444" s="80">
        <v>115</v>
      </c>
      <c r="G444" s="109">
        <v>971844.47</v>
      </c>
      <c r="H444" s="107" t="s">
        <v>1263</v>
      </c>
      <c r="J444" s="195"/>
    </row>
    <row r="445" spans="1:10">
      <c r="A445" s="108">
        <v>42412</v>
      </c>
      <c r="B445" s="111" t="s">
        <v>1264</v>
      </c>
      <c r="C445" s="109"/>
      <c r="D445" s="85"/>
      <c r="E445" s="109">
        <v>3030</v>
      </c>
      <c r="F445" s="80">
        <v>124</v>
      </c>
      <c r="G445" s="109">
        <v>963044.47</v>
      </c>
      <c r="H445" s="107" t="s">
        <v>1265</v>
      </c>
      <c r="J445" s="195"/>
    </row>
    <row r="446" spans="1:10">
      <c r="A446" s="108">
        <v>42412</v>
      </c>
      <c r="B446" s="194" t="s">
        <v>1266</v>
      </c>
      <c r="C446" s="109"/>
      <c r="D446" s="85"/>
      <c r="E446" s="109">
        <v>11996.33</v>
      </c>
      <c r="F446" s="80"/>
      <c r="G446" s="109">
        <v>960014.47</v>
      </c>
      <c r="H446" s="107"/>
      <c r="J446" s="195"/>
    </row>
    <row r="447" spans="1:10">
      <c r="A447" s="108">
        <v>42412</v>
      </c>
      <c r="B447" s="111" t="s">
        <v>1267</v>
      </c>
      <c r="C447" s="109"/>
      <c r="D447" s="85"/>
      <c r="E447" s="109">
        <v>58000</v>
      </c>
      <c r="F447" s="80">
        <v>126</v>
      </c>
      <c r="G447" s="109">
        <v>948018.14</v>
      </c>
      <c r="H447" s="107" t="s">
        <v>1268</v>
      </c>
      <c r="J447" s="195"/>
    </row>
    <row r="448" spans="1:10">
      <c r="A448" s="108">
        <v>42412</v>
      </c>
      <c r="B448" s="111" t="s">
        <v>1269</v>
      </c>
      <c r="C448" s="109">
        <v>1593572</v>
      </c>
      <c r="D448" s="85">
        <v>112</v>
      </c>
      <c r="E448" s="109"/>
      <c r="F448" s="80"/>
      <c r="G448" s="109">
        <v>890018.14</v>
      </c>
      <c r="H448" s="107"/>
      <c r="J448" s="195"/>
    </row>
    <row r="449" spans="1:10">
      <c r="A449" s="108">
        <v>42412</v>
      </c>
      <c r="B449" s="111" t="s">
        <v>1270</v>
      </c>
      <c r="C449" s="109"/>
      <c r="D449" s="85"/>
      <c r="E449" s="109">
        <v>3500</v>
      </c>
      <c r="F449" s="80">
        <v>139</v>
      </c>
      <c r="G449" s="109">
        <v>2483590.14</v>
      </c>
      <c r="H449" s="107" t="s">
        <v>1271</v>
      </c>
      <c r="J449" s="195"/>
    </row>
    <row r="450" spans="1:10">
      <c r="A450" s="108">
        <v>42412</v>
      </c>
      <c r="B450" s="111" t="s">
        <v>13</v>
      </c>
      <c r="C450" s="109"/>
      <c r="D450" s="85"/>
      <c r="E450" s="109">
        <v>20000</v>
      </c>
      <c r="F450" s="80">
        <v>123</v>
      </c>
      <c r="G450" s="109">
        <v>2480090.14</v>
      </c>
      <c r="H450" s="107" t="s">
        <v>1272</v>
      </c>
      <c r="J450" s="195"/>
    </row>
    <row r="451" spans="1:10">
      <c r="A451" s="108">
        <v>42412</v>
      </c>
      <c r="B451" s="111" t="s">
        <v>13</v>
      </c>
      <c r="C451" s="109"/>
      <c r="D451" s="85"/>
      <c r="E451" s="109">
        <v>1025</v>
      </c>
      <c r="F451" s="80">
        <v>91</v>
      </c>
      <c r="G451" s="109">
        <v>2460090.14</v>
      </c>
      <c r="H451" s="107" t="s">
        <v>1273</v>
      </c>
      <c r="J451" s="195"/>
    </row>
    <row r="452" spans="1:10">
      <c r="A452" s="108">
        <v>42412</v>
      </c>
      <c r="B452" s="111" t="s">
        <v>13</v>
      </c>
      <c r="C452" s="109"/>
      <c r="D452" s="85"/>
      <c r="E452" s="109">
        <v>1425</v>
      </c>
      <c r="F452" s="80">
        <v>90</v>
      </c>
      <c r="G452" s="109">
        <v>2459065.14</v>
      </c>
      <c r="H452" s="107" t="s">
        <v>1274</v>
      </c>
      <c r="J452" s="195"/>
    </row>
    <row r="453" spans="1:10">
      <c r="A453" s="108">
        <v>42412</v>
      </c>
      <c r="B453" s="111" t="s">
        <v>16</v>
      </c>
      <c r="C453" s="109"/>
      <c r="D453" s="85"/>
      <c r="E453" s="109">
        <v>25000</v>
      </c>
      <c r="F453" s="80">
        <v>93</v>
      </c>
      <c r="G453" s="109">
        <v>2457640.14</v>
      </c>
      <c r="H453" s="107" t="s">
        <v>1275</v>
      </c>
      <c r="J453" s="195"/>
    </row>
    <row r="454" spans="1:10">
      <c r="A454" s="108">
        <v>42412</v>
      </c>
      <c r="B454" s="111" t="s">
        <v>16</v>
      </c>
      <c r="C454" s="109"/>
      <c r="D454" s="85"/>
      <c r="E454" s="109">
        <v>2419.5500000000002</v>
      </c>
      <c r="F454" s="80">
        <v>85</v>
      </c>
      <c r="G454" s="109">
        <v>2432640.14</v>
      </c>
      <c r="H454" s="107" t="s">
        <v>1276</v>
      </c>
      <c r="J454" s="195"/>
    </row>
    <row r="455" spans="1:10">
      <c r="A455" s="108">
        <v>42412</v>
      </c>
      <c r="B455" s="111" t="s">
        <v>16</v>
      </c>
      <c r="C455" s="109"/>
      <c r="D455" s="85"/>
      <c r="E455" s="109">
        <v>26306.66</v>
      </c>
      <c r="F455" s="80">
        <v>96</v>
      </c>
      <c r="G455" s="109">
        <v>2430220.59</v>
      </c>
      <c r="H455" s="107" t="s">
        <v>1277</v>
      </c>
      <c r="J455" s="195"/>
    </row>
    <row r="456" spans="1:10">
      <c r="A456" s="108">
        <v>42412</v>
      </c>
      <c r="B456" s="111" t="s">
        <v>16</v>
      </c>
      <c r="C456" s="109"/>
      <c r="D456" s="85"/>
      <c r="E456" s="109">
        <v>20000</v>
      </c>
      <c r="F456" s="80">
        <v>99</v>
      </c>
      <c r="G456" s="109">
        <v>2403913.9300000002</v>
      </c>
      <c r="H456" s="107" t="s">
        <v>1278</v>
      </c>
      <c r="J456" s="195"/>
    </row>
    <row r="457" spans="1:10">
      <c r="A457" s="108">
        <v>42412</v>
      </c>
      <c r="B457" s="111" t="s">
        <v>16</v>
      </c>
      <c r="C457" s="109"/>
      <c r="D457" s="85"/>
      <c r="E457" s="109">
        <v>24604.68</v>
      </c>
      <c r="F457" s="80">
        <v>101</v>
      </c>
      <c r="G457" s="109">
        <v>2383913.9300000002</v>
      </c>
      <c r="H457" s="107" t="s">
        <v>1279</v>
      </c>
      <c r="J457" s="195"/>
    </row>
    <row r="458" spans="1:10">
      <c r="A458" s="108">
        <v>42412</v>
      </c>
      <c r="B458" s="111" t="s">
        <v>16</v>
      </c>
      <c r="C458" s="109"/>
      <c r="D458" s="85"/>
      <c r="E458" s="109">
        <v>20000</v>
      </c>
      <c r="F458" s="80">
        <v>100</v>
      </c>
      <c r="G458" s="109">
        <v>2359309.25</v>
      </c>
      <c r="H458" s="107" t="s">
        <v>1280</v>
      </c>
      <c r="J458" s="195"/>
    </row>
    <row r="459" spans="1:10">
      <c r="A459" s="108">
        <v>42412</v>
      </c>
      <c r="B459" s="111" t="s">
        <v>16</v>
      </c>
      <c r="C459" s="109"/>
      <c r="D459" s="85"/>
      <c r="E459" s="109">
        <v>12584</v>
      </c>
      <c r="F459" s="80">
        <v>98</v>
      </c>
      <c r="G459" s="109">
        <v>2339309.25</v>
      </c>
      <c r="H459" s="107" t="s">
        <v>1281</v>
      </c>
      <c r="J459" s="195"/>
    </row>
    <row r="460" spans="1:10">
      <c r="A460" s="108">
        <v>42412</v>
      </c>
      <c r="B460" s="183" t="s">
        <v>1282</v>
      </c>
      <c r="C460" s="109">
        <v>5000</v>
      </c>
      <c r="D460" s="85">
        <v>229</v>
      </c>
      <c r="E460" s="109"/>
      <c r="F460" s="80"/>
      <c r="G460" s="109">
        <v>2326725.25</v>
      </c>
      <c r="H460" s="107"/>
      <c r="J460" s="195"/>
    </row>
    <row r="461" spans="1:10">
      <c r="A461" s="108">
        <v>42412</v>
      </c>
      <c r="B461" s="111" t="s">
        <v>1283</v>
      </c>
      <c r="C461" s="109"/>
      <c r="D461" s="85"/>
      <c r="E461" s="109">
        <v>60100</v>
      </c>
      <c r="F461" s="80">
        <v>136</v>
      </c>
      <c r="G461" s="109">
        <v>2331725.25</v>
      </c>
      <c r="H461" s="107" t="s">
        <v>1284</v>
      </c>
      <c r="J461" s="195"/>
    </row>
    <row r="462" spans="1:10">
      <c r="A462" s="108">
        <v>42412</v>
      </c>
      <c r="B462" s="187" t="s">
        <v>50</v>
      </c>
      <c r="C462" s="109">
        <v>10.96</v>
      </c>
      <c r="D462" s="85">
        <v>227</v>
      </c>
      <c r="E462" s="109"/>
      <c r="F462" s="80"/>
      <c r="G462" s="109">
        <v>2271625.25</v>
      </c>
      <c r="H462" s="107"/>
      <c r="J462" s="195"/>
    </row>
    <row r="463" spans="1:10">
      <c r="A463" s="108">
        <v>42412</v>
      </c>
      <c r="B463" s="187" t="s">
        <v>52</v>
      </c>
      <c r="C463" s="109">
        <v>68.5</v>
      </c>
      <c r="D463" s="85">
        <v>227</v>
      </c>
      <c r="E463" s="109"/>
      <c r="F463" s="80"/>
      <c r="G463" s="109">
        <v>2271636.21</v>
      </c>
      <c r="H463" s="107"/>
      <c r="J463" s="195"/>
    </row>
    <row r="464" spans="1:10">
      <c r="A464" s="108">
        <v>42412</v>
      </c>
      <c r="B464" s="111" t="s">
        <v>53</v>
      </c>
      <c r="C464" s="109"/>
      <c r="D464" s="85"/>
      <c r="E464" s="109">
        <v>26019.11</v>
      </c>
      <c r="F464" s="80">
        <v>97</v>
      </c>
      <c r="G464" s="109">
        <v>2271704.71</v>
      </c>
      <c r="H464" s="105" t="s">
        <v>1285</v>
      </c>
      <c r="J464" s="195"/>
    </row>
    <row r="465" spans="1:10">
      <c r="A465" s="108">
        <v>42412</v>
      </c>
      <c r="B465" s="187" t="s">
        <v>55</v>
      </c>
      <c r="C465" s="109">
        <v>89.63</v>
      </c>
      <c r="D465" s="85">
        <v>227</v>
      </c>
      <c r="E465" s="109"/>
      <c r="F465" s="80"/>
      <c r="G465" s="109">
        <v>2245685.6</v>
      </c>
      <c r="H465" s="107"/>
      <c r="J465" s="195"/>
    </row>
    <row r="466" spans="1:10">
      <c r="A466" s="108">
        <v>42412</v>
      </c>
      <c r="B466" s="187" t="s">
        <v>56</v>
      </c>
      <c r="C466" s="109">
        <v>560.17999999999995</v>
      </c>
      <c r="D466" s="85">
        <v>227</v>
      </c>
      <c r="E466" s="109"/>
      <c r="F466" s="80"/>
      <c r="G466" s="109">
        <v>2245775.23</v>
      </c>
      <c r="H466" s="107"/>
      <c r="J466" s="195"/>
    </row>
    <row r="467" spans="1:10">
      <c r="A467" s="108">
        <v>42412</v>
      </c>
      <c r="B467" s="111" t="s">
        <v>57</v>
      </c>
      <c r="C467" s="109"/>
      <c r="D467" s="85"/>
      <c r="E467" s="109">
        <v>22864.99</v>
      </c>
      <c r="F467" s="80">
        <v>97</v>
      </c>
      <c r="G467" s="109">
        <v>2246335.41</v>
      </c>
      <c r="H467" s="105" t="s">
        <v>1285</v>
      </c>
      <c r="J467" s="195"/>
    </row>
    <row r="468" spans="1:10">
      <c r="A468" s="147">
        <v>42411</v>
      </c>
      <c r="B468" s="148" t="s">
        <v>1286</v>
      </c>
      <c r="C468" s="48"/>
      <c r="E468" s="48">
        <v>145360</v>
      </c>
      <c r="F468" s="81">
        <v>105</v>
      </c>
      <c r="G468" s="48">
        <v>2223470.42</v>
      </c>
      <c r="H468" s="113" t="s">
        <v>1287</v>
      </c>
      <c r="I468" s="501" t="s">
        <v>802</v>
      </c>
      <c r="J468" s="195"/>
    </row>
    <row r="469" spans="1:10">
      <c r="A469" s="147">
        <v>42411</v>
      </c>
      <c r="B469" s="148" t="s">
        <v>1288</v>
      </c>
      <c r="C469" s="48"/>
      <c r="E469" s="48">
        <v>172240</v>
      </c>
      <c r="F469" s="81">
        <v>106</v>
      </c>
      <c r="G469" s="48">
        <v>2078110.42</v>
      </c>
      <c r="H469" s="113" t="s">
        <v>1289</v>
      </c>
      <c r="I469" s="501"/>
      <c r="J469" s="195"/>
    </row>
    <row r="470" spans="1:10">
      <c r="A470" s="147">
        <v>42411</v>
      </c>
      <c r="B470" s="148" t="s">
        <v>1290</v>
      </c>
      <c r="C470" s="48"/>
      <c r="E470" s="48">
        <v>120720</v>
      </c>
      <c r="F470" s="81">
        <v>107</v>
      </c>
      <c r="G470" s="48">
        <v>1905870.42</v>
      </c>
      <c r="H470" s="113" t="s">
        <v>1291</v>
      </c>
      <c r="I470" s="501"/>
      <c r="J470" s="195"/>
    </row>
    <row r="471" spans="1:10">
      <c r="A471" s="147">
        <v>42411</v>
      </c>
      <c r="B471" s="148" t="s">
        <v>1292</v>
      </c>
      <c r="C471" s="48"/>
      <c r="E471" s="48">
        <v>292240</v>
      </c>
      <c r="F471" s="81">
        <v>108</v>
      </c>
      <c r="G471" s="48">
        <v>1785150.42</v>
      </c>
      <c r="H471" s="113" t="s">
        <v>1293</v>
      </c>
      <c r="I471" s="501"/>
      <c r="J471" s="195"/>
    </row>
    <row r="472" spans="1:10">
      <c r="A472" s="147">
        <v>42411</v>
      </c>
      <c r="B472" s="148" t="s">
        <v>1294</v>
      </c>
      <c r="C472" s="48"/>
      <c r="E472" s="48">
        <v>225120</v>
      </c>
      <c r="F472" s="81">
        <v>109</v>
      </c>
      <c r="G472" s="48">
        <v>1492910.42</v>
      </c>
      <c r="H472" s="113" t="s">
        <v>1295</v>
      </c>
      <c r="I472" s="501"/>
      <c r="J472" s="195"/>
    </row>
    <row r="473" spans="1:10">
      <c r="A473" s="147">
        <v>42411</v>
      </c>
      <c r="B473" s="148" t="s">
        <v>1296</v>
      </c>
      <c r="C473" s="48"/>
      <c r="E473" s="48">
        <v>70560</v>
      </c>
      <c r="F473" s="81">
        <v>110</v>
      </c>
      <c r="G473" s="48">
        <v>1267790.42</v>
      </c>
      <c r="H473" s="113" t="s">
        <v>1216</v>
      </c>
      <c r="I473" s="501"/>
      <c r="J473" s="195"/>
    </row>
    <row r="474" spans="1:10">
      <c r="A474" s="147">
        <v>42411</v>
      </c>
      <c r="B474" s="148" t="s">
        <v>1297</v>
      </c>
      <c r="C474" s="48"/>
      <c r="E474" s="48">
        <v>69440</v>
      </c>
      <c r="F474" s="81">
        <v>111</v>
      </c>
      <c r="G474" s="48">
        <v>1197230.42</v>
      </c>
      <c r="H474" s="113" t="s">
        <v>1030</v>
      </c>
      <c r="I474" s="501"/>
      <c r="J474" s="195"/>
    </row>
    <row r="475" spans="1:10">
      <c r="A475" s="147">
        <v>42411</v>
      </c>
      <c r="B475" s="148" t="s">
        <v>1298</v>
      </c>
      <c r="C475" s="48"/>
      <c r="E475" s="48">
        <v>94080</v>
      </c>
      <c r="F475" s="81">
        <v>112</v>
      </c>
      <c r="G475" s="48">
        <v>1127790.42</v>
      </c>
      <c r="H475" s="113" t="s">
        <v>1299</v>
      </c>
      <c r="I475" s="501"/>
      <c r="J475" s="195"/>
    </row>
    <row r="476" spans="1:10">
      <c r="A476" s="147">
        <v>42411</v>
      </c>
      <c r="B476" s="148" t="s">
        <v>1300</v>
      </c>
      <c r="C476" s="48"/>
      <c r="E476" s="48">
        <v>119440</v>
      </c>
      <c r="F476" s="81">
        <v>113</v>
      </c>
      <c r="G476" s="48">
        <v>1033710.42</v>
      </c>
      <c r="H476" s="113" t="s">
        <v>1301</v>
      </c>
      <c r="I476" s="501"/>
      <c r="J476" s="195"/>
    </row>
    <row r="477" spans="1:10">
      <c r="A477" s="147">
        <v>42411</v>
      </c>
      <c r="B477" s="149" t="s">
        <v>1302</v>
      </c>
      <c r="C477" s="48"/>
      <c r="E477" s="48">
        <v>284000</v>
      </c>
      <c r="F477" s="81">
        <v>102</v>
      </c>
      <c r="G477" s="48">
        <v>914270.42</v>
      </c>
      <c r="H477" s="113" t="s">
        <v>1303</v>
      </c>
      <c r="J477" s="195"/>
    </row>
    <row r="478" spans="1:10">
      <c r="A478" s="147">
        <v>42411</v>
      </c>
      <c r="B478" s="149" t="s">
        <v>1304</v>
      </c>
      <c r="C478" s="48">
        <v>78764</v>
      </c>
      <c r="E478" s="48"/>
      <c r="G478" s="48">
        <v>630270.42000000004</v>
      </c>
      <c r="J478" s="195"/>
    </row>
    <row r="479" spans="1:10">
      <c r="A479" s="147">
        <v>42411</v>
      </c>
      <c r="B479" s="149" t="s">
        <v>1305</v>
      </c>
      <c r="C479" s="48"/>
      <c r="E479" s="48">
        <v>283500</v>
      </c>
      <c r="F479" s="81">
        <v>94</v>
      </c>
      <c r="G479" s="48">
        <v>709034.42</v>
      </c>
      <c r="H479" s="113" t="s">
        <v>1306</v>
      </c>
      <c r="J479" s="195"/>
    </row>
    <row r="480" spans="1:10">
      <c r="A480" s="147">
        <v>42411</v>
      </c>
      <c r="B480" s="149" t="s">
        <v>1307</v>
      </c>
      <c r="C480" s="48"/>
      <c r="E480" s="48">
        <v>50000</v>
      </c>
      <c r="F480" s="81">
        <v>29</v>
      </c>
      <c r="G480" s="48">
        <v>425534.42</v>
      </c>
      <c r="J480" s="195"/>
    </row>
    <row r="481" spans="1:10">
      <c r="A481" s="147">
        <v>42411</v>
      </c>
      <c r="B481" s="149" t="s">
        <v>1308</v>
      </c>
      <c r="C481" s="48"/>
      <c r="E481" s="48">
        <v>10210.49</v>
      </c>
      <c r="F481" s="81">
        <v>137</v>
      </c>
      <c r="G481" s="48">
        <v>375534.42</v>
      </c>
      <c r="H481" s="113" t="s">
        <v>1309</v>
      </c>
      <c r="J481" s="195"/>
    </row>
    <row r="482" spans="1:10">
      <c r="A482" s="147">
        <v>42411</v>
      </c>
      <c r="B482" s="149" t="s">
        <v>1310</v>
      </c>
      <c r="C482" s="48">
        <v>2185527.5499999998</v>
      </c>
      <c r="D482" s="176">
        <v>107</v>
      </c>
      <c r="E482" s="48"/>
      <c r="G482" s="48">
        <v>365323.93</v>
      </c>
      <c r="J482" s="195"/>
    </row>
    <row r="483" spans="1:10">
      <c r="A483" s="147">
        <v>42411</v>
      </c>
      <c r="B483" s="149" t="s">
        <v>1311</v>
      </c>
      <c r="C483" s="48">
        <v>3169.48</v>
      </c>
      <c r="D483" s="176" t="s">
        <v>774</v>
      </c>
      <c r="E483" s="48"/>
      <c r="G483" s="48">
        <v>2550851.48</v>
      </c>
      <c r="J483" s="195"/>
    </row>
    <row r="484" spans="1:10">
      <c r="A484" s="147">
        <v>42411</v>
      </c>
      <c r="B484" s="149" t="s">
        <v>1312</v>
      </c>
      <c r="C484" s="48"/>
      <c r="E484" s="48">
        <v>8188.63</v>
      </c>
      <c r="F484" s="81">
        <v>92</v>
      </c>
      <c r="G484" s="48">
        <v>2554020.96</v>
      </c>
      <c r="J484" s="195"/>
    </row>
    <row r="485" spans="1:10">
      <c r="A485" s="147">
        <v>42411</v>
      </c>
      <c r="B485" s="149" t="s">
        <v>1313</v>
      </c>
      <c r="C485" s="48"/>
      <c r="E485" s="48">
        <v>1155</v>
      </c>
      <c r="F485" s="81">
        <v>95</v>
      </c>
      <c r="G485" s="48">
        <v>2545832.33</v>
      </c>
      <c r="H485" s="113" t="s">
        <v>1314</v>
      </c>
      <c r="I485" s="113" t="s">
        <v>1315</v>
      </c>
      <c r="J485" s="195"/>
    </row>
    <row r="486" spans="1:10">
      <c r="A486" s="147">
        <v>42411</v>
      </c>
      <c r="B486" s="148" t="s">
        <v>1316</v>
      </c>
      <c r="C486" s="48"/>
      <c r="E486" s="48">
        <v>159551.70000000001</v>
      </c>
      <c r="F486" s="81">
        <v>103</v>
      </c>
      <c r="G486" s="48">
        <v>2544677.33</v>
      </c>
      <c r="H486" s="113" t="s">
        <v>1317</v>
      </c>
      <c r="I486" s="99" t="s">
        <v>802</v>
      </c>
      <c r="J486" s="195"/>
    </row>
    <row r="487" spans="1:10">
      <c r="A487" s="147">
        <v>42411</v>
      </c>
      <c r="B487" s="148" t="s">
        <v>1318</v>
      </c>
      <c r="C487" s="48"/>
      <c r="E487" s="48">
        <v>79217.11</v>
      </c>
      <c r="F487" s="81">
        <v>104</v>
      </c>
      <c r="G487" s="48">
        <v>2385125.63</v>
      </c>
      <c r="H487" s="113" t="s">
        <v>1319</v>
      </c>
      <c r="I487" s="99" t="s">
        <v>802</v>
      </c>
      <c r="J487" s="195"/>
    </row>
    <row r="488" spans="1:10">
      <c r="A488" s="147">
        <v>42411</v>
      </c>
      <c r="B488" s="148" t="s">
        <v>1320</v>
      </c>
      <c r="C488" s="48">
        <v>181974.5</v>
      </c>
      <c r="D488" s="176">
        <v>106</v>
      </c>
      <c r="E488" s="48"/>
      <c r="G488" s="48">
        <v>2305908.52</v>
      </c>
      <c r="H488" s="113" t="s">
        <v>1321</v>
      </c>
      <c r="I488" s="99" t="s">
        <v>802</v>
      </c>
      <c r="J488" s="195"/>
    </row>
    <row r="489" spans="1:10">
      <c r="A489" s="147">
        <v>42411</v>
      </c>
      <c r="B489" s="148" t="s">
        <v>1322</v>
      </c>
      <c r="C489" s="48">
        <v>339.46</v>
      </c>
      <c r="D489" s="176">
        <v>106</v>
      </c>
      <c r="E489" s="48"/>
      <c r="G489" s="48">
        <v>2487883.02</v>
      </c>
      <c r="H489" s="113" t="s">
        <v>1321</v>
      </c>
      <c r="I489" s="99" t="s">
        <v>802</v>
      </c>
      <c r="J489" s="195"/>
    </row>
    <row r="490" spans="1:10">
      <c r="A490" s="147">
        <v>42411</v>
      </c>
      <c r="B490" s="148" t="s">
        <v>1323</v>
      </c>
      <c r="C490" s="48">
        <v>369205.61</v>
      </c>
      <c r="D490" s="176">
        <v>106</v>
      </c>
      <c r="E490" s="48"/>
      <c r="G490" s="48">
        <v>2488222.48</v>
      </c>
      <c r="H490" s="113" t="s">
        <v>1324</v>
      </c>
      <c r="I490" s="99" t="s">
        <v>802</v>
      </c>
      <c r="J490" s="195"/>
    </row>
    <row r="491" spans="1:10">
      <c r="A491" s="147">
        <v>42411</v>
      </c>
      <c r="B491" s="148" t="s">
        <v>1325</v>
      </c>
      <c r="C491" s="48">
        <v>688.73</v>
      </c>
      <c r="D491" s="176">
        <v>106</v>
      </c>
      <c r="E491" s="48"/>
      <c r="G491" s="48">
        <v>2857428.09</v>
      </c>
      <c r="H491" s="113" t="s">
        <v>1324</v>
      </c>
      <c r="I491" s="99" t="s">
        <v>802</v>
      </c>
      <c r="J491" s="195"/>
    </row>
    <row r="492" spans="1:10">
      <c r="A492" s="147">
        <v>42411</v>
      </c>
      <c r="B492" s="148" t="s">
        <v>1326</v>
      </c>
      <c r="C492" s="48">
        <v>375034.87</v>
      </c>
      <c r="D492" s="176">
        <v>106</v>
      </c>
      <c r="E492" s="48"/>
      <c r="G492" s="48">
        <v>2858116.82</v>
      </c>
      <c r="H492" s="113" t="s">
        <v>1327</v>
      </c>
      <c r="I492" s="99" t="s">
        <v>802</v>
      </c>
      <c r="J492" s="195"/>
    </row>
    <row r="493" spans="1:10">
      <c r="A493" s="147">
        <v>42411</v>
      </c>
      <c r="B493" s="148" t="s">
        <v>1328</v>
      </c>
      <c r="C493" s="48">
        <v>699.61</v>
      </c>
      <c r="D493" s="176">
        <v>106</v>
      </c>
      <c r="E493" s="48"/>
      <c r="G493" s="48">
        <v>3233151.69</v>
      </c>
      <c r="H493" s="113" t="s">
        <v>1327</v>
      </c>
      <c r="I493" s="99" t="s">
        <v>802</v>
      </c>
      <c r="J493" s="195"/>
    </row>
    <row r="494" spans="1:10">
      <c r="A494" s="147">
        <v>42411</v>
      </c>
      <c r="B494" s="149" t="s">
        <v>1329</v>
      </c>
      <c r="C494" s="48">
        <v>4180</v>
      </c>
      <c r="D494" s="176">
        <v>102</v>
      </c>
      <c r="E494" s="48"/>
      <c r="G494" s="48">
        <v>3233851.3</v>
      </c>
      <c r="J494" s="195"/>
    </row>
    <row r="495" spans="1:10">
      <c r="A495" s="147">
        <v>42411</v>
      </c>
      <c r="B495" s="149" t="s">
        <v>1330</v>
      </c>
      <c r="C495" s="48"/>
      <c r="E495" s="48">
        <v>5520</v>
      </c>
      <c r="F495" s="81">
        <v>87</v>
      </c>
      <c r="G495" s="48">
        <v>3238031.3</v>
      </c>
      <c r="H495" s="113" t="s">
        <v>1331</v>
      </c>
      <c r="J495" s="195"/>
    </row>
    <row r="496" spans="1:10">
      <c r="A496" s="147">
        <v>42411</v>
      </c>
      <c r="B496" s="149" t="s">
        <v>1312</v>
      </c>
      <c r="C496" s="48"/>
      <c r="E496" s="48">
        <v>22064.31</v>
      </c>
      <c r="F496" s="81">
        <v>88</v>
      </c>
      <c r="G496" s="48">
        <v>3232511.3</v>
      </c>
      <c r="H496" s="113" t="s">
        <v>1332</v>
      </c>
      <c r="J496" s="195"/>
    </row>
    <row r="497" spans="1:10">
      <c r="A497" s="147">
        <v>42411</v>
      </c>
      <c r="B497" s="185" t="s">
        <v>1333</v>
      </c>
      <c r="C497" s="48">
        <v>5000</v>
      </c>
      <c r="D497" s="85">
        <v>229</v>
      </c>
      <c r="E497" s="48"/>
      <c r="G497" s="48">
        <v>3210446.99</v>
      </c>
      <c r="J497" s="195"/>
    </row>
    <row r="498" spans="1:10">
      <c r="A498" s="108">
        <v>42411</v>
      </c>
      <c r="B498" s="188" t="s">
        <v>1334</v>
      </c>
      <c r="C498" s="109"/>
      <c r="D498" s="85"/>
      <c r="E498" s="109">
        <v>3525.11</v>
      </c>
      <c r="F498" s="80" t="s">
        <v>1673</v>
      </c>
      <c r="G498" s="109">
        <v>3215446.99</v>
      </c>
      <c r="H498" s="107"/>
      <c r="J498" s="195"/>
    </row>
    <row r="499" spans="1:10">
      <c r="A499" s="108">
        <v>42411</v>
      </c>
      <c r="B499" s="112" t="s">
        <v>50</v>
      </c>
      <c r="C499" s="109">
        <v>5.76</v>
      </c>
      <c r="D499" s="85">
        <v>227</v>
      </c>
      <c r="E499" s="109"/>
      <c r="F499" s="80"/>
      <c r="G499" s="109">
        <v>3211921.88</v>
      </c>
      <c r="H499" s="113" t="s">
        <v>819</v>
      </c>
      <c r="J499" s="195"/>
    </row>
    <row r="500" spans="1:10">
      <c r="A500" s="108">
        <v>42411</v>
      </c>
      <c r="B500" s="112" t="s">
        <v>52</v>
      </c>
      <c r="C500" s="109">
        <v>36</v>
      </c>
      <c r="D500" s="85">
        <v>227</v>
      </c>
      <c r="E500" s="109"/>
      <c r="F500" s="80"/>
      <c r="G500" s="109">
        <v>3211927.64</v>
      </c>
      <c r="H500" s="113" t="s">
        <v>819</v>
      </c>
      <c r="J500" s="195"/>
    </row>
    <row r="501" spans="1:10">
      <c r="A501" s="108">
        <v>42411</v>
      </c>
      <c r="B501" s="111" t="s">
        <v>53</v>
      </c>
      <c r="C501" s="109"/>
      <c r="D501" s="85"/>
      <c r="E501" s="109">
        <v>7346.64</v>
      </c>
      <c r="F501" s="80">
        <v>84</v>
      </c>
      <c r="G501" s="109">
        <v>3211963.64</v>
      </c>
      <c r="H501" s="105" t="s">
        <v>1335</v>
      </c>
      <c r="J501" s="195"/>
    </row>
    <row r="502" spans="1:10">
      <c r="A502" s="108">
        <v>42411</v>
      </c>
      <c r="B502" s="112" t="s">
        <v>55</v>
      </c>
      <c r="C502" s="109">
        <v>25.95</v>
      </c>
      <c r="D502" s="85">
        <v>227</v>
      </c>
      <c r="E502" s="109"/>
      <c r="F502" s="80"/>
      <c r="G502" s="109">
        <v>3204617</v>
      </c>
      <c r="H502" s="113" t="s">
        <v>819</v>
      </c>
      <c r="J502" s="195"/>
    </row>
    <row r="503" spans="1:10">
      <c r="A503" s="108">
        <v>42411</v>
      </c>
      <c r="B503" s="112" t="s">
        <v>56</v>
      </c>
      <c r="C503" s="109">
        <v>162.18</v>
      </c>
      <c r="D503" s="85">
        <v>227</v>
      </c>
      <c r="E503" s="109"/>
      <c r="F503" s="80"/>
      <c r="G503" s="109">
        <v>3204642.95</v>
      </c>
      <c r="H503" s="113" t="s">
        <v>819</v>
      </c>
      <c r="J503" s="195"/>
    </row>
    <row r="504" spans="1:10">
      <c r="A504" s="108">
        <v>42411</v>
      </c>
      <c r="B504" s="111" t="s">
        <v>57</v>
      </c>
      <c r="C504" s="109"/>
      <c r="D504" s="85"/>
      <c r="E504" s="109">
        <v>6620.02</v>
      </c>
      <c r="F504" s="80">
        <v>84</v>
      </c>
      <c r="G504" s="109">
        <v>3204805.13</v>
      </c>
      <c r="H504" s="105" t="s">
        <v>1335</v>
      </c>
      <c r="J504" s="195"/>
    </row>
    <row r="505" spans="1:10">
      <c r="A505" s="108">
        <v>42411</v>
      </c>
      <c r="B505" s="111" t="s">
        <v>1336</v>
      </c>
      <c r="C505" s="109">
        <v>58.92</v>
      </c>
      <c r="D505" s="85">
        <v>66</v>
      </c>
      <c r="E505" s="109"/>
      <c r="F505" s="80"/>
      <c r="G505" s="109">
        <v>3198185.11</v>
      </c>
      <c r="H505" s="107"/>
      <c r="J505" s="195"/>
    </row>
    <row r="506" spans="1:10">
      <c r="A506" s="108">
        <v>42410</v>
      </c>
      <c r="B506" s="111" t="s">
        <v>1337</v>
      </c>
      <c r="C506" s="109"/>
      <c r="D506" s="85"/>
      <c r="E506" s="109">
        <v>211000.01</v>
      </c>
      <c r="F506" s="80">
        <v>88</v>
      </c>
      <c r="G506" s="109">
        <v>3198244.03</v>
      </c>
      <c r="H506" s="107" t="s">
        <v>1338</v>
      </c>
      <c r="J506" s="195"/>
    </row>
    <row r="507" spans="1:10">
      <c r="A507" s="108">
        <v>42410</v>
      </c>
      <c r="B507" s="111" t="s">
        <v>986</v>
      </c>
      <c r="C507" s="109"/>
      <c r="D507" s="85"/>
      <c r="E507" s="109">
        <v>100000</v>
      </c>
      <c r="F507" s="80">
        <v>89</v>
      </c>
      <c r="G507" s="109">
        <v>2987244.02</v>
      </c>
      <c r="H507" s="107" t="s">
        <v>1339</v>
      </c>
      <c r="J507" s="195"/>
    </row>
    <row r="508" spans="1:10">
      <c r="A508" s="108">
        <v>42410</v>
      </c>
      <c r="B508" s="111" t="s">
        <v>1340</v>
      </c>
      <c r="C508" s="109">
        <v>58.59</v>
      </c>
      <c r="D508" s="85">
        <v>81</v>
      </c>
      <c r="E508" s="109"/>
      <c r="F508" s="80"/>
      <c r="G508" s="109">
        <v>2887244.02</v>
      </c>
      <c r="H508" s="107"/>
      <c r="J508" s="195"/>
    </row>
    <row r="509" spans="1:10">
      <c r="A509" s="108">
        <v>42410</v>
      </c>
      <c r="B509" s="111" t="s">
        <v>1341</v>
      </c>
      <c r="C509" s="109">
        <v>350.02</v>
      </c>
      <c r="D509" s="85">
        <v>82</v>
      </c>
      <c r="E509" s="109"/>
      <c r="F509" s="80"/>
      <c r="G509" s="109">
        <v>2887302.61</v>
      </c>
      <c r="H509" s="107"/>
      <c r="J509" s="195"/>
    </row>
    <row r="510" spans="1:10">
      <c r="A510" s="108">
        <v>42410</v>
      </c>
      <c r="B510" s="111" t="s">
        <v>1342</v>
      </c>
      <c r="C510" s="109"/>
      <c r="D510" s="85"/>
      <c r="E510" s="109">
        <v>239000</v>
      </c>
      <c r="F510" s="80">
        <v>85</v>
      </c>
      <c r="G510" s="109">
        <v>2887652.63</v>
      </c>
      <c r="H510" s="107" t="s">
        <v>1343</v>
      </c>
      <c r="J510" s="195"/>
    </row>
    <row r="511" spans="1:10">
      <c r="A511" s="108">
        <v>42410</v>
      </c>
      <c r="B511" s="111" t="s">
        <v>16</v>
      </c>
      <c r="C511" s="109"/>
      <c r="D511" s="85"/>
      <c r="E511" s="109">
        <v>11577.03</v>
      </c>
      <c r="F511" s="80">
        <v>76</v>
      </c>
      <c r="G511" s="109">
        <v>2648652.63</v>
      </c>
      <c r="H511" s="107" t="s">
        <v>1344</v>
      </c>
      <c r="J511" s="195"/>
    </row>
    <row r="512" spans="1:10">
      <c r="A512" s="108">
        <v>42410</v>
      </c>
      <c r="B512" s="111" t="s">
        <v>16</v>
      </c>
      <c r="C512" s="109"/>
      <c r="D512" s="85"/>
      <c r="E512" s="109">
        <v>130000</v>
      </c>
      <c r="F512" s="80">
        <v>81</v>
      </c>
      <c r="G512" s="109">
        <v>2637075.6</v>
      </c>
      <c r="H512" s="107" t="s">
        <v>1345</v>
      </c>
      <c r="J512" s="195"/>
    </row>
    <row r="513" spans="1:10">
      <c r="A513" s="108">
        <v>42410</v>
      </c>
      <c r="B513" s="111" t="s">
        <v>1346</v>
      </c>
      <c r="C513" s="109"/>
      <c r="D513" s="85"/>
      <c r="E513" s="109">
        <v>8120</v>
      </c>
      <c r="F513" s="80" t="s">
        <v>1665</v>
      </c>
      <c r="G513" s="109">
        <v>2507075.6</v>
      </c>
      <c r="H513" s="107"/>
      <c r="J513" s="195"/>
    </row>
    <row r="514" spans="1:10">
      <c r="A514" s="108">
        <v>42410</v>
      </c>
      <c r="B514" s="111" t="s">
        <v>1347</v>
      </c>
      <c r="C514" s="109"/>
      <c r="D514" s="85"/>
      <c r="E514" s="109">
        <v>1160</v>
      </c>
      <c r="F514" s="80" t="s">
        <v>1666</v>
      </c>
      <c r="G514" s="109">
        <v>2498955.6</v>
      </c>
      <c r="H514" s="107"/>
      <c r="J514" s="195"/>
    </row>
    <row r="515" spans="1:10">
      <c r="A515" s="108">
        <v>42410</v>
      </c>
      <c r="B515" s="111" t="s">
        <v>1348</v>
      </c>
      <c r="C515" s="109">
        <v>65250</v>
      </c>
      <c r="D515" s="85">
        <v>99</v>
      </c>
      <c r="E515" s="109"/>
      <c r="F515" s="80"/>
      <c r="G515" s="109">
        <v>2497795.6</v>
      </c>
      <c r="H515" s="107"/>
      <c r="J515" s="195"/>
    </row>
    <row r="516" spans="1:10">
      <c r="A516" s="108">
        <v>42410</v>
      </c>
      <c r="B516" s="111" t="s">
        <v>1349</v>
      </c>
      <c r="C516" s="109">
        <v>1160</v>
      </c>
      <c r="D516" s="85" t="s">
        <v>1666</v>
      </c>
      <c r="E516" s="109"/>
      <c r="F516" s="80"/>
      <c r="G516" s="109">
        <v>2563045.6</v>
      </c>
      <c r="H516" s="107"/>
      <c r="J516" s="195"/>
    </row>
    <row r="517" spans="1:10">
      <c r="A517" s="108">
        <v>42410</v>
      </c>
      <c r="B517" s="111" t="s">
        <v>1350</v>
      </c>
      <c r="C517" s="109">
        <v>7596.11</v>
      </c>
      <c r="D517" s="85">
        <v>98</v>
      </c>
      <c r="E517" s="109"/>
      <c r="F517" s="80"/>
      <c r="G517" s="109">
        <v>2564205.6</v>
      </c>
      <c r="H517" s="107"/>
      <c r="J517" s="195"/>
    </row>
    <row r="518" spans="1:10">
      <c r="A518" s="108">
        <v>42410</v>
      </c>
      <c r="B518" s="111" t="s">
        <v>1351</v>
      </c>
      <c r="C518" s="109">
        <v>5916</v>
      </c>
      <c r="D518" s="85">
        <v>97</v>
      </c>
      <c r="E518" s="109"/>
      <c r="F518" s="80"/>
      <c r="G518" s="109">
        <v>2571801.71</v>
      </c>
      <c r="H518" s="107"/>
      <c r="J518" s="195"/>
    </row>
    <row r="519" spans="1:10">
      <c r="A519" s="108">
        <v>42410</v>
      </c>
      <c r="B519" s="111" t="s">
        <v>1352</v>
      </c>
      <c r="C519" s="109">
        <v>7656</v>
      </c>
      <c r="D519" s="85">
        <v>96</v>
      </c>
      <c r="E519" s="109"/>
      <c r="F519" s="80"/>
      <c r="G519" s="109">
        <v>2577717.71</v>
      </c>
      <c r="H519" s="107"/>
      <c r="J519" s="195"/>
    </row>
    <row r="520" spans="1:10">
      <c r="A520" s="108">
        <v>42410</v>
      </c>
      <c r="B520" s="111" t="s">
        <v>1353</v>
      </c>
      <c r="C520" s="109">
        <v>8120</v>
      </c>
      <c r="D520" s="85" t="s">
        <v>1665</v>
      </c>
      <c r="E520" s="109"/>
      <c r="F520" s="80"/>
      <c r="G520" s="109">
        <v>2585373.71</v>
      </c>
      <c r="H520" s="107"/>
      <c r="J520" s="195"/>
    </row>
    <row r="521" spans="1:10">
      <c r="A521" s="108">
        <v>42410</v>
      </c>
      <c r="B521" s="111" t="s">
        <v>1354</v>
      </c>
      <c r="C521" s="109">
        <v>5684</v>
      </c>
      <c r="D521" s="85">
        <v>95</v>
      </c>
      <c r="E521" s="109"/>
      <c r="F521" s="80"/>
      <c r="G521" s="109">
        <v>2593493.71</v>
      </c>
      <c r="H521" s="107"/>
      <c r="J521" s="195"/>
    </row>
    <row r="522" spans="1:10">
      <c r="A522" s="108">
        <v>42410</v>
      </c>
      <c r="B522" s="111" t="s">
        <v>1355</v>
      </c>
      <c r="C522" s="109">
        <v>1400</v>
      </c>
      <c r="D522" s="85">
        <v>94</v>
      </c>
      <c r="E522" s="109"/>
      <c r="F522" s="80"/>
      <c r="G522" s="109">
        <v>2599177.71</v>
      </c>
      <c r="H522" s="107"/>
      <c r="J522" s="195"/>
    </row>
    <row r="523" spans="1:10">
      <c r="A523" s="108">
        <v>42410</v>
      </c>
      <c r="B523" s="111" t="s">
        <v>1356</v>
      </c>
      <c r="C523" s="109">
        <v>190026.32</v>
      </c>
      <c r="D523" s="85"/>
      <c r="E523" s="109"/>
      <c r="F523" s="80"/>
      <c r="G523" s="109">
        <v>2600577.71</v>
      </c>
      <c r="H523" s="107"/>
      <c r="J523" s="195"/>
    </row>
    <row r="524" spans="1:10">
      <c r="A524" s="108">
        <v>42410</v>
      </c>
      <c r="B524" s="111" t="s">
        <v>1357</v>
      </c>
      <c r="C524" s="109">
        <v>5800</v>
      </c>
      <c r="D524" s="85">
        <v>93</v>
      </c>
      <c r="E524" s="109"/>
      <c r="F524" s="80"/>
      <c r="G524" s="109">
        <v>2790604.03</v>
      </c>
      <c r="H524" s="107"/>
      <c r="J524" s="195"/>
    </row>
    <row r="525" spans="1:10">
      <c r="A525" s="108">
        <v>42410</v>
      </c>
      <c r="B525" s="111" t="s">
        <v>1358</v>
      </c>
      <c r="C525" s="109">
        <v>250</v>
      </c>
      <c r="D525" s="85">
        <v>92</v>
      </c>
      <c r="E525" s="109"/>
      <c r="F525" s="80"/>
      <c r="G525" s="109">
        <v>2796404.03</v>
      </c>
      <c r="H525" s="107"/>
      <c r="J525" s="195"/>
    </row>
    <row r="526" spans="1:10">
      <c r="A526" s="108">
        <v>42410</v>
      </c>
      <c r="B526" s="111" t="s">
        <v>1359</v>
      </c>
      <c r="C526" s="109">
        <v>168200</v>
      </c>
      <c r="D526" s="85">
        <v>91</v>
      </c>
      <c r="E526" s="109"/>
      <c r="F526" s="80"/>
      <c r="G526" s="109">
        <v>2796654.03</v>
      </c>
      <c r="H526" s="107"/>
      <c r="J526" s="195"/>
    </row>
    <row r="527" spans="1:10">
      <c r="A527" s="108">
        <v>42410</v>
      </c>
      <c r="B527" s="111" t="s">
        <v>1360</v>
      </c>
      <c r="C527" s="109">
        <v>348</v>
      </c>
      <c r="D527" s="85">
        <v>88</v>
      </c>
      <c r="E527" s="109"/>
      <c r="F527" s="80"/>
      <c r="G527" s="109">
        <v>2964854.03</v>
      </c>
      <c r="H527" s="107"/>
      <c r="J527" s="195"/>
    </row>
    <row r="528" spans="1:10">
      <c r="A528" s="108">
        <v>42410</v>
      </c>
      <c r="B528" s="111" t="s">
        <v>1361</v>
      </c>
      <c r="C528" s="109">
        <v>6628.56</v>
      </c>
      <c r="D528" s="85">
        <v>87</v>
      </c>
      <c r="E528" s="109"/>
      <c r="F528" s="80"/>
      <c r="G528" s="109">
        <v>2965202.03</v>
      </c>
      <c r="H528" s="107"/>
      <c r="J528" s="195"/>
    </row>
    <row r="529" spans="1:10">
      <c r="A529" s="108">
        <v>42410</v>
      </c>
      <c r="B529" s="111" t="s">
        <v>1362</v>
      </c>
      <c r="C529" s="109">
        <v>3236.4</v>
      </c>
      <c r="D529" s="85">
        <v>90</v>
      </c>
      <c r="E529" s="109"/>
      <c r="F529" s="80"/>
      <c r="G529" s="109">
        <v>2971830.59</v>
      </c>
      <c r="H529" s="107"/>
      <c r="J529" s="195"/>
    </row>
    <row r="530" spans="1:10">
      <c r="A530" s="108">
        <v>42410</v>
      </c>
      <c r="B530" s="111" t="s">
        <v>1363</v>
      </c>
      <c r="C530" s="109">
        <v>1000</v>
      </c>
      <c r="D530" s="85">
        <v>86</v>
      </c>
      <c r="E530" s="109"/>
      <c r="F530" s="80"/>
      <c r="G530" s="109">
        <v>2975066.99</v>
      </c>
      <c r="H530" s="107"/>
      <c r="J530" s="195"/>
    </row>
    <row r="531" spans="1:10">
      <c r="A531" s="108">
        <v>42410</v>
      </c>
      <c r="B531" s="111" t="s">
        <v>1364</v>
      </c>
      <c r="C531" s="109">
        <v>576.57000000000005</v>
      </c>
      <c r="D531" s="85">
        <v>85</v>
      </c>
      <c r="E531" s="109"/>
      <c r="F531" s="80"/>
      <c r="G531" s="109">
        <v>2976066.99</v>
      </c>
      <c r="H531" s="107"/>
      <c r="J531" s="195"/>
    </row>
    <row r="532" spans="1:10">
      <c r="A532" s="108">
        <v>42410</v>
      </c>
      <c r="B532" s="111" t="s">
        <v>1365</v>
      </c>
      <c r="C532" s="109">
        <v>23274.02</v>
      </c>
      <c r="D532" s="85">
        <v>89</v>
      </c>
      <c r="E532" s="109"/>
      <c r="F532" s="80"/>
      <c r="G532" s="109">
        <v>2976643.56</v>
      </c>
      <c r="H532" s="107"/>
      <c r="J532" s="195"/>
    </row>
    <row r="533" spans="1:10">
      <c r="A533" s="108">
        <v>42410</v>
      </c>
      <c r="B533" s="111" t="s">
        <v>1366</v>
      </c>
      <c r="C533" s="109">
        <v>1392</v>
      </c>
      <c r="D533" s="85">
        <v>84</v>
      </c>
      <c r="E533" s="109"/>
      <c r="F533" s="80"/>
      <c r="G533" s="109">
        <v>2999917.58</v>
      </c>
      <c r="H533" s="107"/>
      <c r="J533" s="195"/>
    </row>
    <row r="534" spans="1:10">
      <c r="A534" s="108">
        <v>42410</v>
      </c>
      <c r="B534" s="111" t="s">
        <v>986</v>
      </c>
      <c r="C534" s="109">
        <v>100000</v>
      </c>
      <c r="D534" s="85">
        <v>101</v>
      </c>
      <c r="E534" s="109"/>
      <c r="F534" s="80"/>
      <c r="G534" s="109">
        <v>3001309.58</v>
      </c>
      <c r="H534" s="107" t="s">
        <v>1367</v>
      </c>
      <c r="J534" s="195"/>
    </row>
    <row r="535" spans="1:10">
      <c r="A535" s="108">
        <v>42410</v>
      </c>
      <c r="B535" s="111" t="s">
        <v>1368</v>
      </c>
      <c r="C535" s="109">
        <v>2585.14</v>
      </c>
      <c r="D535" s="85">
        <v>83</v>
      </c>
      <c r="E535" s="109"/>
      <c r="F535" s="80"/>
      <c r="G535" s="109">
        <v>3101309.58</v>
      </c>
      <c r="H535" s="107"/>
      <c r="J535" s="195"/>
    </row>
    <row r="536" spans="1:10">
      <c r="A536" s="108">
        <v>42410</v>
      </c>
      <c r="B536" s="111" t="s">
        <v>1369</v>
      </c>
      <c r="C536" s="109"/>
      <c r="D536" s="85"/>
      <c r="E536" s="109">
        <v>151100</v>
      </c>
      <c r="F536" s="80">
        <v>121</v>
      </c>
      <c r="G536" s="109">
        <v>3103894.72</v>
      </c>
      <c r="H536" s="107" t="s">
        <v>1386</v>
      </c>
      <c r="J536" s="195"/>
    </row>
    <row r="537" spans="1:10">
      <c r="A537" s="108">
        <v>42410</v>
      </c>
      <c r="B537" s="111" t="s">
        <v>1179</v>
      </c>
      <c r="C537" s="109">
        <v>180000</v>
      </c>
      <c r="D537" s="85">
        <v>100</v>
      </c>
      <c r="E537" s="109"/>
      <c r="F537" s="80"/>
      <c r="G537" s="109">
        <v>2952794.72</v>
      </c>
      <c r="H537" s="107" t="s">
        <v>1370</v>
      </c>
      <c r="J537" s="195"/>
    </row>
    <row r="538" spans="1:10">
      <c r="A538" s="108">
        <v>42410</v>
      </c>
      <c r="B538" s="132" t="s">
        <v>1371</v>
      </c>
      <c r="C538" s="109"/>
      <c r="D538" s="85"/>
      <c r="E538" s="109">
        <v>126096.94</v>
      </c>
      <c r="F538" s="80">
        <v>86</v>
      </c>
      <c r="G538" s="109">
        <v>3132794.72</v>
      </c>
      <c r="H538" s="107" t="s">
        <v>1372</v>
      </c>
      <c r="I538" s="99" t="s">
        <v>802</v>
      </c>
      <c r="J538" s="195"/>
    </row>
    <row r="539" spans="1:10">
      <c r="A539" s="108">
        <v>42410</v>
      </c>
      <c r="B539" s="132" t="s">
        <v>1373</v>
      </c>
      <c r="C539" s="109"/>
      <c r="D539" s="85"/>
      <c r="E539" s="109">
        <v>82225.98</v>
      </c>
      <c r="F539" s="80">
        <v>87</v>
      </c>
      <c r="G539" s="109">
        <v>3006697.78</v>
      </c>
      <c r="H539" s="107" t="s">
        <v>1374</v>
      </c>
      <c r="I539" s="99" t="s">
        <v>802</v>
      </c>
      <c r="J539" s="195"/>
    </row>
    <row r="540" spans="1:10">
      <c r="A540" s="108">
        <v>42410</v>
      </c>
      <c r="B540" s="111" t="s">
        <v>13</v>
      </c>
      <c r="C540" s="109"/>
      <c r="D540" s="85"/>
      <c r="E540" s="109">
        <v>57.6</v>
      </c>
      <c r="F540" s="80"/>
      <c r="G540" s="109">
        <v>2924471.8</v>
      </c>
      <c r="H540" s="107"/>
      <c r="J540" s="195"/>
    </row>
    <row r="541" spans="1:10">
      <c r="A541" s="108">
        <v>42410</v>
      </c>
      <c r="B541" s="183" t="s">
        <v>1375</v>
      </c>
      <c r="C541" s="109">
        <v>5000</v>
      </c>
      <c r="D541" s="85">
        <v>229</v>
      </c>
      <c r="E541" s="109"/>
      <c r="F541" s="80"/>
      <c r="G541" s="109">
        <v>2924414.2</v>
      </c>
      <c r="H541" s="107"/>
      <c r="J541" s="195"/>
    </row>
    <row r="542" spans="1:10">
      <c r="A542" s="108">
        <v>42410</v>
      </c>
      <c r="B542" s="188" t="s">
        <v>1376</v>
      </c>
      <c r="C542" s="109"/>
      <c r="D542" s="85"/>
      <c r="E542" s="109">
        <v>2730.87</v>
      </c>
      <c r="F542" s="80" t="s">
        <v>1673</v>
      </c>
      <c r="G542" s="109">
        <v>2929414.2</v>
      </c>
      <c r="H542" s="107"/>
      <c r="J542" s="195"/>
    </row>
    <row r="543" spans="1:10">
      <c r="A543" s="108">
        <v>42410</v>
      </c>
      <c r="B543" s="111" t="s">
        <v>1377</v>
      </c>
      <c r="C543" s="109"/>
      <c r="D543" s="85"/>
      <c r="E543" s="109">
        <v>219800</v>
      </c>
      <c r="F543" s="80">
        <v>83</v>
      </c>
      <c r="G543" s="109">
        <v>2926683.33</v>
      </c>
      <c r="H543" s="107" t="s">
        <v>1378</v>
      </c>
      <c r="J543" s="195"/>
    </row>
    <row r="544" spans="1:10">
      <c r="A544" s="108">
        <v>42410</v>
      </c>
      <c r="B544" s="112" t="s">
        <v>50</v>
      </c>
      <c r="C544" s="109">
        <v>2.88</v>
      </c>
      <c r="D544" s="85">
        <v>227</v>
      </c>
      <c r="E544" s="109"/>
      <c r="F544" s="80"/>
      <c r="G544" s="109">
        <v>2706883.33</v>
      </c>
      <c r="H544" s="113" t="s">
        <v>819</v>
      </c>
      <c r="J544" s="195"/>
    </row>
    <row r="545" spans="1:10">
      <c r="A545" s="108">
        <v>42410</v>
      </c>
      <c r="B545" s="112" t="s">
        <v>52</v>
      </c>
      <c r="C545" s="109">
        <v>18</v>
      </c>
      <c r="D545" s="85">
        <v>227</v>
      </c>
      <c r="E545" s="109"/>
      <c r="F545" s="80"/>
      <c r="G545" s="109">
        <v>2706886.21</v>
      </c>
      <c r="H545" s="113" t="s">
        <v>819</v>
      </c>
      <c r="J545" s="195"/>
    </row>
    <row r="546" spans="1:10">
      <c r="A546" s="108">
        <v>42410</v>
      </c>
      <c r="B546" s="111" t="s">
        <v>53</v>
      </c>
      <c r="C546" s="109"/>
      <c r="D546" s="85"/>
      <c r="E546" s="109">
        <v>2037.19</v>
      </c>
      <c r="F546" s="80">
        <v>77</v>
      </c>
      <c r="G546" s="109">
        <v>2706904.21</v>
      </c>
      <c r="H546" s="105" t="s">
        <v>1379</v>
      </c>
      <c r="J546" s="195"/>
    </row>
    <row r="547" spans="1:10">
      <c r="A547" s="108">
        <v>42410</v>
      </c>
      <c r="B547" s="111" t="s">
        <v>1380</v>
      </c>
      <c r="C547" s="109">
        <v>252300.22</v>
      </c>
      <c r="D547" s="85">
        <v>75</v>
      </c>
      <c r="E547" s="109"/>
      <c r="F547" s="80"/>
      <c r="G547" s="109">
        <v>2704867.02</v>
      </c>
      <c r="H547" s="107"/>
      <c r="J547" s="195"/>
    </row>
    <row r="548" spans="1:10">
      <c r="A548" s="108">
        <v>42410</v>
      </c>
      <c r="B548" s="111" t="s">
        <v>1381</v>
      </c>
      <c r="C548" s="109">
        <v>225000</v>
      </c>
      <c r="D548" s="85">
        <v>71</v>
      </c>
      <c r="E548" s="109"/>
      <c r="F548" s="80"/>
      <c r="G548" s="109">
        <v>2957167.24</v>
      </c>
      <c r="H548" s="107"/>
      <c r="J548" s="195"/>
    </row>
    <row r="549" spans="1:10">
      <c r="A549" s="108">
        <v>42409</v>
      </c>
      <c r="B549" s="111" t="s">
        <v>1382</v>
      </c>
      <c r="C549" s="109"/>
      <c r="D549" s="85"/>
      <c r="E549" s="109">
        <v>3075</v>
      </c>
      <c r="F549" s="80">
        <v>118</v>
      </c>
      <c r="G549" s="109">
        <v>3182167.24</v>
      </c>
      <c r="H549" s="107" t="s">
        <v>1383</v>
      </c>
      <c r="J549" s="195"/>
    </row>
    <row r="550" spans="1:10">
      <c r="A550" s="108">
        <v>42409</v>
      </c>
      <c r="B550" s="111" t="s">
        <v>1248</v>
      </c>
      <c r="C550" s="109"/>
      <c r="D550" s="85"/>
      <c r="E550" s="109">
        <v>1025</v>
      </c>
      <c r="F550" s="80">
        <v>82</v>
      </c>
      <c r="G550" s="109">
        <v>3179092.24</v>
      </c>
      <c r="H550" s="107" t="s">
        <v>1384</v>
      </c>
      <c r="J550" s="195"/>
    </row>
    <row r="551" spans="1:10">
      <c r="A551" s="108">
        <v>42409</v>
      </c>
      <c r="B551" s="111" t="s">
        <v>1385</v>
      </c>
      <c r="C551" s="109"/>
      <c r="D551" s="85"/>
      <c r="E551" s="109">
        <v>100000</v>
      </c>
      <c r="F551" s="80">
        <v>121</v>
      </c>
      <c r="G551" s="109">
        <v>3178067.24</v>
      </c>
      <c r="H551" s="107" t="s">
        <v>1386</v>
      </c>
      <c r="J551" s="195"/>
    </row>
    <row r="552" spans="1:10">
      <c r="A552" s="108">
        <v>42409</v>
      </c>
      <c r="B552" s="111" t="s">
        <v>1387</v>
      </c>
      <c r="C552" s="109">
        <v>20866</v>
      </c>
      <c r="D552" s="85">
        <v>42</v>
      </c>
      <c r="E552" s="109"/>
      <c r="F552" s="80"/>
      <c r="G552" s="109">
        <v>3078067.24</v>
      </c>
      <c r="H552" s="107"/>
      <c r="J552" s="195"/>
    </row>
    <row r="553" spans="1:10">
      <c r="A553" s="108">
        <v>42409</v>
      </c>
      <c r="B553" s="111" t="s">
        <v>1388</v>
      </c>
      <c r="C553" s="109"/>
      <c r="D553" s="85"/>
      <c r="E553" s="109">
        <v>15000</v>
      </c>
      <c r="F553" s="80">
        <v>30</v>
      </c>
      <c r="G553" s="109">
        <v>3098933.24</v>
      </c>
      <c r="H553" s="107" t="s">
        <v>1389</v>
      </c>
      <c r="J553" s="195"/>
    </row>
    <row r="554" spans="1:10">
      <c r="A554" s="108">
        <v>42409</v>
      </c>
      <c r="B554" s="111" t="s">
        <v>1390</v>
      </c>
      <c r="C554" s="109"/>
      <c r="D554" s="85"/>
      <c r="E554" s="109">
        <v>20000</v>
      </c>
      <c r="F554" s="80">
        <v>69</v>
      </c>
      <c r="G554" s="109">
        <v>3083933.24</v>
      </c>
      <c r="H554" s="107" t="s">
        <v>1391</v>
      </c>
      <c r="J554" s="195"/>
    </row>
    <row r="555" spans="1:10">
      <c r="A555" s="108">
        <v>42409</v>
      </c>
      <c r="B555" s="111" t="s">
        <v>1392</v>
      </c>
      <c r="C555" s="109">
        <v>748493.41</v>
      </c>
      <c r="D555" s="85">
        <v>380</v>
      </c>
      <c r="E555" s="109"/>
      <c r="F555" s="80"/>
      <c r="G555" s="109">
        <v>3063933.24</v>
      </c>
      <c r="H555" s="107"/>
      <c r="J555" s="195"/>
    </row>
    <row r="556" spans="1:10">
      <c r="A556" s="108">
        <v>42409</v>
      </c>
      <c r="B556" s="111" t="s">
        <v>1393</v>
      </c>
      <c r="C556" s="109"/>
      <c r="D556" s="85"/>
      <c r="E556" s="109">
        <v>2128.9699999999998</v>
      </c>
      <c r="F556" s="80">
        <v>71</v>
      </c>
      <c r="G556" s="109">
        <v>3812426.65</v>
      </c>
      <c r="H556" s="107" t="s">
        <v>1394</v>
      </c>
      <c r="J556" s="195"/>
    </row>
    <row r="557" spans="1:10">
      <c r="A557" s="108">
        <v>42409</v>
      </c>
      <c r="B557" s="111" t="s">
        <v>1395</v>
      </c>
      <c r="C557" s="109">
        <v>59.08</v>
      </c>
      <c r="D557" s="85">
        <v>65</v>
      </c>
      <c r="E557" s="109"/>
      <c r="F557" s="80"/>
      <c r="G557" s="109">
        <v>3810297.68</v>
      </c>
      <c r="H557" s="107"/>
      <c r="J557" s="195"/>
    </row>
    <row r="558" spans="1:10">
      <c r="A558" s="108">
        <v>42409</v>
      </c>
      <c r="B558" s="111" t="s">
        <v>1396</v>
      </c>
      <c r="C558" s="109">
        <v>58.75</v>
      </c>
      <c r="D558" s="85">
        <v>67</v>
      </c>
      <c r="E558" s="109"/>
      <c r="F558" s="80"/>
      <c r="G558" s="109">
        <v>3810356.76</v>
      </c>
      <c r="H558" s="107"/>
      <c r="J558" s="195"/>
    </row>
    <row r="559" spans="1:10">
      <c r="A559" s="108">
        <v>42409</v>
      </c>
      <c r="B559" s="111" t="s">
        <v>1397</v>
      </c>
      <c r="C559" s="109">
        <v>58.75</v>
      </c>
      <c r="D559" s="85">
        <v>68</v>
      </c>
      <c r="E559" s="109"/>
      <c r="F559" s="80"/>
      <c r="G559" s="109">
        <v>3810415.51</v>
      </c>
      <c r="H559" s="107"/>
      <c r="J559" s="195"/>
    </row>
    <row r="560" spans="1:10">
      <c r="A560" s="108">
        <v>42409</v>
      </c>
      <c r="B560" s="111" t="s">
        <v>1398</v>
      </c>
      <c r="C560" s="109">
        <v>58.75</v>
      </c>
      <c r="D560" s="85">
        <v>69</v>
      </c>
      <c r="E560" s="109"/>
      <c r="F560" s="80"/>
      <c r="G560" s="109">
        <v>3810474.26</v>
      </c>
      <c r="H560" s="107"/>
      <c r="J560" s="195"/>
    </row>
    <row r="561" spans="1:10">
      <c r="A561" s="108">
        <v>42409</v>
      </c>
      <c r="B561" s="111" t="s">
        <v>1399</v>
      </c>
      <c r="C561" s="109">
        <v>59.54</v>
      </c>
      <c r="D561" s="85">
        <v>70</v>
      </c>
      <c r="E561" s="109"/>
      <c r="F561" s="80"/>
      <c r="G561" s="109">
        <v>3810533.01</v>
      </c>
      <c r="H561" s="107"/>
      <c r="J561" s="195"/>
    </row>
    <row r="562" spans="1:10">
      <c r="A562" s="108">
        <v>42409</v>
      </c>
      <c r="B562" s="111" t="s">
        <v>1400</v>
      </c>
      <c r="C562" s="109">
        <v>3070</v>
      </c>
      <c r="D562" s="85">
        <v>72</v>
      </c>
      <c r="E562" s="109"/>
      <c r="F562" s="80"/>
      <c r="G562" s="109">
        <v>3810592.55</v>
      </c>
      <c r="H562" s="107"/>
      <c r="J562" s="195"/>
    </row>
    <row r="563" spans="1:10">
      <c r="A563" s="108">
        <v>42409</v>
      </c>
      <c r="B563" s="111" t="s">
        <v>1401</v>
      </c>
      <c r="C563" s="109">
        <v>5500</v>
      </c>
      <c r="D563" s="85">
        <v>73</v>
      </c>
      <c r="E563" s="109"/>
      <c r="F563" s="80"/>
      <c r="G563" s="109">
        <v>3813662.55</v>
      </c>
      <c r="H563" s="107"/>
      <c r="J563" s="195"/>
    </row>
    <row r="564" spans="1:10">
      <c r="A564" s="108">
        <v>42409</v>
      </c>
      <c r="B564" s="111" t="s">
        <v>1402</v>
      </c>
      <c r="C564" s="109">
        <v>38603.72</v>
      </c>
      <c r="D564" s="85">
        <v>78</v>
      </c>
      <c r="E564" s="109"/>
      <c r="F564" s="80"/>
      <c r="G564" s="109">
        <v>3819162.55</v>
      </c>
      <c r="H564" s="107"/>
      <c r="J564" s="195"/>
    </row>
    <row r="565" spans="1:10">
      <c r="A565" s="108">
        <v>42409</v>
      </c>
      <c r="B565" s="111" t="s">
        <v>1403</v>
      </c>
      <c r="C565" s="109">
        <v>17358.39</v>
      </c>
      <c r="D565" s="85">
        <v>37</v>
      </c>
      <c r="E565" s="109"/>
      <c r="F565" s="80"/>
      <c r="G565" s="109">
        <v>3857766.27</v>
      </c>
      <c r="H565" s="107"/>
      <c r="J565" s="195"/>
    </row>
    <row r="566" spans="1:10">
      <c r="A566" s="108">
        <v>42409</v>
      </c>
      <c r="B566" s="111" t="s">
        <v>1404</v>
      </c>
      <c r="C566" s="109">
        <v>6457.62</v>
      </c>
      <c r="D566" s="85">
        <v>38</v>
      </c>
      <c r="E566" s="109"/>
      <c r="F566" s="80"/>
      <c r="G566" s="109">
        <v>3875124.66</v>
      </c>
      <c r="H566" s="107"/>
      <c r="J566" s="195"/>
    </row>
    <row r="567" spans="1:10">
      <c r="A567" s="108">
        <v>42409</v>
      </c>
      <c r="B567" s="111" t="s">
        <v>1405</v>
      </c>
      <c r="C567" s="109">
        <v>7540.03</v>
      </c>
      <c r="D567" s="85">
        <v>39</v>
      </c>
      <c r="E567" s="109"/>
      <c r="F567" s="80"/>
      <c r="G567" s="109">
        <v>3881582.28</v>
      </c>
      <c r="H567" s="107"/>
      <c r="J567" s="195"/>
    </row>
    <row r="568" spans="1:10">
      <c r="A568" s="108">
        <v>42409</v>
      </c>
      <c r="B568" s="111" t="s">
        <v>1406</v>
      </c>
      <c r="C568" s="109"/>
      <c r="D568" s="85"/>
      <c r="E568" s="109">
        <v>459000</v>
      </c>
      <c r="F568" s="80">
        <v>78</v>
      </c>
      <c r="G568" s="109">
        <v>3889122.31</v>
      </c>
      <c r="H568" s="107"/>
      <c r="J568" s="195"/>
    </row>
    <row r="569" spans="1:10">
      <c r="A569" s="108">
        <v>42409</v>
      </c>
      <c r="B569" s="111" t="s">
        <v>1407</v>
      </c>
      <c r="C569" s="109">
        <v>624533.41</v>
      </c>
      <c r="D569" s="85">
        <v>76</v>
      </c>
      <c r="E569" s="109"/>
      <c r="F569" s="80"/>
      <c r="G569" s="109">
        <v>3430122.31</v>
      </c>
      <c r="H569" s="107"/>
      <c r="J569" s="195"/>
    </row>
    <row r="570" spans="1:10">
      <c r="A570" s="108">
        <v>42409</v>
      </c>
      <c r="B570" s="111" t="s">
        <v>1408</v>
      </c>
      <c r="C570" s="109"/>
      <c r="D570" s="85"/>
      <c r="E570" s="109">
        <v>2990</v>
      </c>
      <c r="F570" s="80">
        <v>50</v>
      </c>
      <c r="G570" s="109">
        <v>4054655.72</v>
      </c>
      <c r="H570" s="107" t="s">
        <v>1409</v>
      </c>
      <c r="J570" s="195"/>
    </row>
    <row r="571" spans="1:10">
      <c r="A571" s="150">
        <v>42409</v>
      </c>
      <c r="B571" s="151" t="s">
        <v>1410</v>
      </c>
      <c r="C571" s="152">
        <v>50000</v>
      </c>
      <c r="D571" s="180" t="s">
        <v>1660</v>
      </c>
      <c r="E571" s="109"/>
      <c r="F571" s="80"/>
      <c r="G571" s="109">
        <v>4051665.72</v>
      </c>
      <c r="H571" s="107"/>
      <c r="J571" s="195"/>
    </row>
    <row r="572" spans="1:10">
      <c r="A572" s="108">
        <v>42409</v>
      </c>
      <c r="B572" s="111" t="s">
        <v>16</v>
      </c>
      <c r="C572" s="109"/>
      <c r="D572" s="85"/>
      <c r="E572" s="109">
        <v>58.5</v>
      </c>
      <c r="F572" s="80"/>
      <c r="G572" s="109">
        <v>4101665.72</v>
      </c>
      <c r="H572" s="107"/>
      <c r="J572" s="195"/>
    </row>
    <row r="573" spans="1:10">
      <c r="A573" s="108">
        <v>42409</v>
      </c>
      <c r="B573" s="111" t="s">
        <v>1411</v>
      </c>
      <c r="C573" s="109"/>
      <c r="D573" s="85"/>
      <c r="E573" s="109">
        <v>1025</v>
      </c>
      <c r="F573" s="80">
        <v>75</v>
      </c>
      <c r="G573" s="109">
        <v>4101607.22</v>
      </c>
      <c r="H573" s="107" t="s">
        <v>1412</v>
      </c>
      <c r="J573" s="195"/>
    </row>
    <row r="574" spans="1:10">
      <c r="A574" s="108">
        <v>42409</v>
      </c>
      <c r="B574" s="111" t="s">
        <v>1413</v>
      </c>
      <c r="C574" s="109"/>
      <c r="D574" s="85"/>
      <c r="E574" s="109">
        <v>50000</v>
      </c>
      <c r="F574" s="80">
        <v>73</v>
      </c>
      <c r="G574" s="109">
        <v>4100582.22</v>
      </c>
      <c r="H574" s="107" t="s">
        <v>1414</v>
      </c>
      <c r="J574" s="195"/>
    </row>
    <row r="575" spans="1:10">
      <c r="A575" s="108">
        <v>42409</v>
      </c>
      <c r="B575" s="132" t="s">
        <v>1415</v>
      </c>
      <c r="C575" s="109"/>
      <c r="D575" s="85"/>
      <c r="E575" s="109">
        <v>394935.37</v>
      </c>
      <c r="F575" s="80">
        <v>79</v>
      </c>
      <c r="G575" s="109">
        <v>4050582.22</v>
      </c>
      <c r="H575" s="107" t="s">
        <v>1416</v>
      </c>
      <c r="I575" s="99" t="s">
        <v>1417</v>
      </c>
      <c r="J575" s="195"/>
    </row>
    <row r="576" spans="1:10">
      <c r="A576" s="108">
        <v>42409</v>
      </c>
      <c r="B576" s="132" t="s">
        <v>1418</v>
      </c>
      <c r="C576" s="109"/>
      <c r="D576" s="85"/>
      <c r="E576" s="109">
        <v>226100.39</v>
      </c>
      <c r="F576" s="80">
        <v>80</v>
      </c>
      <c r="G576" s="109">
        <v>3655646.85</v>
      </c>
      <c r="H576" s="107" t="s">
        <v>1419</v>
      </c>
      <c r="I576" s="99" t="s">
        <v>1417</v>
      </c>
      <c r="J576" s="195"/>
    </row>
    <row r="577" spans="1:10">
      <c r="A577" s="108">
        <v>42409</v>
      </c>
      <c r="B577" s="111" t="s">
        <v>13</v>
      </c>
      <c r="C577" s="109"/>
      <c r="D577" s="85"/>
      <c r="E577" s="109">
        <v>3940</v>
      </c>
      <c r="F577" s="80">
        <v>62</v>
      </c>
      <c r="G577" s="109">
        <v>3429546.46</v>
      </c>
      <c r="H577" s="107" t="s">
        <v>1420</v>
      </c>
      <c r="J577" s="195"/>
    </row>
    <row r="578" spans="1:10">
      <c r="A578" s="108">
        <v>42409</v>
      </c>
      <c r="B578" s="111" t="s">
        <v>16</v>
      </c>
      <c r="C578" s="109"/>
      <c r="D578" s="85"/>
      <c r="E578" s="109">
        <v>11417.27</v>
      </c>
      <c r="F578" s="80">
        <v>63</v>
      </c>
      <c r="G578" s="109">
        <v>3425606.46</v>
      </c>
      <c r="H578" s="107" t="s">
        <v>1421</v>
      </c>
      <c r="J578" s="195"/>
    </row>
    <row r="579" spans="1:10">
      <c r="A579" s="108">
        <v>42409</v>
      </c>
      <c r="B579" s="183" t="s">
        <v>1422</v>
      </c>
      <c r="C579" s="109">
        <v>5000</v>
      </c>
      <c r="D579" s="85">
        <v>229</v>
      </c>
      <c r="E579" s="109"/>
      <c r="F579" s="80"/>
      <c r="G579" s="109">
        <v>3414189.19</v>
      </c>
      <c r="H579" s="107"/>
      <c r="J579" s="195"/>
    </row>
    <row r="580" spans="1:10">
      <c r="A580" s="108">
        <v>42409</v>
      </c>
      <c r="B580" s="112" t="s">
        <v>50</v>
      </c>
      <c r="C580" s="109">
        <v>15.1</v>
      </c>
      <c r="D580" s="85">
        <v>227</v>
      </c>
      <c r="E580" s="109"/>
      <c r="F580" s="80"/>
      <c r="G580" s="109">
        <v>3419189.19</v>
      </c>
      <c r="H580" s="113" t="s">
        <v>819</v>
      </c>
      <c r="J580" s="195"/>
    </row>
    <row r="581" spans="1:10">
      <c r="A581" s="108">
        <v>42409</v>
      </c>
      <c r="B581" s="112" t="s">
        <v>52</v>
      </c>
      <c r="C581" s="109">
        <v>94.35</v>
      </c>
      <c r="D581" s="85">
        <v>227</v>
      </c>
      <c r="E581" s="109"/>
      <c r="F581" s="80"/>
      <c r="G581" s="109">
        <v>3419204.29</v>
      </c>
      <c r="H581" s="113" t="s">
        <v>819</v>
      </c>
      <c r="J581" s="195"/>
    </row>
    <row r="582" spans="1:10">
      <c r="A582" s="108">
        <v>42409</v>
      </c>
      <c r="B582" s="111" t="s">
        <v>53</v>
      </c>
      <c r="C582" s="109"/>
      <c r="D582" s="85"/>
      <c r="E582" s="109">
        <v>17064.12</v>
      </c>
      <c r="F582" s="80">
        <v>59</v>
      </c>
      <c r="G582" s="109">
        <v>3419298.64</v>
      </c>
      <c r="H582" s="105" t="s">
        <v>1423</v>
      </c>
      <c r="J582" s="195"/>
    </row>
    <row r="583" spans="1:10">
      <c r="A583" s="108">
        <v>42409</v>
      </c>
      <c r="B583" s="112" t="s">
        <v>55</v>
      </c>
      <c r="C583" s="109">
        <v>51.54</v>
      </c>
      <c r="D583" s="85">
        <v>227</v>
      </c>
      <c r="E583" s="109"/>
      <c r="F583" s="80"/>
      <c r="G583" s="109">
        <v>3402234.52</v>
      </c>
      <c r="H583" s="113" t="s">
        <v>819</v>
      </c>
      <c r="J583" s="195"/>
    </row>
    <row r="584" spans="1:10">
      <c r="A584" s="108">
        <v>42409</v>
      </c>
      <c r="B584" s="112" t="s">
        <v>56</v>
      </c>
      <c r="C584" s="109">
        <v>322.12</v>
      </c>
      <c r="D584" s="85">
        <v>227</v>
      </c>
      <c r="E584" s="109"/>
      <c r="F584" s="80"/>
      <c r="G584" s="109">
        <v>3402286.06</v>
      </c>
      <c r="H584" s="113" t="s">
        <v>819</v>
      </c>
      <c r="J584" s="195"/>
    </row>
    <row r="585" spans="1:10">
      <c r="A585" s="108">
        <v>42409</v>
      </c>
      <c r="B585" s="111" t="s">
        <v>57</v>
      </c>
      <c r="C585" s="109"/>
      <c r="D585" s="85"/>
      <c r="E585" s="109">
        <v>13148.51</v>
      </c>
      <c r="F585" s="80">
        <v>59</v>
      </c>
      <c r="G585" s="109">
        <v>3402608.18</v>
      </c>
      <c r="H585" s="105" t="s">
        <v>1423</v>
      </c>
      <c r="J585" s="195"/>
    </row>
    <row r="586" spans="1:10">
      <c r="A586" s="108">
        <v>42408</v>
      </c>
      <c r="B586" s="111" t="s">
        <v>1424</v>
      </c>
      <c r="C586" s="109"/>
      <c r="D586" s="85"/>
      <c r="E586" s="109">
        <v>114183.33</v>
      </c>
      <c r="F586" s="80"/>
      <c r="G586" s="109">
        <v>3389459.67</v>
      </c>
      <c r="H586" s="107" t="s">
        <v>1425</v>
      </c>
      <c r="J586" s="195"/>
    </row>
    <row r="587" spans="1:10">
      <c r="A587" s="108">
        <v>42408</v>
      </c>
      <c r="B587" s="111" t="s">
        <v>1426</v>
      </c>
      <c r="C587" s="109"/>
      <c r="D587" s="85"/>
      <c r="E587" s="109">
        <v>190000</v>
      </c>
      <c r="F587" s="80">
        <v>61</v>
      </c>
      <c r="G587" s="109">
        <v>3275276.34</v>
      </c>
      <c r="H587" s="107" t="s">
        <v>1427</v>
      </c>
      <c r="J587" s="195"/>
    </row>
    <row r="588" spans="1:10">
      <c r="A588" s="150">
        <v>42408</v>
      </c>
      <c r="B588" s="151" t="s">
        <v>1428</v>
      </c>
      <c r="C588" s="152"/>
      <c r="D588" s="180"/>
      <c r="E588" s="152">
        <v>50000</v>
      </c>
      <c r="F588" s="175" t="s">
        <v>1660</v>
      </c>
      <c r="G588" s="152">
        <v>3085276.34</v>
      </c>
      <c r="J588" s="195"/>
    </row>
    <row r="589" spans="1:10" s="157" customFormat="1">
      <c r="A589" s="153">
        <v>42408</v>
      </c>
      <c r="B589" s="154" t="s">
        <v>1429</v>
      </c>
      <c r="C589" s="155"/>
      <c r="D589" s="181"/>
      <c r="E589" s="155">
        <v>12131.06</v>
      </c>
      <c r="F589" s="172">
        <v>68</v>
      </c>
      <c r="G589" s="155">
        <v>3035276.34</v>
      </c>
      <c r="H589" s="156" t="s">
        <v>1430</v>
      </c>
      <c r="J589" s="195"/>
    </row>
    <row r="590" spans="1:10">
      <c r="A590" s="108">
        <v>42408</v>
      </c>
      <c r="B590" s="111" t="s">
        <v>1431</v>
      </c>
      <c r="C590" s="109"/>
      <c r="D590" s="85"/>
      <c r="E590" s="109">
        <v>6373</v>
      </c>
      <c r="F590" s="80">
        <v>60</v>
      </c>
      <c r="G590" s="109">
        <v>3023145.28</v>
      </c>
      <c r="H590" s="107" t="s">
        <v>1432</v>
      </c>
      <c r="J590" s="195"/>
    </row>
    <row r="591" spans="1:10">
      <c r="A591" s="108">
        <v>42408</v>
      </c>
      <c r="B591" s="132" t="s">
        <v>1433</v>
      </c>
      <c r="C591" s="109"/>
      <c r="D591" s="85"/>
      <c r="E591" s="109">
        <v>171676.13</v>
      </c>
      <c r="F591" s="80">
        <v>67</v>
      </c>
      <c r="G591" s="109">
        <v>3016772.28</v>
      </c>
      <c r="H591" s="107" t="s">
        <v>1327</v>
      </c>
      <c r="I591" s="99" t="s">
        <v>802</v>
      </c>
      <c r="J591" s="195"/>
    </row>
    <row r="592" spans="1:10">
      <c r="A592" s="108">
        <v>42408</v>
      </c>
      <c r="B592" s="111" t="s">
        <v>1434</v>
      </c>
      <c r="C592" s="109"/>
      <c r="D592" s="85"/>
      <c r="E592" s="109">
        <v>70000</v>
      </c>
      <c r="F592" s="80">
        <v>72</v>
      </c>
      <c r="G592" s="109">
        <v>2845096.15</v>
      </c>
      <c r="H592" s="107" t="s">
        <v>1435</v>
      </c>
      <c r="J592" s="195"/>
    </row>
    <row r="593" spans="1:10">
      <c r="A593" s="108">
        <v>42408</v>
      </c>
      <c r="B593" s="111" t="s">
        <v>1436</v>
      </c>
      <c r="C593" s="109">
        <v>1628.14</v>
      </c>
      <c r="D593" s="85">
        <v>74</v>
      </c>
      <c r="E593" s="109"/>
      <c r="F593" s="80"/>
      <c r="G593" s="109">
        <v>2775096.15</v>
      </c>
      <c r="H593" s="107"/>
      <c r="J593" s="195"/>
    </row>
    <row r="594" spans="1:10">
      <c r="A594" s="108">
        <v>42408</v>
      </c>
      <c r="B594" s="111" t="s">
        <v>1437</v>
      </c>
      <c r="C594" s="109"/>
      <c r="D594" s="85"/>
      <c r="E594" s="109">
        <v>418000</v>
      </c>
      <c r="F594" s="80">
        <v>65</v>
      </c>
      <c r="G594" s="109">
        <v>2776724.29</v>
      </c>
      <c r="H594" s="107"/>
      <c r="J594" s="195"/>
    </row>
    <row r="595" spans="1:10">
      <c r="A595" s="108">
        <v>42408</v>
      </c>
      <c r="B595" s="111" t="s">
        <v>1438</v>
      </c>
      <c r="C595" s="109"/>
      <c r="D595" s="85"/>
      <c r="E595" s="109">
        <v>651000</v>
      </c>
      <c r="F595" s="80">
        <v>64</v>
      </c>
      <c r="G595" s="109">
        <v>2358724.29</v>
      </c>
      <c r="H595" s="107" t="s">
        <v>1439</v>
      </c>
      <c r="J595" s="195"/>
    </row>
    <row r="596" spans="1:10">
      <c r="A596" s="108">
        <v>42408</v>
      </c>
      <c r="B596" s="111" t="s">
        <v>1440</v>
      </c>
      <c r="C596" s="109">
        <v>45909.75</v>
      </c>
      <c r="D596" s="85">
        <v>64</v>
      </c>
      <c r="E596" s="109"/>
      <c r="F596" s="80"/>
      <c r="G596" s="109">
        <v>1707724.29</v>
      </c>
      <c r="H596" s="107"/>
      <c r="J596" s="195"/>
    </row>
    <row r="597" spans="1:10">
      <c r="A597" s="108">
        <v>42408</v>
      </c>
      <c r="B597" s="111" t="s">
        <v>1441</v>
      </c>
      <c r="C597" s="109">
        <v>249994.36</v>
      </c>
      <c r="D597" s="85">
        <v>77</v>
      </c>
      <c r="E597" s="109"/>
      <c r="F597" s="80"/>
      <c r="G597" s="109">
        <v>1753634.04</v>
      </c>
      <c r="H597" s="107" t="s">
        <v>1442</v>
      </c>
      <c r="J597" s="195"/>
    </row>
    <row r="598" spans="1:10">
      <c r="A598" s="108">
        <v>42408</v>
      </c>
      <c r="B598" s="111" t="s">
        <v>1443</v>
      </c>
      <c r="C598" s="109"/>
      <c r="D598" s="85"/>
      <c r="E598" s="109">
        <v>1025</v>
      </c>
      <c r="F598" s="80">
        <v>86</v>
      </c>
      <c r="G598" s="109">
        <v>2003628.4</v>
      </c>
      <c r="H598" s="107" t="s">
        <v>1444</v>
      </c>
      <c r="J598" s="195"/>
    </row>
    <row r="599" spans="1:10">
      <c r="A599" s="108">
        <v>42408</v>
      </c>
      <c r="B599" s="111" t="s">
        <v>1445</v>
      </c>
      <c r="C599" s="109"/>
      <c r="D599" s="85"/>
      <c r="E599" s="109">
        <v>2990</v>
      </c>
      <c r="F599" s="80">
        <v>74</v>
      </c>
      <c r="G599" s="109">
        <v>2002603.4</v>
      </c>
      <c r="H599" s="107" t="s">
        <v>1446</v>
      </c>
      <c r="J599" s="195"/>
    </row>
    <row r="600" spans="1:10">
      <c r="A600" s="108">
        <v>42408</v>
      </c>
      <c r="B600" s="111" t="s">
        <v>1447</v>
      </c>
      <c r="C600" s="109"/>
      <c r="D600" s="85"/>
      <c r="E600" s="109">
        <v>8000</v>
      </c>
      <c r="F600" s="80">
        <v>55</v>
      </c>
      <c r="G600" s="109">
        <v>1999613.4</v>
      </c>
      <c r="H600" s="107" t="s">
        <v>1448</v>
      </c>
      <c r="J600" s="195"/>
    </row>
    <row r="601" spans="1:10">
      <c r="A601" s="108">
        <v>42408</v>
      </c>
      <c r="B601" s="111" t="s">
        <v>1449</v>
      </c>
      <c r="C601" s="109"/>
      <c r="D601" s="85"/>
      <c r="E601" s="109">
        <v>24756.38</v>
      </c>
      <c r="F601" s="80">
        <v>53</v>
      </c>
      <c r="G601" s="109">
        <v>1991613.4</v>
      </c>
      <c r="H601" s="107" t="s">
        <v>1450</v>
      </c>
      <c r="J601" s="195"/>
    </row>
    <row r="602" spans="1:10">
      <c r="A602" s="108">
        <v>42408</v>
      </c>
      <c r="B602" s="111" t="s">
        <v>1451</v>
      </c>
      <c r="C602" s="109"/>
      <c r="D602" s="85"/>
      <c r="E602" s="109">
        <v>130000</v>
      </c>
      <c r="F602" s="80">
        <v>51</v>
      </c>
      <c r="G602" s="109">
        <v>1966857.02</v>
      </c>
      <c r="H602" s="107" t="s">
        <v>1452</v>
      </c>
      <c r="J602" s="195"/>
    </row>
    <row r="603" spans="1:10">
      <c r="A603" s="108">
        <v>42408</v>
      </c>
      <c r="B603" s="183" t="s">
        <v>1453</v>
      </c>
      <c r="C603" s="109">
        <v>5000</v>
      </c>
      <c r="D603" s="85">
        <v>229</v>
      </c>
      <c r="E603" s="109"/>
      <c r="F603" s="80"/>
      <c r="G603" s="109">
        <v>1836857.02</v>
      </c>
      <c r="H603" s="107"/>
      <c r="J603" s="195"/>
    </row>
    <row r="604" spans="1:10" s="189" customFormat="1">
      <c r="A604" s="108">
        <v>42408</v>
      </c>
      <c r="B604" s="188" t="s">
        <v>1454</v>
      </c>
      <c r="C604" s="109"/>
      <c r="D604" s="85"/>
      <c r="E604" s="109">
        <v>786.97</v>
      </c>
      <c r="F604" s="80" t="s">
        <v>1673</v>
      </c>
      <c r="G604" s="109">
        <v>1841857.02</v>
      </c>
      <c r="H604" s="107"/>
      <c r="J604" s="195"/>
    </row>
    <row r="605" spans="1:10">
      <c r="A605" s="108">
        <v>42408</v>
      </c>
      <c r="B605" s="112" t="s">
        <v>50</v>
      </c>
      <c r="C605" s="109">
        <v>14.24</v>
      </c>
      <c r="D605" s="85">
        <v>227</v>
      </c>
      <c r="E605" s="109"/>
      <c r="F605" s="80"/>
      <c r="G605" s="109">
        <v>1841070.05</v>
      </c>
      <c r="H605" s="113" t="s">
        <v>819</v>
      </c>
      <c r="J605" s="195"/>
    </row>
    <row r="606" spans="1:10">
      <c r="A606" s="108">
        <v>42408</v>
      </c>
      <c r="B606" s="112" t="s">
        <v>52</v>
      </c>
      <c r="C606" s="109">
        <v>89</v>
      </c>
      <c r="D606" s="85">
        <v>227</v>
      </c>
      <c r="E606" s="109"/>
      <c r="F606" s="80"/>
      <c r="G606" s="109">
        <v>1841084.29</v>
      </c>
      <c r="H606" s="113" t="s">
        <v>819</v>
      </c>
      <c r="J606" s="195"/>
    </row>
    <row r="607" spans="1:10">
      <c r="A607" s="108">
        <v>42408</v>
      </c>
      <c r="B607" s="111" t="s">
        <v>53</v>
      </c>
      <c r="C607" s="109"/>
      <c r="D607" s="85"/>
      <c r="E607" s="109">
        <v>16807.689999999999</v>
      </c>
      <c r="F607" s="80">
        <v>42</v>
      </c>
      <c r="G607" s="109">
        <v>1841173.29</v>
      </c>
      <c r="H607" s="105" t="s">
        <v>1455</v>
      </c>
      <c r="J607" s="195"/>
    </row>
    <row r="608" spans="1:10">
      <c r="A608" s="108">
        <v>42408</v>
      </c>
      <c r="B608" s="112" t="s">
        <v>55</v>
      </c>
      <c r="C608" s="109">
        <v>35.67</v>
      </c>
      <c r="D608" s="85">
        <v>227</v>
      </c>
      <c r="E608" s="109"/>
      <c r="F608" s="80"/>
      <c r="G608" s="109">
        <v>1824365.6</v>
      </c>
      <c r="H608" s="113" t="s">
        <v>819</v>
      </c>
      <c r="J608" s="195"/>
    </row>
    <row r="609" spans="1:10">
      <c r="A609" s="108">
        <v>42408</v>
      </c>
      <c r="B609" s="112" t="s">
        <v>56</v>
      </c>
      <c r="C609" s="109">
        <v>222.92</v>
      </c>
      <c r="D609" s="85">
        <v>227</v>
      </c>
      <c r="E609" s="109"/>
      <c r="F609" s="80"/>
      <c r="G609" s="109">
        <v>1824401.27</v>
      </c>
      <c r="H609" s="113" t="s">
        <v>819</v>
      </c>
      <c r="J609" s="195"/>
    </row>
    <row r="610" spans="1:10">
      <c r="A610" s="108">
        <v>42408</v>
      </c>
      <c r="B610" s="111" t="s">
        <v>57</v>
      </c>
      <c r="C610" s="109"/>
      <c r="D610" s="85"/>
      <c r="E610" s="109">
        <v>9099.06</v>
      </c>
      <c r="F610" s="80">
        <v>42</v>
      </c>
      <c r="G610" s="109">
        <v>1824624.19</v>
      </c>
      <c r="H610" s="105" t="s">
        <v>1455</v>
      </c>
      <c r="J610" s="195"/>
    </row>
    <row r="611" spans="1:10">
      <c r="A611" s="108">
        <v>42408</v>
      </c>
      <c r="B611" s="112" t="s">
        <v>50</v>
      </c>
      <c r="C611" s="109">
        <v>20.05</v>
      </c>
      <c r="D611" s="85">
        <v>227</v>
      </c>
      <c r="E611" s="109"/>
      <c r="F611" s="80"/>
      <c r="G611" s="109">
        <v>1815525.13</v>
      </c>
      <c r="H611" s="113" t="s">
        <v>819</v>
      </c>
      <c r="J611" s="195"/>
    </row>
    <row r="612" spans="1:10">
      <c r="A612" s="108">
        <v>42408</v>
      </c>
      <c r="B612" s="112" t="s">
        <v>52</v>
      </c>
      <c r="C612" s="109">
        <v>125.32</v>
      </c>
      <c r="D612" s="85">
        <v>227</v>
      </c>
      <c r="E612" s="109"/>
      <c r="F612" s="80"/>
      <c r="G612" s="109">
        <v>1815545.18</v>
      </c>
      <c r="H612" s="113" t="s">
        <v>819</v>
      </c>
      <c r="J612" s="195"/>
    </row>
    <row r="613" spans="1:10">
      <c r="A613" s="108">
        <v>42408</v>
      </c>
      <c r="B613" s="111" t="s">
        <v>53</v>
      </c>
      <c r="C613" s="109"/>
      <c r="D613" s="85"/>
      <c r="E613" s="109">
        <v>10391.9</v>
      </c>
      <c r="F613" s="80">
        <v>52</v>
      </c>
      <c r="G613" s="109">
        <v>1815670.5</v>
      </c>
      <c r="H613" s="105" t="s">
        <v>1456</v>
      </c>
      <c r="J613" s="195"/>
    </row>
    <row r="614" spans="1:10">
      <c r="A614" s="108">
        <v>42408</v>
      </c>
      <c r="B614" s="112" t="s">
        <v>55</v>
      </c>
      <c r="C614" s="109">
        <v>171.22</v>
      </c>
      <c r="D614" s="85">
        <v>227</v>
      </c>
      <c r="E614" s="109"/>
      <c r="F614" s="80"/>
      <c r="G614" s="109">
        <v>1805278.6</v>
      </c>
      <c r="H614" s="113" t="s">
        <v>819</v>
      </c>
      <c r="J614" s="195"/>
    </row>
    <row r="615" spans="1:10">
      <c r="A615" s="108">
        <v>42408</v>
      </c>
      <c r="B615" s="112" t="s">
        <v>56</v>
      </c>
      <c r="C615" s="109">
        <v>1070.1500000000001</v>
      </c>
      <c r="D615" s="85">
        <v>227</v>
      </c>
      <c r="E615" s="109"/>
      <c r="F615" s="80"/>
      <c r="G615" s="109">
        <v>1805449.82</v>
      </c>
      <c r="H615" s="113" t="s">
        <v>819</v>
      </c>
      <c r="J615" s="195"/>
    </row>
    <row r="616" spans="1:10">
      <c r="A616" s="108">
        <v>42408</v>
      </c>
      <c r="B616" s="111" t="s">
        <v>57</v>
      </c>
      <c r="C616" s="109"/>
      <c r="D616" s="85"/>
      <c r="E616" s="109">
        <v>43679.99</v>
      </c>
      <c r="F616" s="80">
        <v>52</v>
      </c>
      <c r="G616" s="109">
        <v>1806519.97</v>
      </c>
      <c r="H616" s="105" t="s">
        <v>1456</v>
      </c>
      <c r="J616" s="195"/>
    </row>
    <row r="617" spans="1:10">
      <c r="A617" s="108">
        <v>42406</v>
      </c>
      <c r="B617" s="111" t="s">
        <v>16</v>
      </c>
      <c r="C617" s="109"/>
      <c r="D617" s="85"/>
      <c r="E617" s="109">
        <v>54000</v>
      </c>
      <c r="F617" s="80">
        <v>44</v>
      </c>
      <c r="G617" s="109">
        <v>1762839.98</v>
      </c>
      <c r="H617" s="107" t="s">
        <v>1457</v>
      </c>
      <c r="J617" s="195"/>
    </row>
    <row r="618" spans="1:10">
      <c r="A618" s="108">
        <v>42406</v>
      </c>
      <c r="B618" s="111" t="s">
        <v>1458</v>
      </c>
      <c r="C618" s="109"/>
      <c r="D618" s="85"/>
      <c r="E618" s="109">
        <v>23269</v>
      </c>
      <c r="F618" s="80">
        <v>47</v>
      </c>
      <c r="G618" s="109">
        <v>1708839.98</v>
      </c>
      <c r="H618" s="107" t="s">
        <v>1459</v>
      </c>
      <c r="J618" s="195"/>
    </row>
    <row r="619" spans="1:10">
      <c r="A619" s="108">
        <v>42406</v>
      </c>
      <c r="B619" s="183" t="s">
        <v>1460</v>
      </c>
      <c r="C619" s="109">
        <v>5000</v>
      </c>
      <c r="D619" s="85">
        <v>229</v>
      </c>
      <c r="E619" s="109"/>
      <c r="F619" s="80"/>
      <c r="G619" s="109">
        <v>1685570.98</v>
      </c>
      <c r="H619" s="107"/>
      <c r="J619" s="195"/>
    </row>
    <row r="620" spans="1:10">
      <c r="A620" s="108">
        <v>42406</v>
      </c>
      <c r="B620" s="111" t="s">
        <v>1461</v>
      </c>
      <c r="C620" s="109"/>
      <c r="D620" s="85"/>
      <c r="E620" s="109">
        <v>79962.87</v>
      </c>
      <c r="F620" s="80">
        <v>54</v>
      </c>
      <c r="G620" s="109">
        <v>1690570.98</v>
      </c>
      <c r="H620" s="107" t="s">
        <v>1462</v>
      </c>
      <c r="J620" s="195"/>
    </row>
    <row r="621" spans="1:10">
      <c r="A621" s="108">
        <v>42406</v>
      </c>
      <c r="B621" s="111" t="s">
        <v>1463</v>
      </c>
      <c r="C621" s="109"/>
      <c r="D621" s="85"/>
      <c r="E621" s="109">
        <v>194159.15</v>
      </c>
      <c r="F621" s="80">
        <v>66</v>
      </c>
      <c r="G621" s="109">
        <v>1610608.11</v>
      </c>
      <c r="H621" s="107" t="s">
        <v>1464</v>
      </c>
      <c r="J621" s="195"/>
    </row>
    <row r="622" spans="1:10">
      <c r="A622" s="108">
        <v>42408</v>
      </c>
      <c r="B622" s="111" t="s">
        <v>1465</v>
      </c>
      <c r="C622" s="109"/>
      <c r="D622" s="85"/>
      <c r="E622" s="109">
        <v>15671.23</v>
      </c>
      <c r="F622" s="80">
        <v>188</v>
      </c>
      <c r="G622" s="109">
        <v>1416448.96</v>
      </c>
      <c r="H622" s="107" t="s">
        <v>1466</v>
      </c>
      <c r="J622" s="195"/>
    </row>
    <row r="623" spans="1:10">
      <c r="A623" s="108">
        <v>42408</v>
      </c>
      <c r="B623" s="111" t="s">
        <v>1467</v>
      </c>
      <c r="C623" s="109"/>
      <c r="D623" s="85"/>
      <c r="E623" s="109">
        <v>473.72</v>
      </c>
      <c r="F623" s="80">
        <v>43</v>
      </c>
      <c r="G623" s="109">
        <v>1400777.73</v>
      </c>
      <c r="H623" s="107" t="s">
        <v>1468</v>
      </c>
      <c r="J623" s="195"/>
    </row>
    <row r="624" spans="1:10">
      <c r="A624" s="158">
        <v>42405</v>
      </c>
      <c r="B624" s="116" t="s">
        <v>1469</v>
      </c>
      <c r="C624" s="159"/>
      <c r="D624" s="182"/>
      <c r="E624" s="159">
        <v>17026.689999999999</v>
      </c>
      <c r="F624" s="174">
        <v>57</v>
      </c>
      <c r="G624" s="159">
        <v>1400304.01</v>
      </c>
      <c r="H624" s="107" t="s">
        <v>1470</v>
      </c>
      <c r="J624" s="195"/>
    </row>
    <row r="625" spans="1:10">
      <c r="A625" s="108">
        <v>42405</v>
      </c>
      <c r="B625" s="111" t="s">
        <v>1245</v>
      </c>
      <c r="C625" s="109">
        <v>295000</v>
      </c>
      <c r="D625" s="85">
        <v>63</v>
      </c>
      <c r="E625" s="109"/>
      <c r="F625" s="80"/>
      <c r="G625" s="109">
        <v>1383277.32</v>
      </c>
      <c r="H625" s="107" t="s">
        <v>1471</v>
      </c>
      <c r="J625" s="195"/>
    </row>
    <row r="626" spans="1:10">
      <c r="A626" s="108">
        <v>42405</v>
      </c>
      <c r="B626" s="111" t="s">
        <v>1472</v>
      </c>
      <c r="C626" s="109"/>
      <c r="D626" s="85"/>
      <c r="E626" s="109">
        <v>328000</v>
      </c>
      <c r="F626" s="80">
        <v>48</v>
      </c>
      <c r="G626" s="109">
        <v>1678277.32</v>
      </c>
      <c r="H626" s="107"/>
      <c r="J626" s="195"/>
    </row>
    <row r="627" spans="1:10">
      <c r="A627" s="108">
        <v>42405</v>
      </c>
      <c r="B627" s="111" t="s">
        <v>1473</v>
      </c>
      <c r="C627" s="109"/>
      <c r="D627" s="85"/>
      <c r="E627" s="109">
        <v>9404</v>
      </c>
      <c r="F627" s="80">
        <v>41</v>
      </c>
      <c r="G627" s="109">
        <v>1350277.32</v>
      </c>
      <c r="H627" s="107" t="s">
        <v>1474</v>
      </c>
      <c r="J627" s="195"/>
    </row>
    <row r="628" spans="1:10">
      <c r="A628" s="158">
        <v>42405</v>
      </c>
      <c r="B628" s="116" t="s">
        <v>1475</v>
      </c>
      <c r="C628" s="159"/>
      <c r="D628" s="182"/>
      <c r="E628" s="159">
        <v>72230.559999999998</v>
      </c>
      <c r="F628" s="174">
        <v>58</v>
      </c>
      <c r="G628" s="159">
        <v>1340873.32</v>
      </c>
      <c r="H628" s="107" t="s">
        <v>1476</v>
      </c>
      <c r="J628" s="195"/>
    </row>
    <row r="629" spans="1:10">
      <c r="A629" s="108">
        <v>42405</v>
      </c>
      <c r="B629" s="111" t="s">
        <v>1477</v>
      </c>
      <c r="C629" s="109"/>
      <c r="D629" s="85"/>
      <c r="E629" s="109">
        <v>1025</v>
      </c>
      <c r="F629" s="80">
        <v>45</v>
      </c>
      <c r="G629" s="109">
        <v>1268642.76</v>
      </c>
      <c r="H629" s="107" t="s">
        <v>1478</v>
      </c>
      <c r="J629" s="195"/>
    </row>
    <row r="630" spans="1:10">
      <c r="A630" s="108">
        <v>42405</v>
      </c>
      <c r="B630" s="111" t="s">
        <v>1479</v>
      </c>
      <c r="C630" s="109">
        <v>20873.61</v>
      </c>
      <c r="D630" s="85" t="s">
        <v>773</v>
      </c>
      <c r="E630" s="109"/>
      <c r="F630" s="80"/>
      <c r="G630" s="109">
        <v>1267617.76</v>
      </c>
      <c r="H630" s="107"/>
      <c r="J630" s="195"/>
    </row>
    <row r="631" spans="1:10">
      <c r="A631" s="160">
        <v>42405</v>
      </c>
      <c r="B631" s="111" t="s">
        <v>1480</v>
      </c>
      <c r="C631" s="109">
        <v>4083.2</v>
      </c>
      <c r="D631" s="85">
        <v>36</v>
      </c>
      <c r="E631" s="109"/>
      <c r="F631" s="80"/>
      <c r="G631" s="109">
        <v>1288491.3700000001</v>
      </c>
      <c r="H631" s="107"/>
      <c r="J631" s="195"/>
    </row>
    <row r="632" spans="1:10">
      <c r="A632" s="160">
        <v>42405</v>
      </c>
      <c r="B632" s="111" t="s">
        <v>1481</v>
      </c>
      <c r="C632" s="109">
        <v>114310.62</v>
      </c>
      <c r="D632" s="85">
        <v>40</v>
      </c>
      <c r="E632" s="109"/>
      <c r="F632" s="80"/>
      <c r="G632" s="109">
        <v>1292574.57</v>
      </c>
      <c r="H632" s="107"/>
      <c r="J632" s="195"/>
    </row>
    <row r="633" spans="1:10">
      <c r="A633" s="160">
        <v>42405</v>
      </c>
      <c r="B633" s="111" t="s">
        <v>16</v>
      </c>
      <c r="C633" s="109"/>
      <c r="D633" s="85"/>
      <c r="E633" s="109">
        <v>14550.16</v>
      </c>
      <c r="F633" s="80">
        <v>19</v>
      </c>
      <c r="G633" s="109">
        <v>1406885.19</v>
      </c>
      <c r="H633" s="107" t="s">
        <v>1482</v>
      </c>
      <c r="J633" s="195"/>
    </row>
    <row r="634" spans="1:10">
      <c r="A634" s="160">
        <v>42405</v>
      </c>
      <c r="B634" s="111" t="s">
        <v>1483</v>
      </c>
      <c r="C634" s="109">
        <v>1044</v>
      </c>
      <c r="D634" s="85">
        <v>49</v>
      </c>
      <c r="E634" s="109"/>
      <c r="F634" s="80"/>
      <c r="G634" s="109">
        <v>1392335.03</v>
      </c>
      <c r="H634" s="107"/>
      <c r="J634" s="195"/>
    </row>
    <row r="635" spans="1:10">
      <c r="A635" s="160">
        <v>42405</v>
      </c>
      <c r="B635" s="111" t="s">
        <v>1484</v>
      </c>
      <c r="C635" s="109">
        <v>294.39999999999998</v>
      </c>
      <c r="D635" s="85">
        <v>42</v>
      </c>
      <c r="E635" s="109"/>
      <c r="F635" s="80"/>
      <c r="G635" s="109">
        <v>1393379.03</v>
      </c>
      <c r="H635" s="107"/>
      <c r="J635" s="195"/>
    </row>
    <row r="636" spans="1:10">
      <c r="A636" s="160">
        <v>42405</v>
      </c>
      <c r="B636" s="111" t="s">
        <v>1485</v>
      </c>
      <c r="C636" s="109">
        <v>17000</v>
      </c>
      <c r="D636" s="85">
        <v>43</v>
      </c>
      <c r="E636" s="109"/>
      <c r="F636" s="80"/>
      <c r="G636" s="109">
        <v>1393673.43</v>
      </c>
      <c r="H636" s="107"/>
      <c r="J636" s="195"/>
    </row>
    <row r="637" spans="1:10">
      <c r="A637" s="160">
        <v>42405</v>
      </c>
      <c r="B637" s="111" t="s">
        <v>16</v>
      </c>
      <c r="C637" s="109"/>
      <c r="D637" s="85"/>
      <c r="E637" s="109">
        <v>28323.88</v>
      </c>
      <c r="F637" s="80">
        <v>27</v>
      </c>
      <c r="G637" s="109">
        <v>1410673.43</v>
      </c>
      <c r="H637" s="107" t="s">
        <v>1486</v>
      </c>
      <c r="J637" s="195"/>
    </row>
    <row r="638" spans="1:10">
      <c r="A638" s="108">
        <v>42405</v>
      </c>
      <c r="B638" s="111" t="s">
        <v>16</v>
      </c>
      <c r="C638" s="109"/>
      <c r="D638" s="85"/>
      <c r="E638" s="109">
        <v>26065.17</v>
      </c>
      <c r="F638" s="80">
        <v>34</v>
      </c>
      <c r="G638" s="109">
        <v>1382349.55</v>
      </c>
      <c r="H638" s="107" t="s">
        <v>1487</v>
      </c>
      <c r="J638" s="195"/>
    </row>
    <row r="639" spans="1:10">
      <c r="A639" s="108">
        <v>42405</v>
      </c>
      <c r="B639" s="111" t="s">
        <v>1488</v>
      </c>
      <c r="C639" s="109"/>
      <c r="D639" s="85"/>
      <c r="E639" s="109">
        <v>12180</v>
      </c>
      <c r="F639" s="80" t="s">
        <v>1663</v>
      </c>
      <c r="G639" s="109">
        <v>1356284.38</v>
      </c>
      <c r="H639" s="107"/>
      <c r="J639" s="195"/>
    </row>
    <row r="640" spans="1:10">
      <c r="A640" s="108">
        <v>42405</v>
      </c>
      <c r="B640" s="111" t="s">
        <v>1489</v>
      </c>
      <c r="C640" s="109">
        <v>10000</v>
      </c>
      <c r="D640" s="85">
        <v>48</v>
      </c>
      <c r="E640" s="109"/>
      <c r="F640" s="80"/>
      <c r="G640" s="109">
        <v>1344104.38</v>
      </c>
      <c r="H640" s="107"/>
      <c r="J640" s="195"/>
    </row>
    <row r="641" spans="1:10">
      <c r="A641" s="108">
        <v>42405</v>
      </c>
      <c r="B641" s="111" t="s">
        <v>1490</v>
      </c>
      <c r="C641" s="109">
        <v>5000</v>
      </c>
      <c r="D641" s="85">
        <v>47</v>
      </c>
      <c r="E641" s="109"/>
      <c r="F641" s="80"/>
      <c r="G641" s="109">
        <v>1354104.38</v>
      </c>
      <c r="H641" s="107"/>
      <c r="J641" s="195"/>
    </row>
    <row r="642" spans="1:10">
      <c r="A642" s="108">
        <v>42405</v>
      </c>
      <c r="B642" s="111" t="s">
        <v>1491</v>
      </c>
      <c r="C642" s="109">
        <v>5000</v>
      </c>
      <c r="D642" s="85">
        <v>46</v>
      </c>
      <c r="E642" s="109"/>
      <c r="F642" s="80"/>
      <c r="G642" s="109">
        <v>1359104.38</v>
      </c>
      <c r="H642" s="107"/>
      <c r="J642" s="195"/>
    </row>
    <row r="643" spans="1:10">
      <c r="A643" s="108">
        <v>42405</v>
      </c>
      <c r="B643" s="111" t="s">
        <v>1492</v>
      </c>
      <c r="C643" s="109">
        <v>10000</v>
      </c>
      <c r="D643" s="85">
        <v>45</v>
      </c>
      <c r="E643" s="109"/>
      <c r="F643" s="80"/>
      <c r="G643" s="109">
        <v>1364104.38</v>
      </c>
      <c r="H643" s="107"/>
      <c r="J643" s="195"/>
    </row>
    <row r="644" spans="1:10">
      <c r="A644" s="108">
        <v>42405</v>
      </c>
      <c r="B644" s="111" t="s">
        <v>1493</v>
      </c>
      <c r="C644" s="109">
        <v>10000</v>
      </c>
      <c r="D644" s="85">
        <v>44</v>
      </c>
      <c r="E644" s="109"/>
      <c r="F644" s="80"/>
      <c r="G644" s="109">
        <v>1374104.38</v>
      </c>
      <c r="H644" s="107"/>
      <c r="J644" s="195"/>
    </row>
    <row r="645" spans="1:10">
      <c r="A645" s="108">
        <v>42405</v>
      </c>
      <c r="B645" s="111" t="s">
        <v>1494</v>
      </c>
      <c r="C645" s="109">
        <v>12180</v>
      </c>
      <c r="D645" s="85" t="s">
        <v>1663</v>
      </c>
      <c r="E645" s="109"/>
      <c r="F645" s="80"/>
      <c r="G645" s="109">
        <v>1384104.38</v>
      </c>
      <c r="H645" s="107"/>
      <c r="J645" s="195"/>
    </row>
    <row r="646" spans="1:10">
      <c r="A646" s="108">
        <v>42405</v>
      </c>
      <c r="B646" s="111" t="s">
        <v>1495</v>
      </c>
      <c r="C646" s="109">
        <v>1131</v>
      </c>
      <c r="D646" s="85">
        <v>62</v>
      </c>
      <c r="E646" s="109"/>
      <c r="F646" s="80"/>
      <c r="G646" s="109">
        <v>1396284.38</v>
      </c>
      <c r="H646" s="107"/>
      <c r="J646" s="195"/>
    </row>
    <row r="647" spans="1:10">
      <c r="A647" s="108">
        <v>42405</v>
      </c>
      <c r="B647" s="111" t="s">
        <v>1496</v>
      </c>
      <c r="C647" s="109">
        <v>623.79999999999995</v>
      </c>
      <c r="D647" s="85">
        <v>61</v>
      </c>
      <c r="E647" s="109"/>
      <c r="F647" s="80"/>
      <c r="G647" s="109">
        <v>1397415.38</v>
      </c>
      <c r="H647" s="107"/>
      <c r="J647" s="195"/>
    </row>
    <row r="648" spans="1:10">
      <c r="A648" s="108">
        <v>42405</v>
      </c>
      <c r="B648" s="111" t="s">
        <v>1497</v>
      </c>
      <c r="C648" s="109">
        <v>27840</v>
      </c>
      <c r="D648" s="85">
        <v>60</v>
      </c>
      <c r="E648" s="109"/>
      <c r="F648" s="80"/>
      <c r="G648" s="109">
        <v>1398039.18</v>
      </c>
      <c r="H648" s="107"/>
      <c r="J648" s="195"/>
    </row>
    <row r="649" spans="1:10">
      <c r="A649" s="160">
        <v>42405</v>
      </c>
      <c r="B649" s="111" t="s">
        <v>1498</v>
      </c>
      <c r="C649" s="109">
        <v>1540</v>
      </c>
      <c r="D649" s="85">
        <v>59</v>
      </c>
      <c r="E649" s="109"/>
      <c r="F649" s="80"/>
      <c r="G649" s="109">
        <v>1425879.18</v>
      </c>
      <c r="H649" s="107"/>
      <c r="J649" s="195"/>
    </row>
    <row r="650" spans="1:10">
      <c r="A650" s="160">
        <v>42405</v>
      </c>
      <c r="B650" s="111" t="s">
        <v>1499</v>
      </c>
      <c r="C650" s="109">
        <v>1498.72</v>
      </c>
      <c r="D650" s="85">
        <v>58</v>
      </c>
      <c r="E650" s="109"/>
      <c r="F650" s="80"/>
      <c r="G650" s="109">
        <v>1427419.18</v>
      </c>
      <c r="H650" s="107"/>
      <c r="J650" s="195"/>
    </row>
    <row r="651" spans="1:10">
      <c r="A651" s="160">
        <v>42405</v>
      </c>
      <c r="B651" s="111" t="s">
        <v>1500</v>
      </c>
      <c r="C651" s="109">
        <v>1531.2</v>
      </c>
      <c r="D651" s="85">
        <v>57</v>
      </c>
      <c r="E651" s="109"/>
      <c r="F651" s="80"/>
      <c r="G651" s="109">
        <v>1428917.9</v>
      </c>
      <c r="H651" s="107"/>
      <c r="J651" s="195"/>
    </row>
    <row r="652" spans="1:10">
      <c r="A652" s="160">
        <v>42405</v>
      </c>
      <c r="B652" s="111" t="s">
        <v>1501</v>
      </c>
      <c r="C652" s="109">
        <v>1791.58</v>
      </c>
      <c r="D652" s="85">
        <v>56</v>
      </c>
      <c r="E652" s="109"/>
      <c r="F652" s="80"/>
      <c r="G652" s="109">
        <v>1430449.1</v>
      </c>
      <c r="H652" s="107"/>
      <c r="J652" s="195"/>
    </row>
    <row r="653" spans="1:10">
      <c r="A653" s="160">
        <v>42405</v>
      </c>
      <c r="B653" s="111" t="s">
        <v>1502</v>
      </c>
      <c r="C653" s="109">
        <v>29812</v>
      </c>
      <c r="D653" s="85">
        <v>55</v>
      </c>
      <c r="E653" s="109"/>
      <c r="F653" s="80"/>
      <c r="G653" s="109">
        <v>1432240.68</v>
      </c>
      <c r="H653" s="107"/>
      <c r="J653" s="195"/>
    </row>
    <row r="654" spans="1:10">
      <c r="A654" s="160">
        <v>42405</v>
      </c>
      <c r="B654" s="111" t="s">
        <v>1503</v>
      </c>
      <c r="C654" s="109">
        <v>8526</v>
      </c>
      <c r="D654" s="85">
        <v>54</v>
      </c>
      <c r="E654" s="109"/>
      <c r="F654" s="80"/>
      <c r="G654" s="109">
        <v>1462052.68</v>
      </c>
      <c r="H654" s="107"/>
      <c r="J654" s="195"/>
    </row>
    <row r="655" spans="1:10">
      <c r="A655" s="160">
        <v>42405</v>
      </c>
      <c r="B655" s="111" t="s">
        <v>1504</v>
      </c>
      <c r="C655" s="109">
        <v>500</v>
      </c>
      <c r="D655" s="85">
        <v>53</v>
      </c>
      <c r="E655" s="109"/>
      <c r="F655" s="80"/>
      <c r="G655" s="109">
        <v>1470578.68</v>
      </c>
      <c r="H655" s="107"/>
      <c r="J655" s="195"/>
    </row>
    <row r="656" spans="1:10">
      <c r="A656" s="160">
        <v>42405</v>
      </c>
      <c r="B656" s="111" t="s">
        <v>1505</v>
      </c>
      <c r="C656" s="109">
        <v>317.5</v>
      </c>
      <c r="D656" s="85">
        <v>52</v>
      </c>
      <c r="E656" s="109"/>
      <c r="F656" s="80"/>
      <c r="G656" s="109">
        <v>1471078.68</v>
      </c>
      <c r="H656" s="107"/>
      <c r="J656" s="195"/>
    </row>
    <row r="657" spans="1:10">
      <c r="A657" s="160">
        <v>42405</v>
      </c>
      <c r="B657" s="111" t="s">
        <v>1506</v>
      </c>
      <c r="C657" s="109">
        <v>72719.240000000005</v>
      </c>
      <c r="D657" s="85">
        <v>51</v>
      </c>
      <c r="E657" s="109"/>
      <c r="F657" s="80"/>
      <c r="G657" s="109">
        <v>1471396.18</v>
      </c>
      <c r="H657" s="107"/>
      <c r="J657" s="195"/>
    </row>
    <row r="658" spans="1:10">
      <c r="A658" s="160">
        <v>42405</v>
      </c>
      <c r="B658" s="111" t="s">
        <v>1507</v>
      </c>
      <c r="C658" s="109">
        <v>42272.65</v>
      </c>
      <c r="D658" s="85">
        <v>50</v>
      </c>
      <c r="E658" s="109"/>
      <c r="F658" s="80"/>
      <c r="G658" s="109">
        <v>1544115.42</v>
      </c>
      <c r="H658" s="107"/>
      <c r="J658" s="195"/>
    </row>
    <row r="659" spans="1:10">
      <c r="A659" s="160">
        <v>42405</v>
      </c>
      <c r="B659" s="183" t="s">
        <v>1508</v>
      </c>
      <c r="C659" s="109">
        <v>5000</v>
      </c>
      <c r="D659" s="85">
        <v>229</v>
      </c>
      <c r="E659" s="109"/>
      <c r="F659" s="80"/>
      <c r="G659" s="109">
        <v>1586388.07</v>
      </c>
      <c r="H659" s="107"/>
      <c r="J659" s="195"/>
    </row>
    <row r="660" spans="1:10">
      <c r="A660" s="160">
        <v>42405</v>
      </c>
      <c r="B660" s="111" t="s">
        <v>1509</v>
      </c>
      <c r="E660" s="129">
        <v>209283.07</v>
      </c>
      <c r="F660" s="81">
        <v>193</v>
      </c>
      <c r="G660" s="129">
        <v>1591388.07</v>
      </c>
      <c r="H660" s="107" t="s">
        <v>1510</v>
      </c>
      <c r="J660" s="195"/>
    </row>
    <row r="661" spans="1:10">
      <c r="A661" s="160">
        <v>42405</v>
      </c>
      <c r="B661" s="112" t="s">
        <v>50</v>
      </c>
      <c r="C661" s="129">
        <v>6.83</v>
      </c>
      <c r="D661" s="85">
        <v>227</v>
      </c>
      <c r="G661" s="129">
        <v>1382105</v>
      </c>
      <c r="H661" s="113" t="s">
        <v>819</v>
      </c>
      <c r="J661" s="195"/>
    </row>
    <row r="662" spans="1:10">
      <c r="A662" s="160">
        <v>42405</v>
      </c>
      <c r="B662" s="112" t="s">
        <v>52</v>
      </c>
      <c r="C662" s="129">
        <v>42.7</v>
      </c>
      <c r="D662" s="85">
        <v>227</v>
      </c>
      <c r="G662" s="129">
        <v>1382111.83</v>
      </c>
      <c r="H662" s="113" t="s">
        <v>819</v>
      </c>
      <c r="J662" s="195"/>
    </row>
    <row r="663" spans="1:10">
      <c r="A663" s="160">
        <v>42405</v>
      </c>
      <c r="B663" s="161" t="s">
        <v>53</v>
      </c>
      <c r="E663" s="129">
        <v>11453.36</v>
      </c>
      <c r="F663" s="81">
        <v>26</v>
      </c>
      <c r="G663" s="129">
        <v>1382154.53</v>
      </c>
      <c r="H663" s="105" t="s">
        <v>1511</v>
      </c>
      <c r="J663" s="195"/>
    </row>
    <row r="664" spans="1:10">
      <c r="A664" s="160">
        <v>42405</v>
      </c>
      <c r="B664" s="112" t="s">
        <v>55</v>
      </c>
      <c r="C664" s="129">
        <v>57.56</v>
      </c>
      <c r="D664" s="85">
        <v>227</v>
      </c>
      <c r="G664" s="129">
        <v>1370701.17</v>
      </c>
      <c r="H664" s="113" t="s">
        <v>819</v>
      </c>
      <c r="J664" s="195"/>
    </row>
    <row r="665" spans="1:10">
      <c r="A665" s="160">
        <v>42405</v>
      </c>
      <c r="B665" s="112" t="s">
        <v>56</v>
      </c>
      <c r="C665" s="129">
        <v>359.74</v>
      </c>
      <c r="D665" s="85">
        <v>227</v>
      </c>
      <c r="G665" s="129">
        <v>1370758.73</v>
      </c>
      <c r="H665" s="113" t="s">
        <v>819</v>
      </c>
      <c r="J665" s="195"/>
    </row>
    <row r="666" spans="1:10">
      <c r="A666" s="160">
        <v>42405</v>
      </c>
      <c r="B666" s="161" t="s">
        <v>57</v>
      </c>
      <c r="E666" s="129">
        <v>14683.83</v>
      </c>
      <c r="F666" s="81">
        <v>26</v>
      </c>
      <c r="G666" s="129">
        <v>1371118.47</v>
      </c>
      <c r="H666" s="105" t="s">
        <v>1511</v>
      </c>
      <c r="J666" s="195"/>
    </row>
    <row r="667" spans="1:10">
      <c r="A667" s="160">
        <v>42405</v>
      </c>
      <c r="B667" s="161" t="s">
        <v>1512</v>
      </c>
      <c r="C667" s="129">
        <v>100000</v>
      </c>
      <c r="D667" s="176" t="s">
        <v>772</v>
      </c>
      <c r="G667" s="129">
        <v>1356434.64</v>
      </c>
      <c r="H667" s="107"/>
      <c r="J667" s="195"/>
    </row>
    <row r="668" spans="1:10">
      <c r="A668" s="160">
        <v>42405</v>
      </c>
      <c r="B668" s="161" t="s">
        <v>1513</v>
      </c>
      <c r="C668" s="129">
        <v>6477.28</v>
      </c>
      <c r="D668" s="176">
        <v>27</v>
      </c>
      <c r="G668" s="129">
        <v>1456434.64</v>
      </c>
      <c r="H668" s="107"/>
      <c r="J668" s="195"/>
    </row>
    <row r="669" spans="1:10">
      <c r="A669" s="160">
        <v>42404</v>
      </c>
      <c r="B669" s="161" t="s">
        <v>1514</v>
      </c>
      <c r="E669" s="129">
        <v>117.19</v>
      </c>
      <c r="G669" s="129">
        <v>1462911.92</v>
      </c>
      <c r="H669" s="107"/>
      <c r="J669" s="195"/>
    </row>
    <row r="670" spans="1:10">
      <c r="A670" s="160">
        <v>42404</v>
      </c>
      <c r="B670" s="111" t="s">
        <v>89</v>
      </c>
      <c r="C670" s="109"/>
      <c r="D670" s="85"/>
      <c r="E670" s="129">
        <v>725</v>
      </c>
      <c r="F670" s="81">
        <v>33</v>
      </c>
      <c r="G670" s="129">
        <v>1462794.73</v>
      </c>
      <c r="H670" s="107" t="s">
        <v>1315</v>
      </c>
      <c r="J670" s="195"/>
    </row>
    <row r="671" spans="1:10">
      <c r="A671" s="124">
        <v>42404</v>
      </c>
      <c r="B671" s="130" t="s">
        <v>1515</v>
      </c>
      <c r="C671" s="131"/>
      <c r="D671" s="177"/>
      <c r="E671" s="131">
        <v>13506.89</v>
      </c>
      <c r="F671" s="170">
        <v>40</v>
      </c>
      <c r="G671" s="131">
        <v>1462069.73</v>
      </c>
      <c r="H671" s="107" t="s">
        <v>1516</v>
      </c>
      <c r="J671" s="195"/>
    </row>
    <row r="672" spans="1:10">
      <c r="A672" s="160">
        <v>42404</v>
      </c>
      <c r="B672" s="161" t="s">
        <v>1517</v>
      </c>
      <c r="E672" s="129">
        <v>496.57</v>
      </c>
      <c r="F672" s="81">
        <v>40</v>
      </c>
      <c r="G672" s="129">
        <v>1448562.84</v>
      </c>
      <c r="H672" s="107"/>
      <c r="J672" s="195"/>
    </row>
    <row r="673" spans="1:10">
      <c r="A673" s="160">
        <v>42404</v>
      </c>
      <c r="B673" s="161" t="s">
        <v>1518</v>
      </c>
      <c r="E673" s="129">
        <v>1027000</v>
      </c>
      <c r="F673" s="81">
        <v>35</v>
      </c>
      <c r="G673" s="129">
        <v>1448066.27</v>
      </c>
      <c r="H673" s="107" t="s">
        <v>1519</v>
      </c>
      <c r="J673" s="195"/>
    </row>
    <row r="674" spans="1:10">
      <c r="A674" s="160">
        <v>42404</v>
      </c>
      <c r="B674" s="161" t="s">
        <v>1520</v>
      </c>
      <c r="E674" s="129">
        <v>5277</v>
      </c>
      <c r="F674" s="81">
        <v>25</v>
      </c>
      <c r="G674" s="129">
        <v>421066.27</v>
      </c>
      <c r="H674" s="107" t="s">
        <v>1521</v>
      </c>
      <c r="J674" s="195"/>
    </row>
    <row r="675" spans="1:10">
      <c r="A675" s="160">
        <v>42404</v>
      </c>
      <c r="B675" s="111" t="s">
        <v>1522</v>
      </c>
      <c r="C675" s="109">
        <v>11868.86</v>
      </c>
      <c r="D675" s="85">
        <v>26</v>
      </c>
      <c r="G675" s="129">
        <v>415789.27</v>
      </c>
      <c r="H675" s="107"/>
      <c r="J675" s="195"/>
    </row>
    <row r="676" spans="1:10">
      <c r="A676" s="160">
        <v>42404</v>
      </c>
      <c r="B676" s="111" t="s">
        <v>1523</v>
      </c>
      <c r="C676" s="109">
        <v>6420.14</v>
      </c>
      <c r="D676" s="85">
        <v>25</v>
      </c>
      <c r="G676" s="129">
        <v>427658.13</v>
      </c>
      <c r="H676" s="107"/>
      <c r="J676" s="195"/>
    </row>
    <row r="677" spans="1:10">
      <c r="A677" s="160">
        <v>42404</v>
      </c>
      <c r="B677" s="161" t="s">
        <v>1524</v>
      </c>
      <c r="C677" s="129">
        <v>4695.17</v>
      </c>
      <c r="D677" s="176">
        <v>24</v>
      </c>
      <c r="G677" s="129">
        <v>434078.27</v>
      </c>
      <c r="H677" s="107"/>
      <c r="J677" s="195"/>
    </row>
    <row r="678" spans="1:10">
      <c r="A678" s="160">
        <v>42404</v>
      </c>
      <c r="B678" s="161" t="s">
        <v>1525</v>
      </c>
      <c r="C678" s="129">
        <v>6047.22</v>
      </c>
      <c r="D678" s="176">
        <v>23</v>
      </c>
      <c r="G678" s="129">
        <v>438773.44</v>
      </c>
      <c r="H678" s="107"/>
      <c r="J678" s="195"/>
    </row>
    <row r="679" spans="1:10">
      <c r="A679" s="160">
        <v>42404</v>
      </c>
      <c r="B679" s="161" t="s">
        <v>1526</v>
      </c>
      <c r="C679" s="129">
        <v>5500</v>
      </c>
      <c r="D679" s="176">
        <v>2</v>
      </c>
      <c r="G679" s="129">
        <v>444820.66</v>
      </c>
      <c r="H679" s="107"/>
      <c r="J679" s="195"/>
    </row>
    <row r="680" spans="1:10">
      <c r="A680" s="160">
        <v>42404</v>
      </c>
      <c r="B680" s="161" t="s">
        <v>1527</v>
      </c>
      <c r="C680" s="129">
        <v>3700</v>
      </c>
      <c r="D680" s="176">
        <v>3</v>
      </c>
      <c r="G680" s="129">
        <v>450320.66</v>
      </c>
      <c r="H680" s="107"/>
      <c r="J680" s="195"/>
    </row>
    <row r="681" spans="1:10">
      <c r="A681" s="160">
        <v>42404</v>
      </c>
      <c r="B681" s="161" t="s">
        <v>1528</v>
      </c>
      <c r="C681" s="109">
        <v>3700</v>
      </c>
      <c r="D681" s="85">
        <v>4</v>
      </c>
      <c r="G681" s="129">
        <v>454020.66</v>
      </c>
      <c r="H681" s="107"/>
      <c r="J681" s="195"/>
    </row>
    <row r="682" spans="1:10">
      <c r="A682" s="160">
        <v>42404</v>
      </c>
      <c r="B682" s="161" t="s">
        <v>1529</v>
      </c>
      <c r="C682" s="109"/>
      <c r="D682" s="85"/>
      <c r="E682" s="129">
        <v>199800</v>
      </c>
      <c r="F682" s="81">
        <v>28</v>
      </c>
      <c r="G682" s="129">
        <v>457720.66</v>
      </c>
      <c r="H682" s="107" t="s">
        <v>1530</v>
      </c>
      <c r="J682" s="195"/>
    </row>
    <row r="683" spans="1:10">
      <c r="A683" s="160">
        <v>42404</v>
      </c>
      <c r="B683" s="132" t="s">
        <v>1531</v>
      </c>
      <c r="C683" s="109">
        <v>120741.39</v>
      </c>
      <c r="D683" s="85">
        <v>35</v>
      </c>
      <c r="G683" s="129">
        <v>257920.66</v>
      </c>
      <c r="H683" s="107" t="s">
        <v>1532</v>
      </c>
      <c r="I683" s="99" t="s">
        <v>802</v>
      </c>
      <c r="J683" s="195"/>
    </row>
    <row r="684" spans="1:10">
      <c r="A684" s="160">
        <v>42404</v>
      </c>
      <c r="B684" s="132" t="s">
        <v>1533</v>
      </c>
      <c r="C684" s="109">
        <v>81.900000000000006</v>
      </c>
      <c r="D684" s="85">
        <v>35</v>
      </c>
      <c r="G684" s="129">
        <v>378662.05</v>
      </c>
      <c r="H684" s="107" t="s">
        <v>1532</v>
      </c>
      <c r="I684" s="99" t="s">
        <v>802</v>
      </c>
      <c r="J684" s="195"/>
    </row>
    <row r="685" spans="1:10">
      <c r="A685" s="160">
        <v>42404</v>
      </c>
      <c r="B685" s="132" t="s">
        <v>1534</v>
      </c>
      <c r="C685" s="109">
        <v>429212.27</v>
      </c>
      <c r="D685" s="85">
        <v>34</v>
      </c>
      <c r="G685" s="129">
        <v>378743.95</v>
      </c>
      <c r="H685" s="107" t="s">
        <v>1535</v>
      </c>
      <c r="I685" s="99" t="s">
        <v>802</v>
      </c>
      <c r="J685" s="195"/>
    </row>
    <row r="686" spans="1:10">
      <c r="A686" s="160">
        <v>42404</v>
      </c>
      <c r="B686" s="132" t="s">
        <v>1536</v>
      </c>
      <c r="C686" s="109">
        <v>291.14999999999998</v>
      </c>
      <c r="D686" s="85">
        <v>34</v>
      </c>
      <c r="G686" s="129">
        <v>807956.22</v>
      </c>
      <c r="H686" s="107" t="s">
        <v>1535</v>
      </c>
      <c r="I686" s="99" t="s">
        <v>802</v>
      </c>
      <c r="J686" s="195"/>
    </row>
    <row r="687" spans="1:10">
      <c r="A687" s="160">
        <v>42404</v>
      </c>
      <c r="B687" s="161" t="s">
        <v>1537</v>
      </c>
      <c r="C687" s="109">
        <v>1216651.24</v>
      </c>
      <c r="D687" s="85">
        <v>28</v>
      </c>
      <c r="G687" s="129">
        <v>808247.37</v>
      </c>
      <c r="H687" s="107"/>
      <c r="J687" s="195"/>
    </row>
    <row r="688" spans="1:10">
      <c r="A688" s="160">
        <v>42404</v>
      </c>
      <c r="B688" s="132" t="s">
        <v>1538</v>
      </c>
      <c r="C688" s="109">
        <v>429212.27</v>
      </c>
      <c r="D688" s="85">
        <v>31</v>
      </c>
      <c r="G688" s="129">
        <v>2024898.61</v>
      </c>
      <c r="H688" s="107" t="s">
        <v>1539</v>
      </c>
      <c r="I688" s="99" t="s">
        <v>802</v>
      </c>
      <c r="J688" s="195"/>
    </row>
    <row r="689" spans="1:10">
      <c r="A689" s="160">
        <v>42404</v>
      </c>
      <c r="B689" s="132" t="s">
        <v>1540</v>
      </c>
      <c r="C689" s="109">
        <v>291.14999999999998</v>
      </c>
      <c r="D689" s="85">
        <v>31</v>
      </c>
      <c r="G689" s="129">
        <v>2454110.88</v>
      </c>
      <c r="H689" s="107" t="s">
        <v>1539</v>
      </c>
      <c r="I689" s="99" t="s">
        <v>802</v>
      </c>
      <c r="J689" s="195"/>
    </row>
    <row r="690" spans="1:10">
      <c r="A690" s="160">
        <v>42404</v>
      </c>
      <c r="B690" s="161" t="s">
        <v>1541</v>
      </c>
      <c r="C690" s="109">
        <v>329885</v>
      </c>
      <c r="D690" s="85">
        <v>29</v>
      </c>
      <c r="G690" s="129">
        <v>2454402.0299999998</v>
      </c>
      <c r="H690" s="107"/>
      <c r="J690" s="195"/>
    </row>
    <row r="691" spans="1:10">
      <c r="A691" s="160">
        <v>42404</v>
      </c>
      <c r="B691" s="161" t="s">
        <v>1542</v>
      </c>
      <c r="C691" s="109">
        <v>4308.57</v>
      </c>
      <c r="D691" s="85">
        <v>30</v>
      </c>
      <c r="G691" s="129">
        <v>2784287.03</v>
      </c>
      <c r="H691" s="107"/>
      <c r="J691" s="195"/>
    </row>
    <row r="692" spans="1:10">
      <c r="A692" s="160">
        <v>42404</v>
      </c>
      <c r="B692" s="132" t="s">
        <v>1543</v>
      </c>
      <c r="C692" s="109">
        <v>392328.79</v>
      </c>
      <c r="D692" s="85">
        <v>32</v>
      </c>
      <c r="G692" s="129">
        <v>2788595.6</v>
      </c>
      <c r="H692" s="107" t="s">
        <v>1544</v>
      </c>
      <c r="I692" s="99" t="s">
        <v>802</v>
      </c>
      <c r="J692" s="195"/>
    </row>
    <row r="693" spans="1:10">
      <c r="A693" s="160">
        <v>42404</v>
      </c>
      <c r="B693" s="132" t="s">
        <v>1545</v>
      </c>
      <c r="C693" s="109">
        <v>266.13</v>
      </c>
      <c r="D693" s="85">
        <v>32</v>
      </c>
      <c r="G693" s="129">
        <v>3180924.39</v>
      </c>
      <c r="H693" s="107" t="s">
        <v>1544</v>
      </c>
      <c r="I693" s="99" t="s">
        <v>802</v>
      </c>
      <c r="J693" s="195"/>
    </row>
    <row r="694" spans="1:10">
      <c r="A694" s="160">
        <v>42404</v>
      </c>
      <c r="B694" s="132" t="s">
        <v>1546</v>
      </c>
      <c r="C694" s="109">
        <v>194753.35</v>
      </c>
      <c r="D694" s="85">
        <v>33</v>
      </c>
      <c r="G694" s="129">
        <v>3181190.52</v>
      </c>
      <c r="H694" s="107" t="s">
        <v>328</v>
      </c>
      <c r="I694" s="99" t="s">
        <v>802</v>
      </c>
      <c r="J694" s="195"/>
    </row>
    <row r="695" spans="1:10">
      <c r="A695" s="160">
        <v>42404</v>
      </c>
      <c r="B695" s="132" t="s">
        <v>1547</v>
      </c>
      <c r="C695" s="109">
        <v>132.11000000000001</v>
      </c>
      <c r="D695" s="85">
        <v>33</v>
      </c>
      <c r="G695" s="129">
        <v>3375943.87</v>
      </c>
      <c r="H695" s="107" t="s">
        <v>328</v>
      </c>
      <c r="I695" s="99" t="s">
        <v>802</v>
      </c>
      <c r="J695" s="195"/>
    </row>
    <row r="696" spans="1:10">
      <c r="A696" s="160">
        <v>42404</v>
      </c>
      <c r="B696" s="132" t="s">
        <v>1548</v>
      </c>
      <c r="C696" s="109"/>
      <c r="D696" s="85"/>
      <c r="E696" s="129">
        <v>142896.95999999999</v>
      </c>
      <c r="F696" s="81">
        <v>36</v>
      </c>
      <c r="G696" s="129">
        <v>3376075.98</v>
      </c>
      <c r="H696" s="107" t="s">
        <v>1549</v>
      </c>
      <c r="I696" s="99" t="s">
        <v>802</v>
      </c>
      <c r="J696" s="195"/>
    </row>
    <row r="697" spans="1:10">
      <c r="A697" s="160">
        <v>42404</v>
      </c>
      <c r="B697" s="132" t="s">
        <v>1550</v>
      </c>
      <c r="C697" s="109"/>
      <c r="D697" s="85"/>
      <c r="E697" s="129">
        <v>307990.8</v>
      </c>
      <c r="F697" s="81">
        <v>37</v>
      </c>
      <c r="G697" s="129">
        <v>3233179.02</v>
      </c>
      <c r="H697" s="107" t="s">
        <v>1551</v>
      </c>
      <c r="I697" s="99" t="s">
        <v>802</v>
      </c>
      <c r="J697" s="195"/>
    </row>
    <row r="698" spans="1:10">
      <c r="A698" s="160">
        <v>42404</v>
      </c>
      <c r="B698" s="132" t="s">
        <v>1552</v>
      </c>
      <c r="C698" s="109"/>
      <c r="D698" s="85"/>
      <c r="E698" s="129">
        <v>195922.59</v>
      </c>
      <c r="F698" s="81">
        <v>38</v>
      </c>
      <c r="G698" s="129">
        <v>2925188.22</v>
      </c>
      <c r="H698" s="107" t="s">
        <v>1553</v>
      </c>
      <c r="I698" s="99" t="s">
        <v>802</v>
      </c>
      <c r="J698" s="195"/>
    </row>
    <row r="699" spans="1:10">
      <c r="A699" s="160">
        <v>42404</v>
      </c>
      <c r="B699" s="132" t="s">
        <v>1554</v>
      </c>
      <c r="C699" s="109"/>
      <c r="D699" s="85"/>
      <c r="E699" s="129">
        <v>138799.99</v>
      </c>
      <c r="F699" s="81">
        <v>39</v>
      </c>
      <c r="G699" s="129">
        <v>2729265.63</v>
      </c>
      <c r="H699" s="107" t="s">
        <v>1555</v>
      </c>
      <c r="I699" s="99" t="s">
        <v>802</v>
      </c>
      <c r="J699" s="195"/>
    </row>
    <row r="700" spans="1:10">
      <c r="A700" s="160">
        <v>42404</v>
      </c>
      <c r="B700" s="161" t="s">
        <v>1556</v>
      </c>
      <c r="E700" s="129">
        <v>36000</v>
      </c>
      <c r="F700" s="81">
        <v>46</v>
      </c>
      <c r="G700" s="129">
        <v>2590465.64</v>
      </c>
      <c r="H700" s="107" t="s">
        <v>1557</v>
      </c>
      <c r="J700" s="195"/>
    </row>
    <row r="701" spans="1:10">
      <c r="A701" s="160">
        <v>42404</v>
      </c>
      <c r="B701" s="161" t="s">
        <v>16</v>
      </c>
      <c r="E701" s="129">
        <v>55000</v>
      </c>
      <c r="F701" s="81">
        <v>46</v>
      </c>
      <c r="G701" s="129">
        <v>2554465.64</v>
      </c>
      <c r="H701" s="107" t="s">
        <v>1557</v>
      </c>
      <c r="J701" s="195"/>
    </row>
    <row r="702" spans="1:10">
      <c r="A702" s="160">
        <v>42404</v>
      </c>
      <c r="B702" s="161" t="s">
        <v>16</v>
      </c>
      <c r="E702" s="129">
        <v>8563.34</v>
      </c>
      <c r="F702" s="81">
        <v>17</v>
      </c>
      <c r="G702" s="129">
        <v>2499465.64</v>
      </c>
      <c r="H702" s="107" t="s">
        <v>1558</v>
      </c>
      <c r="J702" s="195"/>
    </row>
    <row r="703" spans="1:10">
      <c r="A703" s="160">
        <v>42404</v>
      </c>
      <c r="B703" s="161" t="s">
        <v>16</v>
      </c>
      <c r="E703" s="129">
        <v>20611.02</v>
      </c>
      <c r="F703" s="81">
        <v>21</v>
      </c>
      <c r="G703" s="129">
        <v>2490902.2999999998</v>
      </c>
      <c r="H703" s="107" t="s">
        <v>1559</v>
      </c>
      <c r="J703" s="195"/>
    </row>
    <row r="704" spans="1:10">
      <c r="A704" s="160">
        <v>42404</v>
      </c>
      <c r="B704" s="183" t="s">
        <v>1560</v>
      </c>
      <c r="C704" s="129">
        <v>5000</v>
      </c>
      <c r="D704" s="85">
        <v>229</v>
      </c>
      <c r="G704" s="129">
        <v>2470291.2799999998</v>
      </c>
      <c r="H704" s="107"/>
      <c r="J704" s="195"/>
    </row>
    <row r="705" spans="1:10">
      <c r="A705" s="160">
        <v>42404</v>
      </c>
      <c r="B705" s="112" t="s">
        <v>50</v>
      </c>
      <c r="C705" s="109">
        <v>22.95</v>
      </c>
      <c r="D705" s="85">
        <v>227</v>
      </c>
      <c r="G705" s="129">
        <v>2475291.2799999998</v>
      </c>
      <c r="H705" s="113" t="s">
        <v>819</v>
      </c>
      <c r="J705" s="195"/>
    </row>
    <row r="706" spans="1:10">
      <c r="A706" s="160">
        <v>42404</v>
      </c>
      <c r="B706" s="112" t="s">
        <v>52</v>
      </c>
      <c r="C706" s="109">
        <v>143.41999999999999</v>
      </c>
      <c r="D706" s="85">
        <v>227</v>
      </c>
      <c r="G706" s="129">
        <v>2475314.23</v>
      </c>
      <c r="H706" s="113" t="s">
        <v>819</v>
      </c>
      <c r="J706" s="195"/>
    </row>
    <row r="707" spans="1:10">
      <c r="A707" s="160">
        <v>42404</v>
      </c>
      <c r="B707" s="111" t="s">
        <v>53</v>
      </c>
      <c r="E707" s="129">
        <v>17692.77</v>
      </c>
      <c r="F707" s="81">
        <v>18</v>
      </c>
      <c r="G707" s="129">
        <v>2475457.65</v>
      </c>
      <c r="H707" s="105" t="s">
        <v>1561</v>
      </c>
      <c r="J707" s="195"/>
    </row>
    <row r="708" spans="1:10">
      <c r="A708" s="160">
        <v>42404</v>
      </c>
      <c r="B708" s="112" t="s">
        <v>55</v>
      </c>
      <c r="C708" s="109">
        <v>33.31</v>
      </c>
      <c r="D708" s="85">
        <v>227</v>
      </c>
      <c r="G708" s="129">
        <v>2457764.88</v>
      </c>
      <c r="H708" s="113" t="s">
        <v>819</v>
      </c>
      <c r="J708" s="195"/>
    </row>
    <row r="709" spans="1:10">
      <c r="A709" s="160">
        <v>42404</v>
      </c>
      <c r="B709" s="112" t="s">
        <v>56</v>
      </c>
      <c r="C709" s="109">
        <v>208.2</v>
      </c>
      <c r="D709" s="85">
        <v>227</v>
      </c>
      <c r="G709" s="129">
        <v>2457798.19</v>
      </c>
      <c r="H709" s="113" t="s">
        <v>819</v>
      </c>
      <c r="J709" s="195"/>
    </row>
    <row r="710" spans="1:10">
      <c r="A710" s="160">
        <v>42404</v>
      </c>
      <c r="B710" s="161" t="s">
        <v>57</v>
      </c>
      <c r="E710" s="129">
        <v>8498.58</v>
      </c>
      <c r="F710" s="81">
        <v>18</v>
      </c>
      <c r="G710" s="129">
        <v>2458006.39</v>
      </c>
      <c r="H710" s="105" t="s">
        <v>1561</v>
      </c>
      <c r="J710" s="195"/>
    </row>
    <row r="711" spans="1:10">
      <c r="A711" s="160">
        <v>42404</v>
      </c>
      <c r="B711" s="161" t="s">
        <v>1562</v>
      </c>
      <c r="C711" s="129">
        <v>12226.98</v>
      </c>
      <c r="D711" s="176">
        <v>13</v>
      </c>
      <c r="G711" s="129">
        <v>2449507.81</v>
      </c>
      <c r="H711" s="107"/>
      <c r="J711" s="195"/>
    </row>
    <row r="712" spans="1:10">
      <c r="A712" s="160">
        <v>42404</v>
      </c>
      <c r="B712" s="161" t="s">
        <v>1563</v>
      </c>
      <c r="C712" s="109">
        <v>5701.2</v>
      </c>
      <c r="D712" s="85">
        <v>14</v>
      </c>
      <c r="G712" s="129">
        <v>2461734.79</v>
      </c>
      <c r="H712" s="107"/>
      <c r="J712" s="195"/>
    </row>
    <row r="713" spans="1:10">
      <c r="A713" s="162">
        <v>42403</v>
      </c>
      <c r="B713" s="132" t="s">
        <v>1564</v>
      </c>
      <c r="C713" s="109">
        <v>181434.49</v>
      </c>
      <c r="D713" s="85">
        <v>21</v>
      </c>
      <c r="G713" s="129">
        <v>2467435.9900000002</v>
      </c>
      <c r="H713" s="107" t="s">
        <v>1565</v>
      </c>
      <c r="I713" s="99" t="s">
        <v>802</v>
      </c>
      <c r="J713" s="195"/>
    </row>
    <row r="714" spans="1:10">
      <c r="A714" s="162">
        <v>42403</v>
      </c>
      <c r="B714" s="132" t="s">
        <v>1566</v>
      </c>
      <c r="C714" s="109">
        <v>92.31</v>
      </c>
      <c r="D714" s="85">
        <v>21</v>
      </c>
      <c r="G714" s="129">
        <v>2648870.48</v>
      </c>
      <c r="H714" s="107" t="s">
        <v>1565</v>
      </c>
      <c r="I714" s="99" t="s">
        <v>802</v>
      </c>
      <c r="J714" s="195"/>
    </row>
    <row r="715" spans="1:10">
      <c r="A715" s="162">
        <v>42403</v>
      </c>
      <c r="B715" s="161" t="s">
        <v>1567</v>
      </c>
      <c r="C715" s="109"/>
      <c r="D715" s="85"/>
      <c r="E715" s="129">
        <v>212900</v>
      </c>
      <c r="F715" s="81">
        <v>31</v>
      </c>
      <c r="G715" s="129">
        <v>2648962.79</v>
      </c>
      <c r="H715" s="107" t="s">
        <v>1568</v>
      </c>
      <c r="J715" s="195"/>
    </row>
    <row r="716" spans="1:10">
      <c r="A716" s="162">
        <v>42403</v>
      </c>
      <c r="B716" s="161" t="s">
        <v>1569</v>
      </c>
      <c r="C716" s="129">
        <v>7070.28</v>
      </c>
      <c r="D716" s="176">
        <v>11</v>
      </c>
      <c r="G716" s="129">
        <v>2436062.79</v>
      </c>
      <c r="H716" s="107"/>
      <c r="J716" s="195"/>
    </row>
    <row r="717" spans="1:10">
      <c r="A717" s="162">
        <v>42403</v>
      </c>
      <c r="B717" s="161" t="s">
        <v>1570</v>
      </c>
      <c r="C717" s="129">
        <v>20607.990000000002</v>
      </c>
      <c r="D717" s="176">
        <v>12</v>
      </c>
      <c r="G717" s="129">
        <v>2443133.0699999998</v>
      </c>
      <c r="H717" s="107"/>
      <c r="J717" s="195"/>
    </row>
    <row r="718" spans="1:10">
      <c r="A718" s="162">
        <v>42403</v>
      </c>
      <c r="B718" s="161" t="s">
        <v>1571</v>
      </c>
      <c r="C718" s="129">
        <v>5693.3</v>
      </c>
      <c r="D718" s="176">
        <v>15</v>
      </c>
      <c r="G718" s="129">
        <v>2463741.06</v>
      </c>
      <c r="H718" s="107"/>
      <c r="J718" s="195"/>
    </row>
    <row r="719" spans="1:10">
      <c r="A719" s="162">
        <v>42403</v>
      </c>
      <c r="B719" s="161" t="s">
        <v>1572</v>
      </c>
      <c r="C719" s="129">
        <v>6184.75</v>
      </c>
      <c r="D719" s="176">
        <v>16</v>
      </c>
      <c r="G719" s="129">
        <v>2469434.36</v>
      </c>
      <c r="H719" s="107"/>
      <c r="J719" s="195"/>
    </row>
    <row r="720" spans="1:10">
      <c r="A720" s="162">
        <v>42403</v>
      </c>
      <c r="B720" s="161" t="s">
        <v>1573</v>
      </c>
      <c r="C720" s="129">
        <v>3200</v>
      </c>
      <c r="D720" s="176">
        <v>1</v>
      </c>
      <c r="G720" s="129">
        <v>2475619.11</v>
      </c>
      <c r="H720" s="107"/>
      <c r="J720" s="195"/>
    </row>
    <row r="721" spans="1:10">
      <c r="A721" s="162">
        <v>42403</v>
      </c>
      <c r="B721" s="161" t="s">
        <v>1574</v>
      </c>
      <c r="C721" s="129">
        <v>270636.58</v>
      </c>
      <c r="D721" s="176">
        <v>18</v>
      </c>
      <c r="G721" s="129">
        <v>2478819.11</v>
      </c>
      <c r="H721" s="107"/>
      <c r="J721" s="195"/>
    </row>
    <row r="722" spans="1:10">
      <c r="A722" s="162">
        <v>42403</v>
      </c>
      <c r="B722" s="161" t="s">
        <v>1575</v>
      </c>
      <c r="C722" s="129">
        <v>193173.04</v>
      </c>
      <c r="D722" s="176">
        <v>17</v>
      </c>
      <c r="G722" s="129">
        <v>2749455.69</v>
      </c>
      <c r="H722" s="107"/>
      <c r="J722" s="195"/>
    </row>
    <row r="723" spans="1:10">
      <c r="A723" s="162">
        <v>42403</v>
      </c>
      <c r="B723" s="161" t="s">
        <v>1576</v>
      </c>
      <c r="C723" s="129">
        <v>327985.21999999997</v>
      </c>
      <c r="D723" s="176">
        <v>19</v>
      </c>
      <c r="G723" s="129">
        <v>2942628.73</v>
      </c>
      <c r="H723" s="107"/>
      <c r="J723" s="195"/>
    </row>
    <row r="724" spans="1:10">
      <c r="A724" s="162">
        <v>42403</v>
      </c>
      <c r="B724" s="161" t="s">
        <v>1577</v>
      </c>
      <c r="E724" s="129">
        <v>20000</v>
      </c>
      <c r="F724" s="81" t="s">
        <v>776</v>
      </c>
      <c r="G724" s="129">
        <v>3270613.95</v>
      </c>
      <c r="H724" s="107" t="s">
        <v>1578</v>
      </c>
      <c r="J724" s="195"/>
    </row>
    <row r="725" spans="1:10">
      <c r="A725" s="162">
        <v>42403</v>
      </c>
      <c r="B725" s="161" t="s">
        <v>1579</v>
      </c>
      <c r="E725" s="129">
        <v>9880.36</v>
      </c>
      <c r="F725" s="81">
        <v>32</v>
      </c>
      <c r="G725" s="129">
        <v>3250613.95</v>
      </c>
      <c r="H725" s="107" t="s">
        <v>1580</v>
      </c>
      <c r="J725" s="195"/>
    </row>
    <row r="726" spans="1:10">
      <c r="A726" s="162">
        <v>42403</v>
      </c>
      <c r="B726" s="161" t="s">
        <v>1581</v>
      </c>
      <c r="E726" s="129">
        <v>1000</v>
      </c>
      <c r="G726" s="129">
        <v>3240733.59</v>
      </c>
      <c r="H726" s="107"/>
      <c r="J726" s="195"/>
    </row>
    <row r="727" spans="1:10">
      <c r="A727" s="162">
        <v>42403</v>
      </c>
      <c r="B727" s="128" t="s">
        <v>1582</v>
      </c>
      <c r="C727" s="109">
        <v>1269796.3999999999</v>
      </c>
      <c r="D727" s="85">
        <v>20</v>
      </c>
      <c r="E727" s="109"/>
      <c r="F727" s="80"/>
      <c r="G727" s="129">
        <v>3239733.59</v>
      </c>
      <c r="H727" s="107"/>
      <c r="J727" s="195"/>
    </row>
    <row r="728" spans="1:10">
      <c r="A728" s="162">
        <v>42403</v>
      </c>
      <c r="B728" s="128" t="s">
        <v>1583</v>
      </c>
      <c r="C728" s="109"/>
      <c r="D728" s="85"/>
      <c r="E728" s="109">
        <v>70003.039999999994</v>
      </c>
      <c r="F728" s="80">
        <v>20</v>
      </c>
      <c r="G728" s="129">
        <v>4509529.99</v>
      </c>
      <c r="H728" s="107" t="s">
        <v>1584</v>
      </c>
      <c r="J728" s="195"/>
    </row>
    <row r="729" spans="1:10">
      <c r="A729" s="162">
        <v>42403</v>
      </c>
      <c r="B729" s="128" t="s">
        <v>16</v>
      </c>
      <c r="C729" s="109"/>
      <c r="D729" s="85"/>
      <c r="E729" s="109">
        <v>1200</v>
      </c>
      <c r="F729" s="80">
        <v>49</v>
      </c>
      <c r="G729" s="129">
        <v>4439526.95</v>
      </c>
      <c r="H729" s="107" t="s">
        <v>1585</v>
      </c>
      <c r="J729" s="195"/>
    </row>
    <row r="730" spans="1:10">
      <c r="A730" s="162">
        <v>42403</v>
      </c>
      <c r="B730" s="128" t="s">
        <v>13</v>
      </c>
      <c r="C730" s="109"/>
      <c r="D730" s="85"/>
      <c r="E730" s="109">
        <v>57.6</v>
      </c>
      <c r="F730" s="80"/>
      <c r="G730" s="129">
        <v>4438326.95</v>
      </c>
      <c r="H730" s="107"/>
      <c r="J730" s="195"/>
    </row>
    <row r="731" spans="1:10">
      <c r="A731" s="162">
        <v>42403</v>
      </c>
      <c r="B731" s="186" t="s">
        <v>1586</v>
      </c>
      <c r="C731" s="109">
        <v>5000</v>
      </c>
      <c r="D731" s="85">
        <v>229</v>
      </c>
      <c r="E731" s="109"/>
      <c r="F731" s="80"/>
      <c r="G731" s="129">
        <v>4438269.3499999996</v>
      </c>
      <c r="H731" s="107"/>
      <c r="J731" s="195"/>
    </row>
    <row r="732" spans="1:10">
      <c r="A732" s="163">
        <v>42403</v>
      </c>
      <c r="B732" s="164" t="s">
        <v>1587</v>
      </c>
      <c r="C732" s="109"/>
      <c r="D732" s="85"/>
      <c r="E732" s="109">
        <v>289942</v>
      </c>
      <c r="F732" s="80">
        <v>22</v>
      </c>
      <c r="G732" s="109">
        <v>4443269.3499999996</v>
      </c>
      <c r="H732" s="107" t="s">
        <v>1588</v>
      </c>
      <c r="J732" s="195"/>
    </row>
    <row r="733" spans="1:10">
      <c r="A733" s="162">
        <v>42403</v>
      </c>
      <c r="B733" s="128" t="s">
        <v>1589</v>
      </c>
      <c r="E733" s="129">
        <v>10000</v>
      </c>
      <c r="F733" s="81" t="s">
        <v>1669</v>
      </c>
      <c r="G733" s="129">
        <v>4153327.35</v>
      </c>
      <c r="H733" s="107" t="s">
        <v>1590</v>
      </c>
      <c r="J733" s="195"/>
    </row>
    <row r="734" spans="1:10">
      <c r="A734" s="162">
        <v>42403</v>
      </c>
      <c r="B734" s="128" t="s">
        <v>16</v>
      </c>
      <c r="E734" s="129">
        <v>37330.51</v>
      </c>
      <c r="F734" s="81" t="s">
        <v>1672</v>
      </c>
      <c r="G734" s="129">
        <v>4143327.35</v>
      </c>
      <c r="H734" s="121" t="s">
        <v>1591</v>
      </c>
      <c r="J734" s="195"/>
    </row>
    <row r="735" spans="1:10">
      <c r="A735" s="162">
        <v>42403</v>
      </c>
      <c r="B735" s="128" t="s">
        <v>16</v>
      </c>
      <c r="E735" s="129">
        <v>30000</v>
      </c>
      <c r="F735" s="81">
        <v>4</v>
      </c>
      <c r="G735" s="129">
        <v>4105996.84</v>
      </c>
      <c r="H735" s="107" t="s">
        <v>1592</v>
      </c>
      <c r="J735" s="195"/>
    </row>
    <row r="736" spans="1:10">
      <c r="A736" s="162">
        <v>42403</v>
      </c>
      <c r="B736" s="128" t="s">
        <v>16</v>
      </c>
      <c r="E736" s="129">
        <v>1530.23</v>
      </c>
      <c r="F736" s="81">
        <v>3</v>
      </c>
      <c r="G736" s="129">
        <v>4075996.84</v>
      </c>
      <c r="H736" s="107" t="s">
        <v>1593</v>
      </c>
      <c r="J736" s="195"/>
    </row>
    <row r="737" spans="1:10">
      <c r="A737" s="162">
        <v>42403</v>
      </c>
      <c r="B737" s="128" t="s">
        <v>16</v>
      </c>
      <c r="E737" s="129">
        <v>600</v>
      </c>
      <c r="F737" s="81" t="s">
        <v>775</v>
      </c>
      <c r="G737" s="129">
        <v>4074466.61</v>
      </c>
      <c r="H737" s="121" t="s">
        <v>1594</v>
      </c>
      <c r="J737" s="195"/>
    </row>
    <row r="738" spans="1:10">
      <c r="A738" s="162">
        <v>42403</v>
      </c>
      <c r="B738" s="128" t="s">
        <v>16</v>
      </c>
      <c r="E738" s="129">
        <v>8066.93</v>
      </c>
      <c r="F738" s="81">
        <v>10</v>
      </c>
      <c r="G738" s="129">
        <v>4073866.61</v>
      </c>
      <c r="H738" s="107" t="s">
        <v>1595</v>
      </c>
      <c r="J738" s="195"/>
    </row>
    <row r="739" spans="1:10">
      <c r="A739" s="162">
        <v>42403</v>
      </c>
      <c r="B739" s="128" t="s">
        <v>16</v>
      </c>
      <c r="E739" s="129">
        <v>25000</v>
      </c>
      <c r="F739" s="81">
        <v>1</v>
      </c>
      <c r="G739" s="129">
        <v>4065799.68</v>
      </c>
      <c r="H739" s="107" t="s">
        <v>1596</v>
      </c>
      <c r="J739" s="195"/>
    </row>
    <row r="740" spans="1:10">
      <c r="A740" s="162">
        <v>42403</v>
      </c>
      <c r="B740" s="128" t="s">
        <v>16</v>
      </c>
      <c r="E740" s="129">
        <v>35000</v>
      </c>
      <c r="F740" s="81">
        <v>8</v>
      </c>
      <c r="G740" s="129">
        <v>4040799.68</v>
      </c>
      <c r="H740" s="107" t="s">
        <v>1597</v>
      </c>
      <c r="J740" s="195"/>
    </row>
    <row r="741" spans="1:10">
      <c r="A741" s="162">
        <v>42403</v>
      </c>
      <c r="B741" s="128" t="s">
        <v>16</v>
      </c>
      <c r="E741" s="129">
        <v>70000</v>
      </c>
      <c r="F741" s="81">
        <v>6</v>
      </c>
      <c r="G741" s="129">
        <v>4005799.68</v>
      </c>
      <c r="H741" s="107" t="s">
        <v>1598</v>
      </c>
      <c r="J741" s="195"/>
    </row>
    <row r="742" spans="1:10">
      <c r="A742" s="162">
        <v>42403</v>
      </c>
      <c r="B742" s="128" t="s">
        <v>16</v>
      </c>
      <c r="E742" s="129">
        <v>75000</v>
      </c>
      <c r="F742" s="81">
        <v>7</v>
      </c>
      <c r="G742" s="129">
        <v>3935799.68</v>
      </c>
      <c r="H742" s="107" t="s">
        <v>1599</v>
      </c>
      <c r="J742" s="195"/>
    </row>
    <row r="743" spans="1:10">
      <c r="A743" s="162">
        <v>42403</v>
      </c>
      <c r="B743" s="111" t="s">
        <v>1600</v>
      </c>
      <c r="C743" s="109"/>
      <c r="D743" s="85"/>
      <c r="E743" s="129">
        <v>420900</v>
      </c>
      <c r="F743" s="81">
        <v>24</v>
      </c>
      <c r="G743" s="129">
        <v>3860799.68</v>
      </c>
      <c r="H743" s="107" t="s">
        <v>1601</v>
      </c>
      <c r="J743" s="195"/>
    </row>
    <row r="744" spans="1:10">
      <c r="A744" s="162">
        <v>42403</v>
      </c>
      <c r="B744" s="112" t="s">
        <v>50</v>
      </c>
      <c r="C744" s="109">
        <v>17.190000000000001</v>
      </c>
      <c r="D744" s="85">
        <v>227</v>
      </c>
      <c r="G744" s="129">
        <v>3439899.68</v>
      </c>
      <c r="H744" s="113" t="s">
        <v>819</v>
      </c>
      <c r="J744" s="195"/>
    </row>
    <row r="745" spans="1:10">
      <c r="A745" s="162">
        <v>42403</v>
      </c>
      <c r="B745" s="112" t="s">
        <v>52</v>
      </c>
      <c r="C745" s="109">
        <v>107.42</v>
      </c>
      <c r="D745" s="85">
        <v>227</v>
      </c>
      <c r="G745" s="129">
        <v>3439916.87</v>
      </c>
      <c r="H745" s="113" t="s">
        <v>819</v>
      </c>
      <c r="J745" s="195"/>
    </row>
    <row r="746" spans="1:10">
      <c r="A746" s="162">
        <v>42403</v>
      </c>
      <c r="B746" s="111" t="s">
        <v>53</v>
      </c>
      <c r="C746" s="109"/>
      <c r="D746" s="85"/>
      <c r="E746" s="129">
        <v>47153.97</v>
      </c>
      <c r="F746" s="81">
        <v>2</v>
      </c>
      <c r="G746" s="129">
        <v>3440024.29</v>
      </c>
      <c r="H746" s="105" t="s">
        <v>1602</v>
      </c>
      <c r="J746" s="195"/>
    </row>
    <row r="747" spans="1:10">
      <c r="A747" s="162">
        <v>42403</v>
      </c>
      <c r="B747" s="112" t="s">
        <v>55</v>
      </c>
      <c r="C747" s="109">
        <v>152.79</v>
      </c>
      <c r="D747" s="85">
        <v>227</v>
      </c>
      <c r="G747" s="129">
        <v>3392870.32</v>
      </c>
      <c r="H747" s="113" t="s">
        <v>819</v>
      </c>
      <c r="J747" s="195"/>
    </row>
    <row r="748" spans="1:10">
      <c r="A748" s="162">
        <v>42403</v>
      </c>
      <c r="B748" s="112" t="s">
        <v>56</v>
      </c>
      <c r="C748" s="109">
        <v>954.93</v>
      </c>
      <c r="D748" s="85">
        <v>227</v>
      </c>
      <c r="G748" s="129">
        <v>3393023.11</v>
      </c>
      <c r="H748" s="113" t="s">
        <v>819</v>
      </c>
      <c r="J748" s="195"/>
    </row>
    <row r="749" spans="1:10">
      <c r="A749" s="162">
        <v>42403</v>
      </c>
      <c r="B749" s="111" t="s">
        <v>57</v>
      </c>
      <c r="C749" s="109"/>
      <c r="D749" s="85"/>
      <c r="E749" s="129">
        <v>38977.370000000003</v>
      </c>
      <c r="F749" s="81">
        <v>2</v>
      </c>
      <c r="G749" s="129">
        <v>3393978.04</v>
      </c>
      <c r="H749" s="105" t="s">
        <v>1602</v>
      </c>
      <c r="J749" s="195"/>
    </row>
    <row r="750" spans="1:10">
      <c r="A750" s="162">
        <v>42403</v>
      </c>
      <c r="B750" s="111" t="s">
        <v>1603</v>
      </c>
      <c r="C750" s="109">
        <v>46256.480000000003</v>
      </c>
      <c r="D750" s="85">
        <v>351</v>
      </c>
      <c r="G750" s="129">
        <v>3355000.67</v>
      </c>
      <c r="H750" s="107"/>
      <c r="J750" s="195"/>
    </row>
    <row r="751" spans="1:10">
      <c r="A751" s="162">
        <v>42403</v>
      </c>
      <c r="B751" s="111" t="s">
        <v>1604</v>
      </c>
      <c r="C751" s="109">
        <v>221.11</v>
      </c>
      <c r="D751" s="85" t="s">
        <v>771</v>
      </c>
      <c r="G751" s="129">
        <v>3401257.15</v>
      </c>
      <c r="H751" s="107"/>
      <c r="J751" s="195"/>
    </row>
    <row r="752" spans="1:10">
      <c r="A752" s="162">
        <v>42403</v>
      </c>
      <c r="B752" s="161" t="s">
        <v>1605</v>
      </c>
      <c r="C752" s="129">
        <v>429.46</v>
      </c>
      <c r="D752" s="176" t="s">
        <v>770</v>
      </c>
      <c r="G752" s="129">
        <v>3401478.26</v>
      </c>
      <c r="H752" s="107"/>
      <c r="J752" s="195"/>
    </row>
    <row r="753" spans="1:10">
      <c r="A753" s="162">
        <v>42403</v>
      </c>
      <c r="B753" s="161" t="s">
        <v>1606</v>
      </c>
      <c r="C753" s="129">
        <v>270.12</v>
      </c>
      <c r="D753" s="176" t="s">
        <v>769</v>
      </c>
      <c r="G753" s="129">
        <v>3401907.72</v>
      </c>
      <c r="H753" s="107"/>
      <c r="J753" s="195"/>
    </row>
    <row r="754" spans="1:10">
      <c r="A754" s="162">
        <v>42403</v>
      </c>
      <c r="B754" s="161" t="s">
        <v>1607</v>
      </c>
      <c r="C754" s="129">
        <v>10058.35</v>
      </c>
      <c r="D754" s="176" t="s">
        <v>768</v>
      </c>
      <c r="G754" s="129">
        <v>3402177.84</v>
      </c>
      <c r="H754" s="107"/>
      <c r="J754" s="195"/>
    </row>
    <row r="755" spans="1:10">
      <c r="A755" s="162">
        <v>42402</v>
      </c>
      <c r="B755" s="132" t="s">
        <v>794</v>
      </c>
      <c r="C755" s="109">
        <v>150.76</v>
      </c>
      <c r="D755" s="85">
        <v>9</v>
      </c>
      <c r="G755" s="129">
        <v>3412236.19</v>
      </c>
      <c r="H755" s="107" t="s">
        <v>933</v>
      </c>
      <c r="I755" s="99" t="s">
        <v>802</v>
      </c>
      <c r="J755" s="129"/>
    </row>
    <row r="756" spans="1:10">
      <c r="A756" s="162">
        <v>42402</v>
      </c>
      <c r="B756" s="132" t="s">
        <v>1608</v>
      </c>
      <c r="C756" s="109">
        <v>123.54</v>
      </c>
      <c r="D756" s="85">
        <v>9</v>
      </c>
      <c r="G756" s="129">
        <v>3412386.95</v>
      </c>
      <c r="H756" s="107" t="s">
        <v>1321</v>
      </c>
      <c r="I756" s="99" t="s">
        <v>802</v>
      </c>
    </row>
    <row r="757" spans="1:10">
      <c r="A757" s="162">
        <v>42402</v>
      </c>
      <c r="B757" s="132" t="s">
        <v>1609</v>
      </c>
      <c r="C757" s="109">
        <v>250.65</v>
      </c>
      <c r="D757" s="85">
        <v>9</v>
      </c>
      <c r="G757" s="129">
        <v>3412510.49</v>
      </c>
      <c r="H757" s="107" t="s">
        <v>1324</v>
      </c>
      <c r="I757" s="99" t="s">
        <v>802</v>
      </c>
    </row>
    <row r="758" spans="1:10">
      <c r="A758" s="162">
        <v>42402</v>
      </c>
      <c r="B758" s="132" t="s">
        <v>1610</v>
      </c>
      <c r="C758" s="109">
        <v>254.61</v>
      </c>
      <c r="D758" s="85">
        <v>9</v>
      </c>
      <c r="G758" s="129">
        <v>3412761.14</v>
      </c>
      <c r="H758" s="107" t="s">
        <v>1327</v>
      </c>
      <c r="I758" s="99" t="s">
        <v>802</v>
      </c>
    </row>
    <row r="759" spans="1:10">
      <c r="A759" s="162">
        <v>42402</v>
      </c>
      <c r="B759" s="132" t="s">
        <v>795</v>
      </c>
      <c r="C759" s="109">
        <v>309.88</v>
      </c>
      <c r="D759" s="85">
        <v>9</v>
      </c>
      <c r="G759" s="129">
        <v>3413015.75</v>
      </c>
      <c r="H759" s="107" t="s">
        <v>1551</v>
      </c>
      <c r="I759" s="99" t="s">
        <v>802</v>
      </c>
    </row>
    <row r="760" spans="1:10">
      <c r="A760" s="162">
        <v>42402</v>
      </c>
      <c r="B760" s="132" t="s">
        <v>796</v>
      </c>
      <c r="C760" s="109">
        <v>1612.96</v>
      </c>
      <c r="D760" s="85">
        <v>9</v>
      </c>
      <c r="G760" s="129">
        <v>3413325.63</v>
      </c>
      <c r="H760" s="107" t="s">
        <v>1611</v>
      </c>
      <c r="I760" s="99" t="s">
        <v>802</v>
      </c>
    </row>
    <row r="761" spans="1:10">
      <c r="A761" s="162">
        <v>42402</v>
      </c>
      <c r="B761" s="132" t="s">
        <v>797</v>
      </c>
      <c r="C761" s="109">
        <v>1080.23</v>
      </c>
      <c r="D761" s="85">
        <v>9</v>
      </c>
      <c r="G761" s="129">
        <v>3414938.59</v>
      </c>
      <c r="H761" s="107" t="s">
        <v>1612</v>
      </c>
      <c r="I761" s="99" t="s">
        <v>802</v>
      </c>
    </row>
    <row r="762" spans="1:10">
      <c r="A762" s="162">
        <v>42402</v>
      </c>
      <c r="B762" s="132" t="s">
        <v>1613</v>
      </c>
      <c r="C762" s="109">
        <v>633.97</v>
      </c>
      <c r="D762" s="85">
        <v>9</v>
      </c>
      <c r="G762" s="129">
        <v>3416018.82</v>
      </c>
      <c r="H762" s="107" t="s">
        <v>1532</v>
      </c>
      <c r="I762" s="99" t="s">
        <v>802</v>
      </c>
    </row>
    <row r="763" spans="1:10">
      <c r="A763" s="162">
        <v>42402</v>
      </c>
      <c r="B763" s="132" t="s">
        <v>1614</v>
      </c>
      <c r="C763" s="109">
        <v>952.64</v>
      </c>
      <c r="D763" s="85">
        <v>9</v>
      </c>
      <c r="G763" s="129">
        <v>3416652.79</v>
      </c>
      <c r="H763" s="107" t="s">
        <v>1565</v>
      </c>
      <c r="I763" s="99" t="s">
        <v>802</v>
      </c>
    </row>
    <row r="764" spans="1:10">
      <c r="A764" s="162">
        <v>42402</v>
      </c>
      <c r="B764" s="132" t="s">
        <v>1615</v>
      </c>
      <c r="C764" s="109">
        <v>1165.97</v>
      </c>
      <c r="D764" s="85">
        <v>9</v>
      </c>
      <c r="G764" s="129">
        <v>3417605.43</v>
      </c>
      <c r="H764" s="107" t="s">
        <v>835</v>
      </c>
      <c r="I764" s="99" t="s">
        <v>802</v>
      </c>
    </row>
    <row r="765" spans="1:10">
      <c r="A765" s="162">
        <v>42402</v>
      </c>
      <c r="B765" s="132" t="s">
        <v>1616</v>
      </c>
      <c r="C765" s="109">
        <v>1276.1400000000001</v>
      </c>
      <c r="D765" s="85">
        <v>9</v>
      </c>
      <c r="G765" s="129">
        <v>3418771.4</v>
      </c>
      <c r="H765" s="107" t="s">
        <v>1617</v>
      </c>
      <c r="I765" s="99" t="s">
        <v>802</v>
      </c>
    </row>
    <row r="766" spans="1:10">
      <c r="A766" s="162">
        <v>42402</v>
      </c>
      <c r="B766" s="132" t="s">
        <v>1618</v>
      </c>
      <c r="C766" s="109">
        <v>1165.97</v>
      </c>
      <c r="D766" s="85">
        <v>9</v>
      </c>
      <c r="G766" s="129">
        <v>3420047.54</v>
      </c>
      <c r="H766" s="107" t="s">
        <v>1619</v>
      </c>
      <c r="I766" s="99" t="s">
        <v>802</v>
      </c>
    </row>
    <row r="767" spans="1:10">
      <c r="A767" s="162">
        <v>42402</v>
      </c>
      <c r="B767" s="132" t="s">
        <v>1620</v>
      </c>
      <c r="C767" s="109">
        <v>1940.89</v>
      </c>
      <c r="D767" s="85">
        <v>9</v>
      </c>
      <c r="G767" s="129">
        <v>3421213.51</v>
      </c>
      <c r="H767" s="107" t="s">
        <v>1621</v>
      </c>
      <c r="I767" s="99" t="s">
        <v>802</v>
      </c>
    </row>
    <row r="768" spans="1:10">
      <c r="A768" s="162">
        <v>42402</v>
      </c>
      <c r="B768" s="132" t="s">
        <v>1622</v>
      </c>
      <c r="C768" s="109">
        <v>1022.58</v>
      </c>
      <c r="D768" s="85">
        <v>9</v>
      </c>
      <c r="G768" s="129">
        <v>3423154.4</v>
      </c>
      <c r="H768" s="107" t="s">
        <v>328</v>
      </c>
      <c r="I768" s="99" t="s">
        <v>802</v>
      </c>
    </row>
    <row r="769" spans="1:9">
      <c r="A769" s="162">
        <v>42402</v>
      </c>
      <c r="B769" s="132" t="s">
        <v>798</v>
      </c>
      <c r="C769" s="109">
        <v>1940.89</v>
      </c>
      <c r="D769" s="85">
        <v>9</v>
      </c>
      <c r="G769" s="129">
        <v>3424176.98</v>
      </c>
      <c r="H769" s="107" t="s">
        <v>1623</v>
      </c>
      <c r="I769" s="99" t="s">
        <v>802</v>
      </c>
    </row>
    <row r="770" spans="1:9">
      <c r="A770" s="162">
        <v>42402</v>
      </c>
      <c r="B770" s="132" t="s">
        <v>799</v>
      </c>
      <c r="C770" s="109">
        <v>1165.97</v>
      </c>
      <c r="D770" s="85">
        <v>9</v>
      </c>
      <c r="G770" s="129">
        <v>3426117.87</v>
      </c>
      <c r="H770" s="107" t="s">
        <v>1624</v>
      </c>
      <c r="I770" s="99" t="s">
        <v>802</v>
      </c>
    </row>
    <row r="771" spans="1:9">
      <c r="A771" s="162">
        <v>42402</v>
      </c>
      <c r="B771" s="132" t="s">
        <v>1625</v>
      </c>
      <c r="C771" s="109">
        <v>2253.63</v>
      </c>
      <c r="D771" s="85">
        <v>9</v>
      </c>
      <c r="G771" s="129">
        <v>3427283.84</v>
      </c>
      <c r="H771" s="107" t="s">
        <v>1535</v>
      </c>
      <c r="I771" s="99" t="s">
        <v>802</v>
      </c>
    </row>
    <row r="772" spans="1:9">
      <c r="A772" s="162">
        <v>42402</v>
      </c>
      <c r="B772" s="132" t="s">
        <v>1626</v>
      </c>
      <c r="C772" s="109">
        <v>2253.63</v>
      </c>
      <c r="D772" s="85">
        <v>9</v>
      </c>
      <c r="G772" s="129">
        <v>3429537.47</v>
      </c>
      <c r="H772" s="107" t="s">
        <v>1539</v>
      </c>
      <c r="I772" s="99" t="s">
        <v>802</v>
      </c>
    </row>
    <row r="773" spans="1:9">
      <c r="A773" s="162">
        <v>42402</v>
      </c>
      <c r="B773" s="132" t="s">
        <v>1627</v>
      </c>
      <c r="C773" s="109">
        <v>2059.9699999999998</v>
      </c>
      <c r="D773" s="85">
        <v>9</v>
      </c>
      <c r="G773" s="129">
        <v>3431791.1</v>
      </c>
      <c r="H773" s="107" t="s">
        <v>1544</v>
      </c>
      <c r="I773" s="99" t="s">
        <v>802</v>
      </c>
    </row>
    <row r="774" spans="1:9">
      <c r="A774" s="162">
        <v>42402</v>
      </c>
      <c r="B774" s="165" t="s">
        <v>1628</v>
      </c>
      <c r="E774" s="129">
        <v>425700.01</v>
      </c>
      <c r="F774" s="81">
        <v>12</v>
      </c>
      <c r="G774" s="129">
        <v>3433851.07</v>
      </c>
      <c r="H774" s="107" t="s">
        <v>1629</v>
      </c>
      <c r="I774" s="99" t="s">
        <v>802</v>
      </c>
    </row>
    <row r="775" spans="1:9">
      <c r="A775" s="162">
        <v>42402</v>
      </c>
      <c r="B775" s="165" t="s">
        <v>1630</v>
      </c>
      <c r="E775" s="129">
        <v>425700.01</v>
      </c>
      <c r="F775" s="81">
        <v>13</v>
      </c>
      <c r="G775" s="129">
        <v>3008151.06</v>
      </c>
      <c r="H775" s="107" t="s">
        <v>1631</v>
      </c>
      <c r="I775" s="99" t="s">
        <v>802</v>
      </c>
    </row>
    <row r="776" spans="1:9">
      <c r="A776" s="162">
        <v>42402</v>
      </c>
      <c r="B776" s="165" t="s">
        <v>1632</v>
      </c>
      <c r="E776" s="129">
        <v>252100</v>
      </c>
      <c r="F776" s="81">
        <v>14</v>
      </c>
      <c r="G776" s="129">
        <v>2582451.0499999998</v>
      </c>
      <c r="H776" s="107" t="s">
        <v>1633</v>
      </c>
      <c r="I776" s="99" t="s">
        <v>802</v>
      </c>
    </row>
    <row r="777" spans="1:9">
      <c r="A777" s="162">
        <v>42402</v>
      </c>
      <c r="B777" s="165" t="s">
        <v>1634</v>
      </c>
      <c r="E777" s="129">
        <v>226181.14</v>
      </c>
      <c r="F777" s="81">
        <v>15</v>
      </c>
      <c r="G777" s="129">
        <v>2330351.0499999998</v>
      </c>
      <c r="H777" s="107" t="s">
        <v>1635</v>
      </c>
      <c r="I777" s="99" t="s">
        <v>802</v>
      </c>
    </row>
    <row r="778" spans="1:9">
      <c r="A778" s="162">
        <v>42402</v>
      </c>
      <c r="B778" s="165" t="s">
        <v>1636</v>
      </c>
      <c r="E778" s="129">
        <v>274545.3</v>
      </c>
      <c r="F778" s="81">
        <v>16</v>
      </c>
      <c r="G778" s="129">
        <v>2104169.91</v>
      </c>
      <c r="H778" s="107" t="s">
        <v>1637</v>
      </c>
      <c r="I778" s="99" t="s">
        <v>802</v>
      </c>
    </row>
    <row r="779" spans="1:9">
      <c r="A779" s="166">
        <v>42402</v>
      </c>
      <c r="B779" s="167" t="s">
        <v>1638</v>
      </c>
      <c r="C779" s="131"/>
      <c r="D779" s="177"/>
      <c r="E779" s="131">
        <v>22983.15</v>
      </c>
      <c r="F779" s="170">
        <v>23</v>
      </c>
      <c r="G779" s="131">
        <v>1829624.61</v>
      </c>
      <c r="H779" s="107" t="s">
        <v>1639</v>
      </c>
    </row>
    <row r="780" spans="1:9">
      <c r="A780" s="162">
        <v>42402</v>
      </c>
      <c r="B780" s="128" t="s">
        <v>1640</v>
      </c>
      <c r="E780" s="109">
        <v>3940</v>
      </c>
      <c r="F780" s="80">
        <v>9</v>
      </c>
      <c r="G780" s="129">
        <v>1806641.46</v>
      </c>
      <c r="H780" s="107" t="s">
        <v>1641</v>
      </c>
    </row>
    <row r="781" spans="1:9">
      <c r="A781" s="162">
        <v>42402</v>
      </c>
      <c r="B781" s="128" t="s">
        <v>1642</v>
      </c>
      <c r="C781" s="129">
        <v>88000</v>
      </c>
      <c r="D781" s="176" t="s">
        <v>767</v>
      </c>
      <c r="E781" s="109"/>
      <c r="F781" s="80"/>
      <c r="G781" s="129">
        <v>1802701.46</v>
      </c>
      <c r="H781" s="107"/>
    </row>
    <row r="782" spans="1:9">
      <c r="A782" s="162">
        <v>42402</v>
      </c>
      <c r="B782" s="128" t="s">
        <v>1643</v>
      </c>
      <c r="E782" s="109">
        <v>163900</v>
      </c>
      <c r="F782" s="80">
        <v>5</v>
      </c>
      <c r="G782" s="129">
        <v>1890701.46</v>
      </c>
      <c r="H782" s="107" t="s">
        <v>1644</v>
      </c>
    </row>
    <row r="783" spans="1:9">
      <c r="A783" s="162">
        <v>42402</v>
      </c>
      <c r="B783" s="128" t="s">
        <v>1645</v>
      </c>
      <c r="E783" s="109">
        <v>258000</v>
      </c>
      <c r="F783" s="80">
        <v>11</v>
      </c>
      <c r="G783" s="129">
        <v>1726801.46</v>
      </c>
      <c r="H783" s="107"/>
    </row>
    <row r="784" spans="1:9">
      <c r="A784" s="162">
        <v>42402</v>
      </c>
      <c r="B784" s="128" t="s">
        <v>1646</v>
      </c>
      <c r="C784" s="129">
        <v>4308.57</v>
      </c>
      <c r="D784" s="176">
        <v>8</v>
      </c>
      <c r="E784" s="109"/>
      <c r="F784" s="80"/>
      <c r="G784" s="129">
        <v>1468801.46</v>
      </c>
      <c r="H784" s="107"/>
    </row>
    <row r="785" spans="1:8">
      <c r="A785" s="162">
        <v>42402</v>
      </c>
      <c r="B785" s="128" t="s">
        <v>1647</v>
      </c>
      <c r="C785" s="129">
        <v>2189502.4700000002</v>
      </c>
      <c r="D785" s="176">
        <v>6</v>
      </c>
      <c r="E785" s="109"/>
      <c r="F785" s="80"/>
      <c r="G785" s="129">
        <v>1473110.03</v>
      </c>
      <c r="H785" s="107"/>
    </row>
    <row r="786" spans="1:8">
      <c r="A786" s="162">
        <v>42402</v>
      </c>
      <c r="B786" s="128" t="s">
        <v>1648</v>
      </c>
      <c r="C786" s="129">
        <v>274122.02</v>
      </c>
      <c r="D786" s="176">
        <v>5</v>
      </c>
      <c r="E786" s="109"/>
      <c r="F786" s="80"/>
      <c r="G786" s="129">
        <v>3662612.5</v>
      </c>
      <c r="H786" s="107"/>
    </row>
    <row r="787" spans="1:8">
      <c r="A787" s="162">
        <v>42402</v>
      </c>
      <c r="B787" s="128" t="s">
        <v>1649</v>
      </c>
      <c r="C787" s="129">
        <v>372878</v>
      </c>
      <c r="D787" s="176">
        <v>7</v>
      </c>
      <c r="E787" s="109"/>
      <c r="F787" s="80"/>
      <c r="G787" s="129">
        <v>3936734.52</v>
      </c>
      <c r="H787" s="107"/>
    </row>
    <row r="788" spans="1:8">
      <c r="A788" s="162">
        <v>42402</v>
      </c>
      <c r="B788" s="128" t="s">
        <v>1650</v>
      </c>
      <c r="E788" s="109">
        <v>55977.41</v>
      </c>
      <c r="F788" s="80" t="s">
        <v>1667</v>
      </c>
      <c r="G788" s="129">
        <v>4309612.5199999996</v>
      </c>
      <c r="H788" s="107" t="s">
        <v>1651</v>
      </c>
    </row>
    <row r="789" spans="1:8">
      <c r="A789" s="162">
        <v>42402</v>
      </c>
      <c r="B789" s="128" t="s">
        <v>16</v>
      </c>
      <c r="E789" s="109">
        <v>20000</v>
      </c>
      <c r="F789" s="80" t="s">
        <v>778</v>
      </c>
      <c r="G789" s="129">
        <v>4253635.1100000003</v>
      </c>
      <c r="H789" s="107" t="s">
        <v>1652</v>
      </c>
    </row>
    <row r="790" spans="1:8">
      <c r="A790" s="162">
        <v>42402</v>
      </c>
      <c r="B790" s="128" t="s">
        <v>16</v>
      </c>
      <c r="E790" s="109">
        <v>20000</v>
      </c>
      <c r="F790" s="80" t="s">
        <v>778</v>
      </c>
      <c r="G790" s="129">
        <v>4233635.1100000003</v>
      </c>
      <c r="H790" s="107" t="s">
        <v>1653</v>
      </c>
    </row>
    <row r="791" spans="1:8">
      <c r="A791" s="162">
        <v>42402</v>
      </c>
      <c r="B791" s="186" t="s">
        <v>1654</v>
      </c>
      <c r="C791" s="129">
        <v>5000</v>
      </c>
      <c r="D791" s="85">
        <v>229</v>
      </c>
      <c r="E791" s="109"/>
      <c r="F791" s="80"/>
      <c r="G791" s="129">
        <v>4213635.1100000003</v>
      </c>
      <c r="H791" s="107"/>
    </row>
    <row r="792" spans="1:8" s="189" customFormat="1">
      <c r="A792" s="163">
        <v>42402</v>
      </c>
      <c r="B792" s="191" t="s">
        <v>1655</v>
      </c>
      <c r="C792" s="109"/>
      <c r="D792" s="85"/>
      <c r="E792" s="109">
        <v>979.04</v>
      </c>
      <c r="F792" s="80" t="s">
        <v>1673</v>
      </c>
      <c r="G792" s="109">
        <v>4218635.1100000003</v>
      </c>
      <c r="H792" s="190"/>
    </row>
    <row r="793" spans="1:8">
      <c r="A793" s="162">
        <v>42402</v>
      </c>
      <c r="B793" s="168" t="s">
        <v>50</v>
      </c>
      <c r="C793" s="109">
        <v>24.39</v>
      </c>
      <c r="D793" s="85">
        <v>227</v>
      </c>
      <c r="G793" s="129">
        <v>4217656.07</v>
      </c>
      <c r="H793" s="113" t="s">
        <v>819</v>
      </c>
    </row>
    <row r="794" spans="1:8">
      <c r="A794" s="162">
        <v>42402</v>
      </c>
      <c r="B794" s="168" t="s">
        <v>52</v>
      </c>
      <c r="C794" s="109">
        <v>152.46</v>
      </c>
      <c r="D794" s="85">
        <v>227</v>
      </c>
      <c r="G794" s="129">
        <v>4217680.46</v>
      </c>
      <c r="H794" s="113" t="s">
        <v>819</v>
      </c>
    </row>
    <row r="795" spans="1:8">
      <c r="A795" s="162">
        <v>42402</v>
      </c>
      <c r="B795" s="128" t="s">
        <v>53</v>
      </c>
      <c r="E795" s="129">
        <v>49816.26</v>
      </c>
      <c r="F795" s="81" t="s">
        <v>1671</v>
      </c>
      <c r="G795" s="129">
        <v>4217832.92</v>
      </c>
    </row>
    <row r="796" spans="1:8">
      <c r="A796" s="162">
        <v>42402</v>
      </c>
      <c r="B796" s="168" t="s">
        <v>55</v>
      </c>
      <c r="C796" s="109">
        <v>32.33</v>
      </c>
      <c r="D796" s="85">
        <v>227</v>
      </c>
      <c r="G796" s="129">
        <v>4168016.66</v>
      </c>
      <c r="H796" s="113" t="s">
        <v>819</v>
      </c>
    </row>
    <row r="797" spans="1:8">
      <c r="A797" s="162">
        <v>42402</v>
      </c>
      <c r="B797" s="168" t="s">
        <v>56</v>
      </c>
      <c r="C797" s="109">
        <v>202.06</v>
      </c>
      <c r="D797" s="85">
        <v>227</v>
      </c>
      <c r="G797" s="129">
        <v>4168048.99</v>
      </c>
      <c r="H797" s="113" t="s">
        <v>819</v>
      </c>
    </row>
    <row r="798" spans="1:8">
      <c r="A798" s="162">
        <v>42402</v>
      </c>
      <c r="B798" s="128" t="s">
        <v>57</v>
      </c>
      <c r="E798" s="129">
        <v>8248.34</v>
      </c>
      <c r="F798" s="81" t="s">
        <v>1671</v>
      </c>
      <c r="G798" s="129">
        <v>4168251.05</v>
      </c>
    </row>
    <row r="799" spans="1:8">
      <c r="A799" s="162">
        <v>42402</v>
      </c>
      <c r="B799" s="168" t="s">
        <v>50</v>
      </c>
      <c r="C799" s="109">
        <v>19.97</v>
      </c>
      <c r="D799" s="85">
        <v>227</v>
      </c>
      <c r="G799" s="129">
        <v>4160002.71</v>
      </c>
      <c r="H799" s="113" t="s">
        <v>819</v>
      </c>
    </row>
    <row r="800" spans="1:8">
      <c r="A800" s="162">
        <v>42402</v>
      </c>
      <c r="B800" s="168" t="s">
        <v>52</v>
      </c>
      <c r="C800" s="109">
        <v>124.84</v>
      </c>
      <c r="D800" s="85">
        <v>227</v>
      </c>
      <c r="G800" s="129">
        <v>4160022.68</v>
      </c>
      <c r="H800" s="113" t="s">
        <v>819</v>
      </c>
    </row>
    <row r="801" spans="1:10">
      <c r="A801" s="162">
        <v>42402</v>
      </c>
      <c r="B801" s="128" t="s">
        <v>53</v>
      </c>
      <c r="E801" s="129">
        <v>26447.26</v>
      </c>
      <c r="F801" s="81" t="s">
        <v>777</v>
      </c>
      <c r="G801" s="129">
        <v>4160147.52</v>
      </c>
      <c r="H801" s="105" t="s">
        <v>1656</v>
      </c>
    </row>
    <row r="802" spans="1:10">
      <c r="A802" s="162">
        <v>42402</v>
      </c>
      <c r="B802" s="168" t="s">
        <v>55</v>
      </c>
      <c r="C802" s="109">
        <v>119.67</v>
      </c>
      <c r="D802" s="85">
        <v>227</v>
      </c>
      <c r="G802" s="129">
        <v>4133700.26</v>
      </c>
      <c r="H802" s="113" t="s">
        <v>819</v>
      </c>
    </row>
    <row r="803" spans="1:10">
      <c r="A803" s="162">
        <v>42402</v>
      </c>
      <c r="B803" s="168" t="s">
        <v>56</v>
      </c>
      <c r="C803" s="109">
        <v>747.96</v>
      </c>
      <c r="D803" s="85">
        <v>227</v>
      </c>
      <c r="G803" s="129">
        <v>4133819.93</v>
      </c>
      <c r="H803" s="113" t="s">
        <v>819</v>
      </c>
    </row>
    <row r="804" spans="1:10">
      <c r="A804" s="162">
        <v>42402</v>
      </c>
      <c r="B804" s="128" t="s">
        <v>57</v>
      </c>
      <c r="E804" s="129">
        <v>30529.24</v>
      </c>
      <c r="F804" s="81" t="s">
        <v>777</v>
      </c>
      <c r="G804" s="129">
        <v>4134567.89</v>
      </c>
      <c r="H804" s="105" t="s">
        <v>1656</v>
      </c>
    </row>
    <row r="805" spans="1:10">
      <c r="A805" s="162">
        <v>42402</v>
      </c>
      <c r="B805" s="168" t="s">
        <v>50</v>
      </c>
      <c r="C805" s="109">
        <v>2.88</v>
      </c>
      <c r="D805" s="85">
        <v>227</v>
      </c>
      <c r="G805" s="129">
        <v>4104038.65</v>
      </c>
      <c r="H805" s="113" t="s">
        <v>819</v>
      </c>
    </row>
    <row r="806" spans="1:10">
      <c r="A806" s="162">
        <v>42402</v>
      </c>
      <c r="B806" s="168" t="s">
        <v>52</v>
      </c>
      <c r="C806" s="109">
        <v>18</v>
      </c>
      <c r="D806" s="85">
        <v>227</v>
      </c>
      <c r="G806" s="129">
        <v>4104041.53</v>
      </c>
      <c r="H806" s="113" t="s">
        <v>819</v>
      </c>
    </row>
    <row r="807" spans="1:10">
      <c r="A807" s="162">
        <v>42402</v>
      </c>
      <c r="B807" s="128" t="s">
        <v>53</v>
      </c>
      <c r="E807" s="155">
        <v>10000</v>
      </c>
      <c r="F807" s="172">
        <v>138</v>
      </c>
      <c r="G807" s="129">
        <v>4104059.53</v>
      </c>
      <c r="H807" s="105" t="s">
        <v>1193</v>
      </c>
    </row>
    <row r="808" spans="1:10">
      <c r="A808" s="162">
        <v>42402</v>
      </c>
      <c r="B808" s="168" t="s">
        <v>50</v>
      </c>
      <c r="C808" s="109">
        <v>2.88</v>
      </c>
      <c r="D808" s="85">
        <v>227</v>
      </c>
      <c r="G808" s="129">
        <v>4094059.53</v>
      </c>
      <c r="H808" s="113" t="s">
        <v>819</v>
      </c>
    </row>
    <row r="809" spans="1:10">
      <c r="A809" s="162">
        <v>42402</v>
      </c>
      <c r="B809" s="168" t="s">
        <v>52</v>
      </c>
      <c r="C809" s="109">
        <v>18</v>
      </c>
      <c r="D809" s="85">
        <v>227</v>
      </c>
      <c r="G809" s="129">
        <v>4094062.41</v>
      </c>
      <c r="H809" s="113" t="s">
        <v>819</v>
      </c>
    </row>
    <row r="810" spans="1:10">
      <c r="A810" s="162">
        <v>42402</v>
      </c>
      <c r="B810" s="128" t="s">
        <v>53</v>
      </c>
      <c r="E810" s="129">
        <v>20000</v>
      </c>
      <c r="F810" s="81" t="s">
        <v>1668</v>
      </c>
      <c r="G810" s="129">
        <v>4094080.41</v>
      </c>
      <c r="H810" s="105" t="s">
        <v>1602</v>
      </c>
    </row>
    <row r="811" spans="1:10">
      <c r="A811" s="162">
        <v>42402</v>
      </c>
      <c r="B811" s="168" t="s">
        <v>55</v>
      </c>
      <c r="C811" s="109">
        <v>78.400000000000006</v>
      </c>
      <c r="D811" s="85">
        <v>227</v>
      </c>
      <c r="G811" s="129">
        <v>4074080.41</v>
      </c>
      <c r="H811" s="113" t="s">
        <v>819</v>
      </c>
    </row>
    <row r="812" spans="1:10">
      <c r="A812" s="162">
        <v>42402</v>
      </c>
      <c r="B812" s="168" t="s">
        <v>56</v>
      </c>
      <c r="C812" s="109">
        <v>490</v>
      </c>
      <c r="D812" s="85">
        <v>227</v>
      </c>
      <c r="G812" s="129">
        <v>4074158.81</v>
      </c>
      <c r="H812" s="113" t="s">
        <v>819</v>
      </c>
      <c r="J812" s="195"/>
    </row>
    <row r="813" spans="1:10">
      <c r="A813" s="162">
        <v>42402</v>
      </c>
      <c r="B813" s="128" t="s">
        <v>57</v>
      </c>
      <c r="E813" s="129">
        <v>20000</v>
      </c>
      <c r="F813" s="81" t="s">
        <v>1668</v>
      </c>
      <c r="G813" s="129">
        <v>4074648.81</v>
      </c>
      <c r="J813" s="195"/>
    </row>
    <row r="814" spans="1:10">
      <c r="A814" s="162">
        <v>42402</v>
      </c>
      <c r="B814" s="168" t="s">
        <v>757</v>
      </c>
      <c r="C814" s="109">
        <v>300</v>
      </c>
      <c r="D814" s="85">
        <v>227</v>
      </c>
      <c r="G814" s="129">
        <v>3799223.3</v>
      </c>
      <c r="H814" s="113" t="s">
        <v>819</v>
      </c>
      <c r="J814" s="195"/>
    </row>
    <row r="815" spans="1:10">
      <c r="A815" s="162">
        <v>42402</v>
      </c>
      <c r="B815" s="168" t="s">
        <v>1657</v>
      </c>
      <c r="C815" s="109">
        <v>1875</v>
      </c>
      <c r="D815" s="85">
        <v>227</v>
      </c>
      <c r="G815" s="129">
        <v>3799523.3</v>
      </c>
      <c r="H815" s="113" t="s">
        <v>819</v>
      </c>
      <c r="J815" s="195"/>
    </row>
    <row r="816" spans="1:10">
      <c r="A816" s="162">
        <v>42402</v>
      </c>
      <c r="B816" s="128" t="s">
        <v>1658</v>
      </c>
      <c r="C816" s="129">
        <v>802.63</v>
      </c>
      <c r="D816" s="176">
        <v>10</v>
      </c>
      <c r="G816" s="129">
        <v>3801398.3</v>
      </c>
      <c r="J816" s="129"/>
    </row>
    <row r="817" spans="1:5">
      <c r="A817" s="14"/>
      <c r="B817" s="15"/>
      <c r="C817" s="16"/>
      <c r="D817" s="17"/>
      <c r="E817" s="18"/>
    </row>
    <row r="818" spans="1:5">
      <c r="A818" s="14"/>
      <c r="B818" s="15"/>
      <c r="C818" s="16"/>
      <c r="D818" s="17"/>
      <c r="E818" s="18"/>
    </row>
    <row r="819" spans="1:5">
      <c r="A819" s="14"/>
      <c r="B819" s="15"/>
      <c r="C819" s="17"/>
      <c r="D819" s="16"/>
      <c r="E819" s="18"/>
    </row>
    <row r="820" spans="1:5">
      <c r="A820" s="14"/>
      <c r="B820" s="15"/>
      <c r="C820" s="17"/>
      <c r="D820" s="16"/>
      <c r="E820" s="18"/>
    </row>
    <row r="821" spans="1:5">
      <c r="A821" s="14"/>
      <c r="B821" s="15"/>
      <c r="C821" s="17"/>
      <c r="D821" s="16"/>
      <c r="E821" s="18"/>
    </row>
    <row r="822" spans="1:5">
      <c r="A822" s="14"/>
      <c r="B822" s="15"/>
      <c r="C822" s="17"/>
      <c r="D822" s="16"/>
      <c r="E822" s="18"/>
    </row>
    <row r="823" spans="1:5">
      <c r="A823" s="14"/>
      <c r="B823" s="15"/>
      <c r="C823" s="17"/>
      <c r="D823" s="16"/>
      <c r="E823" s="18"/>
    </row>
    <row r="825" spans="1:5">
      <c r="C825" s="129">
        <f>+C815+C809+C806+C803+C800+C797+C794+C748+C745+C709+C706+C665+C662+C615+C612+C609+C606+C584+C581+C545+C503+C500+C466+C463+C417+C414+C411+C408+C379+C376+C355+C353+C306+C283+C280+C241+C238+C235+C232+C201+C198+C175+C172+C115+C80+C77+C40+C37+C34+C31+C812</f>
        <v>14578.269999999997</v>
      </c>
    </row>
    <row r="826" spans="1:5">
      <c r="C826" s="129">
        <f>+C825*0.16</f>
        <v>2332.5231999999996</v>
      </c>
    </row>
    <row r="829" spans="1:5">
      <c r="C829" s="129" t="s">
        <v>85</v>
      </c>
    </row>
    <row r="830" spans="1:5">
      <c r="C830" s="129">
        <v>20487.93</v>
      </c>
      <c r="E830" s="129">
        <v>23205.15</v>
      </c>
    </row>
    <row r="831" spans="1:5">
      <c r="E831" s="129">
        <v>-1201.6099999999999</v>
      </c>
    </row>
    <row r="832" spans="1:5">
      <c r="E832" s="129">
        <f>+E830-E831</f>
        <v>24406.760000000002</v>
      </c>
    </row>
    <row r="833" spans="5:8">
      <c r="E833" s="48">
        <v>3984.45</v>
      </c>
    </row>
    <row r="834" spans="5:8">
      <c r="E834" s="129">
        <f>+E832+E833</f>
        <v>28391.210000000003</v>
      </c>
    </row>
    <row r="835" spans="5:8">
      <c r="E835" s="129">
        <f>+C830-E834</f>
        <v>-7903.2800000000025</v>
      </c>
    </row>
    <row r="839" spans="5:8">
      <c r="H839" s="113" t="s">
        <v>1659</v>
      </c>
    </row>
  </sheetData>
  <autoFilter ref="A6:I816"/>
  <mergeCells count="4">
    <mergeCell ref="A1:G1"/>
    <mergeCell ref="A3:B3"/>
    <mergeCell ref="A4:B4"/>
    <mergeCell ref="I468:I47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66"/>
  <sheetViews>
    <sheetView topLeftCell="A263" workbookViewId="0">
      <selection activeCell="E280" sqref="E280"/>
    </sheetView>
  </sheetViews>
  <sheetFormatPr baseColWidth="10" defaultRowHeight="11.25"/>
  <cols>
    <col min="1" max="1" width="10.7109375" style="189" bestFit="1" customWidth="1"/>
    <col min="2" max="2" width="82.140625" style="128" bestFit="1" customWidth="1"/>
    <col min="3" max="3" width="11.140625" style="189" bestFit="1" customWidth="1"/>
    <col min="4" max="4" width="4.42578125" style="221" bestFit="1" customWidth="1"/>
    <col min="5" max="5" width="15.28515625" style="189" bestFit="1" customWidth="1"/>
    <col min="6" max="6" width="5.42578125" style="233" bestFit="1" customWidth="1"/>
    <col min="7" max="7" width="12" style="204" bestFit="1" customWidth="1"/>
    <col min="8" max="8" width="33.5703125" style="215" customWidth="1"/>
    <col min="9" max="9" width="0" style="129" hidden="1" customWidth="1"/>
    <col min="10" max="10" width="9.85546875" style="129" hidden="1" customWidth="1"/>
    <col min="11" max="11" width="8.7109375" style="99" bestFit="1" customWidth="1"/>
    <col min="12" max="12" width="11.140625" style="99" bestFit="1" customWidth="1"/>
    <col min="13" max="16384" width="11.42578125" style="99"/>
  </cols>
  <sheetData>
    <row r="1" spans="1:13" ht="12" thickBot="1">
      <c r="A1" s="497" t="s">
        <v>0</v>
      </c>
      <c r="B1" s="502"/>
      <c r="C1" s="497"/>
      <c r="D1" s="497"/>
      <c r="E1" s="497"/>
      <c r="F1" s="497"/>
      <c r="G1" s="497"/>
      <c r="H1" s="98"/>
    </row>
    <row r="2" spans="1:13">
      <c r="A2" s="100">
        <v>42430</v>
      </c>
      <c r="B2" s="196" t="s">
        <v>1</v>
      </c>
      <c r="C2" s="197"/>
      <c r="D2" s="218"/>
      <c r="E2" s="198"/>
      <c r="F2" s="217"/>
      <c r="G2" s="197"/>
      <c r="H2" s="199"/>
      <c r="M2" s="195"/>
    </row>
    <row r="3" spans="1:13">
      <c r="A3" s="498" t="s">
        <v>2</v>
      </c>
      <c r="B3" s="503"/>
      <c r="C3" s="197"/>
      <c r="D3" s="218"/>
      <c r="E3" s="198"/>
      <c r="F3" s="217"/>
      <c r="G3" s="197"/>
      <c r="H3" s="98"/>
      <c r="M3" s="195"/>
    </row>
    <row r="4" spans="1:13">
      <c r="A4" s="500" t="s">
        <v>3</v>
      </c>
      <c r="B4" s="504"/>
      <c r="C4" s="197"/>
      <c r="D4" s="218"/>
      <c r="E4" s="198"/>
      <c r="F4" s="217"/>
      <c r="G4" s="197"/>
      <c r="H4" s="98"/>
      <c r="M4" s="195"/>
    </row>
    <row r="5" spans="1:13">
      <c r="A5" s="104"/>
      <c r="B5" s="9"/>
      <c r="C5" s="197"/>
      <c r="D5" s="218"/>
      <c r="E5" s="197"/>
      <c r="F5" s="217"/>
      <c r="G5" s="197"/>
      <c r="H5" s="105"/>
      <c r="M5" s="195"/>
    </row>
    <row r="6" spans="1:13">
      <c r="A6" s="106" t="s">
        <v>4</v>
      </c>
      <c r="B6" s="12" t="s">
        <v>5</v>
      </c>
      <c r="C6" s="200" t="s">
        <v>6</v>
      </c>
      <c r="D6" s="218"/>
      <c r="E6" s="200" t="s">
        <v>7</v>
      </c>
      <c r="F6" s="217"/>
      <c r="G6" s="200" t="s">
        <v>8</v>
      </c>
      <c r="H6" s="121" t="s">
        <v>9</v>
      </c>
      <c r="I6" s="129" t="s">
        <v>10</v>
      </c>
      <c r="K6" s="201"/>
      <c r="L6" s="195"/>
      <c r="M6" s="195"/>
    </row>
    <row r="7" spans="1:13">
      <c r="A7" s="202">
        <v>42460</v>
      </c>
      <c r="B7" s="203" t="s">
        <v>1678</v>
      </c>
      <c r="C7" s="109">
        <v>732.19</v>
      </c>
      <c r="D7" s="219">
        <v>181</v>
      </c>
      <c r="E7" s="204"/>
      <c r="F7" s="232"/>
      <c r="G7" s="204">
        <v>2790088.09</v>
      </c>
      <c r="H7" s="121" t="s">
        <v>1679</v>
      </c>
      <c r="I7" s="129">
        <f t="shared" ref="I7:I26" si="0">+I8-C7+E7</f>
        <v>2790088.0900000036</v>
      </c>
      <c r="J7" s="129">
        <f t="shared" ref="J7:J26" si="1">+G7-I7</f>
        <v>-3.7252902984619141E-9</v>
      </c>
      <c r="K7" s="201"/>
      <c r="L7" s="195"/>
      <c r="M7" s="195"/>
    </row>
    <row r="8" spans="1:13">
      <c r="A8" s="202">
        <v>42460</v>
      </c>
      <c r="B8" s="203" t="s">
        <v>1680</v>
      </c>
      <c r="C8" s="109">
        <v>794.57</v>
      </c>
      <c r="D8" s="219">
        <v>181</v>
      </c>
      <c r="E8" s="204"/>
      <c r="F8" s="232"/>
      <c r="G8" s="204">
        <v>2790820.28</v>
      </c>
      <c r="H8" s="121" t="s">
        <v>1679</v>
      </c>
      <c r="I8" s="129">
        <f t="shared" si="0"/>
        <v>2790820.2800000035</v>
      </c>
      <c r="J8" s="129">
        <f t="shared" si="1"/>
        <v>-3.7252902984619141E-9</v>
      </c>
      <c r="K8" s="201"/>
      <c r="L8" s="195"/>
      <c r="M8" s="195"/>
    </row>
    <row r="9" spans="1:13">
      <c r="A9" s="202">
        <v>42460</v>
      </c>
      <c r="B9" s="203" t="s">
        <v>1681</v>
      </c>
      <c r="C9" s="109">
        <v>1136.6500000000001</v>
      </c>
      <c r="D9" s="219">
        <v>181</v>
      </c>
      <c r="E9" s="204"/>
      <c r="F9" s="232"/>
      <c r="G9" s="204">
        <v>2791614.85</v>
      </c>
      <c r="H9" s="121" t="s">
        <v>1679</v>
      </c>
      <c r="I9" s="129">
        <f t="shared" si="0"/>
        <v>2791614.8500000034</v>
      </c>
      <c r="J9" s="129">
        <f t="shared" si="1"/>
        <v>0</v>
      </c>
      <c r="K9" s="201"/>
      <c r="L9" s="195"/>
      <c r="M9" s="195"/>
    </row>
    <row r="10" spans="1:13">
      <c r="A10" s="202">
        <v>42460</v>
      </c>
      <c r="B10" s="203" t="s">
        <v>1682</v>
      </c>
      <c r="C10" s="109">
        <v>926.51</v>
      </c>
      <c r="D10" s="219">
        <v>181</v>
      </c>
      <c r="E10" s="204"/>
      <c r="F10" s="232"/>
      <c r="G10" s="204">
        <v>2792751.5</v>
      </c>
      <c r="H10" s="121" t="s">
        <v>1679</v>
      </c>
      <c r="I10" s="129">
        <f t="shared" si="0"/>
        <v>2792751.5000000033</v>
      </c>
      <c r="J10" s="129">
        <f t="shared" si="1"/>
        <v>0</v>
      </c>
      <c r="K10" s="201"/>
      <c r="L10" s="195"/>
      <c r="M10" s="195"/>
    </row>
    <row r="11" spans="1:13">
      <c r="A11" s="202">
        <v>42460</v>
      </c>
      <c r="B11" s="203" t="s">
        <v>791</v>
      </c>
      <c r="C11" s="109">
        <v>1381.33</v>
      </c>
      <c r="D11" s="219">
        <v>181</v>
      </c>
      <c r="E11" s="204"/>
      <c r="F11" s="232"/>
      <c r="G11" s="204">
        <v>2793678.01</v>
      </c>
      <c r="H11" s="121" t="s">
        <v>1679</v>
      </c>
      <c r="I11" s="129">
        <f t="shared" si="0"/>
        <v>2793678.010000003</v>
      </c>
      <c r="J11" s="129">
        <f t="shared" si="1"/>
        <v>0</v>
      </c>
      <c r="K11" s="201"/>
      <c r="L11" s="195"/>
      <c r="M11" s="195"/>
    </row>
    <row r="12" spans="1:13">
      <c r="A12" s="202">
        <v>42460</v>
      </c>
      <c r="B12" s="205" t="s">
        <v>793</v>
      </c>
      <c r="C12" s="109">
        <v>2100.87</v>
      </c>
      <c r="D12" s="219">
        <v>181</v>
      </c>
      <c r="E12" s="204"/>
      <c r="F12" s="232"/>
      <c r="G12" s="204">
        <v>2795059.34</v>
      </c>
      <c r="H12" s="121" t="s">
        <v>1679</v>
      </c>
      <c r="I12" s="129">
        <f t="shared" si="0"/>
        <v>2795059.3400000031</v>
      </c>
      <c r="J12" s="129">
        <f t="shared" si="1"/>
        <v>0</v>
      </c>
      <c r="K12" s="201"/>
      <c r="L12" s="195"/>
      <c r="M12" s="195"/>
    </row>
    <row r="13" spans="1:13">
      <c r="A13" s="202">
        <v>42460</v>
      </c>
      <c r="B13" s="203" t="s">
        <v>796</v>
      </c>
      <c r="C13" s="109">
        <v>1745.92</v>
      </c>
      <c r="D13" s="219">
        <v>181</v>
      </c>
      <c r="E13" s="204"/>
      <c r="F13" s="232"/>
      <c r="G13" s="204">
        <v>2797160.21</v>
      </c>
      <c r="H13" s="121" t="s">
        <v>1679</v>
      </c>
      <c r="I13" s="129">
        <f t="shared" si="0"/>
        <v>2797160.2100000032</v>
      </c>
      <c r="J13" s="129">
        <f t="shared" si="1"/>
        <v>0</v>
      </c>
      <c r="K13" s="201"/>
      <c r="L13" s="195"/>
      <c r="M13" s="195"/>
    </row>
    <row r="14" spans="1:13">
      <c r="A14" s="202">
        <v>42460</v>
      </c>
      <c r="B14" s="203" t="s">
        <v>797</v>
      </c>
      <c r="C14" s="109">
        <v>1169.27</v>
      </c>
      <c r="D14" s="219">
        <v>181</v>
      </c>
      <c r="E14" s="204"/>
      <c r="F14" s="232"/>
      <c r="G14" s="204">
        <v>2798906.13</v>
      </c>
      <c r="H14" s="121" t="s">
        <v>1679</v>
      </c>
      <c r="I14" s="129">
        <f t="shared" si="0"/>
        <v>2798906.1300000031</v>
      </c>
      <c r="J14" s="129">
        <f t="shared" si="1"/>
        <v>0</v>
      </c>
      <c r="K14" s="201"/>
      <c r="L14" s="195"/>
      <c r="M14" s="195"/>
    </row>
    <row r="15" spans="1:13">
      <c r="A15" s="202">
        <v>42460</v>
      </c>
      <c r="B15" s="203" t="s">
        <v>1683</v>
      </c>
      <c r="C15" s="109"/>
      <c r="D15" s="219"/>
      <c r="E15" s="204">
        <v>20000</v>
      </c>
      <c r="F15" s="232">
        <v>354</v>
      </c>
      <c r="G15" s="204">
        <v>2800075.4</v>
      </c>
      <c r="H15" s="121" t="s">
        <v>1684</v>
      </c>
      <c r="I15" s="129">
        <f t="shared" si="0"/>
        <v>2800075.4000000032</v>
      </c>
      <c r="J15" s="129">
        <f t="shared" si="1"/>
        <v>0</v>
      </c>
      <c r="K15" s="201"/>
      <c r="L15" s="195"/>
      <c r="M15" s="195"/>
    </row>
    <row r="16" spans="1:13">
      <c r="A16" s="202">
        <v>42460</v>
      </c>
      <c r="B16" s="203" t="s">
        <v>1685</v>
      </c>
      <c r="C16" s="109">
        <v>17352.55</v>
      </c>
      <c r="D16" s="219">
        <v>111</v>
      </c>
      <c r="E16" s="204"/>
      <c r="F16" s="232"/>
      <c r="G16" s="204">
        <v>2780075.4</v>
      </c>
      <c r="H16" s="121"/>
      <c r="I16" s="129">
        <f t="shared" si="0"/>
        <v>2780075.4000000032</v>
      </c>
      <c r="J16" s="129">
        <f t="shared" si="1"/>
        <v>0</v>
      </c>
      <c r="K16" s="201"/>
      <c r="L16" s="195"/>
      <c r="M16" s="195"/>
    </row>
    <row r="17" spans="1:13">
      <c r="A17" s="202">
        <v>42460</v>
      </c>
      <c r="B17" s="203" t="s">
        <v>1686</v>
      </c>
      <c r="C17" s="109"/>
      <c r="D17" s="219"/>
      <c r="E17" s="204">
        <v>5140.62</v>
      </c>
      <c r="F17" s="232"/>
      <c r="G17" s="204">
        <v>2797427.95</v>
      </c>
      <c r="H17" s="121" t="s">
        <v>1687</v>
      </c>
      <c r="I17" s="129">
        <f t="shared" si="0"/>
        <v>2797427.950000003</v>
      </c>
      <c r="J17" s="129">
        <f t="shared" si="1"/>
        <v>0</v>
      </c>
      <c r="K17" s="201"/>
      <c r="L17" s="195"/>
      <c r="M17" s="195"/>
    </row>
    <row r="18" spans="1:13">
      <c r="A18" s="202">
        <v>42460</v>
      </c>
      <c r="B18" s="226" t="s">
        <v>1688</v>
      </c>
      <c r="C18" s="109"/>
      <c r="D18" s="219"/>
      <c r="E18" s="204">
        <v>18513.14</v>
      </c>
      <c r="F18" s="232"/>
      <c r="G18" s="204">
        <v>2792287.33</v>
      </c>
      <c r="H18" s="121" t="s">
        <v>2489</v>
      </c>
      <c r="I18" s="129">
        <f t="shared" si="0"/>
        <v>2792287.3300000029</v>
      </c>
      <c r="J18" s="129">
        <f t="shared" si="1"/>
        <v>0</v>
      </c>
      <c r="K18" s="201"/>
      <c r="L18" s="195"/>
      <c r="M18" s="195"/>
    </row>
    <row r="19" spans="1:13">
      <c r="A19" s="202">
        <v>42460</v>
      </c>
      <c r="B19" s="226" t="s">
        <v>1689</v>
      </c>
      <c r="C19" s="109"/>
      <c r="D19" s="219"/>
      <c r="E19" s="204">
        <v>15438.86</v>
      </c>
      <c r="F19" s="232"/>
      <c r="G19" s="204">
        <v>2773774.19</v>
      </c>
      <c r="H19" s="121" t="s">
        <v>2489</v>
      </c>
      <c r="I19" s="129">
        <f t="shared" si="0"/>
        <v>2773774.1900000027</v>
      </c>
      <c r="J19" s="129">
        <f t="shared" si="1"/>
        <v>0</v>
      </c>
      <c r="K19" s="201"/>
      <c r="L19" s="195"/>
      <c r="M19" s="195"/>
    </row>
    <row r="20" spans="1:13">
      <c r="A20" s="202">
        <v>42460</v>
      </c>
      <c r="B20" s="203" t="s">
        <v>1690</v>
      </c>
      <c r="C20" s="109">
        <v>424.47</v>
      </c>
      <c r="D20" s="219">
        <v>187</v>
      </c>
      <c r="E20" s="204"/>
      <c r="F20" s="232"/>
      <c r="G20" s="204">
        <v>2758335.33</v>
      </c>
      <c r="H20" s="121"/>
      <c r="I20" s="129">
        <f t="shared" si="0"/>
        <v>2758335.3300000029</v>
      </c>
      <c r="J20" s="129">
        <f t="shared" si="1"/>
        <v>0</v>
      </c>
      <c r="K20" s="201"/>
      <c r="L20" s="195"/>
      <c r="M20" s="195"/>
    </row>
    <row r="21" spans="1:13">
      <c r="A21" s="202">
        <v>42460</v>
      </c>
      <c r="B21" s="203" t="s">
        <v>1691</v>
      </c>
      <c r="C21" s="109">
        <v>125000</v>
      </c>
      <c r="D21" s="219">
        <v>56</v>
      </c>
      <c r="E21" s="216"/>
      <c r="F21" s="232"/>
      <c r="G21" s="204">
        <v>2758759.8</v>
      </c>
      <c r="H21" s="121"/>
      <c r="I21" s="129">
        <f t="shared" si="0"/>
        <v>2758759.8000000031</v>
      </c>
      <c r="J21" s="129">
        <f t="shared" si="1"/>
        <v>0</v>
      </c>
      <c r="K21" s="201"/>
      <c r="L21" s="195"/>
      <c r="M21" s="195"/>
    </row>
    <row r="22" spans="1:13">
      <c r="A22" s="202">
        <v>42460</v>
      </c>
      <c r="B22" s="203" t="s">
        <v>1692</v>
      </c>
      <c r="C22" s="109">
        <v>125000</v>
      </c>
      <c r="D22" s="219">
        <v>55</v>
      </c>
      <c r="E22" s="216"/>
      <c r="F22" s="232"/>
      <c r="G22" s="204">
        <v>2883759.8</v>
      </c>
      <c r="H22" s="121"/>
      <c r="I22" s="129">
        <f t="shared" si="0"/>
        <v>2883759.8000000031</v>
      </c>
      <c r="J22" s="129">
        <f t="shared" si="1"/>
        <v>0</v>
      </c>
      <c r="K22" s="201"/>
      <c r="L22" s="195"/>
      <c r="M22" s="195"/>
    </row>
    <row r="23" spans="1:13">
      <c r="A23" s="202">
        <v>42460</v>
      </c>
      <c r="B23" s="203" t="s">
        <v>1693</v>
      </c>
      <c r="C23" s="109">
        <v>363500.89</v>
      </c>
      <c r="D23" s="219">
        <v>184</v>
      </c>
      <c r="E23" s="216"/>
      <c r="F23" s="232"/>
      <c r="G23" s="204">
        <v>3008759.8</v>
      </c>
      <c r="H23" s="121"/>
      <c r="I23" s="129">
        <f t="shared" si="0"/>
        <v>3008759.8000000031</v>
      </c>
      <c r="J23" s="129">
        <f t="shared" si="1"/>
        <v>0</v>
      </c>
      <c r="K23" s="201"/>
      <c r="L23" s="195"/>
      <c r="M23" s="195"/>
    </row>
    <row r="24" spans="1:13">
      <c r="A24" s="202">
        <v>42460</v>
      </c>
      <c r="B24" s="203" t="s">
        <v>1694</v>
      </c>
      <c r="C24" s="109">
        <v>335557.84</v>
      </c>
      <c r="D24" s="219">
        <v>183</v>
      </c>
      <c r="E24" s="216"/>
      <c r="F24" s="232"/>
      <c r="G24" s="204">
        <v>3372260.69</v>
      </c>
      <c r="H24" s="121"/>
      <c r="I24" s="129">
        <f t="shared" si="0"/>
        <v>3372260.6900000032</v>
      </c>
      <c r="J24" s="129">
        <f t="shared" si="1"/>
        <v>0</v>
      </c>
      <c r="K24" s="201"/>
      <c r="L24" s="195"/>
      <c r="M24" s="195"/>
    </row>
    <row r="25" spans="1:13">
      <c r="A25" s="202">
        <v>42460</v>
      </c>
      <c r="B25" s="203" t="s">
        <v>1695</v>
      </c>
      <c r="C25" s="109"/>
      <c r="D25" s="219"/>
      <c r="E25" s="216">
        <v>644000</v>
      </c>
      <c r="F25" s="232">
        <v>357</v>
      </c>
      <c r="G25" s="204">
        <v>3707818.53</v>
      </c>
      <c r="H25" s="121"/>
      <c r="I25" s="129">
        <f t="shared" si="0"/>
        <v>3707818.5300000031</v>
      </c>
      <c r="J25" s="129">
        <f t="shared" si="1"/>
        <v>0</v>
      </c>
      <c r="K25" s="201"/>
      <c r="L25" s="195"/>
      <c r="M25" s="195"/>
    </row>
    <row r="26" spans="1:13">
      <c r="A26" s="202">
        <v>42460</v>
      </c>
      <c r="B26" s="203" t="s">
        <v>1696</v>
      </c>
      <c r="C26" s="109"/>
      <c r="D26" s="219"/>
      <c r="E26" s="216">
        <v>448000</v>
      </c>
      <c r="F26" s="232">
        <v>358</v>
      </c>
      <c r="G26" s="204">
        <v>3063818.53</v>
      </c>
      <c r="H26" s="121"/>
      <c r="I26" s="129">
        <f t="shared" si="0"/>
        <v>3063818.5300000031</v>
      </c>
      <c r="J26" s="129">
        <f t="shared" si="1"/>
        <v>0</v>
      </c>
      <c r="K26" s="201"/>
      <c r="L26" s="195"/>
      <c r="M26" s="195"/>
    </row>
    <row r="27" spans="1:13">
      <c r="A27" s="202">
        <v>42460</v>
      </c>
      <c r="B27" s="203" t="s">
        <v>16</v>
      </c>
      <c r="C27" s="109"/>
      <c r="D27" s="219"/>
      <c r="E27" s="216">
        <v>5030</v>
      </c>
      <c r="F27" s="232">
        <v>350</v>
      </c>
      <c r="G27" s="204">
        <v>2615818.5299999998</v>
      </c>
      <c r="H27" s="121" t="s">
        <v>1697</v>
      </c>
      <c r="I27" s="129">
        <f t="shared" ref="I27:I48" si="2">+I28-C27+E27</f>
        <v>2615818.5300000031</v>
      </c>
      <c r="J27" s="129">
        <f t="shared" ref="J27:J48" si="3">+G27-I27</f>
        <v>0</v>
      </c>
      <c r="K27" s="201"/>
      <c r="L27" s="195"/>
      <c r="M27" s="195"/>
    </row>
    <row r="28" spans="1:13">
      <c r="A28" s="202">
        <v>42460</v>
      </c>
      <c r="B28" s="203" t="s">
        <v>1698</v>
      </c>
      <c r="C28" s="109"/>
      <c r="D28" s="219"/>
      <c r="E28" s="216">
        <v>700000</v>
      </c>
      <c r="F28" s="232">
        <v>356</v>
      </c>
      <c r="G28" s="204">
        <v>2610788.5299999998</v>
      </c>
      <c r="H28" s="121" t="s">
        <v>1699</v>
      </c>
      <c r="I28" s="129">
        <f t="shared" si="2"/>
        <v>2610788.5300000031</v>
      </c>
      <c r="J28" s="129">
        <f t="shared" si="3"/>
        <v>0</v>
      </c>
      <c r="K28" s="201"/>
      <c r="L28" s="195"/>
      <c r="M28" s="195"/>
    </row>
    <row r="29" spans="1:13">
      <c r="A29" s="202">
        <v>42460</v>
      </c>
      <c r="B29" s="203" t="s">
        <v>1700</v>
      </c>
      <c r="C29" s="109">
        <v>2696597.38</v>
      </c>
      <c r="D29" s="219">
        <v>185</v>
      </c>
      <c r="E29" s="204"/>
      <c r="F29" s="232"/>
      <c r="G29" s="204">
        <v>1910788.53</v>
      </c>
      <c r="H29" s="121"/>
      <c r="I29" s="129">
        <f t="shared" si="2"/>
        <v>1910788.5300000031</v>
      </c>
      <c r="J29" s="129">
        <f t="shared" si="3"/>
        <v>-3.0267983675003052E-9</v>
      </c>
      <c r="K29" s="201"/>
      <c r="L29" s="195"/>
      <c r="M29" s="195"/>
    </row>
    <row r="30" spans="1:13">
      <c r="A30" s="202">
        <v>42460</v>
      </c>
      <c r="B30" s="203" t="s">
        <v>1701</v>
      </c>
      <c r="C30" s="109">
        <v>13583.14</v>
      </c>
      <c r="D30" s="219">
        <v>186</v>
      </c>
      <c r="E30" s="204"/>
      <c r="F30" s="232"/>
      <c r="G30" s="204">
        <v>4607385.91</v>
      </c>
      <c r="H30" s="121"/>
      <c r="I30" s="129">
        <f t="shared" si="2"/>
        <v>4607385.9100000029</v>
      </c>
      <c r="J30" s="129">
        <f t="shared" si="3"/>
        <v>0</v>
      </c>
      <c r="K30" s="201"/>
      <c r="L30" s="195"/>
      <c r="M30" s="195"/>
    </row>
    <row r="31" spans="1:13">
      <c r="A31" s="202">
        <v>42460</v>
      </c>
      <c r="B31" s="203" t="s">
        <v>1702</v>
      </c>
      <c r="C31" s="109"/>
      <c r="D31" s="219"/>
      <c r="E31" s="204">
        <v>194800</v>
      </c>
      <c r="F31" s="232">
        <v>351</v>
      </c>
      <c r="G31" s="204">
        <v>4620969.05</v>
      </c>
      <c r="H31" s="121" t="s">
        <v>1703</v>
      </c>
      <c r="I31" s="129">
        <f t="shared" si="2"/>
        <v>4620969.0500000026</v>
      </c>
      <c r="J31" s="129">
        <f t="shared" si="3"/>
        <v>0</v>
      </c>
      <c r="K31" s="201"/>
      <c r="L31" s="195"/>
      <c r="M31" s="195"/>
    </row>
    <row r="32" spans="1:13">
      <c r="A32" s="202">
        <v>42460</v>
      </c>
      <c r="B32" s="203" t="s">
        <v>1704</v>
      </c>
      <c r="C32" s="109"/>
      <c r="D32" s="219"/>
      <c r="E32" s="204">
        <v>2600</v>
      </c>
      <c r="F32" s="232">
        <v>352</v>
      </c>
      <c r="G32" s="204">
        <v>4426169.05</v>
      </c>
      <c r="H32" s="121" t="s">
        <v>1705</v>
      </c>
      <c r="I32" s="129">
        <f t="shared" si="2"/>
        <v>4426169.0500000026</v>
      </c>
      <c r="J32" s="129">
        <f t="shared" si="3"/>
        <v>0</v>
      </c>
      <c r="K32" s="201"/>
      <c r="L32" s="195"/>
      <c r="M32" s="195"/>
    </row>
    <row r="33" spans="1:13">
      <c r="A33" s="202">
        <v>42460</v>
      </c>
      <c r="B33" s="203" t="s">
        <v>1706</v>
      </c>
      <c r="C33" s="109"/>
      <c r="D33" s="219"/>
      <c r="E33" s="204">
        <v>246190.79</v>
      </c>
      <c r="F33" s="232">
        <v>355</v>
      </c>
      <c r="G33" s="204">
        <v>4423569.05</v>
      </c>
      <c r="H33" s="121" t="s">
        <v>1707</v>
      </c>
      <c r="I33" s="129">
        <f t="shared" si="2"/>
        <v>4423569.0500000026</v>
      </c>
      <c r="J33" s="129">
        <f t="shared" si="3"/>
        <v>0</v>
      </c>
      <c r="K33" s="201"/>
      <c r="L33" s="195"/>
      <c r="M33" s="195"/>
    </row>
    <row r="34" spans="1:13">
      <c r="A34" s="202">
        <v>42460</v>
      </c>
      <c r="B34" s="203" t="s">
        <v>1708</v>
      </c>
      <c r="C34" s="230">
        <v>90000</v>
      </c>
      <c r="D34" s="219" t="s">
        <v>2488</v>
      </c>
      <c r="E34" s="204"/>
      <c r="F34" s="232"/>
      <c r="G34" s="204">
        <v>4177378.26</v>
      </c>
      <c r="H34" s="121"/>
      <c r="I34" s="129">
        <f t="shared" si="2"/>
        <v>4177378.2600000026</v>
      </c>
      <c r="J34" s="129">
        <f t="shared" si="3"/>
        <v>0</v>
      </c>
      <c r="K34" s="201"/>
      <c r="L34" s="195"/>
      <c r="M34" s="195"/>
    </row>
    <row r="35" spans="1:13">
      <c r="A35" s="202">
        <v>42460</v>
      </c>
      <c r="B35" s="203" t="s">
        <v>13</v>
      </c>
      <c r="C35" s="109"/>
      <c r="D35" s="219"/>
      <c r="E35" s="204">
        <v>2989.99</v>
      </c>
      <c r="F35" s="232">
        <v>327</v>
      </c>
      <c r="G35" s="204">
        <v>4267378.26</v>
      </c>
      <c r="H35" s="121" t="s">
        <v>1709</v>
      </c>
      <c r="I35" s="129">
        <f t="shared" si="2"/>
        <v>4267378.2600000026</v>
      </c>
      <c r="J35" s="129">
        <f t="shared" si="3"/>
        <v>0</v>
      </c>
      <c r="K35" s="201"/>
      <c r="L35" s="195"/>
      <c r="M35" s="195"/>
    </row>
    <row r="36" spans="1:13">
      <c r="A36" s="202">
        <v>42460</v>
      </c>
      <c r="B36" s="203" t="s">
        <v>13</v>
      </c>
      <c r="C36" s="109"/>
      <c r="D36" s="219"/>
      <c r="E36" s="204">
        <v>5509.91</v>
      </c>
      <c r="F36" s="232">
        <v>331</v>
      </c>
      <c r="G36" s="204">
        <v>4264388.2699999996</v>
      </c>
      <c r="H36" s="121" t="s">
        <v>1710</v>
      </c>
      <c r="I36" s="129">
        <f t="shared" si="2"/>
        <v>4264388.2700000023</v>
      </c>
      <c r="J36" s="129">
        <f t="shared" si="3"/>
        <v>0</v>
      </c>
      <c r="K36" s="201"/>
      <c r="L36" s="195"/>
      <c r="M36" s="195"/>
    </row>
    <row r="37" spans="1:13">
      <c r="A37" s="202">
        <v>42460</v>
      </c>
      <c r="B37" s="203" t="s">
        <v>16</v>
      </c>
      <c r="C37" s="109"/>
      <c r="D37" s="219"/>
      <c r="E37" s="204">
        <v>15361.6</v>
      </c>
      <c r="F37" s="232">
        <v>333</v>
      </c>
      <c r="G37" s="204">
        <v>4258878.3600000003</v>
      </c>
      <c r="H37" s="121" t="s">
        <v>1711</v>
      </c>
      <c r="I37" s="129">
        <f t="shared" si="2"/>
        <v>4258878.3600000022</v>
      </c>
      <c r="J37" s="129">
        <f t="shared" si="3"/>
        <v>0</v>
      </c>
      <c r="K37" s="201"/>
      <c r="L37" s="195"/>
      <c r="M37" s="195"/>
    </row>
    <row r="38" spans="1:13">
      <c r="A38" s="202">
        <v>42460</v>
      </c>
      <c r="B38" s="203" t="s">
        <v>16</v>
      </c>
      <c r="C38" s="109"/>
      <c r="D38" s="219"/>
      <c r="E38" s="204">
        <v>20000</v>
      </c>
      <c r="F38" s="232">
        <v>326</v>
      </c>
      <c r="G38" s="204">
        <v>4243516.76</v>
      </c>
      <c r="H38" s="121" t="s">
        <v>1712</v>
      </c>
      <c r="I38" s="129">
        <f t="shared" si="2"/>
        <v>4243516.7600000026</v>
      </c>
      <c r="J38" s="129">
        <f t="shared" si="3"/>
        <v>0</v>
      </c>
      <c r="K38" s="201"/>
      <c r="L38" s="195"/>
      <c r="M38" s="195"/>
    </row>
    <row r="39" spans="1:13">
      <c r="A39" s="202">
        <v>42460</v>
      </c>
      <c r="B39" s="203" t="s">
        <v>16</v>
      </c>
      <c r="C39" s="109"/>
      <c r="D39" s="219"/>
      <c r="E39" s="204">
        <v>25000</v>
      </c>
      <c r="F39" s="232">
        <v>326</v>
      </c>
      <c r="G39" s="204">
        <v>4223516.76</v>
      </c>
      <c r="H39" s="121" t="s">
        <v>1713</v>
      </c>
      <c r="I39" s="129">
        <f t="shared" si="2"/>
        <v>4223516.7600000026</v>
      </c>
      <c r="J39" s="129">
        <f t="shared" si="3"/>
        <v>0</v>
      </c>
      <c r="K39" s="201"/>
      <c r="L39" s="195"/>
      <c r="M39" s="195"/>
    </row>
    <row r="40" spans="1:13">
      <c r="A40" s="202">
        <v>42460</v>
      </c>
      <c r="B40" s="226" t="s">
        <v>1714</v>
      </c>
      <c r="C40" s="109"/>
      <c r="D40" s="219"/>
      <c r="E40" s="204">
        <v>13907.2</v>
      </c>
      <c r="F40" s="232">
        <v>348</v>
      </c>
      <c r="G40" s="204">
        <v>4198516.76</v>
      </c>
      <c r="H40" s="121" t="s">
        <v>1715</v>
      </c>
      <c r="I40" s="129">
        <f t="shared" si="2"/>
        <v>4198516.7600000026</v>
      </c>
      <c r="J40" s="129">
        <f t="shared" si="3"/>
        <v>0</v>
      </c>
      <c r="K40" s="201"/>
      <c r="L40" s="195"/>
      <c r="M40" s="195"/>
    </row>
    <row r="41" spans="1:13">
      <c r="A41" s="202">
        <v>42460</v>
      </c>
      <c r="B41" s="226" t="s">
        <v>1716</v>
      </c>
      <c r="C41" s="109"/>
      <c r="D41" s="219"/>
      <c r="E41" s="204">
        <v>67274.81</v>
      </c>
      <c r="F41" s="232">
        <v>349</v>
      </c>
      <c r="G41" s="204">
        <v>4184609.56</v>
      </c>
      <c r="H41" s="121" t="s">
        <v>1717</v>
      </c>
      <c r="I41" s="129">
        <f t="shared" si="2"/>
        <v>4184609.5600000028</v>
      </c>
      <c r="J41" s="129">
        <f t="shared" si="3"/>
        <v>0</v>
      </c>
      <c r="K41" s="201"/>
      <c r="L41" s="195"/>
      <c r="M41" s="195"/>
    </row>
    <row r="42" spans="1:13">
      <c r="A42" s="202">
        <v>42460</v>
      </c>
      <c r="B42" s="203" t="s">
        <v>1718</v>
      </c>
      <c r="C42" s="109">
        <v>475000</v>
      </c>
      <c r="D42" s="219">
        <v>188</v>
      </c>
      <c r="E42" s="204"/>
      <c r="F42" s="232"/>
      <c r="G42" s="204">
        <v>4117334.75</v>
      </c>
      <c r="H42" s="121" t="s">
        <v>1719</v>
      </c>
      <c r="I42" s="129">
        <f t="shared" si="2"/>
        <v>4117334.7500000028</v>
      </c>
      <c r="J42" s="129">
        <f t="shared" si="3"/>
        <v>0</v>
      </c>
      <c r="K42" s="201"/>
      <c r="L42" s="195"/>
      <c r="M42" s="195"/>
    </row>
    <row r="43" spans="1:13">
      <c r="A43" s="202">
        <v>42460</v>
      </c>
      <c r="B43" s="224" t="s">
        <v>50</v>
      </c>
      <c r="C43" s="109">
        <v>11.33</v>
      </c>
      <c r="D43" s="219">
        <v>180</v>
      </c>
      <c r="E43" s="204"/>
      <c r="F43" s="232"/>
      <c r="G43" s="204">
        <v>4592334.75</v>
      </c>
      <c r="H43" s="121"/>
      <c r="I43" s="129">
        <f t="shared" si="2"/>
        <v>4592334.7500000028</v>
      </c>
      <c r="J43" s="129">
        <f t="shared" si="3"/>
        <v>0</v>
      </c>
      <c r="K43" s="201"/>
      <c r="L43" s="195"/>
      <c r="M43" s="195"/>
    </row>
    <row r="44" spans="1:13">
      <c r="A44" s="202">
        <v>42460</v>
      </c>
      <c r="B44" s="224" t="s">
        <v>52</v>
      </c>
      <c r="C44" s="109">
        <v>70.84</v>
      </c>
      <c r="D44" s="219">
        <v>180</v>
      </c>
      <c r="E44" s="204"/>
      <c r="F44" s="232"/>
      <c r="G44" s="204">
        <v>4592346.08</v>
      </c>
      <c r="H44" s="121"/>
      <c r="I44" s="129">
        <f t="shared" si="2"/>
        <v>4592346.0800000029</v>
      </c>
      <c r="J44" s="129">
        <f t="shared" si="3"/>
        <v>0</v>
      </c>
      <c r="K44" s="201"/>
      <c r="L44" s="195"/>
      <c r="M44" s="195"/>
    </row>
    <row r="45" spans="1:13">
      <c r="A45" s="202">
        <v>42460</v>
      </c>
      <c r="B45" s="203" t="s">
        <v>53</v>
      </c>
      <c r="C45" s="109"/>
      <c r="D45" s="219"/>
      <c r="E45" s="204">
        <v>9025.01</v>
      </c>
      <c r="F45" s="232">
        <v>322</v>
      </c>
      <c r="G45" s="204">
        <v>4592416.92</v>
      </c>
      <c r="H45" s="121" t="s">
        <v>1720</v>
      </c>
      <c r="I45" s="129">
        <f t="shared" si="2"/>
        <v>4592416.9200000027</v>
      </c>
      <c r="J45" s="129">
        <f t="shared" si="3"/>
        <v>0</v>
      </c>
      <c r="K45" s="201"/>
      <c r="L45" s="195"/>
      <c r="M45" s="195"/>
    </row>
    <row r="46" spans="1:13">
      <c r="A46" s="202">
        <v>42460</v>
      </c>
      <c r="B46" s="224" t="s">
        <v>55</v>
      </c>
      <c r="C46" s="109">
        <v>35.21</v>
      </c>
      <c r="D46" s="219">
        <v>180</v>
      </c>
      <c r="E46" s="204"/>
      <c r="F46" s="232"/>
      <c r="G46" s="204">
        <v>4583391.91</v>
      </c>
      <c r="H46" s="121"/>
      <c r="I46" s="129">
        <f t="shared" si="2"/>
        <v>4583391.9100000029</v>
      </c>
      <c r="J46" s="129">
        <f t="shared" si="3"/>
        <v>0</v>
      </c>
      <c r="K46" s="201"/>
      <c r="L46" s="195"/>
      <c r="M46" s="195"/>
    </row>
    <row r="47" spans="1:13">
      <c r="A47" s="202">
        <v>42460</v>
      </c>
      <c r="B47" s="224" t="s">
        <v>56</v>
      </c>
      <c r="C47" s="109">
        <v>220.06</v>
      </c>
      <c r="D47" s="219">
        <v>180</v>
      </c>
      <c r="E47" s="204"/>
      <c r="F47" s="232"/>
      <c r="G47" s="204">
        <v>4583427.12</v>
      </c>
      <c r="H47" s="121"/>
      <c r="I47" s="129">
        <f t="shared" si="2"/>
        <v>4583427.1200000029</v>
      </c>
      <c r="J47" s="129">
        <f t="shared" si="3"/>
        <v>0</v>
      </c>
      <c r="K47" s="201"/>
      <c r="L47" s="195"/>
      <c r="M47" s="195"/>
    </row>
    <row r="48" spans="1:13">
      <c r="A48" s="202">
        <v>42460</v>
      </c>
      <c r="B48" s="203" t="s">
        <v>57</v>
      </c>
      <c r="C48" s="109"/>
      <c r="D48" s="219"/>
      <c r="E48" s="204">
        <v>8983.3799999999992</v>
      </c>
      <c r="F48" s="232">
        <v>322</v>
      </c>
      <c r="G48" s="204">
        <v>4583647.18</v>
      </c>
      <c r="H48" s="121" t="s">
        <v>1720</v>
      </c>
      <c r="I48" s="129">
        <f t="shared" si="2"/>
        <v>4583647.1800000025</v>
      </c>
      <c r="J48" s="129">
        <f t="shared" si="3"/>
        <v>0</v>
      </c>
      <c r="K48" s="201"/>
      <c r="L48" s="195"/>
      <c r="M48" s="195"/>
    </row>
    <row r="49" spans="1:13">
      <c r="A49" s="202">
        <v>42459</v>
      </c>
      <c r="B49" s="203" t="s">
        <v>1721</v>
      </c>
      <c r="C49" s="109"/>
      <c r="D49" s="219"/>
      <c r="E49" s="204">
        <v>87500.01</v>
      </c>
      <c r="F49" s="232"/>
      <c r="G49" s="237">
        <v>4574663.8</v>
      </c>
      <c r="H49" s="121"/>
      <c r="I49" s="129">
        <f t="shared" ref="I49:I73" si="4">+I50-C49+E49</f>
        <v>4574663.8000000026</v>
      </c>
      <c r="J49" s="129">
        <f t="shared" ref="J49:J88" si="5">+G49-I49</f>
        <v>0</v>
      </c>
      <c r="K49" s="201"/>
      <c r="L49" s="195"/>
      <c r="M49" s="195"/>
    </row>
    <row r="50" spans="1:13">
      <c r="A50" s="202">
        <v>42459</v>
      </c>
      <c r="B50" s="203" t="s">
        <v>1722</v>
      </c>
      <c r="C50" s="109">
        <v>2172.16</v>
      </c>
      <c r="D50" s="219">
        <v>179</v>
      </c>
      <c r="E50" s="204"/>
      <c r="F50" s="232"/>
      <c r="G50" s="204">
        <v>4487163.79</v>
      </c>
      <c r="H50" s="121"/>
      <c r="I50" s="129">
        <f t="shared" si="4"/>
        <v>4487163.7900000028</v>
      </c>
      <c r="J50" s="129">
        <f t="shared" si="5"/>
        <v>0</v>
      </c>
      <c r="K50" s="201"/>
      <c r="L50" s="195"/>
      <c r="M50" s="195"/>
    </row>
    <row r="51" spans="1:13">
      <c r="A51" s="202">
        <v>42459</v>
      </c>
      <c r="B51" s="203" t="s">
        <v>1723</v>
      </c>
      <c r="C51" s="109">
        <v>261512.05</v>
      </c>
      <c r="D51" s="219">
        <v>178</v>
      </c>
      <c r="E51" s="204"/>
      <c r="F51" s="232"/>
      <c r="G51" s="204">
        <v>4489335.95</v>
      </c>
      <c r="H51" s="121"/>
      <c r="I51" s="129">
        <f t="shared" si="4"/>
        <v>4489335.950000003</v>
      </c>
      <c r="J51" s="129">
        <f t="shared" si="5"/>
        <v>0</v>
      </c>
      <c r="K51" s="201"/>
      <c r="L51" s="195"/>
      <c r="M51" s="195"/>
    </row>
    <row r="52" spans="1:13">
      <c r="A52" s="202">
        <v>42459</v>
      </c>
      <c r="B52" s="203" t="s">
        <v>1724</v>
      </c>
      <c r="C52" s="109">
        <v>247434.52</v>
      </c>
      <c r="D52" s="219">
        <v>160</v>
      </c>
      <c r="E52" s="204"/>
      <c r="F52" s="232"/>
      <c r="G52" s="204">
        <v>4750848</v>
      </c>
      <c r="H52" s="121"/>
      <c r="I52" s="129">
        <f t="shared" si="4"/>
        <v>4750848.0000000028</v>
      </c>
      <c r="J52" s="129">
        <f t="shared" si="5"/>
        <v>0</v>
      </c>
      <c r="K52" s="201"/>
      <c r="L52" s="195"/>
      <c r="M52" s="195"/>
    </row>
    <row r="53" spans="1:13">
      <c r="A53" s="202">
        <v>42459</v>
      </c>
      <c r="B53" s="203" t="s">
        <v>1725</v>
      </c>
      <c r="C53" s="109"/>
      <c r="D53" s="219"/>
      <c r="E53" s="204">
        <v>308000</v>
      </c>
      <c r="F53" s="232">
        <v>342</v>
      </c>
      <c r="G53" s="204">
        <v>4998282.5199999996</v>
      </c>
      <c r="H53" s="121"/>
      <c r="I53" s="129">
        <f t="shared" si="4"/>
        <v>4998282.5200000023</v>
      </c>
      <c r="J53" s="129">
        <f t="shared" si="5"/>
        <v>0</v>
      </c>
      <c r="K53" s="201"/>
      <c r="L53" s="195"/>
      <c r="M53" s="195"/>
    </row>
    <row r="54" spans="1:13">
      <c r="A54" s="202">
        <v>42459</v>
      </c>
      <c r="B54" s="203" t="s">
        <v>1726</v>
      </c>
      <c r="C54" s="109"/>
      <c r="D54" s="219"/>
      <c r="E54" s="204">
        <v>170000</v>
      </c>
      <c r="F54" s="232">
        <v>341</v>
      </c>
      <c r="G54" s="204">
        <v>4690282.5199999996</v>
      </c>
      <c r="H54" s="121"/>
      <c r="I54" s="129">
        <f t="shared" si="4"/>
        <v>4690282.5200000023</v>
      </c>
      <c r="J54" s="129">
        <f t="shared" si="5"/>
        <v>0</v>
      </c>
      <c r="K54" s="201"/>
      <c r="L54" s="195"/>
      <c r="M54" s="195"/>
    </row>
    <row r="55" spans="1:13">
      <c r="A55" s="202">
        <v>42459</v>
      </c>
      <c r="B55" s="203" t="s">
        <v>1727</v>
      </c>
      <c r="C55" s="109"/>
      <c r="D55" s="219"/>
      <c r="E55" s="231">
        <v>90000</v>
      </c>
      <c r="F55" s="232" t="s">
        <v>2488</v>
      </c>
      <c r="G55" s="204">
        <v>4520282.5199999996</v>
      </c>
      <c r="H55" s="121"/>
      <c r="I55" s="129">
        <f t="shared" si="4"/>
        <v>4520282.5200000023</v>
      </c>
      <c r="J55" s="129">
        <f t="shared" si="5"/>
        <v>0</v>
      </c>
      <c r="K55" s="201"/>
      <c r="L55" s="195"/>
      <c r="M55" s="195"/>
    </row>
    <row r="56" spans="1:13">
      <c r="A56" s="202">
        <v>42459</v>
      </c>
      <c r="B56" s="203" t="s">
        <v>1728</v>
      </c>
      <c r="C56" s="109"/>
      <c r="D56" s="219"/>
      <c r="E56" s="204">
        <v>81000</v>
      </c>
      <c r="F56" s="232">
        <v>340</v>
      </c>
      <c r="G56" s="204">
        <v>4430282.5199999996</v>
      </c>
      <c r="H56" s="121"/>
      <c r="I56" s="129">
        <f t="shared" si="4"/>
        <v>4430282.5200000023</v>
      </c>
      <c r="J56" s="129">
        <f t="shared" si="5"/>
        <v>0</v>
      </c>
      <c r="K56" s="201"/>
      <c r="L56" s="195"/>
      <c r="M56" s="195"/>
    </row>
    <row r="57" spans="1:13">
      <c r="A57" s="202">
        <v>42459</v>
      </c>
      <c r="B57" s="203" t="s">
        <v>1729</v>
      </c>
      <c r="C57" s="109">
        <v>150000</v>
      </c>
      <c r="D57" s="219">
        <v>164</v>
      </c>
      <c r="E57" s="204"/>
      <c r="F57" s="232"/>
      <c r="G57" s="204">
        <v>4349282.5199999996</v>
      </c>
      <c r="H57" s="121"/>
      <c r="I57" s="129">
        <f t="shared" si="4"/>
        <v>4349282.5200000023</v>
      </c>
      <c r="J57" s="129">
        <f t="shared" si="5"/>
        <v>0</v>
      </c>
      <c r="K57" s="201"/>
      <c r="L57" s="195"/>
      <c r="M57" s="195"/>
    </row>
    <row r="58" spans="1:13">
      <c r="A58" s="202">
        <v>42459</v>
      </c>
      <c r="B58" s="203" t="s">
        <v>13</v>
      </c>
      <c r="C58" s="109"/>
      <c r="D58" s="219"/>
      <c r="E58" s="204">
        <v>150000</v>
      </c>
      <c r="F58" s="232">
        <v>329</v>
      </c>
      <c r="G58" s="204">
        <v>4499282.5199999996</v>
      </c>
      <c r="H58" s="121" t="s">
        <v>1730</v>
      </c>
      <c r="I58" s="129">
        <f t="shared" si="4"/>
        <v>4499282.5200000023</v>
      </c>
      <c r="J58" s="129">
        <f t="shared" si="5"/>
        <v>0</v>
      </c>
      <c r="K58" s="201"/>
      <c r="L58" s="195"/>
      <c r="M58" s="195"/>
    </row>
    <row r="59" spans="1:13">
      <c r="A59" s="202">
        <v>42459</v>
      </c>
      <c r="B59" s="203" t="s">
        <v>1731</v>
      </c>
      <c r="C59" s="109"/>
      <c r="D59" s="219"/>
      <c r="E59" s="204">
        <v>2973.81</v>
      </c>
      <c r="F59" s="232">
        <v>330</v>
      </c>
      <c r="G59" s="204">
        <v>4349282.5199999996</v>
      </c>
      <c r="H59" s="121" t="s">
        <v>1732</v>
      </c>
      <c r="I59" s="129">
        <f t="shared" si="4"/>
        <v>4349282.5200000023</v>
      </c>
      <c r="J59" s="129">
        <f t="shared" si="5"/>
        <v>0</v>
      </c>
      <c r="K59" s="201"/>
      <c r="L59" s="195"/>
      <c r="M59" s="195"/>
    </row>
    <row r="60" spans="1:13">
      <c r="A60" s="202">
        <v>42459</v>
      </c>
      <c r="B60" s="203" t="s">
        <v>16</v>
      </c>
      <c r="C60" s="109"/>
      <c r="D60" s="219"/>
      <c r="E60" s="204">
        <v>70000</v>
      </c>
      <c r="F60" s="232">
        <v>321</v>
      </c>
      <c r="G60" s="204">
        <v>4346308.71</v>
      </c>
      <c r="H60" s="121" t="s">
        <v>1733</v>
      </c>
      <c r="I60" s="129">
        <f t="shared" si="4"/>
        <v>4346308.7100000028</v>
      </c>
      <c r="J60" s="129">
        <f t="shared" si="5"/>
        <v>0</v>
      </c>
      <c r="K60" s="201"/>
      <c r="L60" s="195"/>
      <c r="M60" s="195"/>
    </row>
    <row r="61" spans="1:13">
      <c r="A61" s="202">
        <v>42459</v>
      </c>
      <c r="B61" s="203" t="s">
        <v>1734</v>
      </c>
      <c r="C61" s="109"/>
      <c r="D61" s="219"/>
      <c r="E61" s="204">
        <v>9000</v>
      </c>
      <c r="F61" s="232">
        <v>297</v>
      </c>
      <c r="G61" s="204">
        <v>4276308.71</v>
      </c>
      <c r="H61" s="121" t="s">
        <v>1735</v>
      </c>
      <c r="I61" s="129">
        <f t="shared" si="4"/>
        <v>4276308.7100000028</v>
      </c>
      <c r="J61" s="129">
        <f t="shared" si="5"/>
        <v>0</v>
      </c>
      <c r="K61" s="201"/>
      <c r="L61" s="195"/>
      <c r="M61" s="195"/>
    </row>
    <row r="62" spans="1:13">
      <c r="A62" s="202">
        <v>42459</v>
      </c>
      <c r="B62" s="226" t="s">
        <v>1736</v>
      </c>
      <c r="C62" s="109"/>
      <c r="D62" s="219"/>
      <c r="E62" s="204">
        <v>138330</v>
      </c>
      <c r="F62" s="232">
        <v>343</v>
      </c>
      <c r="G62" s="204">
        <v>4267308.71</v>
      </c>
      <c r="H62" s="121"/>
      <c r="I62" s="129">
        <f t="shared" si="4"/>
        <v>4267308.7100000028</v>
      </c>
      <c r="J62" s="129">
        <f t="shared" si="5"/>
        <v>0</v>
      </c>
      <c r="K62" s="201"/>
      <c r="L62" s="195"/>
      <c r="M62" s="195"/>
    </row>
    <row r="63" spans="1:13">
      <c r="A63" s="202">
        <v>42459</v>
      </c>
      <c r="B63" s="203" t="s">
        <v>13</v>
      </c>
      <c r="C63" s="109"/>
      <c r="D63" s="219"/>
      <c r="E63" s="204">
        <v>130000</v>
      </c>
      <c r="F63" s="232">
        <v>328</v>
      </c>
      <c r="G63" s="204">
        <v>4128978.71</v>
      </c>
      <c r="H63" s="121" t="s">
        <v>1737</v>
      </c>
      <c r="I63" s="129">
        <f t="shared" si="4"/>
        <v>4128978.7100000023</v>
      </c>
      <c r="J63" s="129">
        <f t="shared" si="5"/>
        <v>0</v>
      </c>
      <c r="K63" s="201"/>
      <c r="L63" s="195"/>
      <c r="M63" s="195"/>
    </row>
    <row r="64" spans="1:13">
      <c r="A64" s="202">
        <v>42459</v>
      </c>
      <c r="B64" s="203" t="s">
        <v>1738</v>
      </c>
      <c r="C64" s="109"/>
      <c r="D64" s="219"/>
      <c r="E64" s="204">
        <v>4106.3999999999996</v>
      </c>
      <c r="F64" s="232">
        <v>344</v>
      </c>
      <c r="G64" s="204">
        <v>3998978.71</v>
      </c>
      <c r="H64" s="121"/>
      <c r="I64" s="129">
        <f t="shared" si="4"/>
        <v>3998978.7100000023</v>
      </c>
      <c r="J64" s="129">
        <f t="shared" si="5"/>
        <v>0</v>
      </c>
      <c r="K64" s="201"/>
      <c r="L64" s="195"/>
      <c r="M64" s="195"/>
    </row>
    <row r="65" spans="1:13">
      <c r="A65" s="202">
        <v>42459</v>
      </c>
      <c r="B65" s="203" t="s">
        <v>1739</v>
      </c>
      <c r="C65" s="109"/>
      <c r="D65" s="219"/>
      <c r="E65" s="204">
        <v>3030</v>
      </c>
      <c r="F65" s="232">
        <v>324</v>
      </c>
      <c r="G65" s="204">
        <v>3994872.31</v>
      </c>
      <c r="H65" s="121" t="s">
        <v>1740</v>
      </c>
      <c r="I65" s="129">
        <f t="shared" si="4"/>
        <v>3994872.3100000024</v>
      </c>
      <c r="J65" s="129">
        <f t="shared" si="5"/>
        <v>0</v>
      </c>
      <c r="K65" s="201"/>
      <c r="L65" s="195"/>
      <c r="M65" s="195"/>
    </row>
    <row r="66" spans="1:13">
      <c r="A66" s="202">
        <v>42459</v>
      </c>
      <c r="B66" s="226" t="s">
        <v>1741</v>
      </c>
      <c r="C66" s="109"/>
      <c r="D66" s="219"/>
      <c r="E66" s="204">
        <v>13617.96</v>
      </c>
      <c r="F66" s="232">
        <v>323</v>
      </c>
      <c r="G66" s="204">
        <v>3991842.31</v>
      </c>
      <c r="H66" s="121"/>
      <c r="I66" s="129">
        <f t="shared" si="4"/>
        <v>3991842.3100000024</v>
      </c>
      <c r="J66" s="129">
        <f t="shared" si="5"/>
        <v>0</v>
      </c>
      <c r="K66" s="201"/>
      <c r="L66" s="195"/>
      <c r="M66" s="195"/>
    </row>
    <row r="67" spans="1:13">
      <c r="A67" s="202">
        <v>42459</v>
      </c>
      <c r="B67" s="203" t="s">
        <v>1742</v>
      </c>
      <c r="C67" s="109"/>
      <c r="D67" s="219"/>
      <c r="E67" s="204">
        <v>2540</v>
      </c>
      <c r="F67" s="232">
        <v>345</v>
      </c>
      <c r="G67" s="204">
        <v>3978224.35</v>
      </c>
      <c r="H67" s="121" t="s">
        <v>1743</v>
      </c>
      <c r="I67" s="129">
        <f t="shared" si="4"/>
        <v>3978224.3500000024</v>
      </c>
      <c r="J67" s="129">
        <f t="shared" si="5"/>
        <v>0</v>
      </c>
      <c r="K67" s="201"/>
      <c r="L67" s="195"/>
      <c r="M67" s="195"/>
    </row>
    <row r="68" spans="1:13">
      <c r="A68" s="202">
        <v>42459</v>
      </c>
      <c r="B68" s="227" t="s">
        <v>1744</v>
      </c>
      <c r="C68" s="109"/>
      <c r="D68" s="219"/>
      <c r="E68" s="204">
        <v>213738.49</v>
      </c>
      <c r="F68" s="232">
        <v>334</v>
      </c>
      <c r="G68" s="204">
        <v>3975684.35</v>
      </c>
      <c r="H68" s="121" t="s">
        <v>1745</v>
      </c>
      <c r="I68" s="129">
        <f t="shared" si="4"/>
        <v>3975684.3500000024</v>
      </c>
      <c r="J68" s="129">
        <f t="shared" si="5"/>
        <v>0</v>
      </c>
      <c r="K68" s="201"/>
      <c r="L68" s="195"/>
      <c r="M68" s="195"/>
    </row>
    <row r="69" spans="1:13">
      <c r="A69" s="202">
        <v>42459</v>
      </c>
      <c r="B69" s="227" t="s">
        <v>1746</v>
      </c>
      <c r="C69" s="109"/>
      <c r="D69" s="219"/>
      <c r="E69" s="204">
        <v>270961.14</v>
      </c>
      <c r="F69" s="232">
        <v>335</v>
      </c>
      <c r="G69" s="204">
        <v>3761945.86</v>
      </c>
      <c r="H69" s="121" t="s">
        <v>1747</v>
      </c>
      <c r="I69" s="129">
        <f t="shared" si="4"/>
        <v>3761945.8600000027</v>
      </c>
      <c r="J69" s="129">
        <f t="shared" si="5"/>
        <v>0</v>
      </c>
      <c r="K69" s="201"/>
      <c r="L69" s="195"/>
      <c r="M69" s="195"/>
    </row>
    <row r="70" spans="1:13">
      <c r="A70" s="202">
        <v>42459</v>
      </c>
      <c r="B70" s="227" t="s">
        <v>1748</v>
      </c>
      <c r="C70" s="109"/>
      <c r="D70" s="219"/>
      <c r="E70" s="204">
        <v>29200.6</v>
      </c>
      <c r="F70" s="232">
        <v>336</v>
      </c>
      <c r="G70" s="204">
        <v>3490984.72</v>
      </c>
      <c r="H70" s="121" t="s">
        <v>1749</v>
      </c>
      <c r="I70" s="129">
        <f t="shared" si="4"/>
        <v>3490984.7200000025</v>
      </c>
      <c r="J70" s="129">
        <f t="shared" si="5"/>
        <v>0</v>
      </c>
      <c r="K70" s="201"/>
      <c r="L70" s="195"/>
      <c r="M70" s="195"/>
    </row>
    <row r="71" spans="1:13">
      <c r="A71" s="202">
        <v>42459</v>
      </c>
      <c r="B71" s="227" t="s">
        <v>1750</v>
      </c>
      <c r="C71" s="109"/>
      <c r="D71" s="219"/>
      <c r="E71" s="204">
        <v>227208.86</v>
      </c>
      <c r="F71" s="232">
        <v>337</v>
      </c>
      <c r="G71" s="204">
        <v>3461784.12</v>
      </c>
      <c r="H71" s="121" t="s">
        <v>1751</v>
      </c>
      <c r="I71" s="129">
        <f t="shared" si="4"/>
        <v>3461784.1200000024</v>
      </c>
      <c r="J71" s="129">
        <f t="shared" si="5"/>
        <v>0</v>
      </c>
      <c r="K71" s="201"/>
      <c r="L71" s="195"/>
      <c r="M71" s="195"/>
    </row>
    <row r="72" spans="1:13">
      <c r="A72" s="202">
        <v>42459</v>
      </c>
      <c r="B72" s="227" t="s">
        <v>1752</v>
      </c>
      <c r="C72" s="109"/>
      <c r="D72" s="219"/>
      <c r="E72" s="204">
        <v>194995.15</v>
      </c>
      <c r="F72" s="232"/>
      <c r="G72" s="204">
        <v>3234575.26</v>
      </c>
      <c r="H72" s="121" t="s">
        <v>1753</v>
      </c>
      <c r="I72" s="129">
        <f t="shared" si="4"/>
        <v>3234575.2600000026</v>
      </c>
      <c r="J72" s="129">
        <f t="shared" si="5"/>
        <v>0</v>
      </c>
      <c r="K72" s="201"/>
      <c r="L72" s="195"/>
      <c r="M72" s="195"/>
    </row>
    <row r="73" spans="1:13">
      <c r="A73" s="202">
        <v>42459</v>
      </c>
      <c r="B73" s="227" t="s">
        <v>1754</v>
      </c>
      <c r="C73" s="109"/>
      <c r="D73" s="219"/>
      <c r="E73" s="204">
        <v>197994.85</v>
      </c>
      <c r="F73" s="232">
        <v>338</v>
      </c>
      <c r="G73" s="204">
        <v>3039580.11</v>
      </c>
      <c r="H73" s="121" t="s">
        <v>1755</v>
      </c>
      <c r="I73" s="129">
        <f t="shared" si="4"/>
        <v>3039580.1100000027</v>
      </c>
      <c r="J73" s="129">
        <f t="shared" si="5"/>
        <v>0</v>
      </c>
      <c r="K73" s="201"/>
      <c r="L73" s="195"/>
      <c r="M73" s="195"/>
    </row>
    <row r="74" spans="1:13">
      <c r="A74" s="202">
        <v>42459</v>
      </c>
      <c r="B74" s="227" t="s">
        <v>1756</v>
      </c>
      <c r="C74" s="109"/>
      <c r="D74" s="219"/>
      <c r="E74" s="204">
        <v>299985.65999999997</v>
      </c>
      <c r="F74" s="232">
        <v>339</v>
      </c>
      <c r="G74" s="204">
        <v>2841585.26</v>
      </c>
      <c r="H74" s="121" t="s">
        <v>1757</v>
      </c>
      <c r="I74" s="129">
        <f t="shared" ref="I74:I88" si="6">+I75-C74+E74</f>
        <v>2841585.2600000026</v>
      </c>
      <c r="J74" s="129">
        <f t="shared" si="5"/>
        <v>0</v>
      </c>
      <c r="K74" s="201"/>
      <c r="L74" s="195"/>
      <c r="M74" s="195"/>
    </row>
    <row r="75" spans="1:13">
      <c r="A75" s="202">
        <v>42459</v>
      </c>
      <c r="B75" s="203" t="s">
        <v>1758</v>
      </c>
      <c r="C75" s="230">
        <v>358000</v>
      </c>
      <c r="D75" s="219" t="s">
        <v>2487</v>
      </c>
      <c r="E75" s="204"/>
      <c r="F75" s="232"/>
      <c r="G75" s="204">
        <v>2541599.6</v>
      </c>
      <c r="H75" s="121"/>
      <c r="I75" s="129">
        <f t="shared" si="6"/>
        <v>2541599.6000000024</v>
      </c>
      <c r="J75" s="129">
        <f t="shared" si="5"/>
        <v>0</v>
      </c>
      <c r="K75" s="201"/>
      <c r="L75" s="195"/>
      <c r="M75" s="195"/>
    </row>
    <row r="76" spans="1:13">
      <c r="A76" s="202">
        <v>42459</v>
      </c>
      <c r="B76" s="203" t="s">
        <v>1759</v>
      </c>
      <c r="C76" s="109"/>
      <c r="D76" s="219"/>
      <c r="E76" s="204">
        <v>1700</v>
      </c>
      <c r="F76" s="232"/>
      <c r="G76" s="204">
        <v>2899599.6</v>
      </c>
      <c r="H76" s="121"/>
      <c r="I76" s="129">
        <f t="shared" si="6"/>
        <v>2899599.6000000024</v>
      </c>
      <c r="J76" s="129">
        <f t="shared" si="5"/>
        <v>0</v>
      </c>
      <c r="K76" s="201"/>
      <c r="L76" s="195"/>
      <c r="M76" s="195"/>
    </row>
    <row r="77" spans="1:13">
      <c r="A77" s="202">
        <v>42459</v>
      </c>
      <c r="B77" s="203" t="s">
        <v>16</v>
      </c>
      <c r="C77" s="109"/>
      <c r="D77" s="219"/>
      <c r="E77" s="204">
        <v>13087.5</v>
      </c>
      <c r="F77" s="232">
        <v>304</v>
      </c>
      <c r="G77" s="204">
        <v>2897899.6</v>
      </c>
      <c r="H77" s="121" t="s">
        <v>1760</v>
      </c>
      <c r="I77" s="129">
        <f t="shared" si="6"/>
        <v>2897899.6000000024</v>
      </c>
      <c r="J77" s="129">
        <f t="shared" si="5"/>
        <v>0</v>
      </c>
      <c r="K77" s="201"/>
      <c r="L77" s="195"/>
      <c r="M77" s="195"/>
    </row>
    <row r="78" spans="1:13">
      <c r="A78" s="202">
        <v>42459</v>
      </c>
      <c r="B78" s="203" t="s">
        <v>16</v>
      </c>
      <c r="C78" s="109"/>
      <c r="D78" s="219"/>
      <c r="E78" s="204">
        <v>180000</v>
      </c>
      <c r="F78" s="232">
        <v>303</v>
      </c>
      <c r="G78" s="204">
        <v>2884812.1</v>
      </c>
      <c r="H78" s="121" t="s">
        <v>1761</v>
      </c>
      <c r="I78" s="129">
        <f t="shared" si="6"/>
        <v>2884812.1000000024</v>
      </c>
      <c r="J78" s="129">
        <f t="shared" si="5"/>
        <v>0</v>
      </c>
      <c r="K78" s="201"/>
      <c r="L78" s="195"/>
      <c r="M78" s="195"/>
    </row>
    <row r="79" spans="1:13">
      <c r="A79" s="202">
        <v>42459</v>
      </c>
      <c r="B79" s="203" t="s">
        <v>16</v>
      </c>
      <c r="C79" s="109"/>
      <c r="D79" s="219"/>
      <c r="E79" s="204">
        <v>33810.69</v>
      </c>
      <c r="F79" s="232">
        <v>313</v>
      </c>
      <c r="G79" s="204">
        <v>2704812.1</v>
      </c>
      <c r="H79" s="121" t="s">
        <v>1762</v>
      </c>
      <c r="I79" s="129">
        <f t="shared" si="6"/>
        <v>2704812.1000000024</v>
      </c>
      <c r="J79" s="129">
        <f t="shared" si="5"/>
        <v>0</v>
      </c>
      <c r="K79" s="201"/>
      <c r="L79" s="195"/>
      <c r="M79" s="195"/>
    </row>
    <row r="80" spans="1:13">
      <c r="A80" s="202">
        <v>42459</v>
      </c>
      <c r="B80" s="224" t="s">
        <v>50</v>
      </c>
      <c r="C80" s="109">
        <v>17</v>
      </c>
      <c r="D80" s="219">
        <v>180</v>
      </c>
      <c r="E80" s="204"/>
      <c r="F80" s="232"/>
      <c r="G80" s="204">
        <v>2671001.41</v>
      </c>
      <c r="H80" s="121"/>
      <c r="I80" s="129">
        <f t="shared" si="6"/>
        <v>2671001.4100000025</v>
      </c>
      <c r="J80" s="129">
        <f t="shared" si="5"/>
        <v>0</v>
      </c>
      <c r="K80" s="201"/>
      <c r="L80" s="195"/>
      <c r="M80" s="195"/>
    </row>
    <row r="81" spans="1:13">
      <c r="A81" s="202">
        <v>42459</v>
      </c>
      <c r="B81" s="224" t="s">
        <v>52</v>
      </c>
      <c r="C81" s="109">
        <v>106.26</v>
      </c>
      <c r="D81" s="219">
        <v>180</v>
      </c>
      <c r="E81" s="204"/>
      <c r="F81" s="232"/>
      <c r="G81" s="204">
        <v>2671018.41</v>
      </c>
      <c r="H81" s="121"/>
      <c r="I81" s="129">
        <f t="shared" si="6"/>
        <v>2671018.4100000025</v>
      </c>
      <c r="J81" s="129">
        <f t="shared" si="5"/>
        <v>0</v>
      </c>
      <c r="K81" s="201"/>
      <c r="L81" s="195"/>
      <c r="M81" s="195"/>
    </row>
    <row r="82" spans="1:13">
      <c r="A82" s="202">
        <v>42459</v>
      </c>
      <c r="B82" s="203" t="s">
        <v>53</v>
      </c>
      <c r="C82" s="109"/>
      <c r="D82" s="219"/>
      <c r="E82" s="204">
        <v>44220</v>
      </c>
      <c r="F82" s="232">
        <v>301</v>
      </c>
      <c r="G82" s="204">
        <v>2671124.67</v>
      </c>
      <c r="H82" s="121" t="s">
        <v>1763</v>
      </c>
      <c r="I82" s="129">
        <f t="shared" si="6"/>
        <v>2671124.6700000023</v>
      </c>
      <c r="J82" s="129">
        <f t="shared" si="5"/>
        <v>0</v>
      </c>
      <c r="K82" s="201"/>
      <c r="L82" s="195"/>
      <c r="M82" s="195"/>
    </row>
    <row r="83" spans="1:13">
      <c r="A83" s="202">
        <v>42459</v>
      </c>
      <c r="B83" s="224" t="s">
        <v>55</v>
      </c>
      <c r="C83" s="109">
        <v>15.78</v>
      </c>
      <c r="D83" s="219">
        <v>180</v>
      </c>
      <c r="E83" s="204"/>
      <c r="F83" s="232"/>
      <c r="G83" s="204">
        <v>2626904.67</v>
      </c>
      <c r="H83" s="121"/>
      <c r="I83" s="129">
        <f t="shared" si="6"/>
        <v>2626904.6700000023</v>
      </c>
      <c r="J83" s="129">
        <f t="shared" si="5"/>
        <v>0</v>
      </c>
      <c r="K83" s="201"/>
      <c r="L83" s="195"/>
      <c r="M83" s="195"/>
    </row>
    <row r="84" spans="1:13">
      <c r="A84" s="202">
        <v>42459</v>
      </c>
      <c r="B84" s="224" t="s">
        <v>56</v>
      </c>
      <c r="C84" s="109">
        <v>98.61</v>
      </c>
      <c r="D84" s="219">
        <v>180</v>
      </c>
      <c r="E84" s="204"/>
      <c r="F84" s="232"/>
      <c r="G84" s="204">
        <v>2626920.4500000002</v>
      </c>
      <c r="H84" s="121"/>
      <c r="I84" s="129">
        <f t="shared" si="6"/>
        <v>2626920.450000002</v>
      </c>
      <c r="J84" s="129">
        <f t="shared" si="5"/>
        <v>0</v>
      </c>
      <c r="K84" s="201"/>
      <c r="L84" s="195"/>
      <c r="M84" s="195"/>
    </row>
    <row r="85" spans="1:13">
      <c r="A85" s="202">
        <v>42459</v>
      </c>
      <c r="B85" s="203" t="s">
        <v>57</v>
      </c>
      <c r="C85" s="109"/>
      <c r="D85" s="219"/>
      <c r="E85" s="204">
        <v>4025</v>
      </c>
      <c r="F85" s="232">
        <v>301</v>
      </c>
      <c r="G85" s="204">
        <v>2627019.06</v>
      </c>
      <c r="H85" s="121" t="s">
        <v>1763</v>
      </c>
      <c r="I85" s="129">
        <f t="shared" si="6"/>
        <v>2627019.0600000019</v>
      </c>
      <c r="J85" s="129">
        <f t="shared" si="5"/>
        <v>0</v>
      </c>
      <c r="K85" s="201"/>
      <c r="L85" s="195"/>
      <c r="M85" s="195"/>
    </row>
    <row r="86" spans="1:13">
      <c r="A86" s="202">
        <v>42459</v>
      </c>
      <c r="B86" s="203" t="s">
        <v>1658</v>
      </c>
      <c r="C86" s="109">
        <v>826.35</v>
      </c>
      <c r="D86" s="219">
        <v>192</v>
      </c>
      <c r="E86" s="204"/>
      <c r="F86" s="232"/>
      <c r="G86" s="204">
        <v>2622994.06</v>
      </c>
      <c r="H86" s="121"/>
      <c r="I86" s="129">
        <f t="shared" si="6"/>
        <v>2622994.0600000019</v>
      </c>
      <c r="J86" s="129">
        <f t="shared" si="5"/>
        <v>0</v>
      </c>
      <c r="K86" s="201"/>
      <c r="L86" s="195"/>
      <c r="M86" s="195"/>
    </row>
    <row r="87" spans="1:13">
      <c r="A87" s="202">
        <v>42459</v>
      </c>
      <c r="B87" s="203" t="s">
        <v>1764</v>
      </c>
      <c r="C87" s="109"/>
      <c r="D87" s="219"/>
      <c r="E87" s="204">
        <v>716.03</v>
      </c>
      <c r="F87" s="232">
        <v>347</v>
      </c>
      <c r="G87" s="204">
        <v>2623820.41</v>
      </c>
      <c r="H87" s="121" t="s">
        <v>1765</v>
      </c>
      <c r="I87" s="129">
        <f t="shared" si="6"/>
        <v>2623820.410000002</v>
      </c>
      <c r="J87" s="129">
        <f t="shared" si="5"/>
        <v>0</v>
      </c>
      <c r="K87" s="201"/>
      <c r="L87" s="195"/>
      <c r="M87" s="195"/>
    </row>
    <row r="88" spans="1:13">
      <c r="A88" s="202">
        <v>42459</v>
      </c>
      <c r="B88" s="203" t="s">
        <v>1766</v>
      </c>
      <c r="C88" s="109">
        <v>2413.85</v>
      </c>
      <c r="D88" s="219">
        <v>158</v>
      </c>
      <c r="E88" s="204"/>
      <c r="F88" s="232"/>
      <c r="G88" s="204">
        <v>2623104.38</v>
      </c>
      <c r="H88" s="121"/>
      <c r="I88" s="129">
        <f t="shared" si="6"/>
        <v>2623104.3800000022</v>
      </c>
      <c r="J88" s="129">
        <f t="shared" si="5"/>
        <v>0</v>
      </c>
      <c r="K88" s="201"/>
      <c r="L88" s="195"/>
      <c r="M88" s="195"/>
    </row>
    <row r="89" spans="1:13">
      <c r="A89" s="202">
        <v>42458</v>
      </c>
      <c r="B89" s="203" t="s">
        <v>1767</v>
      </c>
      <c r="C89" s="109"/>
      <c r="D89" s="219"/>
      <c r="E89" s="204">
        <v>5701.51</v>
      </c>
      <c r="F89" s="232">
        <v>309</v>
      </c>
      <c r="G89" s="237">
        <v>2625518.23</v>
      </c>
      <c r="H89" s="121" t="s">
        <v>1768</v>
      </c>
      <c r="I89" s="129">
        <f t="shared" ref="I89:I138" si="7">+I90-C89+E89</f>
        <v>2625518.2300000023</v>
      </c>
      <c r="J89" s="129">
        <f t="shared" ref="J89:J138" si="8">+G89-I89</f>
        <v>0</v>
      </c>
      <c r="K89" s="201"/>
      <c r="L89" s="195"/>
      <c r="M89" s="195"/>
    </row>
    <row r="90" spans="1:13">
      <c r="A90" s="202">
        <v>42458</v>
      </c>
      <c r="B90" s="227" t="s">
        <v>1769</v>
      </c>
      <c r="C90" s="109"/>
      <c r="D90" s="219"/>
      <c r="E90" s="204">
        <v>255022.73</v>
      </c>
      <c r="F90" s="232">
        <v>314</v>
      </c>
      <c r="G90" s="204">
        <v>2619816.7200000002</v>
      </c>
      <c r="H90" s="121" t="s">
        <v>1770</v>
      </c>
      <c r="I90" s="129">
        <f t="shared" si="7"/>
        <v>2619816.7200000025</v>
      </c>
      <c r="J90" s="129">
        <f t="shared" si="8"/>
        <v>0</v>
      </c>
      <c r="K90" s="201"/>
      <c r="L90" s="195"/>
      <c r="M90" s="195"/>
    </row>
    <row r="91" spans="1:13">
      <c r="A91" s="202">
        <v>42458</v>
      </c>
      <c r="B91" s="227" t="s">
        <v>1771</v>
      </c>
      <c r="C91" s="109"/>
      <c r="D91" s="219"/>
      <c r="E91" s="204">
        <v>183191.14</v>
      </c>
      <c r="F91" s="232">
        <v>315</v>
      </c>
      <c r="G91" s="204">
        <v>2364793.9900000002</v>
      </c>
      <c r="H91" s="121" t="s">
        <v>1772</v>
      </c>
      <c r="I91" s="129">
        <f t="shared" si="7"/>
        <v>2364793.9900000026</v>
      </c>
      <c r="J91" s="129">
        <f t="shared" si="8"/>
        <v>0</v>
      </c>
      <c r="K91" s="201"/>
      <c r="L91" s="195"/>
      <c r="M91" s="195"/>
    </row>
    <row r="92" spans="1:13">
      <c r="A92" s="202">
        <v>42458</v>
      </c>
      <c r="B92" s="227" t="s">
        <v>1773</v>
      </c>
      <c r="C92" s="109"/>
      <c r="D92" s="219"/>
      <c r="E92" s="204">
        <v>159474.81</v>
      </c>
      <c r="F92" s="232">
        <v>316</v>
      </c>
      <c r="G92" s="204">
        <v>2181602.85</v>
      </c>
      <c r="H92" s="121" t="s">
        <v>1774</v>
      </c>
      <c r="I92" s="129">
        <f t="shared" si="7"/>
        <v>2181602.8500000024</v>
      </c>
      <c r="J92" s="129">
        <f t="shared" si="8"/>
        <v>0</v>
      </c>
      <c r="K92" s="201"/>
      <c r="L92" s="195"/>
      <c r="M92" s="195"/>
    </row>
    <row r="93" spans="1:13">
      <c r="A93" s="202">
        <v>42458</v>
      </c>
      <c r="B93" s="227" t="s">
        <v>1775</v>
      </c>
      <c r="C93" s="109"/>
      <c r="D93" s="219"/>
      <c r="E93" s="204">
        <v>132973.91</v>
      </c>
      <c r="F93" s="232">
        <v>317</v>
      </c>
      <c r="G93" s="204">
        <v>2022128.04</v>
      </c>
      <c r="H93" s="121" t="s">
        <v>1776</v>
      </c>
      <c r="I93" s="129">
        <f t="shared" si="7"/>
        <v>2022128.0400000024</v>
      </c>
      <c r="J93" s="129">
        <f t="shared" si="8"/>
        <v>-2.3283064365386963E-9</v>
      </c>
      <c r="K93" s="201"/>
      <c r="L93" s="195"/>
      <c r="M93" s="195"/>
    </row>
    <row r="94" spans="1:13">
      <c r="A94" s="202">
        <v>42458</v>
      </c>
      <c r="B94" s="227" t="s">
        <v>1777</v>
      </c>
      <c r="C94" s="109"/>
      <c r="D94" s="219"/>
      <c r="E94" s="204">
        <v>44547.32</v>
      </c>
      <c r="F94" s="232">
        <v>318</v>
      </c>
      <c r="G94" s="204">
        <v>1889154.13</v>
      </c>
      <c r="H94" s="121" t="s">
        <v>1778</v>
      </c>
      <c r="I94" s="129">
        <f t="shared" si="7"/>
        <v>1889154.1300000024</v>
      </c>
      <c r="J94" s="129">
        <f t="shared" si="8"/>
        <v>-2.5611370801925659E-9</v>
      </c>
      <c r="K94" s="201"/>
      <c r="L94" s="195"/>
      <c r="M94" s="195"/>
    </row>
    <row r="95" spans="1:13">
      <c r="A95" s="202">
        <v>42458</v>
      </c>
      <c r="B95" s="203" t="s">
        <v>1779</v>
      </c>
      <c r="C95" s="109">
        <v>2169.1999999999998</v>
      </c>
      <c r="D95" s="219">
        <v>165</v>
      </c>
      <c r="E95" s="204"/>
      <c r="F95" s="232"/>
      <c r="G95" s="204">
        <v>1844606.81</v>
      </c>
      <c r="H95" s="121"/>
      <c r="I95" s="129">
        <f t="shared" si="7"/>
        <v>1844606.8100000024</v>
      </c>
      <c r="J95" s="129">
        <f t="shared" si="8"/>
        <v>-2.3283064365386963E-9</v>
      </c>
      <c r="K95" s="201"/>
      <c r="L95" s="195"/>
      <c r="M95" s="195"/>
    </row>
    <row r="96" spans="1:13">
      <c r="A96" s="202">
        <v>42458</v>
      </c>
      <c r="B96" s="203" t="s">
        <v>1780</v>
      </c>
      <c r="C96" s="109">
        <v>228285.95</v>
      </c>
      <c r="D96" s="219">
        <v>159</v>
      </c>
      <c r="E96" s="204"/>
      <c r="F96" s="232"/>
      <c r="G96" s="204">
        <v>1846776.01</v>
      </c>
      <c r="H96" s="121"/>
      <c r="I96" s="129">
        <f t="shared" si="7"/>
        <v>1846776.0100000023</v>
      </c>
      <c r="J96" s="129">
        <f t="shared" si="8"/>
        <v>-2.3283064365386963E-9</v>
      </c>
      <c r="K96" s="201"/>
      <c r="L96" s="195"/>
      <c r="M96" s="195"/>
    </row>
    <row r="97" spans="1:13">
      <c r="A97" s="202">
        <v>42458</v>
      </c>
      <c r="B97" s="203" t="s">
        <v>1781</v>
      </c>
      <c r="C97" s="109"/>
      <c r="D97" s="219"/>
      <c r="E97" s="204">
        <v>76000</v>
      </c>
      <c r="F97" s="232">
        <v>320</v>
      </c>
      <c r="G97" s="204">
        <v>2075061.96</v>
      </c>
      <c r="H97" s="121"/>
      <c r="I97" s="129">
        <f t="shared" si="7"/>
        <v>2075061.9600000023</v>
      </c>
      <c r="J97" s="129">
        <f t="shared" si="8"/>
        <v>-2.3283064365386963E-9</v>
      </c>
      <c r="K97" s="201"/>
      <c r="L97" s="195"/>
      <c r="M97" s="195"/>
    </row>
    <row r="98" spans="1:13">
      <c r="A98" s="202">
        <v>42458</v>
      </c>
      <c r="B98" s="203" t="s">
        <v>1782</v>
      </c>
      <c r="C98" s="109"/>
      <c r="D98" s="219"/>
      <c r="E98" s="204">
        <v>90000</v>
      </c>
      <c r="F98" s="232">
        <v>319</v>
      </c>
      <c r="G98" s="204">
        <v>1999061.96</v>
      </c>
      <c r="H98" s="121"/>
      <c r="I98" s="129">
        <f t="shared" si="7"/>
        <v>1999061.9600000023</v>
      </c>
      <c r="J98" s="129">
        <f t="shared" si="8"/>
        <v>-2.3283064365386963E-9</v>
      </c>
      <c r="K98" s="201"/>
      <c r="L98" s="195"/>
      <c r="M98" s="195"/>
    </row>
    <row r="99" spans="1:13">
      <c r="A99" s="202">
        <v>42458</v>
      </c>
      <c r="B99" s="203" t="s">
        <v>1783</v>
      </c>
      <c r="C99" s="109"/>
      <c r="D99" s="219"/>
      <c r="E99" s="204">
        <v>358000</v>
      </c>
      <c r="F99" s="232" t="s">
        <v>2487</v>
      </c>
      <c r="G99" s="204">
        <v>1909061.96</v>
      </c>
      <c r="H99" s="121"/>
      <c r="I99" s="129">
        <f t="shared" si="7"/>
        <v>1909061.9600000023</v>
      </c>
      <c r="J99" s="129">
        <f t="shared" si="8"/>
        <v>-2.3283064365386963E-9</v>
      </c>
      <c r="K99" s="201"/>
      <c r="L99" s="195"/>
      <c r="M99" s="195"/>
    </row>
    <row r="100" spans="1:13">
      <c r="A100" s="202">
        <v>42458</v>
      </c>
      <c r="B100" s="203" t="s">
        <v>1784</v>
      </c>
      <c r="C100" s="109">
        <v>5008.92</v>
      </c>
      <c r="D100" s="219">
        <v>167</v>
      </c>
      <c r="E100" s="204"/>
      <c r="F100" s="232"/>
      <c r="G100" s="204">
        <v>1551061.96</v>
      </c>
      <c r="H100" s="121"/>
      <c r="I100" s="129">
        <f t="shared" si="7"/>
        <v>1551061.9600000023</v>
      </c>
      <c r="J100" s="129">
        <f t="shared" si="8"/>
        <v>-2.3283064365386963E-9</v>
      </c>
      <c r="K100" s="201"/>
      <c r="L100" s="195"/>
      <c r="M100" s="195"/>
    </row>
    <row r="101" spans="1:13">
      <c r="A101" s="202">
        <v>42458</v>
      </c>
      <c r="B101" s="203" t="s">
        <v>16</v>
      </c>
      <c r="C101" s="109"/>
      <c r="D101" s="219"/>
      <c r="E101" s="204">
        <v>6000</v>
      </c>
      <c r="F101" s="232">
        <v>311</v>
      </c>
      <c r="G101" s="204">
        <v>1556070.88</v>
      </c>
      <c r="H101" s="121" t="s">
        <v>1785</v>
      </c>
      <c r="I101" s="129">
        <f t="shared" si="7"/>
        <v>1556070.8800000022</v>
      </c>
      <c r="J101" s="129">
        <f t="shared" si="8"/>
        <v>-2.3283064365386963E-9</v>
      </c>
      <c r="K101" s="201"/>
      <c r="L101" s="195"/>
      <c r="M101" s="195"/>
    </row>
    <row r="102" spans="1:13">
      <c r="A102" s="202">
        <v>42458</v>
      </c>
      <c r="B102" s="203" t="s">
        <v>1786</v>
      </c>
      <c r="C102" s="109"/>
      <c r="D102" s="219"/>
      <c r="E102" s="204">
        <v>30000</v>
      </c>
      <c r="F102" s="232">
        <v>306</v>
      </c>
      <c r="G102" s="204">
        <v>1550070.88</v>
      </c>
      <c r="H102" s="121" t="s">
        <v>1785</v>
      </c>
      <c r="I102" s="129">
        <f t="shared" si="7"/>
        <v>1550070.8800000022</v>
      </c>
      <c r="J102" s="129">
        <f t="shared" si="8"/>
        <v>-2.3283064365386963E-9</v>
      </c>
      <c r="K102" s="201"/>
      <c r="L102" s="195"/>
      <c r="M102" s="195"/>
    </row>
    <row r="103" spans="1:13">
      <c r="A103" s="202">
        <v>42458</v>
      </c>
      <c r="B103" s="203" t="s">
        <v>16</v>
      </c>
      <c r="C103" s="109"/>
      <c r="D103" s="219"/>
      <c r="E103" s="204">
        <v>5497.85</v>
      </c>
      <c r="F103" s="232">
        <v>232</v>
      </c>
      <c r="G103" s="204">
        <v>1520070.88</v>
      </c>
      <c r="H103" s="121" t="s">
        <v>1787</v>
      </c>
      <c r="I103" s="129">
        <f t="shared" si="7"/>
        <v>1520070.8800000022</v>
      </c>
      <c r="J103" s="129">
        <f t="shared" si="8"/>
        <v>-2.3283064365386963E-9</v>
      </c>
      <c r="K103" s="201"/>
      <c r="L103" s="195"/>
      <c r="M103" s="195"/>
    </row>
    <row r="104" spans="1:13">
      <c r="A104" s="202">
        <v>42458</v>
      </c>
      <c r="B104" s="203" t="s">
        <v>16</v>
      </c>
      <c r="C104" s="109"/>
      <c r="D104" s="219"/>
      <c r="E104" s="204">
        <v>15570.35</v>
      </c>
      <c r="F104" s="232">
        <v>302</v>
      </c>
      <c r="G104" s="204">
        <v>1514573.03</v>
      </c>
      <c r="H104" s="121" t="s">
        <v>1788</v>
      </c>
      <c r="I104" s="129">
        <f t="shared" si="7"/>
        <v>1514573.0300000021</v>
      </c>
      <c r="J104" s="129">
        <f t="shared" si="8"/>
        <v>-2.0954757928848267E-9</v>
      </c>
      <c r="K104" s="201"/>
      <c r="L104" s="195"/>
      <c r="M104" s="195"/>
    </row>
    <row r="105" spans="1:13">
      <c r="A105" s="202">
        <v>42458</v>
      </c>
      <c r="B105" s="203" t="s">
        <v>16</v>
      </c>
      <c r="C105" s="109"/>
      <c r="D105" s="219"/>
      <c r="E105" s="204">
        <v>30000</v>
      </c>
      <c r="F105" s="232">
        <v>305</v>
      </c>
      <c r="G105" s="204">
        <v>1499002.68</v>
      </c>
      <c r="H105" s="121" t="s">
        <v>1789</v>
      </c>
      <c r="I105" s="129">
        <f t="shared" si="7"/>
        <v>1499002.680000002</v>
      </c>
      <c r="J105" s="129">
        <f t="shared" si="8"/>
        <v>-2.0954757928848267E-9</v>
      </c>
      <c r="K105" s="201"/>
      <c r="L105" s="195"/>
      <c r="M105" s="195"/>
    </row>
    <row r="106" spans="1:13">
      <c r="A106" s="202">
        <v>42458</v>
      </c>
      <c r="B106" s="203" t="s">
        <v>16</v>
      </c>
      <c r="C106" s="109"/>
      <c r="D106" s="219"/>
      <c r="E106" s="204">
        <v>100000</v>
      </c>
      <c r="F106" s="232">
        <v>298</v>
      </c>
      <c r="G106" s="204">
        <v>1469002.68</v>
      </c>
      <c r="H106" s="121" t="s">
        <v>1790</v>
      </c>
      <c r="I106" s="129">
        <f t="shared" si="7"/>
        <v>1469002.680000002</v>
      </c>
      <c r="J106" s="129">
        <f t="shared" si="8"/>
        <v>-2.0954757928848267E-9</v>
      </c>
      <c r="K106" s="201"/>
      <c r="L106" s="195"/>
      <c r="M106" s="195"/>
    </row>
    <row r="107" spans="1:13">
      <c r="A107" s="202">
        <v>42458</v>
      </c>
      <c r="B107" s="203" t="s">
        <v>1791</v>
      </c>
      <c r="C107" s="109"/>
      <c r="D107" s="219"/>
      <c r="E107" s="204">
        <v>120000</v>
      </c>
      <c r="F107" s="232">
        <v>307</v>
      </c>
      <c r="G107" s="204">
        <v>1369002.68</v>
      </c>
      <c r="H107" s="121" t="s">
        <v>1792</v>
      </c>
      <c r="I107" s="129">
        <f t="shared" si="7"/>
        <v>1369002.680000002</v>
      </c>
      <c r="J107" s="129">
        <f t="shared" si="8"/>
        <v>-2.0954757928848267E-9</v>
      </c>
      <c r="K107" s="201"/>
      <c r="L107" s="195"/>
      <c r="M107" s="195"/>
    </row>
    <row r="108" spans="1:13">
      <c r="A108" s="202">
        <v>42458</v>
      </c>
      <c r="B108" s="203" t="s">
        <v>1793</v>
      </c>
      <c r="C108" s="109">
        <v>84122.68</v>
      </c>
      <c r="D108" s="219">
        <v>177</v>
      </c>
      <c r="E108" s="204"/>
      <c r="F108" s="232"/>
      <c r="G108" s="204">
        <v>1249002.68</v>
      </c>
      <c r="H108" s="121"/>
      <c r="I108" s="129">
        <f t="shared" si="7"/>
        <v>1249002.680000002</v>
      </c>
      <c r="J108" s="129">
        <f t="shared" si="8"/>
        <v>-2.0954757928848267E-9</v>
      </c>
      <c r="K108" s="201"/>
      <c r="L108" s="195"/>
      <c r="M108" s="195"/>
    </row>
    <row r="109" spans="1:13">
      <c r="A109" s="202">
        <v>42458</v>
      </c>
      <c r="B109" s="203" t="s">
        <v>1794</v>
      </c>
      <c r="C109" s="109">
        <v>14513.99</v>
      </c>
      <c r="D109" s="219">
        <v>176</v>
      </c>
      <c r="E109" s="204"/>
      <c r="F109" s="232"/>
      <c r="G109" s="204">
        <v>1333125.3600000001</v>
      </c>
      <c r="H109" s="121"/>
      <c r="I109" s="129">
        <f t="shared" si="7"/>
        <v>1333125.360000002</v>
      </c>
      <c r="J109" s="129">
        <f t="shared" si="8"/>
        <v>-1.862645149230957E-9</v>
      </c>
      <c r="K109" s="201"/>
      <c r="L109" s="195"/>
      <c r="M109" s="195"/>
    </row>
    <row r="110" spans="1:13">
      <c r="A110" s="202">
        <v>42458</v>
      </c>
      <c r="B110" s="203" t="s">
        <v>1795</v>
      </c>
      <c r="C110" s="109">
        <v>3944</v>
      </c>
      <c r="D110" s="219">
        <v>175</v>
      </c>
      <c r="E110" s="204"/>
      <c r="F110" s="232"/>
      <c r="G110" s="204">
        <v>1347639.35</v>
      </c>
      <c r="H110" s="121"/>
      <c r="I110" s="129">
        <f t="shared" si="7"/>
        <v>1347639.350000002</v>
      </c>
      <c r="J110" s="129">
        <f t="shared" si="8"/>
        <v>-1.862645149230957E-9</v>
      </c>
      <c r="K110" s="201"/>
      <c r="L110" s="195"/>
      <c r="M110" s="195"/>
    </row>
    <row r="111" spans="1:13">
      <c r="A111" s="202">
        <v>42458</v>
      </c>
      <c r="B111" s="203" t="s">
        <v>1796</v>
      </c>
      <c r="C111" s="109">
        <v>700</v>
      </c>
      <c r="D111" s="219">
        <v>174</v>
      </c>
      <c r="E111" s="204"/>
      <c r="F111" s="232"/>
      <c r="G111" s="204">
        <v>1351583.35</v>
      </c>
      <c r="H111" s="121"/>
      <c r="I111" s="129">
        <f t="shared" si="7"/>
        <v>1351583.350000002</v>
      </c>
      <c r="J111" s="129">
        <f t="shared" si="8"/>
        <v>-1.862645149230957E-9</v>
      </c>
      <c r="K111" s="201"/>
      <c r="L111" s="195"/>
      <c r="M111" s="195"/>
    </row>
    <row r="112" spans="1:13">
      <c r="A112" s="202">
        <v>42458</v>
      </c>
      <c r="B112" s="203" t="s">
        <v>1797</v>
      </c>
      <c r="C112" s="109">
        <v>3612</v>
      </c>
      <c r="D112" s="219">
        <v>173</v>
      </c>
      <c r="E112" s="204"/>
      <c r="F112" s="232"/>
      <c r="G112" s="204">
        <v>1352283.35</v>
      </c>
      <c r="H112" s="121"/>
      <c r="I112" s="129">
        <f t="shared" si="7"/>
        <v>1352283.350000002</v>
      </c>
      <c r="J112" s="129">
        <f t="shared" si="8"/>
        <v>-1.862645149230957E-9</v>
      </c>
      <c r="K112" s="201"/>
      <c r="L112" s="195"/>
      <c r="M112" s="195"/>
    </row>
    <row r="113" spans="1:13">
      <c r="A113" s="202">
        <v>42458</v>
      </c>
      <c r="B113" s="203" t="s">
        <v>1798</v>
      </c>
      <c r="C113" s="109">
        <v>7489.08</v>
      </c>
      <c r="D113" s="219">
        <v>172</v>
      </c>
      <c r="E113" s="204"/>
      <c r="F113" s="232"/>
      <c r="G113" s="204">
        <v>1355895.35</v>
      </c>
      <c r="H113" s="121"/>
      <c r="I113" s="129">
        <f t="shared" si="7"/>
        <v>1355895.350000002</v>
      </c>
      <c r="J113" s="129">
        <f t="shared" si="8"/>
        <v>-1.862645149230957E-9</v>
      </c>
      <c r="K113" s="201"/>
      <c r="L113" s="195"/>
      <c r="M113" s="195"/>
    </row>
    <row r="114" spans="1:13">
      <c r="A114" s="202">
        <v>42458</v>
      </c>
      <c r="B114" s="203" t="s">
        <v>1799</v>
      </c>
      <c r="C114" s="109">
        <v>4408</v>
      </c>
      <c r="D114" s="219">
        <v>171</v>
      </c>
      <c r="E114" s="204"/>
      <c r="F114" s="232"/>
      <c r="G114" s="204">
        <v>1363384.43</v>
      </c>
      <c r="H114" s="121"/>
      <c r="I114" s="129">
        <f t="shared" si="7"/>
        <v>1363384.430000002</v>
      </c>
      <c r="J114" s="129">
        <f t="shared" si="8"/>
        <v>-2.0954757928848267E-9</v>
      </c>
      <c r="K114" s="201"/>
      <c r="L114" s="195"/>
      <c r="M114" s="195"/>
    </row>
    <row r="115" spans="1:13">
      <c r="A115" s="202">
        <v>42458</v>
      </c>
      <c r="B115" s="203" t="s">
        <v>1800</v>
      </c>
      <c r="C115" s="109">
        <v>34800</v>
      </c>
      <c r="D115" s="219">
        <v>170</v>
      </c>
      <c r="E115" s="204"/>
      <c r="F115" s="232"/>
      <c r="G115" s="204">
        <v>1367792.43</v>
      </c>
      <c r="H115" s="121"/>
      <c r="I115" s="129">
        <f t="shared" si="7"/>
        <v>1367792.430000002</v>
      </c>
      <c r="J115" s="129">
        <f t="shared" si="8"/>
        <v>-2.0954757928848267E-9</v>
      </c>
      <c r="K115" s="201"/>
      <c r="L115" s="195"/>
      <c r="M115" s="195"/>
    </row>
    <row r="116" spans="1:13">
      <c r="A116" s="202">
        <v>42458</v>
      </c>
      <c r="B116" s="203" t="s">
        <v>1801</v>
      </c>
      <c r="C116" s="109">
        <v>580</v>
      </c>
      <c r="D116" s="219">
        <v>169</v>
      </c>
      <c r="E116" s="204"/>
      <c r="F116" s="232"/>
      <c r="G116" s="204">
        <v>1402592.43</v>
      </c>
      <c r="H116" s="121"/>
      <c r="I116" s="129">
        <f t="shared" si="7"/>
        <v>1402592.430000002</v>
      </c>
      <c r="J116" s="129">
        <f t="shared" si="8"/>
        <v>-2.0954757928848267E-9</v>
      </c>
      <c r="K116" s="201"/>
      <c r="L116" s="195"/>
      <c r="M116" s="195"/>
    </row>
    <row r="117" spans="1:13">
      <c r="A117" s="202">
        <v>42458</v>
      </c>
      <c r="B117" s="203" t="s">
        <v>1802</v>
      </c>
      <c r="C117" s="109">
        <v>500</v>
      </c>
      <c r="D117" s="219">
        <v>168</v>
      </c>
      <c r="E117" s="204"/>
      <c r="F117" s="232"/>
      <c r="G117" s="204">
        <v>1403172.43</v>
      </c>
      <c r="H117" s="121"/>
      <c r="I117" s="129">
        <f t="shared" si="7"/>
        <v>1403172.430000002</v>
      </c>
      <c r="J117" s="129">
        <f t="shared" si="8"/>
        <v>-2.0954757928848267E-9</v>
      </c>
      <c r="K117" s="201"/>
      <c r="L117" s="195"/>
      <c r="M117" s="195"/>
    </row>
    <row r="118" spans="1:13">
      <c r="A118" s="202">
        <v>42458</v>
      </c>
      <c r="B118" s="203" t="s">
        <v>1803</v>
      </c>
      <c r="C118" s="109">
        <v>2070793.71</v>
      </c>
      <c r="D118" s="219">
        <v>166</v>
      </c>
      <c r="E118" s="204"/>
      <c r="F118" s="232"/>
      <c r="G118" s="204">
        <v>1403672.43</v>
      </c>
      <c r="H118" s="121"/>
      <c r="I118" s="129">
        <f t="shared" si="7"/>
        <v>1403672.430000002</v>
      </c>
      <c r="J118" s="129">
        <f t="shared" si="8"/>
        <v>-2.0954757928848267E-9</v>
      </c>
      <c r="K118" s="201"/>
      <c r="L118" s="195"/>
      <c r="M118" s="195"/>
    </row>
    <row r="119" spans="1:13">
      <c r="A119" s="202">
        <v>42458</v>
      </c>
      <c r="B119" s="203" t="s">
        <v>1804</v>
      </c>
      <c r="C119" s="109"/>
      <c r="D119" s="219"/>
      <c r="E119" s="204">
        <v>1025</v>
      </c>
      <c r="F119" s="232">
        <v>346</v>
      </c>
      <c r="G119" s="204">
        <v>3474466.14</v>
      </c>
      <c r="H119" s="121" t="s">
        <v>1805</v>
      </c>
      <c r="I119" s="129">
        <f t="shared" si="7"/>
        <v>3474466.140000002</v>
      </c>
      <c r="J119" s="129">
        <f t="shared" si="8"/>
        <v>0</v>
      </c>
      <c r="K119" s="201"/>
      <c r="L119" s="195"/>
      <c r="M119" s="195"/>
    </row>
    <row r="120" spans="1:13">
      <c r="A120" s="202">
        <v>42458</v>
      </c>
      <c r="B120" s="203" t="s">
        <v>1806</v>
      </c>
      <c r="C120" s="109"/>
      <c r="D120" s="219"/>
      <c r="E120" s="204">
        <v>30000</v>
      </c>
      <c r="F120" s="232">
        <v>299</v>
      </c>
      <c r="G120" s="204">
        <v>3473441.14</v>
      </c>
      <c r="H120" s="121" t="s">
        <v>1807</v>
      </c>
      <c r="I120" s="129">
        <f t="shared" si="7"/>
        <v>3473441.140000002</v>
      </c>
      <c r="J120" s="129">
        <f t="shared" si="8"/>
        <v>0</v>
      </c>
      <c r="K120" s="201"/>
      <c r="L120" s="195"/>
      <c r="M120" s="195"/>
    </row>
    <row r="121" spans="1:13">
      <c r="A121" s="202">
        <v>42458</v>
      </c>
      <c r="B121" s="203" t="s">
        <v>1808</v>
      </c>
      <c r="C121" s="109"/>
      <c r="D121" s="219"/>
      <c r="E121" s="204">
        <v>4100</v>
      </c>
      <c r="F121" s="232">
        <v>308</v>
      </c>
      <c r="G121" s="204">
        <v>3443441.14</v>
      </c>
      <c r="H121" s="121" t="s">
        <v>1809</v>
      </c>
      <c r="I121" s="129">
        <f t="shared" si="7"/>
        <v>3443441.140000002</v>
      </c>
      <c r="J121" s="129">
        <f t="shared" si="8"/>
        <v>0</v>
      </c>
      <c r="K121" s="201"/>
      <c r="L121" s="195"/>
      <c r="M121" s="195"/>
    </row>
    <row r="122" spans="1:13">
      <c r="A122" s="202">
        <v>42458</v>
      </c>
      <c r="B122" s="203" t="s">
        <v>16</v>
      </c>
      <c r="C122" s="109"/>
      <c r="D122" s="219"/>
      <c r="E122" s="204">
        <v>2489.02</v>
      </c>
      <c r="F122" s="232">
        <v>251</v>
      </c>
      <c r="G122" s="204">
        <v>3439341.14</v>
      </c>
      <c r="H122" s="121" t="s">
        <v>1810</v>
      </c>
      <c r="I122" s="129">
        <f t="shared" si="7"/>
        <v>3439341.140000002</v>
      </c>
      <c r="J122" s="129">
        <f t="shared" si="8"/>
        <v>0</v>
      </c>
      <c r="K122" s="201"/>
      <c r="L122" s="195"/>
      <c r="M122" s="195"/>
    </row>
    <row r="123" spans="1:13">
      <c r="A123" s="202">
        <v>42458</v>
      </c>
      <c r="B123" s="203" t="s">
        <v>1811</v>
      </c>
      <c r="C123" s="109">
        <v>20000</v>
      </c>
      <c r="D123" s="219">
        <v>162</v>
      </c>
      <c r="E123" s="204"/>
      <c r="F123" s="232"/>
      <c r="G123" s="204">
        <v>3436852.12</v>
      </c>
      <c r="H123" s="121"/>
      <c r="I123" s="129">
        <f t="shared" si="7"/>
        <v>3436852.120000002</v>
      </c>
      <c r="J123" s="129">
        <f t="shared" si="8"/>
        <v>0</v>
      </c>
      <c r="K123" s="201"/>
      <c r="L123" s="195"/>
      <c r="M123" s="195"/>
    </row>
    <row r="124" spans="1:13">
      <c r="A124" s="202">
        <v>42458</v>
      </c>
      <c r="B124" s="203" t="s">
        <v>1812</v>
      </c>
      <c r="C124" s="109">
        <v>6865</v>
      </c>
      <c r="D124" s="219">
        <v>100</v>
      </c>
      <c r="E124" s="204"/>
      <c r="F124" s="232"/>
      <c r="G124" s="204">
        <v>3456852.12</v>
      </c>
      <c r="H124" s="121"/>
      <c r="I124" s="129">
        <f t="shared" si="7"/>
        <v>3456852.120000002</v>
      </c>
      <c r="J124" s="129">
        <f t="shared" si="8"/>
        <v>0</v>
      </c>
      <c r="K124" s="201"/>
      <c r="L124" s="195"/>
      <c r="M124" s="195"/>
    </row>
    <row r="125" spans="1:13">
      <c r="A125" s="202">
        <v>42458</v>
      </c>
      <c r="B125" s="203" t="s">
        <v>13</v>
      </c>
      <c r="C125" s="109"/>
      <c r="D125" s="219"/>
      <c r="E125" s="204">
        <v>307900</v>
      </c>
      <c r="F125" s="232">
        <v>296</v>
      </c>
      <c r="G125" s="204">
        <v>3463717.12</v>
      </c>
      <c r="H125" s="121" t="s">
        <v>1813</v>
      </c>
      <c r="I125" s="129">
        <f t="shared" si="7"/>
        <v>3463717.120000002</v>
      </c>
      <c r="J125" s="129">
        <f t="shared" si="8"/>
        <v>0</v>
      </c>
      <c r="K125" s="201"/>
      <c r="L125" s="195"/>
      <c r="M125" s="195"/>
    </row>
    <row r="126" spans="1:13">
      <c r="A126" s="202">
        <v>42458</v>
      </c>
      <c r="B126" s="203" t="s">
        <v>16</v>
      </c>
      <c r="C126" s="109"/>
      <c r="D126" s="219"/>
      <c r="E126" s="204">
        <v>15569.81</v>
      </c>
      <c r="F126" s="232">
        <v>287</v>
      </c>
      <c r="G126" s="204">
        <v>3155817.12</v>
      </c>
      <c r="H126" s="121" t="s">
        <v>1814</v>
      </c>
      <c r="I126" s="129">
        <f t="shared" si="7"/>
        <v>3155817.120000002</v>
      </c>
      <c r="J126" s="129">
        <f t="shared" si="8"/>
        <v>0</v>
      </c>
      <c r="K126" s="201"/>
      <c r="L126" s="195"/>
      <c r="M126" s="195"/>
    </row>
    <row r="127" spans="1:13">
      <c r="A127" s="202">
        <v>42458</v>
      </c>
      <c r="B127" s="203" t="s">
        <v>16</v>
      </c>
      <c r="C127" s="109"/>
      <c r="D127" s="219"/>
      <c r="E127" s="204">
        <v>7947.64</v>
      </c>
      <c r="F127" s="232">
        <v>279</v>
      </c>
      <c r="G127" s="204">
        <v>3140247.31</v>
      </c>
      <c r="H127" s="121" t="s">
        <v>1815</v>
      </c>
      <c r="I127" s="129">
        <f t="shared" si="7"/>
        <v>3140247.3100000019</v>
      </c>
      <c r="J127" s="129">
        <f t="shared" si="8"/>
        <v>0</v>
      </c>
      <c r="K127" s="201"/>
      <c r="L127" s="195"/>
      <c r="M127" s="195"/>
    </row>
    <row r="128" spans="1:13">
      <c r="A128" s="202">
        <v>42458</v>
      </c>
      <c r="B128" s="203" t="s">
        <v>16</v>
      </c>
      <c r="C128" s="109"/>
      <c r="D128" s="219"/>
      <c r="E128" s="204">
        <v>20000</v>
      </c>
      <c r="F128" s="232">
        <v>278</v>
      </c>
      <c r="G128" s="204">
        <v>3132299.67</v>
      </c>
      <c r="H128" s="121" t="s">
        <v>1816</v>
      </c>
      <c r="I128" s="129">
        <f t="shared" si="7"/>
        <v>3132299.6700000018</v>
      </c>
      <c r="J128" s="129">
        <f t="shared" si="8"/>
        <v>0</v>
      </c>
      <c r="K128" s="201"/>
      <c r="L128" s="195"/>
      <c r="M128" s="195"/>
    </row>
    <row r="129" spans="1:13">
      <c r="A129" s="202">
        <v>42458</v>
      </c>
      <c r="B129" s="203" t="s">
        <v>16</v>
      </c>
      <c r="C129" s="109"/>
      <c r="D129" s="219"/>
      <c r="E129" s="204">
        <v>20000</v>
      </c>
      <c r="F129" s="232">
        <v>277</v>
      </c>
      <c r="G129" s="204">
        <v>3112299.67</v>
      </c>
      <c r="H129" s="121" t="s">
        <v>1817</v>
      </c>
      <c r="I129" s="129">
        <f t="shared" si="7"/>
        <v>3112299.6700000018</v>
      </c>
      <c r="J129" s="129">
        <f t="shared" si="8"/>
        <v>0</v>
      </c>
      <c r="K129" s="201"/>
      <c r="L129" s="195"/>
      <c r="M129" s="195"/>
    </row>
    <row r="130" spans="1:13">
      <c r="A130" s="202">
        <v>42458</v>
      </c>
      <c r="B130" s="203" t="s">
        <v>16</v>
      </c>
      <c r="C130" s="109"/>
      <c r="D130" s="219"/>
      <c r="E130" s="204">
        <v>157138.87</v>
      </c>
      <c r="F130" s="232">
        <v>285</v>
      </c>
      <c r="G130" s="204">
        <v>3092299.67</v>
      </c>
      <c r="H130" s="121" t="s">
        <v>1818</v>
      </c>
      <c r="I130" s="129">
        <f t="shared" si="7"/>
        <v>3092299.6700000018</v>
      </c>
      <c r="J130" s="129">
        <f t="shared" si="8"/>
        <v>0</v>
      </c>
      <c r="K130" s="201"/>
      <c r="L130" s="195"/>
      <c r="M130" s="195"/>
    </row>
    <row r="131" spans="1:13">
      <c r="A131" s="202">
        <v>42458</v>
      </c>
      <c r="B131" s="203" t="s">
        <v>16</v>
      </c>
      <c r="C131" s="109"/>
      <c r="D131" s="219"/>
      <c r="E131" s="204">
        <v>214000</v>
      </c>
      <c r="F131" s="232">
        <v>280</v>
      </c>
      <c r="G131" s="204">
        <v>2935160.8</v>
      </c>
      <c r="H131" s="121" t="s">
        <v>1819</v>
      </c>
      <c r="I131" s="129">
        <f t="shared" si="7"/>
        <v>2935160.8000000017</v>
      </c>
      <c r="J131" s="129">
        <f t="shared" si="8"/>
        <v>0</v>
      </c>
      <c r="K131" s="201"/>
      <c r="L131" s="195"/>
      <c r="M131" s="195"/>
    </row>
    <row r="132" spans="1:13">
      <c r="A132" s="202">
        <v>42458</v>
      </c>
      <c r="B132" s="236" t="s">
        <v>1820</v>
      </c>
      <c r="C132" s="109"/>
      <c r="D132" s="219"/>
      <c r="E132" s="204">
        <v>6338.23</v>
      </c>
      <c r="F132" s="232" t="s">
        <v>779</v>
      </c>
      <c r="G132" s="204">
        <v>2721160.8</v>
      </c>
      <c r="H132" s="121"/>
      <c r="I132" s="129">
        <f t="shared" si="7"/>
        <v>2721160.8000000017</v>
      </c>
      <c r="J132" s="129">
        <f t="shared" si="8"/>
        <v>0</v>
      </c>
      <c r="K132" s="201"/>
      <c r="L132" s="195"/>
      <c r="M132" s="195"/>
    </row>
    <row r="133" spans="1:13">
      <c r="A133" s="202">
        <v>42458</v>
      </c>
      <c r="B133" s="224" t="s">
        <v>50</v>
      </c>
      <c r="C133" s="109">
        <v>10.58</v>
      </c>
      <c r="D133" s="219">
        <v>180</v>
      </c>
      <c r="E133" s="204"/>
      <c r="F133" s="232"/>
      <c r="G133" s="204">
        <v>2714822.57</v>
      </c>
      <c r="H133" s="121"/>
      <c r="I133" s="129">
        <f t="shared" si="7"/>
        <v>2714822.5700000017</v>
      </c>
      <c r="J133" s="129">
        <f t="shared" si="8"/>
        <v>0</v>
      </c>
      <c r="K133" s="201"/>
      <c r="L133" s="195"/>
      <c r="M133" s="195"/>
    </row>
    <row r="134" spans="1:13">
      <c r="A134" s="202">
        <v>42458</v>
      </c>
      <c r="B134" s="224" t="s">
        <v>52</v>
      </c>
      <c r="C134" s="109">
        <v>66.14</v>
      </c>
      <c r="D134" s="219">
        <v>180</v>
      </c>
      <c r="E134" s="204"/>
      <c r="F134" s="232"/>
      <c r="G134" s="204">
        <v>2714833.15</v>
      </c>
      <c r="H134" s="121"/>
      <c r="I134" s="129">
        <f t="shared" si="7"/>
        <v>2714833.1500000018</v>
      </c>
      <c r="J134" s="129">
        <f t="shared" si="8"/>
        <v>0</v>
      </c>
      <c r="K134" s="201"/>
      <c r="L134" s="195"/>
      <c r="M134" s="195"/>
    </row>
    <row r="135" spans="1:13">
      <c r="A135" s="202">
        <v>42458</v>
      </c>
      <c r="B135" s="203" t="s">
        <v>53</v>
      </c>
      <c r="C135" s="109"/>
      <c r="D135" s="219"/>
      <c r="E135" s="204">
        <v>10067.209999999999</v>
      </c>
      <c r="F135" s="232">
        <v>286</v>
      </c>
      <c r="G135" s="204">
        <v>2714899.29</v>
      </c>
      <c r="H135" s="121" t="s">
        <v>1821</v>
      </c>
      <c r="I135" s="129">
        <f t="shared" si="7"/>
        <v>2714899.2900000019</v>
      </c>
      <c r="J135" s="129">
        <f t="shared" si="8"/>
        <v>0</v>
      </c>
      <c r="K135" s="201"/>
      <c r="L135" s="195"/>
      <c r="M135" s="195"/>
    </row>
    <row r="136" spans="1:13">
      <c r="A136" s="202">
        <v>42458</v>
      </c>
      <c r="B136" s="224" t="s">
        <v>55</v>
      </c>
      <c r="C136" s="109">
        <v>111.9</v>
      </c>
      <c r="D136" s="219">
        <v>180</v>
      </c>
      <c r="E136" s="204"/>
      <c r="F136" s="232"/>
      <c r="G136" s="204">
        <v>2704832.08</v>
      </c>
      <c r="H136" s="121"/>
      <c r="I136" s="129">
        <f t="shared" si="7"/>
        <v>2704832.0800000019</v>
      </c>
      <c r="J136" s="129">
        <f t="shared" si="8"/>
        <v>0</v>
      </c>
      <c r="K136" s="201"/>
      <c r="L136" s="195"/>
      <c r="M136" s="195"/>
    </row>
    <row r="137" spans="1:13">
      <c r="A137" s="202">
        <v>42458</v>
      </c>
      <c r="B137" s="224" t="s">
        <v>56</v>
      </c>
      <c r="C137" s="109">
        <v>699.4</v>
      </c>
      <c r="D137" s="219">
        <v>180</v>
      </c>
      <c r="E137" s="204"/>
      <c r="F137" s="232"/>
      <c r="G137" s="204">
        <v>2704943.98</v>
      </c>
      <c r="H137" s="121"/>
      <c r="I137" s="129">
        <f t="shared" si="7"/>
        <v>2704943.9800000018</v>
      </c>
      <c r="J137" s="129">
        <f t="shared" si="8"/>
        <v>0</v>
      </c>
      <c r="K137" s="201"/>
      <c r="L137" s="195"/>
      <c r="M137" s="195"/>
    </row>
    <row r="138" spans="1:13">
      <c r="A138" s="202">
        <v>42458</v>
      </c>
      <c r="B138" s="203" t="s">
        <v>57</v>
      </c>
      <c r="C138" s="109"/>
      <c r="D138" s="219"/>
      <c r="E138" s="204">
        <v>28547.61</v>
      </c>
      <c r="F138" s="232">
        <v>286</v>
      </c>
      <c r="G138" s="204">
        <v>2705643.38</v>
      </c>
      <c r="H138" s="121" t="s">
        <v>1821</v>
      </c>
      <c r="I138" s="129">
        <f t="shared" si="7"/>
        <v>2705643.3800000018</v>
      </c>
      <c r="J138" s="129">
        <f t="shared" si="8"/>
        <v>0</v>
      </c>
      <c r="K138" s="201"/>
      <c r="L138" s="195"/>
      <c r="M138" s="195"/>
    </row>
    <row r="139" spans="1:13">
      <c r="A139" s="202">
        <v>42457</v>
      </c>
      <c r="B139" s="203" t="s">
        <v>16</v>
      </c>
      <c r="C139" s="109"/>
      <c r="D139" s="219"/>
      <c r="E139" s="204">
        <v>20000</v>
      </c>
      <c r="F139" s="232">
        <v>276</v>
      </c>
      <c r="G139" s="237">
        <v>2677095.77</v>
      </c>
      <c r="H139" s="121" t="s">
        <v>1822</v>
      </c>
      <c r="I139" s="129">
        <f t="shared" ref="I139:I180" si="9">+I140-C139+E139</f>
        <v>2677095.7700000019</v>
      </c>
      <c r="J139" s="129">
        <f t="shared" ref="J139:J180" si="10">+G139-I139</f>
        <v>0</v>
      </c>
      <c r="K139" s="201"/>
      <c r="L139" s="195"/>
      <c r="M139" s="195"/>
    </row>
    <row r="140" spans="1:13">
      <c r="A140" s="202">
        <v>42457</v>
      </c>
      <c r="B140" s="203" t="s">
        <v>1823</v>
      </c>
      <c r="C140" s="109"/>
      <c r="D140" s="219"/>
      <c r="E140" s="204">
        <v>50000</v>
      </c>
      <c r="F140" s="232">
        <v>312</v>
      </c>
      <c r="G140" s="204">
        <v>2657095.77</v>
      </c>
      <c r="H140" s="121" t="s">
        <v>1824</v>
      </c>
      <c r="I140" s="129">
        <f t="shared" si="9"/>
        <v>2657095.7700000019</v>
      </c>
      <c r="J140" s="129">
        <f t="shared" si="10"/>
        <v>0</v>
      </c>
      <c r="K140" s="201"/>
      <c r="L140" s="195"/>
      <c r="M140" s="195"/>
    </row>
    <row r="141" spans="1:13">
      <c r="A141" s="202">
        <v>42457</v>
      </c>
      <c r="B141" s="203" t="s">
        <v>16</v>
      </c>
      <c r="C141" s="109"/>
      <c r="D141" s="219"/>
      <c r="E141" s="204">
        <v>100000</v>
      </c>
      <c r="F141" s="232">
        <v>282</v>
      </c>
      <c r="G141" s="204">
        <v>2607095.77</v>
      </c>
      <c r="H141" s="121" t="s">
        <v>1825</v>
      </c>
      <c r="I141" s="129">
        <f t="shared" si="9"/>
        <v>2607095.7700000019</v>
      </c>
      <c r="J141" s="129">
        <f t="shared" si="10"/>
        <v>0</v>
      </c>
      <c r="K141" s="201"/>
      <c r="L141" s="195"/>
      <c r="M141" s="195"/>
    </row>
    <row r="142" spans="1:13">
      <c r="A142" s="202">
        <v>42457</v>
      </c>
      <c r="B142" s="203" t="s">
        <v>13</v>
      </c>
      <c r="C142" s="109"/>
      <c r="D142" s="219"/>
      <c r="E142" s="204">
        <v>90000</v>
      </c>
      <c r="F142" s="232">
        <v>283</v>
      </c>
      <c r="G142" s="204">
        <v>2507095.77</v>
      </c>
      <c r="H142" s="121" t="s">
        <v>1826</v>
      </c>
      <c r="I142" s="129">
        <f t="shared" si="9"/>
        <v>2507095.7700000019</v>
      </c>
      <c r="J142" s="129">
        <f t="shared" si="10"/>
        <v>0</v>
      </c>
      <c r="K142" s="201"/>
      <c r="L142" s="195"/>
      <c r="M142" s="195"/>
    </row>
    <row r="143" spans="1:13">
      <c r="A143" s="202">
        <v>42457</v>
      </c>
      <c r="B143" s="203" t="s">
        <v>1827</v>
      </c>
      <c r="C143" s="109"/>
      <c r="D143" s="219"/>
      <c r="E143" s="204">
        <v>124000</v>
      </c>
      <c r="F143" s="232">
        <v>295</v>
      </c>
      <c r="G143" s="204">
        <v>2417095.77</v>
      </c>
      <c r="H143" s="121"/>
      <c r="I143" s="129">
        <f t="shared" si="9"/>
        <v>2417095.7700000019</v>
      </c>
      <c r="J143" s="129">
        <f t="shared" si="10"/>
        <v>0</v>
      </c>
      <c r="K143" s="201"/>
      <c r="L143" s="195"/>
      <c r="M143" s="195"/>
    </row>
    <row r="144" spans="1:13">
      <c r="A144" s="202">
        <v>42457</v>
      </c>
      <c r="B144" s="203" t="s">
        <v>1827</v>
      </c>
      <c r="C144" s="109"/>
      <c r="D144" s="219"/>
      <c r="E144" s="204">
        <v>200000</v>
      </c>
      <c r="F144" s="232">
        <v>294</v>
      </c>
      <c r="G144" s="204">
        <v>2293095.77</v>
      </c>
      <c r="H144" s="121"/>
      <c r="I144" s="129">
        <f t="shared" si="9"/>
        <v>2293095.7700000019</v>
      </c>
      <c r="J144" s="129">
        <f t="shared" si="10"/>
        <v>0</v>
      </c>
      <c r="K144" s="201"/>
      <c r="L144" s="195"/>
      <c r="M144" s="195"/>
    </row>
    <row r="145" spans="1:13">
      <c r="A145" s="202">
        <v>42457</v>
      </c>
      <c r="B145" s="203" t="s">
        <v>1828</v>
      </c>
      <c r="C145" s="109">
        <v>6449.67</v>
      </c>
      <c r="D145" s="219">
        <v>157</v>
      </c>
      <c r="E145" s="204"/>
      <c r="F145" s="232"/>
      <c r="G145" s="204">
        <v>2093095.77</v>
      </c>
      <c r="H145" s="121"/>
      <c r="I145" s="129">
        <f t="shared" si="9"/>
        <v>2093095.7700000019</v>
      </c>
      <c r="J145" s="129">
        <f t="shared" si="10"/>
        <v>-1.862645149230957E-9</v>
      </c>
      <c r="K145" s="201"/>
      <c r="L145" s="195"/>
      <c r="M145" s="195"/>
    </row>
    <row r="146" spans="1:13">
      <c r="A146" s="202">
        <v>42457</v>
      </c>
      <c r="B146" s="203" t="s">
        <v>1829</v>
      </c>
      <c r="C146" s="109">
        <v>35000</v>
      </c>
      <c r="D146" s="219">
        <v>163</v>
      </c>
      <c r="E146" s="204"/>
      <c r="F146" s="232"/>
      <c r="G146" s="204">
        <v>2099545.44</v>
      </c>
      <c r="H146" s="121" t="s">
        <v>1830</v>
      </c>
      <c r="I146" s="129">
        <f t="shared" si="9"/>
        <v>2099545.4400000018</v>
      </c>
      <c r="J146" s="129">
        <f t="shared" si="10"/>
        <v>0</v>
      </c>
      <c r="K146" s="201"/>
      <c r="L146" s="195"/>
      <c r="M146" s="195"/>
    </row>
    <row r="147" spans="1:13">
      <c r="A147" s="202">
        <v>42457</v>
      </c>
      <c r="B147" s="203" t="s">
        <v>16</v>
      </c>
      <c r="C147" s="109"/>
      <c r="D147" s="219"/>
      <c r="E147" s="204">
        <v>18346.21</v>
      </c>
      <c r="F147" s="232">
        <v>263</v>
      </c>
      <c r="G147" s="204">
        <v>2134545.44</v>
      </c>
      <c r="H147" s="121" t="s">
        <v>1831</v>
      </c>
      <c r="I147" s="129">
        <f t="shared" si="9"/>
        <v>2134545.4400000018</v>
      </c>
      <c r="J147" s="129">
        <f t="shared" si="10"/>
        <v>0</v>
      </c>
      <c r="K147" s="201"/>
      <c r="L147" s="195"/>
      <c r="M147" s="195"/>
    </row>
    <row r="148" spans="1:13">
      <c r="A148" s="202">
        <v>42457</v>
      </c>
      <c r="B148" s="203" t="s">
        <v>16</v>
      </c>
      <c r="C148" s="109"/>
      <c r="D148" s="219"/>
      <c r="E148" s="204">
        <v>18010</v>
      </c>
      <c r="F148" s="232">
        <v>267</v>
      </c>
      <c r="G148" s="204">
        <v>2116199.23</v>
      </c>
      <c r="H148" s="121" t="s">
        <v>1832</v>
      </c>
      <c r="I148" s="129">
        <f t="shared" si="9"/>
        <v>2116199.2300000018</v>
      </c>
      <c r="J148" s="129">
        <f t="shared" si="10"/>
        <v>0</v>
      </c>
      <c r="K148" s="201"/>
      <c r="L148" s="195"/>
      <c r="M148" s="195"/>
    </row>
    <row r="149" spans="1:13">
      <c r="A149" s="202">
        <v>42457</v>
      </c>
      <c r="B149" s="203" t="s">
        <v>16</v>
      </c>
      <c r="C149" s="109"/>
      <c r="D149" s="219"/>
      <c r="E149" s="204">
        <v>73731.039999999994</v>
      </c>
      <c r="F149" s="232">
        <v>259</v>
      </c>
      <c r="G149" s="204">
        <v>2098189.23</v>
      </c>
      <c r="H149" s="121" t="s">
        <v>1833</v>
      </c>
      <c r="I149" s="129">
        <f t="shared" si="9"/>
        <v>2098189.2300000018</v>
      </c>
      <c r="J149" s="129">
        <f t="shared" si="10"/>
        <v>0</v>
      </c>
      <c r="K149" s="201"/>
      <c r="L149" s="195"/>
      <c r="M149" s="195"/>
    </row>
    <row r="150" spans="1:13">
      <c r="A150" s="202">
        <v>42457</v>
      </c>
      <c r="B150" s="203" t="s">
        <v>16</v>
      </c>
      <c r="C150" s="109"/>
      <c r="D150" s="219"/>
      <c r="E150" s="204">
        <v>70000</v>
      </c>
      <c r="F150" s="232">
        <v>258</v>
      </c>
      <c r="G150" s="204">
        <v>2024458.19</v>
      </c>
      <c r="H150" s="121" t="s">
        <v>1834</v>
      </c>
      <c r="I150" s="129">
        <f t="shared" si="9"/>
        <v>2024458.1900000018</v>
      </c>
      <c r="J150" s="129">
        <f t="shared" si="10"/>
        <v>-1.862645149230957E-9</v>
      </c>
      <c r="K150" s="201"/>
      <c r="L150" s="195"/>
      <c r="M150" s="195"/>
    </row>
    <row r="151" spans="1:13">
      <c r="A151" s="202">
        <v>42457</v>
      </c>
      <c r="B151" s="203" t="s">
        <v>1835</v>
      </c>
      <c r="C151" s="109"/>
      <c r="D151" s="219"/>
      <c r="E151" s="204">
        <v>225000</v>
      </c>
      <c r="F151" s="232">
        <v>288</v>
      </c>
      <c r="G151" s="204">
        <v>1954458.19</v>
      </c>
      <c r="H151" s="121" t="s">
        <v>1836</v>
      </c>
      <c r="I151" s="129">
        <f t="shared" si="9"/>
        <v>1954458.1900000018</v>
      </c>
      <c r="J151" s="129">
        <f t="shared" si="10"/>
        <v>-1.862645149230957E-9</v>
      </c>
      <c r="K151" s="201"/>
      <c r="L151" s="195"/>
      <c r="M151" s="195"/>
    </row>
    <row r="152" spans="1:13">
      <c r="A152" s="202">
        <v>42457</v>
      </c>
      <c r="B152" s="203" t="s">
        <v>1837</v>
      </c>
      <c r="C152" s="109"/>
      <c r="D152" s="219"/>
      <c r="E152" s="204">
        <v>1025</v>
      </c>
      <c r="F152" s="232">
        <v>300</v>
      </c>
      <c r="G152" s="204">
        <v>1729458.19</v>
      </c>
      <c r="H152" s="121" t="s">
        <v>1838</v>
      </c>
      <c r="I152" s="129">
        <f t="shared" si="9"/>
        <v>1729458.1900000018</v>
      </c>
      <c r="J152" s="129">
        <f t="shared" si="10"/>
        <v>-1.862645149230957E-9</v>
      </c>
      <c r="K152" s="201"/>
      <c r="L152" s="195"/>
      <c r="M152" s="195"/>
    </row>
    <row r="153" spans="1:13">
      <c r="A153" s="202">
        <v>42457</v>
      </c>
      <c r="B153" s="203" t="s">
        <v>16</v>
      </c>
      <c r="C153" s="109"/>
      <c r="D153" s="219"/>
      <c r="E153" s="204">
        <v>37000</v>
      </c>
      <c r="F153" s="232">
        <v>260</v>
      </c>
      <c r="G153" s="204">
        <v>1728433.19</v>
      </c>
      <c r="H153" s="121" t="s">
        <v>1839</v>
      </c>
      <c r="I153" s="129">
        <f t="shared" si="9"/>
        <v>1728433.1900000018</v>
      </c>
      <c r="J153" s="129">
        <f t="shared" si="10"/>
        <v>-1.862645149230957E-9</v>
      </c>
      <c r="K153" s="201"/>
      <c r="L153" s="195"/>
      <c r="M153" s="195"/>
    </row>
    <row r="154" spans="1:13">
      <c r="A154" s="202">
        <v>42457</v>
      </c>
      <c r="B154" s="203" t="s">
        <v>16</v>
      </c>
      <c r="C154" s="109"/>
      <c r="D154" s="219"/>
      <c r="E154" s="204">
        <v>192003.21</v>
      </c>
      <c r="F154" s="232">
        <v>256</v>
      </c>
      <c r="G154" s="204">
        <v>1691433.19</v>
      </c>
      <c r="H154" s="121" t="s">
        <v>1840</v>
      </c>
      <c r="I154" s="129">
        <f t="shared" si="9"/>
        <v>1691433.1900000018</v>
      </c>
      <c r="J154" s="129">
        <f t="shared" si="10"/>
        <v>-1.862645149230957E-9</v>
      </c>
      <c r="K154" s="201"/>
      <c r="L154" s="195"/>
      <c r="M154" s="195"/>
    </row>
    <row r="155" spans="1:13">
      <c r="A155" s="202">
        <v>42457</v>
      </c>
      <c r="B155" s="203" t="s">
        <v>1841</v>
      </c>
      <c r="C155" s="109"/>
      <c r="D155" s="219"/>
      <c r="E155" s="204">
        <v>3030</v>
      </c>
      <c r="F155" s="232">
        <v>284</v>
      </c>
      <c r="G155" s="204">
        <v>1499429.98</v>
      </c>
      <c r="H155" s="121" t="s">
        <v>1842</v>
      </c>
      <c r="I155" s="129">
        <f t="shared" si="9"/>
        <v>1499429.9800000018</v>
      </c>
      <c r="J155" s="129">
        <f t="shared" si="10"/>
        <v>-1.862645149230957E-9</v>
      </c>
      <c r="K155" s="201"/>
      <c r="L155" s="195"/>
      <c r="M155" s="195"/>
    </row>
    <row r="156" spans="1:13">
      <c r="A156" s="202">
        <v>42457</v>
      </c>
      <c r="B156" s="203" t="s">
        <v>1843</v>
      </c>
      <c r="C156" s="109">
        <v>1511788.29</v>
      </c>
      <c r="D156" s="219">
        <v>161</v>
      </c>
      <c r="E156" s="204"/>
      <c r="F156" s="232"/>
      <c r="G156" s="204">
        <v>1496399.98</v>
      </c>
      <c r="H156" s="121"/>
      <c r="I156" s="129">
        <f t="shared" si="9"/>
        <v>1496399.9800000018</v>
      </c>
      <c r="J156" s="129">
        <f t="shared" si="10"/>
        <v>-1.862645149230957E-9</v>
      </c>
      <c r="K156" s="201"/>
      <c r="L156" s="195"/>
      <c r="M156" s="195"/>
    </row>
    <row r="157" spans="1:13">
      <c r="A157" s="202">
        <v>42457</v>
      </c>
      <c r="B157" s="227" t="s">
        <v>1844</v>
      </c>
      <c r="C157" s="109"/>
      <c r="D157" s="219"/>
      <c r="E157" s="204">
        <v>107896.79</v>
      </c>
      <c r="F157" s="232">
        <v>289</v>
      </c>
      <c r="G157" s="204">
        <v>3008188.27</v>
      </c>
      <c r="H157" s="121" t="s">
        <v>1845</v>
      </c>
      <c r="I157" s="129">
        <f t="shared" si="9"/>
        <v>3008188.2700000019</v>
      </c>
      <c r="J157" s="129">
        <f t="shared" si="10"/>
        <v>0</v>
      </c>
      <c r="K157" s="201"/>
      <c r="L157" s="195"/>
      <c r="M157" s="195"/>
    </row>
    <row r="158" spans="1:13">
      <c r="A158" s="202">
        <v>42457</v>
      </c>
      <c r="B158" s="227" t="s">
        <v>1846</v>
      </c>
      <c r="C158" s="109"/>
      <c r="D158" s="219"/>
      <c r="E158" s="204">
        <v>292330.77</v>
      </c>
      <c r="F158" s="232">
        <v>290</v>
      </c>
      <c r="G158" s="204">
        <v>2900291.48</v>
      </c>
      <c r="H158" s="121" t="s">
        <v>1847</v>
      </c>
      <c r="I158" s="129">
        <f t="shared" si="9"/>
        <v>2900291.4800000018</v>
      </c>
      <c r="J158" s="129">
        <f t="shared" si="10"/>
        <v>0</v>
      </c>
      <c r="K158" s="201"/>
      <c r="L158" s="195"/>
      <c r="M158" s="195"/>
    </row>
    <row r="159" spans="1:13">
      <c r="A159" s="202">
        <v>42457</v>
      </c>
      <c r="B159" s="227" t="s">
        <v>1848</v>
      </c>
      <c r="C159" s="109"/>
      <c r="D159" s="219"/>
      <c r="E159" s="204">
        <v>227899.99</v>
      </c>
      <c r="F159" s="232">
        <v>291</v>
      </c>
      <c r="G159" s="204">
        <v>2607960.71</v>
      </c>
      <c r="H159" s="121" t="s">
        <v>1849</v>
      </c>
      <c r="I159" s="129">
        <f t="shared" si="9"/>
        <v>2607960.7100000018</v>
      </c>
      <c r="J159" s="129">
        <f t="shared" si="10"/>
        <v>0</v>
      </c>
      <c r="K159" s="201"/>
      <c r="L159" s="195"/>
      <c r="M159" s="195"/>
    </row>
    <row r="160" spans="1:13">
      <c r="A160" s="202">
        <v>42457</v>
      </c>
      <c r="B160" s="227" t="s">
        <v>1850</v>
      </c>
      <c r="C160" s="109"/>
      <c r="D160" s="219"/>
      <c r="E160" s="204">
        <v>128280.52</v>
      </c>
      <c r="F160" s="232">
        <v>292</v>
      </c>
      <c r="G160" s="204">
        <v>2380060.7200000002</v>
      </c>
      <c r="H160" s="121" t="s">
        <v>1851</v>
      </c>
      <c r="I160" s="129">
        <f t="shared" si="9"/>
        <v>2380060.7200000016</v>
      </c>
      <c r="J160" s="129">
        <f t="shared" si="10"/>
        <v>0</v>
      </c>
      <c r="K160" s="201"/>
      <c r="L160" s="195"/>
      <c r="M160" s="195"/>
    </row>
    <row r="161" spans="1:13">
      <c r="A161" s="202">
        <v>42457</v>
      </c>
      <c r="B161" s="227" t="s">
        <v>1852</v>
      </c>
      <c r="C161" s="109"/>
      <c r="D161" s="219"/>
      <c r="E161" s="204">
        <v>248730.48</v>
      </c>
      <c r="F161" s="232">
        <v>293</v>
      </c>
      <c r="G161" s="204">
        <v>2251780.2000000002</v>
      </c>
      <c r="H161" s="121" t="s">
        <v>1853</v>
      </c>
      <c r="I161" s="129">
        <f t="shared" si="9"/>
        <v>2251780.2000000016</v>
      </c>
      <c r="J161" s="129">
        <f t="shared" si="10"/>
        <v>0</v>
      </c>
      <c r="K161" s="201"/>
      <c r="L161" s="195"/>
      <c r="M161" s="195"/>
    </row>
    <row r="162" spans="1:13">
      <c r="A162" s="202">
        <v>42457</v>
      </c>
      <c r="B162" s="206" t="s">
        <v>1854</v>
      </c>
      <c r="C162" s="109"/>
      <c r="D162" s="219"/>
      <c r="E162" s="204">
        <v>66202.12</v>
      </c>
      <c r="F162" s="232">
        <v>274</v>
      </c>
      <c r="G162" s="204">
        <v>2003049.72</v>
      </c>
      <c r="H162" s="121" t="s">
        <v>1855</v>
      </c>
      <c r="I162" s="129">
        <f t="shared" si="9"/>
        <v>2003049.7200000016</v>
      </c>
      <c r="J162" s="129">
        <f t="shared" si="10"/>
        <v>0</v>
      </c>
      <c r="K162" s="201"/>
      <c r="L162" s="195"/>
      <c r="M162" s="195"/>
    </row>
    <row r="163" spans="1:13">
      <c r="A163" s="202">
        <v>42457</v>
      </c>
      <c r="B163" s="203" t="s">
        <v>1856</v>
      </c>
      <c r="C163" s="109"/>
      <c r="D163" s="219"/>
      <c r="E163" s="204">
        <v>3940</v>
      </c>
      <c r="F163" s="232">
        <v>273</v>
      </c>
      <c r="G163" s="204">
        <v>1936847.6</v>
      </c>
      <c r="H163" s="121" t="s">
        <v>1857</v>
      </c>
      <c r="I163" s="129">
        <f t="shared" si="9"/>
        <v>1936847.6000000015</v>
      </c>
      <c r="J163" s="129">
        <f t="shared" si="10"/>
        <v>0</v>
      </c>
      <c r="K163" s="201"/>
      <c r="L163" s="195"/>
      <c r="M163" s="195"/>
    </row>
    <row r="164" spans="1:13">
      <c r="A164" s="202">
        <v>42457</v>
      </c>
      <c r="B164" s="202" t="s">
        <v>1858</v>
      </c>
      <c r="C164" s="109"/>
      <c r="D164" s="219"/>
      <c r="E164" s="204">
        <v>226000</v>
      </c>
      <c r="F164" s="232">
        <v>275</v>
      </c>
      <c r="G164" s="204">
        <v>1932907.6</v>
      </c>
      <c r="H164" s="121" t="s">
        <v>1859</v>
      </c>
      <c r="I164" s="129">
        <f t="shared" si="9"/>
        <v>1932907.6000000015</v>
      </c>
      <c r="J164" s="129">
        <f t="shared" si="10"/>
        <v>0</v>
      </c>
      <c r="K164" s="201"/>
      <c r="L164" s="195"/>
      <c r="M164" s="195"/>
    </row>
    <row r="165" spans="1:13">
      <c r="A165" s="202">
        <v>42457</v>
      </c>
      <c r="B165" s="207" t="s">
        <v>1860</v>
      </c>
      <c r="C165" s="109"/>
      <c r="D165" s="219"/>
      <c r="E165" s="204">
        <v>4915.5600000000004</v>
      </c>
      <c r="F165" s="232">
        <v>272</v>
      </c>
      <c r="G165" s="204">
        <v>1706907.6</v>
      </c>
      <c r="H165" s="121" t="s">
        <v>1861</v>
      </c>
      <c r="I165" s="129">
        <f t="shared" si="9"/>
        <v>1706907.6000000015</v>
      </c>
      <c r="J165" s="129">
        <f t="shared" si="10"/>
        <v>0</v>
      </c>
      <c r="K165" s="201"/>
      <c r="L165" s="195"/>
      <c r="M165" s="195"/>
    </row>
    <row r="166" spans="1:13">
      <c r="A166" s="202">
        <v>42457</v>
      </c>
      <c r="B166" s="224" t="s">
        <v>50</v>
      </c>
      <c r="C166" s="109">
        <v>28.39</v>
      </c>
      <c r="D166" s="219">
        <v>180</v>
      </c>
      <c r="E166" s="204"/>
      <c r="F166" s="232"/>
      <c r="G166" s="204">
        <v>1701992.04</v>
      </c>
      <c r="H166" s="121"/>
      <c r="I166" s="129">
        <f t="shared" si="9"/>
        <v>1701992.0400000014</v>
      </c>
      <c r="J166" s="129">
        <f t="shared" si="10"/>
        <v>0</v>
      </c>
      <c r="K166" s="201"/>
      <c r="L166" s="195"/>
      <c r="M166" s="195"/>
    </row>
    <row r="167" spans="1:13">
      <c r="A167" s="202">
        <v>42457</v>
      </c>
      <c r="B167" s="224" t="s">
        <v>52</v>
      </c>
      <c r="C167" s="109">
        <v>177.42</v>
      </c>
      <c r="D167" s="219">
        <v>180</v>
      </c>
      <c r="E167" s="204"/>
      <c r="F167" s="232"/>
      <c r="G167" s="204">
        <v>1702020.43</v>
      </c>
      <c r="H167" s="121"/>
      <c r="I167" s="129">
        <f t="shared" si="9"/>
        <v>1702020.4300000013</v>
      </c>
      <c r="J167" s="129">
        <f t="shared" si="10"/>
        <v>0</v>
      </c>
      <c r="K167" s="201"/>
      <c r="L167" s="195"/>
      <c r="M167" s="195"/>
    </row>
    <row r="168" spans="1:13">
      <c r="A168" s="202">
        <v>42457</v>
      </c>
      <c r="B168" s="203" t="s">
        <v>53</v>
      </c>
      <c r="C168" s="109"/>
      <c r="D168" s="219"/>
      <c r="E168" s="204">
        <v>56604.84</v>
      </c>
      <c r="F168" s="232">
        <v>250</v>
      </c>
      <c r="G168" s="204">
        <v>1702197.85</v>
      </c>
      <c r="H168" s="121" t="s">
        <v>1862</v>
      </c>
      <c r="I168" s="129">
        <f t="shared" si="9"/>
        <v>1702197.8500000013</v>
      </c>
      <c r="J168" s="129">
        <f t="shared" si="10"/>
        <v>0</v>
      </c>
      <c r="K168" s="201"/>
      <c r="L168" s="195"/>
      <c r="M168" s="195"/>
    </row>
    <row r="169" spans="1:13">
      <c r="A169" s="202">
        <v>42457</v>
      </c>
      <c r="B169" s="224" t="s">
        <v>55</v>
      </c>
      <c r="C169" s="109">
        <v>63.96</v>
      </c>
      <c r="D169" s="219">
        <v>180</v>
      </c>
      <c r="E169" s="204"/>
      <c r="F169" s="232"/>
      <c r="G169" s="204">
        <v>1645593.01</v>
      </c>
      <c r="H169" s="121"/>
      <c r="I169" s="129">
        <f t="shared" si="9"/>
        <v>1645593.0100000012</v>
      </c>
      <c r="J169" s="129">
        <f t="shared" si="10"/>
        <v>0</v>
      </c>
      <c r="K169" s="201"/>
      <c r="L169" s="195"/>
      <c r="M169" s="195"/>
    </row>
    <row r="170" spans="1:13">
      <c r="A170" s="202">
        <v>42457</v>
      </c>
      <c r="B170" s="224" t="s">
        <v>56</v>
      </c>
      <c r="C170" s="109">
        <v>399.74</v>
      </c>
      <c r="D170" s="219">
        <v>180</v>
      </c>
      <c r="E170" s="204"/>
      <c r="F170" s="232"/>
      <c r="G170" s="204">
        <v>1645656.97</v>
      </c>
      <c r="H170" s="121"/>
      <c r="I170" s="129">
        <f t="shared" si="9"/>
        <v>1645656.9700000011</v>
      </c>
      <c r="J170" s="129">
        <f t="shared" si="10"/>
        <v>0</v>
      </c>
      <c r="K170" s="201"/>
      <c r="L170" s="195"/>
      <c r="M170" s="195"/>
    </row>
    <row r="171" spans="1:13">
      <c r="A171" s="202">
        <v>42457</v>
      </c>
      <c r="B171" s="203" t="s">
        <v>57</v>
      </c>
      <c r="C171" s="109"/>
      <c r="D171" s="219"/>
      <c r="E171" s="204">
        <v>16316.24</v>
      </c>
      <c r="F171" s="232">
        <v>250</v>
      </c>
      <c r="G171" s="204">
        <v>1646056.71</v>
      </c>
      <c r="H171" s="121" t="s">
        <v>1862</v>
      </c>
      <c r="I171" s="129">
        <f t="shared" si="9"/>
        <v>1646056.7100000011</v>
      </c>
      <c r="J171" s="129">
        <f t="shared" si="10"/>
        <v>0</v>
      </c>
      <c r="K171" s="201"/>
      <c r="L171" s="195"/>
      <c r="M171" s="195"/>
    </row>
    <row r="172" spans="1:13">
      <c r="A172" s="202">
        <v>42457</v>
      </c>
      <c r="B172" s="224" t="s">
        <v>50</v>
      </c>
      <c r="C172" s="109">
        <v>14.21</v>
      </c>
      <c r="D172" s="219">
        <v>180</v>
      </c>
      <c r="E172" s="204"/>
      <c r="F172" s="232"/>
      <c r="G172" s="204">
        <v>1629740.47</v>
      </c>
      <c r="H172" s="121"/>
      <c r="I172" s="129">
        <f t="shared" si="9"/>
        <v>1629740.4700000011</v>
      </c>
      <c r="J172" s="129">
        <f t="shared" si="10"/>
        <v>0</v>
      </c>
      <c r="K172" s="201"/>
      <c r="L172" s="195"/>
      <c r="M172" s="195"/>
    </row>
    <row r="173" spans="1:13">
      <c r="A173" s="202">
        <v>42457</v>
      </c>
      <c r="B173" s="224" t="s">
        <v>52</v>
      </c>
      <c r="C173" s="109">
        <v>88.84</v>
      </c>
      <c r="D173" s="219">
        <v>180</v>
      </c>
      <c r="E173" s="204"/>
      <c r="F173" s="232"/>
      <c r="G173" s="204">
        <v>1629754.68</v>
      </c>
      <c r="H173" s="121"/>
      <c r="I173" s="129">
        <f t="shared" si="9"/>
        <v>1629754.6800000011</v>
      </c>
      <c r="J173" s="129">
        <f t="shared" si="10"/>
        <v>0</v>
      </c>
      <c r="K173" s="201"/>
      <c r="L173" s="195"/>
      <c r="M173" s="195"/>
    </row>
    <row r="174" spans="1:13">
      <c r="A174" s="202">
        <v>42457</v>
      </c>
      <c r="B174" s="203" t="s">
        <v>53</v>
      </c>
      <c r="C174" s="109"/>
      <c r="D174" s="219"/>
      <c r="E174" s="204">
        <v>26384.37</v>
      </c>
      <c r="F174" s="232">
        <v>268</v>
      </c>
      <c r="G174" s="204">
        <v>1629843.52</v>
      </c>
      <c r="H174" s="121" t="s">
        <v>1863</v>
      </c>
      <c r="I174" s="129">
        <f t="shared" si="9"/>
        <v>1629843.5200000012</v>
      </c>
      <c r="J174" s="129">
        <f t="shared" si="10"/>
        <v>0</v>
      </c>
      <c r="K174" s="201"/>
      <c r="L174" s="195"/>
      <c r="M174" s="195"/>
    </row>
    <row r="175" spans="1:13">
      <c r="A175" s="202">
        <v>42457</v>
      </c>
      <c r="B175" s="224" t="s">
        <v>55</v>
      </c>
      <c r="C175" s="109">
        <v>7.21</v>
      </c>
      <c r="D175" s="219">
        <v>180</v>
      </c>
      <c r="E175" s="204"/>
      <c r="F175" s="232"/>
      <c r="G175" s="204">
        <v>1603459.15</v>
      </c>
      <c r="H175" s="121"/>
      <c r="I175" s="129">
        <f t="shared" si="9"/>
        <v>1603459.1500000011</v>
      </c>
      <c r="J175" s="129">
        <f t="shared" si="10"/>
        <v>0</v>
      </c>
      <c r="K175" s="201"/>
      <c r="L175" s="195"/>
      <c r="M175" s="195"/>
    </row>
    <row r="176" spans="1:13">
      <c r="A176" s="202">
        <v>42457</v>
      </c>
      <c r="B176" s="224" t="s">
        <v>56</v>
      </c>
      <c r="C176" s="109">
        <v>45.08</v>
      </c>
      <c r="D176" s="219">
        <v>180</v>
      </c>
      <c r="E176" s="204"/>
      <c r="F176" s="232"/>
      <c r="G176" s="204">
        <v>1603466.36</v>
      </c>
      <c r="H176" s="121"/>
      <c r="I176" s="129">
        <f t="shared" si="9"/>
        <v>1603466.360000001</v>
      </c>
      <c r="J176" s="129">
        <f t="shared" si="10"/>
        <v>0</v>
      </c>
      <c r="K176" s="201"/>
      <c r="L176" s="195"/>
      <c r="M176" s="195"/>
    </row>
    <row r="177" spans="1:13">
      <c r="A177" s="202">
        <v>42457</v>
      </c>
      <c r="B177" s="203" t="s">
        <v>57</v>
      </c>
      <c r="C177" s="109"/>
      <c r="D177" s="219"/>
      <c r="E177" s="109">
        <v>1840</v>
      </c>
      <c r="F177" s="232">
        <v>268</v>
      </c>
      <c r="G177" s="204">
        <v>1603511.44</v>
      </c>
      <c r="H177" s="121" t="s">
        <v>1863</v>
      </c>
      <c r="I177" s="129">
        <f t="shared" si="9"/>
        <v>1603511.4400000011</v>
      </c>
      <c r="J177" s="129">
        <f t="shared" si="10"/>
        <v>0</v>
      </c>
      <c r="K177" s="201"/>
      <c r="L177" s="195"/>
      <c r="M177" s="195"/>
    </row>
    <row r="178" spans="1:13">
      <c r="A178" s="202">
        <v>42457</v>
      </c>
      <c r="B178" s="224" t="s">
        <v>50</v>
      </c>
      <c r="C178" s="109">
        <v>2.88</v>
      </c>
      <c r="D178" s="219">
        <v>180</v>
      </c>
      <c r="E178" s="204"/>
      <c r="F178" s="232"/>
      <c r="G178" s="204">
        <v>1601671.44</v>
      </c>
      <c r="H178" s="121"/>
      <c r="I178" s="129">
        <f t="shared" si="9"/>
        <v>1601671.4400000011</v>
      </c>
      <c r="J178" s="129">
        <f t="shared" si="10"/>
        <v>0</v>
      </c>
      <c r="K178" s="201"/>
      <c r="L178" s="195"/>
      <c r="M178" s="195"/>
    </row>
    <row r="179" spans="1:13">
      <c r="A179" s="202">
        <v>42457</v>
      </c>
      <c r="B179" s="224" t="s">
        <v>52</v>
      </c>
      <c r="C179" s="109">
        <v>18</v>
      </c>
      <c r="D179" s="219">
        <v>180</v>
      </c>
      <c r="E179" s="204"/>
      <c r="F179" s="232"/>
      <c r="G179" s="204">
        <v>1601674.32</v>
      </c>
      <c r="H179" s="121"/>
      <c r="I179" s="129">
        <f t="shared" si="9"/>
        <v>1601674.320000001</v>
      </c>
      <c r="J179" s="129">
        <f t="shared" si="10"/>
        <v>0</v>
      </c>
      <c r="K179" s="201"/>
      <c r="L179" s="195"/>
      <c r="M179" s="195"/>
    </row>
    <row r="180" spans="1:13">
      <c r="A180" s="202">
        <v>42457</v>
      </c>
      <c r="B180" s="203" t="s">
        <v>53</v>
      </c>
      <c r="C180" s="109"/>
      <c r="D180" s="219"/>
      <c r="E180" s="204">
        <v>20000</v>
      </c>
      <c r="F180" s="232">
        <v>269</v>
      </c>
      <c r="G180" s="204">
        <v>1601692.32</v>
      </c>
      <c r="H180" s="121" t="s">
        <v>1864</v>
      </c>
      <c r="I180" s="129">
        <f t="shared" si="9"/>
        <v>1601692.320000001</v>
      </c>
      <c r="J180" s="129">
        <f t="shared" si="10"/>
        <v>0</v>
      </c>
      <c r="K180" s="201"/>
      <c r="L180" s="195"/>
      <c r="M180" s="195"/>
    </row>
    <row r="181" spans="1:13">
      <c r="A181" s="202">
        <v>42452</v>
      </c>
      <c r="B181" s="203" t="s">
        <v>1865</v>
      </c>
      <c r="C181" s="109"/>
      <c r="D181" s="219"/>
      <c r="E181" s="204">
        <v>274300</v>
      </c>
      <c r="F181" s="232">
        <v>265</v>
      </c>
      <c r="G181" s="237">
        <v>1581692.32</v>
      </c>
      <c r="H181" s="121" t="s">
        <v>1866</v>
      </c>
      <c r="I181" s="129">
        <f t="shared" ref="I181:I220" si="11">+I182-C181+E181</f>
        <v>1581692.320000001</v>
      </c>
      <c r="J181" s="129">
        <f t="shared" ref="J181:J220" si="12">+G181-I181</f>
        <v>0</v>
      </c>
      <c r="K181" s="201"/>
      <c r="L181" s="195"/>
      <c r="M181" s="195"/>
    </row>
    <row r="182" spans="1:13">
      <c r="A182" s="202">
        <v>42452</v>
      </c>
      <c r="B182" s="203" t="s">
        <v>1867</v>
      </c>
      <c r="C182" s="109">
        <v>10960</v>
      </c>
      <c r="D182" s="219">
        <v>156</v>
      </c>
      <c r="E182" s="204"/>
      <c r="F182" s="232"/>
      <c r="G182" s="204">
        <v>1307392.32</v>
      </c>
      <c r="H182" s="121"/>
      <c r="I182" s="129">
        <f t="shared" si="11"/>
        <v>1307392.320000001</v>
      </c>
      <c r="J182" s="129">
        <f t="shared" si="12"/>
        <v>0</v>
      </c>
      <c r="K182" s="201"/>
      <c r="L182" s="195"/>
      <c r="M182" s="195"/>
    </row>
    <row r="183" spans="1:13">
      <c r="A183" s="202">
        <v>42452</v>
      </c>
      <c r="B183" s="203" t="s">
        <v>1868</v>
      </c>
      <c r="C183" s="109">
        <v>696</v>
      </c>
      <c r="D183" s="219">
        <v>155</v>
      </c>
      <c r="E183" s="204"/>
      <c r="F183" s="232"/>
      <c r="G183" s="204">
        <v>1318352.32</v>
      </c>
      <c r="H183" s="121"/>
      <c r="I183" s="129">
        <f t="shared" si="11"/>
        <v>1318352.320000001</v>
      </c>
      <c r="J183" s="129">
        <f t="shared" si="12"/>
        <v>0</v>
      </c>
      <c r="K183" s="201"/>
      <c r="L183" s="195"/>
      <c r="M183" s="195"/>
    </row>
    <row r="184" spans="1:13">
      <c r="A184" s="202">
        <v>42452</v>
      </c>
      <c r="B184" s="203" t="s">
        <v>1869</v>
      </c>
      <c r="C184" s="109">
        <v>4106.3999999999996</v>
      </c>
      <c r="D184" s="219">
        <v>154</v>
      </c>
      <c r="E184" s="204"/>
      <c r="F184" s="232"/>
      <c r="G184" s="204">
        <v>1319048.32</v>
      </c>
      <c r="H184" s="121"/>
      <c r="I184" s="129">
        <f t="shared" si="11"/>
        <v>1319048.320000001</v>
      </c>
      <c r="J184" s="129">
        <f t="shared" si="12"/>
        <v>0</v>
      </c>
      <c r="K184" s="201"/>
      <c r="L184" s="195"/>
      <c r="M184" s="195"/>
    </row>
    <row r="185" spans="1:13">
      <c r="A185" s="202">
        <v>42452</v>
      </c>
      <c r="B185" s="203" t="s">
        <v>1870</v>
      </c>
      <c r="C185" s="109">
        <v>26651</v>
      </c>
      <c r="D185" s="219">
        <v>153</v>
      </c>
      <c r="E185" s="204"/>
      <c r="F185" s="232"/>
      <c r="G185" s="204">
        <v>1323154.72</v>
      </c>
      <c r="H185" s="121"/>
      <c r="I185" s="129">
        <f t="shared" si="11"/>
        <v>1323154.7200000009</v>
      </c>
      <c r="J185" s="129">
        <f t="shared" si="12"/>
        <v>0</v>
      </c>
      <c r="K185" s="201"/>
      <c r="L185" s="195"/>
      <c r="M185" s="195"/>
    </row>
    <row r="186" spans="1:13">
      <c r="A186" s="202">
        <v>42452</v>
      </c>
      <c r="B186" s="203" t="s">
        <v>1871</v>
      </c>
      <c r="C186" s="109">
        <v>1518.44</v>
      </c>
      <c r="D186" s="219">
        <v>152</v>
      </c>
      <c r="E186" s="204"/>
      <c r="F186" s="232"/>
      <c r="G186" s="204">
        <v>1349805.72</v>
      </c>
      <c r="H186" s="121"/>
      <c r="I186" s="129">
        <f t="shared" si="11"/>
        <v>1349805.7200000009</v>
      </c>
      <c r="J186" s="129">
        <f t="shared" si="12"/>
        <v>0</v>
      </c>
      <c r="K186" s="201"/>
      <c r="L186" s="195"/>
      <c r="M186" s="195"/>
    </row>
    <row r="187" spans="1:13">
      <c r="A187" s="202">
        <v>42452</v>
      </c>
      <c r="B187" s="203" t="s">
        <v>1872</v>
      </c>
      <c r="C187" s="109">
        <v>13791.69</v>
      </c>
      <c r="D187" s="219">
        <v>151</v>
      </c>
      <c r="E187" s="204"/>
      <c r="F187" s="232"/>
      <c r="G187" s="204">
        <v>1351324.16</v>
      </c>
      <c r="H187" s="121"/>
      <c r="I187" s="129">
        <f t="shared" si="11"/>
        <v>1351324.1600000008</v>
      </c>
      <c r="J187" s="129">
        <f t="shared" si="12"/>
        <v>0</v>
      </c>
      <c r="K187" s="201"/>
      <c r="L187" s="195"/>
      <c r="M187" s="195"/>
    </row>
    <row r="188" spans="1:13">
      <c r="A188" s="202">
        <v>42452</v>
      </c>
      <c r="B188" s="203" t="s">
        <v>1873</v>
      </c>
      <c r="C188" s="109"/>
      <c r="D188" s="219"/>
      <c r="E188" s="109">
        <v>1840</v>
      </c>
      <c r="F188" s="232">
        <v>262</v>
      </c>
      <c r="G188" s="204">
        <v>1365115.85</v>
      </c>
      <c r="H188" s="121" t="s">
        <v>1874</v>
      </c>
      <c r="I188" s="129">
        <f t="shared" si="11"/>
        <v>1365115.8500000008</v>
      </c>
      <c r="J188" s="129">
        <f t="shared" si="12"/>
        <v>0</v>
      </c>
      <c r="K188" s="201"/>
      <c r="L188" s="195"/>
      <c r="M188" s="195"/>
    </row>
    <row r="189" spans="1:13">
      <c r="A189" s="202">
        <v>42452</v>
      </c>
      <c r="B189" s="203" t="s">
        <v>1875</v>
      </c>
      <c r="C189" s="109"/>
      <c r="D189" s="219"/>
      <c r="E189" s="208">
        <v>41000</v>
      </c>
      <c r="F189" s="232">
        <v>257</v>
      </c>
      <c r="G189" s="204">
        <v>1363275.85</v>
      </c>
      <c r="H189" s="121" t="s">
        <v>1876</v>
      </c>
      <c r="I189" s="129">
        <f t="shared" si="11"/>
        <v>1363275.8500000008</v>
      </c>
      <c r="J189" s="129">
        <f t="shared" si="12"/>
        <v>0</v>
      </c>
      <c r="K189" s="201"/>
      <c r="L189" s="195"/>
      <c r="M189" s="195"/>
    </row>
    <row r="190" spans="1:13">
      <c r="A190" s="202">
        <v>42452</v>
      </c>
      <c r="B190" s="203" t="s">
        <v>1877</v>
      </c>
      <c r="C190" s="109"/>
      <c r="D190" s="219"/>
      <c r="E190" s="208">
        <v>90000</v>
      </c>
      <c r="F190" s="232">
        <v>257</v>
      </c>
      <c r="G190" s="204">
        <v>1322275.8500000001</v>
      </c>
      <c r="H190" s="121" t="s">
        <v>1876</v>
      </c>
      <c r="I190" s="129">
        <f t="shared" si="11"/>
        <v>1322275.8500000008</v>
      </c>
      <c r="J190" s="129">
        <f t="shared" si="12"/>
        <v>0</v>
      </c>
      <c r="K190" s="201"/>
      <c r="L190" s="195"/>
      <c r="M190" s="195"/>
    </row>
    <row r="191" spans="1:13">
      <c r="A191" s="202">
        <v>42452</v>
      </c>
      <c r="B191" s="203" t="s">
        <v>1878</v>
      </c>
      <c r="C191" s="109"/>
      <c r="D191" s="219"/>
      <c r="E191" s="109">
        <v>1840</v>
      </c>
      <c r="F191" s="232">
        <v>266</v>
      </c>
      <c r="G191" s="204">
        <v>1232275.8500000001</v>
      </c>
      <c r="H191" s="121" t="s">
        <v>1879</v>
      </c>
      <c r="I191" s="129">
        <f t="shared" si="11"/>
        <v>1232275.8500000008</v>
      </c>
      <c r="J191" s="129">
        <f t="shared" si="12"/>
        <v>0</v>
      </c>
      <c r="K191" s="201"/>
      <c r="L191" s="195"/>
      <c r="M191" s="195"/>
    </row>
    <row r="192" spans="1:13">
      <c r="A192" s="202">
        <v>42452</v>
      </c>
      <c r="B192" s="203" t="s">
        <v>1880</v>
      </c>
      <c r="C192" s="109"/>
      <c r="D192" s="219"/>
      <c r="E192" s="204">
        <v>156767</v>
      </c>
      <c r="F192" s="232">
        <v>255</v>
      </c>
      <c r="G192" s="204">
        <v>1230435.8500000001</v>
      </c>
      <c r="H192" s="121" t="s">
        <v>1881</v>
      </c>
      <c r="I192" s="129">
        <f t="shared" si="11"/>
        <v>1230435.8500000008</v>
      </c>
      <c r="J192" s="129">
        <f t="shared" si="12"/>
        <v>0</v>
      </c>
      <c r="K192" s="201"/>
      <c r="L192" s="195"/>
      <c r="M192" s="195"/>
    </row>
    <row r="193" spans="1:13">
      <c r="A193" s="202">
        <v>42452</v>
      </c>
      <c r="B193" s="203" t="s">
        <v>1882</v>
      </c>
      <c r="C193" s="109"/>
      <c r="D193" s="219"/>
      <c r="E193" s="204">
        <v>1810.18</v>
      </c>
      <c r="F193" s="232"/>
      <c r="G193" s="204">
        <v>1073668.8500000001</v>
      </c>
      <c r="H193" s="121"/>
      <c r="I193" s="129">
        <f t="shared" si="11"/>
        <v>1073668.8500000008</v>
      </c>
      <c r="J193" s="129">
        <f t="shared" si="12"/>
        <v>0</v>
      </c>
      <c r="K193" s="201"/>
      <c r="L193" s="195"/>
      <c r="M193" s="195"/>
    </row>
    <row r="194" spans="1:13">
      <c r="A194" s="202">
        <v>42452</v>
      </c>
      <c r="B194" s="206" t="s">
        <v>1883</v>
      </c>
      <c r="C194" s="109"/>
      <c r="D194" s="219"/>
      <c r="E194" s="204">
        <v>64067.09</v>
      </c>
      <c r="F194" s="232">
        <v>254</v>
      </c>
      <c r="G194" s="204">
        <v>1071858.67</v>
      </c>
      <c r="H194" s="121"/>
      <c r="I194" s="129">
        <f t="shared" si="11"/>
        <v>1071858.6700000009</v>
      </c>
      <c r="J194" s="129">
        <f t="shared" si="12"/>
        <v>0</v>
      </c>
      <c r="K194" s="201"/>
      <c r="L194" s="195"/>
      <c r="M194" s="195"/>
    </row>
    <row r="195" spans="1:13">
      <c r="A195" s="202">
        <v>42452</v>
      </c>
      <c r="B195" s="227" t="s">
        <v>1846</v>
      </c>
      <c r="C195" s="109"/>
      <c r="D195" s="219"/>
      <c r="E195" s="204">
        <v>135695.5</v>
      </c>
      <c r="F195" s="232">
        <v>244</v>
      </c>
      <c r="G195" s="204">
        <v>1007791.58</v>
      </c>
      <c r="H195" s="121" t="s">
        <v>1847</v>
      </c>
      <c r="I195" s="129">
        <f t="shared" si="11"/>
        <v>1007791.5800000009</v>
      </c>
      <c r="J195" s="129">
        <f t="shared" si="12"/>
        <v>-9.3132257461547852E-10</v>
      </c>
      <c r="K195" s="201"/>
      <c r="L195" s="195"/>
      <c r="M195" s="195"/>
    </row>
    <row r="196" spans="1:13">
      <c r="A196" s="202">
        <v>42452</v>
      </c>
      <c r="B196" s="227" t="s">
        <v>1884</v>
      </c>
      <c r="C196" s="109"/>
      <c r="D196" s="219"/>
      <c r="E196" s="204">
        <v>201899.09</v>
      </c>
      <c r="F196" s="232">
        <v>243</v>
      </c>
      <c r="G196" s="204">
        <v>872096.08</v>
      </c>
      <c r="H196" s="121" t="s">
        <v>1885</v>
      </c>
      <c r="I196" s="129">
        <f t="shared" si="11"/>
        <v>872096.08000000089</v>
      </c>
      <c r="J196" s="129">
        <f t="shared" si="12"/>
        <v>-9.3132257461547852E-10</v>
      </c>
      <c r="K196" s="201"/>
      <c r="L196" s="195"/>
      <c r="M196" s="195"/>
    </row>
    <row r="197" spans="1:13">
      <c r="A197" s="202">
        <v>42452</v>
      </c>
      <c r="B197" s="227" t="s">
        <v>1886</v>
      </c>
      <c r="C197" s="109"/>
      <c r="D197" s="219"/>
      <c r="E197" s="204">
        <v>100996.12</v>
      </c>
      <c r="F197" s="232">
        <v>242</v>
      </c>
      <c r="G197" s="204">
        <v>670196.99</v>
      </c>
      <c r="H197" s="121" t="s">
        <v>1887</v>
      </c>
      <c r="I197" s="129">
        <f t="shared" si="11"/>
        <v>670196.99000000092</v>
      </c>
      <c r="J197" s="129">
        <f t="shared" si="12"/>
        <v>-9.3132257461547852E-10</v>
      </c>
      <c r="K197" s="201"/>
      <c r="L197" s="195"/>
      <c r="M197" s="195"/>
    </row>
    <row r="198" spans="1:13">
      <c r="A198" s="202">
        <v>42452</v>
      </c>
      <c r="B198" s="227" t="s">
        <v>1888</v>
      </c>
      <c r="C198" s="109"/>
      <c r="D198" s="219"/>
      <c r="E198" s="204">
        <v>197517.47</v>
      </c>
      <c r="F198" s="232">
        <v>241</v>
      </c>
      <c r="G198" s="204">
        <v>569200.87</v>
      </c>
      <c r="H198" s="121" t="s">
        <v>1889</v>
      </c>
      <c r="I198" s="129">
        <f t="shared" si="11"/>
        <v>569200.87000000093</v>
      </c>
      <c r="J198" s="129">
        <f t="shared" si="12"/>
        <v>-9.3132257461547852E-10</v>
      </c>
      <c r="K198" s="201"/>
      <c r="L198" s="195"/>
      <c r="M198" s="195"/>
    </row>
    <row r="199" spans="1:13">
      <c r="A199" s="202">
        <v>42452</v>
      </c>
      <c r="B199" s="203" t="s">
        <v>1890</v>
      </c>
      <c r="C199" s="109">
        <v>1305.08</v>
      </c>
      <c r="D199" s="219">
        <v>148</v>
      </c>
      <c r="E199" s="204"/>
      <c r="F199" s="232"/>
      <c r="G199" s="204">
        <v>371683.4</v>
      </c>
      <c r="H199" s="121"/>
      <c r="I199" s="129">
        <f t="shared" si="11"/>
        <v>371683.4000000009</v>
      </c>
      <c r="J199" s="129">
        <f t="shared" si="12"/>
        <v>-8.7311491370201111E-10</v>
      </c>
      <c r="K199" s="201"/>
      <c r="L199" s="195"/>
      <c r="M199" s="195"/>
    </row>
    <row r="200" spans="1:13">
      <c r="A200" s="202">
        <v>42452</v>
      </c>
      <c r="B200" s="203" t="s">
        <v>1891</v>
      </c>
      <c r="C200" s="109"/>
      <c r="D200" s="219"/>
      <c r="E200" s="204">
        <v>101000</v>
      </c>
      <c r="F200" s="232">
        <v>264</v>
      </c>
      <c r="G200" s="204">
        <v>372988.48</v>
      </c>
      <c r="H200" s="121"/>
      <c r="I200" s="129">
        <f t="shared" si="11"/>
        <v>372988.48000000091</v>
      </c>
      <c r="J200" s="129">
        <f t="shared" si="12"/>
        <v>-9.3132257461547852E-10</v>
      </c>
      <c r="K200" s="201"/>
      <c r="L200" s="195"/>
      <c r="M200" s="195"/>
    </row>
    <row r="201" spans="1:13">
      <c r="A201" s="202">
        <v>42452</v>
      </c>
      <c r="B201" s="203" t="s">
        <v>1892</v>
      </c>
      <c r="C201" s="109">
        <v>2505194.6800000002</v>
      </c>
      <c r="D201" s="219">
        <v>149</v>
      </c>
      <c r="E201" s="204"/>
      <c r="F201" s="232"/>
      <c r="G201" s="204">
        <v>271988.47999999998</v>
      </c>
      <c r="H201" s="121"/>
      <c r="I201" s="129">
        <f t="shared" si="11"/>
        <v>271988.48000000091</v>
      </c>
      <c r="J201" s="129">
        <f t="shared" si="12"/>
        <v>-9.3132257461547852E-10</v>
      </c>
      <c r="K201" s="201"/>
      <c r="L201" s="195"/>
      <c r="M201" s="195"/>
    </row>
    <row r="202" spans="1:13">
      <c r="A202" s="202">
        <v>42452</v>
      </c>
      <c r="B202" s="203" t="s">
        <v>1893</v>
      </c>
      <c r="C202" s="109">
        <v>3500</v>
      </c>
      <c r="D202" s="219">
        <v>150</v>
      </c>
      <c r="E202" s="204"/>
      <c r="F202" s="232"/>
      <c r="G202" s="204">
        <v>2777183.16</v>
      </c>
      <c r="H202" s="121"/>
      <c r="I202" s="129">
        <f t="shared" si="11"/>
        <v>2777183.1600000011</v>
      </c>
      <c r="J202" s="129">
        <f t="shared" si="12"/>
        <v>0</v>
      </c>
      <c r="K202" s="201"/>
      <c r="L202" s="195"/>
      <c r="M202" s="195"/>
    </row>
    <row r="203" spans="1:13">
      <c r="A203" s="202">
        <v>42452</v>
      </c>
      <c r="B203" s="203" t="s">
        <v>13</v>
      </c>
      <c r="C203" s="109"/>
      <c r="D203" s="219"/>
      <c r="E203" s="204">
        <v>50000</v>
      </c>
      <c r="F203" s="232">
        <v>233</v>
      </c>
      <c r="G203" s="204">
        <v>2780683.16</v>
      </c>
      <c r="H203" s="121" t="s">
        <v>1894</v>
      </c>
      <c r="I203" s="129">
        <f t="shared" si="11"/>
        <v>2780683.1600000011</v>
      </c>
      <c r="J203" s="129">
        <f t="shared" si="12"/>
        <v>0</v>
      </c>
      <c r="K203" s="201"/>
      <c r="L203" s="195"/>
      <c r="M203" s="195"/>
    </row>
    <row r="204" spans="1:13">
      <c r="A204" s="202">
        <v>42452</v>
      </c>
      <c r="B204" s="203" t="s">
        <v>16</v>
      </c>
      <c r="C204" s="109"/>
      <c r="D204" s="219"/>
      <c r="E204" s="204">
        <v>114300</v>
      </c>
      <c r="F204" s="232">
        <v>234</v>
      </c>
      <c r="G204" s="204">
        <v>2730683.16</v>
      </c>
      <c r="H204" s="121" t="s">
        <v>1895</v>
      </c>
      <c r="I204" s="129">
        <f t="shared" si="11"/>
        <v>2730683.1600000011</v>
      </c>
      <c r="J204" s="129">
        <f t="shared" si="12"/>
        <v>0</v>
      </c>
      <c r="K204" s="201"/>
      <c r="L204" s="195"/>
      <c r="M204" s="195"/>
    </row>
    <row r="205" spans="1:13">
      <c r="A205" s="202">
        <v>42452</v>
      </c>
      <c r="B205" s="203" t="s">
        <v>16</v>
      </c>
      <c r="C205" s="109"/>
      <c r="D205" s="219"/>
      <c r="E205" s="204">
        <v>30105.41</v>
      </c>
      <c r="F205" s="232">
        <v>235</v>
      </c>
      <c r="G205" s="204">
        <v>2616383.16</v>
      </c>
      <c r="H205" s="121" t="s">
        <v>1896</v>
      </c>
      <c r="I205" s="129">
        <f t="shared" si="11"/>
        <v>2616383.1600000011</v>
      </c>
      <c r="J205" s="129">
        <f t="shared" si="12"/>
        <v>0</v>
      </c>
      <c r="K205" s="201"/>
      <c r="L205" s="195"/>
      <c r="M205" s="195"/>
    </row>
    <row r="206" spans="1:13">
      <c r="A206" s="202">
        <v>42452</v>
      </c>
      <c r="B206" s="203" t="s">
        <v>16</v>
      </c>
      <c r="C206" s="109"/>
      <c r="D206" s="219"/>
      <c r="E206" s="204">
        <v>14000</v>
      </c>
      <c r="F206" s="232">
        <v>230</v>
      </c>
      <c r="G206" s="204">
        <v>2586277.75</v>
      </c>
      <c r="H206" s="121" t="s">
        <v>1897</v>
      </c>
      <c r="I206" s="129">
        <f t="shared" si="11"/>
        <v>2586277.7500000009</v>
      </c>
      <c r="J206" s="129">
        <f t="shared" si="12"/>
        <v>0</v>
      </c>
      <c r="K206" s="201"/>
      <c r="L206" s="195"/>
      <c r="M206" s="195"/>
    </row>
    <row r="207" spans="1:13">
      <c r="A207" s="202">
        <v>42452</v>
      </c>
      <c r="B207" s="203" t="s">
        <v>16</v>
      </c>
      <c r="C207" s="109"/>
      <c r="D207" s="219"/>
      <c r="E207" s="204">
        <v>185000</v>
      </c>
      <c r="F207" s="232">
        <v>229</v>
      </c>
      <c r="G207" s="204">
        <v>2572277.75</v>
      </c>
      <c r="H207" s="121" t="s">
        <v>1898</v>
      </c>
      <c r="I207" s="129">
        <f t="shared" si="11"/>
        <v>2572277.7500000009</v>
      </c>
      <c r="J207" s="129">
        <f t="shared" si="12"/>
        <v>0</v>
      </c>
      <c r="K207" s="201"/>
      <c r="L207" s="195"/>
      <c r="M207" s="195"/>
    </row>
    <row r="208" spans="1:13">
      <c r="A208" s="202">
        <v>42452</v>
      </c>
      <c r="B208" s="203" t="s">
        <v>1899</v>
      </c>
      <c r="C208" s="109">
        <v>2800</v>
      </c>
      <c r="D208" s="219">
        <v>145</v>
      </c>
      <c r="E208" s="204"/>
      <c r="F208" s="232"/>
      <c r="G208" s="204">
        <v>2387277.75</v>
      </c>
      <c r="H208" s="121"/>
      <c r="I208" s="129">
        <f t="shared" si="11"/>
        <v>2387277.7500000009</v>
      </c>
      <c r="J208" s="129">
        <f t="shared" si="12"/>
        <v>0</v>
      </c>
      <c r="K208" s="201"/>
      <c r="L208" s="195"/>
      <c r="M208" s="195"/>
    </row>
    <row r="209" spans="1:13">
      <c r="A209" s="202">
        <v>42452</v>
      </c>
      <c r="B209" s="203" t="s">
        <v>1900</v>
      </c>
      <c r="C209" s="109">
        <v>4395</v>
      </c>
      <c r="D209" s="219">
        <v>110</v>
      </c>
      <c r="E209" s="204"/>
      <c r="F209" s="232"/>
      <c r="G209" s="204">
        <v>2390077.75</v>
      </c>
      <c r="H209" s="121"/>
      <c r="I209" s="129">
        <f t="shared" si="11"/>
        <v>2390077.7500000009</v>
      </c>
      <c r="J209" s="129">
        <f t="shared" si="12"/>
        <v>0</v>
      </c>
      <c r="K209" s="201"/>
      <c r="L209" s="195"/>
      <c r="M209" s="195"/>
    </row>
    <row r="210" spans="1:13">
      <c r="A210" s="202">
        <v>42452</v>
      </c>
      <c r="B210" s="203" t="s">
        <v>1901</v>
      </c>
      <c r="C210" s="109">
        <v>7476.18</v>
      </c>
      <c r="D210" s="219">
        <v>103</v>
      </c>
      <c r="E210" s="204"/>
      <c r="F210" s="232"/>
      <c r="G210" s="204">
        <v>2394472.75</v>
      </c>
      <c r="H210" s="121"/>
      <c r="I210" s="129">
        <f t="shared" si="11"/>
        <v>2394472.7500000009</v>
      </c>
      <c r="J210" s="129">
        <f t="shared" si="12"/>
        <v>0</v>
      </c>
      <c r="K210" s="201"/>
      <c r="L210" s="195"/>
      <c r="M210" s="195"/>
    </row>
    <row r="211" spans="1:13">
      <c r="A211" s="202">
        <v>42452</v>
      </c>
      <c r="B211" s="203" t="s">
        <v>1902</v>
      </c>
      <c r="C211" s="109">
        <v>12775.17</v>
      </c>
      <c r="D211" s="219">
        <v>102</v>
      </c>
      <c r="E211" s="204"/>
      <c r="F211" s="232"/>
      <c r="G211" s="204">
        <v>2401948.9300000002</v>
      </c>
      <c r="H211" s="121"/>
      <c r="I211" s="129">
        <f t="shared" si="11"/>
        <v>2401948.9300000011</v>
      </c>
      <c r="J211" s="129">
        <f t="shared" si="12"/>
        <v>0</v>
      </c>
      <c r="K211" s="201"/>
      <c r="L211" s="195"/>
      <c r="M211" s="195"/>
    </row>
    <row r="212" spans="1:13">
      <c r="A212" s="202">
        <v>42452</v>
      </c>
      <c r="B212" s="236" t="s">
        <v>1903</v>
      </c>
      <c r="C212" s="109"/>
      <c r="D212" s="219"/>
      <c r="E212" s="204">
        <v>3908.04</v>
      </c>
      <c r="F212" s="232" t="s">
        <v>779</v>
      </c>
      <c r="G212" s="204">
        <v>2414724.1</v>
      </c>
      <c r="H212" s="121"/>
      <c r="I212" s="129">
        <f t="shared" si="11"/>
        <v>2414724.100000001</v>
      </c>
      <c r="J212" s="129">
        <f t="shared" si="12"/>
        <v>0</v>
      </c>
      <c r="K212" s="201"/>
      <c r="L212" s="195"/>
      <c r="M212" s="195"/>
    </row>
    <row r="213" spans="1:13">
      <c r="A213" s="202">
        <v>42452</v>
      </c>
      <c r="B213" s="203" t="s">
        <v>1904</v>
      </c>
      <c r="C213" s="109"/>
      <c r="D213" s="219"/>
      <c r="E213" s="204">
        <v>7000</v>
      </c>
      <c r="F213" s="232">
        <v>261</v>
      </c>
      <c r="G213" s="204">
        <v>2410816.06</v>
      </c>
      <c r="H213" s="121" t="s">
        <v>1905</v>
      </c>
      <c r="I213" s="129">
        <f t="shared" si="11"/>
        <v>2410816.060000001</v>
      </c>
      <c r="J213" s="129">
        <f t="shared" si="12"/>
        <v>0</v>
      </c>
      <c r="K213" s="201"/>
      <c r="L213" s="195"/>
      <c r="M213" s="195"/>
    </row>
    <row r="214" spans="1:13">
      <c r="A214" s="202">
        <v>42452</v>
      </c>
      <c r="B214" s="224" t="s">
        <v>50</v>
      </c>
      <c r="C214" s="109">
        <v>20.440000000000001</v>
      </c>
      <c r="D214" s="219">
        <v>180</v>
      </c>
      <c r="E214" s="204"/>
      <c r="F214" s="232"/>
      <c r="G214" s="204">
        <v>2403816.06</v>
      </c>
      <c r="H214" s="121"/>
      <c r="I214" s="129">
        <f t="shared" si="11"/>
        <v>2403816.060000001</v>
      </c>
      <c r="J214" s="129">
        <f t="shared" si="12"/>
        <v>0</v>
      </c>
      <c r="K214" s="201"/>
      <c r="L214" s="195"/>
      <c r="M214" s="195"/>
    </row>
    <row r="215" spans="1:13">
      <c r="A215" s="202">
        <v>42452</v>
      </c>
      <c r="B215" s="224" t="s">
        <v>52</v>
      </c>
      <c r="C215" s="109">
        <v>127.77</v>
      </c>
      <c r="D215" s="219">
        <v>180</v>
      </c>
      <c r="E215" s="204"/>
      <c r="F215" s="232"/>
      <c r="G215" s="204">
        <v>2403836.5</v>
      </c>
      <c r="H215" s="121"/>
      <c r="I215" s="129">
        <f t="shared" si="11"/>
        <v>2403836.5000000009</v>
      </c>
      <c r="J215" s="129">
        <f t="shared" si="12"/>
        <v>0</v>
      </c>
      <c r="K215" s="201"/>
      <c r="L215" s="195"/>
      <c r="M215" s="195"/>
    </row>
    <row r="216" spans="1:13">
      <c r="A216" s="202">
        <v>42452</v>
      </c>
      <c r="B216" s="203" t="s">
        <v>53</v>
      </c>
      <c r="C216" s="109"/>
      <c r="D216" s="219"/>
      <c r="E216" s="204">
        <v>29680.13</v>
      </c>
      <c r="F216" s="232">
        <v>231</v>
      </c>
      <c r="G216" s="204">
        <v>2403964.27</v>
      </c>
      <c r="H216" s="121" t="s">
        <v>1906</v>
      </c>
      <c r="I216" s="129">
        <f t="shared" si="11"/>
        <v>2403964.2700000009</v>
      </c>
      <c r="J216" s="129">
        <f t="shared" si="12"/>
        <v>0</v>
      </c>
      <c r="K216" s="201"/>
      <c r="L216" s="195"/>
      <c r="M216" s="195"/>
    </row>
    <row r="217" spans="1:13">
      <c r="A217" s="202">
        <v>42452</v>
      </c>
      <c r="B217" s="224" t="s">
        <v>55</v>
      </c>
      <c r="C217" s="109">
        <v>102.85</v>
      </c>
      <c r="D217" s="219">
        <v>180</v>
      </c>
      <c r="E217" s="204"/>
      <c r="F217" s="232"/>
      <c r="G217" s="204">
        <v>2374284.14</v>
      </c>
      <c r="H217" s="121"/>
      <c r="I217" s="129">
        <f t="shared" si="11"/>
        <v>2374284.1400000011</v>
      </c>
      <c r="J217" s="129">
        <f t="shared" si="12"/>
        <v>0</v>
      </c>
      <c r="K217" s="201"/>
      <c r="L217" s="195"/>
      <c r="M217" s="195"/>
    </row>
    <row r="218" spans="1:13">
      <c r="A218" s="202">
        <v>42452</v>
      </c>
      <c r="B218" s="224" t="s">
        <v>56</v>
      </c>
      <c r="C218" s="109">
        <v>642.82000000000005</v>
      </c>
      <c r="D218" s="219">
        <v>180</v>
      </c>
      <c r="E218" s="204"/>
      <c r="F218" s="232"/>
      <c r="G218" s="204">
        <v>2374386.9900000002</v>
      </c>
      <c r="H218" s="121"/>
      <c r="I218" s="129">
        <f t="shared" si="11"/>
        <v>2374386.9900000012</v>
      </c>
      <c r="J218" s="129">
        <f t="shared" si="12"/>
        <v>0</v>
      </c>
      <c r="K218" s="201"/>
      <c r="L218" s="195"/>
      <c r="M218" s="195"/>
    </row>
    <row r="219" spans="1:13">
      <c r="A219" s="202">
        <v>42452</v>
      </c>
      <c r="B219" s="203" t="s">
        <v>57</v>
      </c>
      <c r="C219" s="109"/>
      <c r="D219" s="219"/>
      <c r="E219" s="204">
        <v>26238.22</v>
      </c>
      <c r="F219" s="232">
        <v>231</v>
      </c>
      <c r="G219" s="204">
        <v>2375029.81</v>
      </c>
      <c r="H219" s="121" t="s">
        <v>1906</v>
      </c>
      <c r="I219" s="129">
        <f t="shared" si="11"/>
        <v>2375029.810000001</v>
      </c>
      <c r="J219" s="129">
        <f t="shared" si="12"/>
        <v>0</v>
      </c>
      <c r="K219" s="201"/>
      <c r="L219" s="195"/>
      <c r="M219" s="195"/>
    </row>
    <row r="220" spans="1:13">
      <c r="A220" s="202">
        <v>42452</v>
      </c>
      <c r="B220" s="203" t="s">
        <v>1907</v>
      </c>
      <c r="C220" s="109"/>
      <c r="D220" s="219"/>
      <c r="E220" s="204">
        <v>4000</v>
      </c>
      <c r="F220" s="232"/>
      <c r="G220" s="204">
        <v>2348791.59</v>
      </c>
      <c r="H220" s="121"/>
      <c r="I220" s="129">
        <f t="shared" si="11"/>
        <v>2348791.5900000008</v>
      </c>
      <c r="J220" s="129">
        <f t="shared" si="12"/>
        <v>0</v>
      </c>
      <c r="K220" s="201"/>
      <c r="L220" s="195"/>
      <c r="M220" s="195"/>
    </row>
    <row r="221" spans="1:13">
      <c r="A221" s="202">
        <v>42451</v>
      </c>
      <c r="B221" s="203" t="s">
        <v>1908</v>
      </c>
      <c r="C221" s="109"/>
      <c r="D221" s="219"/>
      <c r="E221" s="204">
        <v>2800</v>
      </c>
      <c r="F221" s="232">
        <v>249</v>
      </c>
      <c r="G221" s="237">
        <v>2344791.59</v>
      </c>
      <c r="H221" s="121" t="s">
        <v>1909</v>
      </c>
      <c r="I221" s="129">
        <f t="shared" ref="I221:I253" si="13">+I222-C221+E221</f>
        <v>2344791.5900000008</v>
      </c>
      <c r="J221" s="129">
        <f t="shared" ref="J221:J253" si="14">+G221-I221</f>
        <v>0</v>
      </c>
      <c r="K221" s="201"/>
      <c r="L221" s="195"/>
      <c r="M221" s="195"/>
    </row>
    <row r="222" spans="1:13">
      <c r="A222" s="202">
        <v>42451</v>
      </c>
      <c r="B222" s="203" t="s">
        <v>244</v>
      </c>
      <c r="C222" s="109">
        <v>13451.85</v>
      </c>
      <c r="D222" s="219">
        <v>191</v>
      </c>
      <c r="E222" s="204"/>
      <c r="F222" s="232"/>
      <c r="G222" s="204">
        <v>2341991.59</v>
      </c>
      <c r="H222" s="121"/>
      <c r="I222" s="129">
        <f t="shared" si="13"/>
        <v>2341991.5900000008</v>
      </c>
      <c r="J222" s="129">
        <f t="shared" si="14"/>
        <v>0</v>
      </c>
      <c r="K222" s="201"/>
      <c r="L222" s="195"/>
      <c r="M222" s="195"/>
    </row>
    <row r="223" spans="1:13">
      <c r="A223" s="202">
        <v>42451</v>
      </c>
      <c r="B223" s="203" t="s">
        <v>1910</v>
      </c>
      <c r="C223" s="109">
        <v>19264.509999999998</v>
      </c>
      <c r="D223" s="219">
        <v>147</v>
      </c>
      <c r="E223" s="204"/>
      <c r="F223" s="232"/>
      <c r="G223" s="204">
        <v>2355443.44</v>
      </c>
      <c r="H223" s="121" t="s">
        <v>1911</v>
      </c>
      <c r="I223" s="129">
        <f t="shared" si="13"/>
        <v>2355443.4400000009</v>
      </c>
      <c r="J223" s="129">
        <f t="shared" si="14"/>
        <v>0</v>
      </c>
      <c r="K223" s="201"/>
      <c r="L223" s="195"/>
      <c r="M223" s="195"/>
    </row>
    <row r="224" spans="1:13">
      <c r="A224" s="202">
        <v>42451</v>
      </c>
      <c r="B224" s="203" t="s">
        <v>1912</v>
      </c>
      <c r="C224" s="109">
        <v>116895.42</v>
      </c>
      <c r="D224" s="219">
        <v>146</v>
      </c>
      <c r="E224" s="204"/>
      <c r="F224" s="232"/>
      <c r="G224" s="204">
        <v>2374707.9500000002</v>
      </c>
      <c r="H224" s="121"/>
      <c r="I224" s="129">
        <f t="shared" si="13"/>
        <v>2374707.9500000007</v>
      </c>
      <c r="J224" s="129">
        <f t="shared" si="14"/>
        <v>0</v>
      </c>
      <c r="K224" s="201"/>
      <c r="L224" s="195"/>
      <c r="M224" s="195"/>
    </row>
    <row r="225" spans="1:13">
      <c r="A225" s="202">
        <v>42451</v>
      </c>
      <c r="B225" s="203" t="s">
        <v>1913</v>
      </c>
      <c r="C225" s="109"/>
      <c r="D225" s="219"/>
      <c r="E225" s="204">
        <v>10000</v>
      </c>
      <c r="F225" s="232">
        <v>281</v>
      </c>
      <c r="G225" s="204">
        <v>2491603.37</v>
      </c>
      <c r="H225" s="121" t="s">
        <v>1914</v>
      </c>
      <c r="I225" s="129">
        <f t="shared" si="13"/>
        <v>2491603.3700000006</v>
      </c>
      <c r="J225" s="129">
        <f t="shared" si="14"/>
        <v>0</v>
      </c>
      <c r="K225" s="201"/>
      <c r="L225" s="195"/>
      <c r="M225" s="195"/>
    </row>
    <row r="226" spans="1:13">
      <c r="A226" s="202">
        <v>42451</v>
      </c>
      <c r="B226" s="206" t="s">
        <v>1915</v>
      </c>
      <c r="C226" s="109"/>
      <c r="D226" s="219"/>
      <c r="E226" s="204">
        <v>13568.42</v>
      </c>
      <c r="F226" s="232">
        <v>248</v>
      </c>
      <c r="G226" s="204">
        <v>2481603.37</v>
      </c>
      <c r="H226" s="121"/>
      <c r="I226" s="129">
        <f t="shared" si="13"/>
        <v>2481603.3700000006</v>
      </c>
      <c r="J226" s="129">
        <f t="shared" si="14"/>
        <v>0</v>
      </c>
      <c r="K226" s="201"/>
      <c r="L226" s="195"/>
      <c r="M226" s="195"/>
    </row>
    <row r="227" spans="1:13">
      <c r="A227" s="202">
        <v>42451</v>
      </c>
      <c r="B227" s="203" t="s">
        <v>1916</v>
      </c>
      <c r="C227" s="109"/>
      <c r="D227" s="219"/>
      <c r="E227" s="204">
        <v>201000</v>
      </c>
      <c r="F227" s="232">
        <v>246</v>
      </c>
      <c r="G227" s="204">
        <v>2468034.9500000002</v>
      </c>
      <c r="H227" s="121"/>
      <c r="I227" s="129">
        <f t="shared" si="13"/>
        <v>2468034.9500000007</v>
      </c>
      <c r="J227" s="129">
        <f t="shared" si="14"/>
        <v>0</v>
      </c>
      <c r="K227" s="201"/>
      <c r="L227" s="195"/>
      <c r="M227" s="195"/>
    </row>
    <row r="228" spans="1:13">
      <c r="A228" s="202">
        <v>42451</v>
      </c>
      <c r="B228" s="203" t="s">
        <v>1917</v>
      </c>
      <c r="C228" s="109"/>
      <c r="D228" s="219"/>
      <c r="E228" s="204">
        <v>23000</v>
      </c>
      <c r="F228" s="232">
        <v>245</v>
      </c>
      <c r="G228" s="204">
        <v>2267034.9500000002</v>
      </c>
      <c r="H228" s="121"/>
      <c r="I228" s="129">
        <f t="shared" si="13"/>
        <v>2267034.9500000007</v>
      </c>
      <c r="J228" s="129">
        <f t="shared" si="14"/>
        <v>0</v>
      </c>
      <c r="K228" s="201"/>
      <c r="L228" s="195"/>
      <c r="M228" s="195"/>
    </row>
    <row r="229" spans="1:13">
      <c r="A229" s="202">
        <v>42451</v>
      </c>
      <c r="B229" s="227" t="s">
        <v>1918</v>
      </c>
      <c r="C229" s="109"/>
      <c r="D229" s="219"/>
      <c r="E229" s="204">
        <v>265699.26</v>
      </c>
      <c r="F229" s="232">
        <v>240</v>
      </c>
      <c r="G229" s="204">
        <v>2244034.9500000002</v>
      </c>
      <c r="H229" s="121" t="s">
        <v>1919</v>
      </c>
      <c r="I229" s="129">
        <f t="shared" si="13"/>
        <v>2244034.9500000007</v>
      </c>
      <c r="J229" s="129">
        <f t="shared" si="14"/>
        <v>0</v>
      </c>
      <c r="K229" s="201"/>
      <c r="L229" s="195"/>
      <c r="M229" s="195"/>
    </row>
    <row r="230" spans="1:13">
      <c r="A230" s="202">
        <v>42451</v>
      </c>
      <c r="B230" s="227" t="s">
        <v>1920</v>
      </c>
      <c r="C230" s="109"/>
      <c r="D230" s="219"/>
      <c r="E230" s="204">
        <v>156595.35</v>
      </c>
      <c r="F230" s="232">
        <v>239</v>
      </c>
      <c r="G230" s="204">
        <v>1978335.69</v>
      </c>
      <c r="H230" s="121" t="s">
        <v>1921</v>
      </c>
      <c r="I230" s="129">
        <f t="shared" si="13"/>
        <v>1978335.6900000006</v>
      </c>
      <c r="J230" s="129">
        <f t="shared" si="14"/>
        <v>0</v>
      </c>
      <c r="K230" s="201"/>
      <c r="L230" s="195"/>
      <c r="M230" s="195"/>
    </row>
    <row r="231" spans="1:13">
      <c r="A231" s="202">
        <v>42451</v>
      </c>
      <c r="B231" s="227" t="s">
        <v>1922</v>
      </c>
      <c r="C231" s="109"/>
      <c r="D231" s="219"/>
      <c r="E231" s="204">
        <v>135995.75</v>
      </c>
      <c r="F231" s="232">
        <v>238</v>
      </c>
      <c r="G231" s="204">
        <v>1821740.34</v>
      </c>
      <c r="H231" s="121" t="s">
        <v>1923</v>
      </c>
      <c r="I231" s="129">
        <f t="shared" si="13"/>
        <v>1821740.3400000005</v>
      </c>
      <c r="J231" s="129">
        <f t="shared" si="14"/>
        <v>0</v>
      </c>
      <c r="K231" s="201"/>
      <c r="L231" s="195"/>
      <c r="M231" s="195"/>
    </row>
    <row r="232" spans="1:13">
      <c r="A232" s="202">
        <v>42451</v>
      </c>
      <c r="B232" s="227" t="s">
        <v>1924</v>
      </c>
      <c r="C232" s="109"/>
      <c r="D232" s="219"/>
      <c r="E232" s="204">
        <v>78129.3</v>
      </c>
      <c r="F232" s="232">
        <v>237</v>
      </c>
      <c r="G232" s="204">
        <v>1685744.59</v>
      </c>
      <c r="H232" s="121" t="s">
        <v>1925</v>
      </c>
      <c r="I232" s="129">
        <f t="shared" si="13"/>
        <v>1685744.5900000005</v>
      </c>
      <c r="J232" s="129">
        <f t="shared" si="14"/>
        <v>0</v>
      </c>
      <c r="K232" s="201"/>
      <c r="L232" s="195"/>
      <c r="M232" s="195"/>
    </row>
    <row r="233" spans="1:13">
      <c r="A233" s="202">
        <v>42451</v>
      </c>
      <c r="B233" s="227" t="s">
        <v>1926</v>
      </c>
      <c r="C233" s="109"/>
      <c r="D233" s="219"/>
      <c r="E233" s="204">
        <v>117671.4</v>
      </c>
      <c r="F233" s="232">
        <v>236</v>
      </c>
      <c r="G233" s="204">
        <v>1607615.29</v>
      </c>
      <c r="H233" s="121" t="s">
        <v>1927</v>
      </c>
      <c r="I233" s="129">
        <f t="shared" si="13"/>
        <v>1607615.2900000005</v>
      </c>
      <c r="J233" s="129">
        <f t="shared" si="14"/>
        <v>0</v>
      </c>
      <c r="K233" s="201"/>
      <c r="L233" s="195"/>
      <c r="M233" s="195"/>
    </row>
    <row r="234" spans="1:13">
      <c r="A234" s="202">
        <v>42451</v>
      </c>
      <c r="B234" s="203" t="s">
        <v>1928</v>
      </c>
      <c r="C234" s="109"/>
      <c r="D234" s="219"/>
      <c r="E234" s="204">
        <v>2500</v>
      </c>
      <c r="F234" s="232">
        <v>247</v>
      </c>
      <c r="G234" s="204">
        <v>1489943.89</v>
      </c>
      <c r="H234" s="121" t="s">
        <v>1929</v>
      </c>
      <c r="I234" s="129">
        <f t="shared" si="13"/>
        <v>1489943.8900000006</v>
      </c>
      <c r="J234" s="129">
        <f t="shared" si="14"/>
        <v>0</v>
      </c>
      <c r="K234" s="201"/>
      <c r="L234" s="195"/>
      <c r="M234" s="195"/>
    </row>
    <row r="235" spans="1:13">
      <c r="A235" s="202">
        <v>42451</v>
      </c>
      <c r="B235" s="202" t="s">
        <v>1930</v>
      </c>
      <c r="C235" s="230">
        <v>150000</v>
      </c>
      <c r="D235" s="219" t="s">
        <v>2486</v>
      </c>
      <c r="E235" s="204"/>
      <c r="F235" s="232"/>
      <c r="G235" s="204">
        <v>1487443.89</v>
      </c>
      <c r="H235" s="121"/>
      <c r="I235" s="129">
        <f t="shared" si="13"/>
        <v>1487443.8900000006</v>
      </c>
      <c r="J235" s="129">
        <f t="shared" si="14"/>
        <v>0</v>
      </c>
      <c r="L235" s="195"/>
      <c r="M235" s="195"/>
    </row>
    <row r="236" spans="1:13">
      <c r="A236" s="202">
        <v>42451</v>
      </c>
      <c r="B236" s="202" t="s">
        <v>16</v>
      </c>
      <c r="C236" s="109"/>
      <c r="D236" s="219"/>
      <c r="E236" s="204">
        <v>2047.14</v>
      </c>
      <c r="F236" s="232">
        <v>211</v>
      </c>
      <c r="G236" s="204">
        <v>1637443.89</v>
      </c>
      <c r="H236" s="121" t="s">
        <v>1931</v>
      </c>
      <c r="I236" s="129">
        <f t="shared" si="13"/>
        <v>1637443.8900000006</v>
      </c>
      <c r="J236" s="129">
        <f t="shared" si="14"/>
        <v>0</v>
      </c>
      <c r="K236" s="201"/>
      <c r="L236" s="195"/>
      <c r="M236" s="195"/>
    </row>
    <row r="237" spans="1:13">
      <c r="A237" s="202">
        <v>42451</v>
      </c>
      <c r="B237" s="202" t="s">
        <v>16</v>
      </c>
      <c r="C237" s="109"/>
      <c r="D237" s="219"/>
      <c r="E237" s="204">
        <v>11462.77</v>
      </c>
      <c r="F237" s="232">
        <v>226</v>
      </c>
      <c r="G237" s="204">
        <v>1635396.75</v>
      </c>
      <c r="H237" s="121" t="s">
        <v>1932</v>
      </c>
      <c r="I237" s="129">
        <f t="shared" si="13"/>
        <v>1635396.7500000007</v>
      </c>
      <c r="J237" s="129">
        <f t="shared" si="14"/>
        <v>0</v>
      </c>
      <c r="K237" s="201"/>
      <c r="L237" s="195"/>
      <c r="M237" s="195"/>
    </row>
    <row r="238" spans="1:13">
      <c r="A238" s="202">
        <v>42451</v>
      </c>
      <c r="B238" s="202" t="s">
        <v>16</v>
      </c>
      <c r="C238" s="109"/>
      <c r="D238" s="219"/>
      <c r="E238" s="204">
        <v>14000.01</v>
      </c>
      <c r="F238" s="232">
        <v>224</v>
      </c>
      <c r="G238" s="204">
        <v>1623933.98</v>
      </c>
      <c r="H238" s="121" t="s">
        <v>1933</v>
      </c>
      <c r="I238" s="129">
        <f t="shared" si="13"/>
        <v>1623933.9800000007</v>
      </c>
      <c r="J238" s="129">
        <f t="shared" si="14"/>
        <v>0</v>
      </c>
      <c r="K238" s="201"/>
      <c r="L238" s="195"/>
      <c r="M238" s="195"/>
    </row>
    <row r="239" spans="1:13">
      <c r="A239" s="202">
        <v>42451</v>
      </c>
      <c r="B239" s="202" t="s">
        <v>16</v>
      </c>
      <c r="C239" s="109"/>
      <c r="D239" s="219"/>
      <c r="E239" s="204">
        <v>55000</v>
      </c>
      <c r="F239" s="232">
        <v>221</v>
      </c>
      <c r="G239" s="204">
        <v>1609933.97</v>
      </c>
      <c r="H239" s="121" t="s">
        <v>1934</v>
      </c>
      <c r="I239" s="129">
        <f t="shared" si="13"/>
        <v>1609933.9700000007</v>
      </c>
      <c r="J239" s="129">
        <f t="shared" si="14"/>
        <v>0</v>
      </c>
      <c r="K239" s="201"/>
      <c r="L239" s="195"/>
      <c r="M239" s="195"/>
    </row>
    <row r="240" spans="1:13">
      <c r="A240" s="202">
        <v>42451</v>
      </c>
      <c r="B240" s="228" t="s">
        <v>1935</v>
      </c>
      <c r="C240" s="109">
        <v>5000</v>
      </c>
      <c r="D240" s="235">
        <v>182</v>
      </c>
      <c r="E240" s="204"/>
      <c r="F240" s="232"/>
      <c r="G240" s="204">
        <v>1554933.97</v>
      </c>
      <c r="H240" s="121"/>
      <c r="I240" s="129">
        <f t="shared" si="13"/>
        <v>1554933.9700000007</v>
      </c>
      <c r="J240" s="129">
        <f t="shared" si="14"/>
        <v>0</v>
      </c>
      <c r="L240" s="195"/>
      <c r="M240" s="195"/>
    </row>
    <row r="241" spans="1:13">
      <c r="A241" s="202">
        <v>42451</v>
      </c>
      <c r="B241" s="236" t="s">
        <v>1936</v>
      </c>
      <c r="C241" s="109"/>
      <c r="D241" s="219"/>
      <c r="E241" s="204">
        <v>2848.03</v>
      </c>
      <c r="F241" s="232" t="s">
        <v>779</v>
      </c>
      <c r="G241" s="204">
        <v>1559933.97</v>
      </c>
      <c r="H241" s="121"/>
      <c r="I241" s="129">
        <f t="shared" si="13"/>
        <v>1559933.9700000007</v>
      </c>
      <c r="J241" s="129">
        <f t="shared" si="14"/>
        <v>0</v>
      </c>
      <c r="K241" s="201"/>
      <c r="L241" s="195"/>
      <c r="M241" s="195"/>
    </row>
    <row r="242" spans="1:13">
      <c r="A242" s="202">
        <v>42451</v>
      </c>
      <c r="B242" s="224" t="s">
        <v>50</v>
      </c>
      <c r="C242" s="109">
        <v>17.72</v>
      </c>
      <c r="D242" s="219">
        <v>180</v>
      </c>
      <c r="E242" s="204"/>
      <c r="F242" s="232"/>
      <c r="G242" s="204">
        <v>1557085.94</v>
      </c>
      <c r="H242" s="121"/>
      <c r="I242" s="129">
        <f t="shared" si="13"/>
        <v>1557085.9400000006</v>
      </c>
      <c r="J242" s="129">
        <f t="shared" si="14"/>
        <v>0</v>
      </c>
      <c r="L242" s="195"/>
      <c r="M242" s="195"/>
    </row>
    <row r="243" spans="1:13">
      <c r="A243" s="202">
        <v>42451</v>
      </c>
      <c r="B243" s="224" t="s">
        <v>52</v>
      </c>
      <c r="C243" s="109">
        <v>110.73</v>
      </c>
      <c r="D243" s="219">
        <v>180</v>
      </c>
      <c r="E243" s="204"/>
      <c r="F243" s="232"/>
      <c r="G243" s="204">
        <v>1557103.66</v>
      </c>
      <c r="H243" s="121"/>
      <c r="I243" s="129">
        <f t="shared" si="13"/>
        <v>1557103.6600000006</v>
      </c>
      <c r="J243" s="129">
        <f t="shared" si="14"/>
        <v>0</v>
      </c>
      <c r="L243" s="195"/>
      <c r="M243" s="195"/>
    </row>
    <row r="244" spans="1:13">
      <c r="A244" s="202">
        <v>42451</v>
      </c>
      <c r="B244" s="203" t="s">
        <v>53</v>
      </c>
      <c r="C244" s="109"/>
      <c r="D244" s="219"/>
      <c r="E244" s="204">
        <v>14396.54</v>
      </c>
      <c r="F244" s="232">
        <v>210</v>
      </c>
      <c r="G244" s="204">
        <v>1557214.39</v>
      </c>
      <c r="H244" s="121" t="s">
        <v>1937</v>
      </c>
      <c r="I244" s="129">
        <f t="shared" si="13"/>
        <v>1557214.3900000006</v>
      </c>
      <c r="J244" s="129">
        <f t="shared" si="14"/>
        <v>0</v>
      </c>
      <c r="K244" s="201"/>
      <c r="L244" s="195"/>
      <c r="M244" s="195"/>
    </row>
    <row r="245" spans="1:13">
      <c r="A245" s="202">
        <v>42451</v>
      </c>
      <c r="B245" s="224" t="s">
        <v>55</v>
      </c>
      <c r="C245" s="109">
        <v>76.58</v>
      </c>
      <c r="D245" s="219">
        <v>180</v>
      </c>
      <c r="E245" s="204"/>
      <c r="F245" s="232"/>
      <c r="G245" s="204">
        <v>1542817.85</v>
      </c>
      <c r="H245" s="121"/>
      <c r="I245" s="129">
        <f t="shared" si="13"/>
        <v>1542817.8500000006</v>
      </c>
      <c r="J245" s="129">
        <f t="shared" si="14"/>
        <v>0</v>
      </c>
      <c r="L245" s="195"/>
      <c r="M245" s="195"/>
    </row>
    <row r="246" spans="1:13">
      <c r="A246" s="202">
        <v>42451</v>
      </c>
      <c r="B246" s="224" t="s">
        <v>56</v>
      </c>
      <c r="C246" s="109">
        <v>478.62</v>
      </c>
      <c r="D246" s="219">
        <v>180</v>
      </c>
      <c r="E246" s="204"/>
      <c r="F246" s="232"/>
      <c r="G246" s="204">
        <v>1542894.43</v>
      </c>
      <c r="H246" s="121"/>
      <c r="I246" s="129">
        <f t="shared" si="13"/>
        <v>1542894.4300000006</v>
      </c>
      <c r="J246" s="129">
        <f t="shared" si="14"/>
        <v>0</v>
      </c>
      <c r="L246" s="195"/>
      <c r="M246" s="195"/>
    </row>
    <row r="247" spans="1:13">
      <c r="A247" s="202">
        <v>42451</v>
      </c>
      <c r="B247" s="203" t="s">
        <v>57</v>
      </c>
      <c r="C247" s="109"/>
      <c r="D247" s="219"/>
      <c r="E247" s="204">
        <v>19535.82</v>
      </c>
      <c r="F247" s="232">
        <v>210</v>
      </c>
      <c r="G247" s="204">
        <v>1543373.05</v>
      </c>
      <c r="H247" s="121" t="s">
        <v>1937</v>
      </c>
      <c r="I247" s="129">
        <f t="shared" si="13"/>
        <v>1543373.0500000007</v>
      </c>
      <c r="J247" s="129">
        <f t="shared" si="14"/>
        <v>0</v>
      </c>
      <c r="K247" s="201"/>
      <c r="L247" s="195"/>
      <c r="M247" s="195"/>
    </row>
    <row r="248" spans="1:13">
      <c r="A248" s="202">
        <v>42451</v>
      </c>
      <c r="B248" s="224" t="s">
        <v>50</v>
      </c>
      <c r="C248" s="109">
        <v>2.88</v>
      </c>
      <c r="D248" s="219">
        <v>180</v>
      </c>
      <c r="E248" s="204"/>
      <c r="F248" s="232"/>
      <c r="G248" s="204">
        <v>1523837.23</v>
      </c>
      <c r="H248" s="121"/>
      <c r="I248" s="129">
        <f t="shared" si="13"/>
        <v>1523837.2300000007</v>
      </c>
      <c r="J248" s="129">
        <f t="shared" si="14"/>
        <v>0</v>
      </c>
      <c r="L248" s="195"/>
      <c r="M248" s="195"/>
    </row>
    <row r="249" spans="1:13">
      <c r="A249" s="202">
        <v>42451</v>
      </c>
      <c r="B249" s="224" t="s">
        <v>52</v>
      </c>
      <c r="C249" s="109">
        <v>18</v>
      </c>
      <c r="D249" s="219">
        <v>180</v>
      </c>
      <c r="E249" s="204"/>
      <c r="F249" s="232"/>
      <c r="G249" s="204">
        <v>1523840.11</v>
      </c>
      <c r="H249" s="121"/>
      <c r="I249" s="129">
        <f t="shared" si="13"/>
        <v>1523840.1100000006</v>
      </c>
      <c r="J249" s="129">
        <f t="shared" si="14"/>
        <v>0</v>
      </c>
      <c r="L249" s="195"/>
      <c r="M249" s="195"/>
    </row>
    <row r="250" spans="1:13">
      <c r="A250" s="202">
        <v>42451</v>
      </c>
      <c r="B250" s="203" t="s">
        <v>53</v>
      </c>
      <c r="C250" s="109"/>
      <c r="D250" s="219"/>
      <c r="E250" s="204">
        <v>11000</v>
      </c>
      <c r="F250" s="232">
        <v>228</v>
      </c>
      <c r="G250" s="204">
        <v>1523858.11</v>
      </c>
      <c r="H250" s="121" t="s">
        <v>1938</v>
      </c>
      <c r="I250" s="129">
        <f t="shared" si="13"/>
        <v>1523858.1100000006</v>
      </c>
      <c r="J250" s="129">
        <f t="shared" si="14"/>
        <v>0</v>
      </c>
      <c r="K250" s="201"/>
      <c r="L250" s="195"/>
      <c r="M250" s="195"/>
    </row>
    <row r="251" spans="1:13">
      <c r="A251" s="202">
        <v>42451</v>
      </c>
      <c r="B251" s="224" t="s">
        <v>50</v>
      </c>
      <c r="C251" s="109">
        <v>13.34</v>
      </c>
      <c r="D251" s="219">
        <v>180</v>
      </c>
      <c r="E251" s="204"/>
      <c r="F251" s="232"/>
      <c r="G251" s="204">
        <v>1512858.11</v>
      </c>
      <c r="H251" s="121"/>
      <c r="I251" s="129">
        <f t="shared" si="13"/>
        <v>1512858.1100000006</v>
      </c>
      <c r="J251" s="129">
        <f t="shared" si="14"/>
        <v>0</v>
      </c>
      <c r="L251" s="195"/>
      <c r="M251" s="195"/>
    </row>
    <row r="252" spans="1:13">
      <c r="A252" s="202">
        <v>42451</v>
      </c>
      <c r="B252" s="224" t="s">
        <v>52</v>
      </c>
      <c r="C252" s="109">
        <v>83.39</v>
      </c>
      <c r="D252" s="219">
        <v>180</v>
      </c>
      <c r="E252" s="204"/>
      <c r="F252" s="232"/>
      <c r="G252" s="204">
        <v>1512871.45</v>
      </c>
      <c r="H252" s="121"/>
      <c r="I252" s="129">
        <f t="shared" si="13"/>
        <v>1512871.4500000007</v>
      </c>
      <c r="J252" s="129">
        <f t="shared" si="14"/>
        <v>0</v>
      </c>
      <c r="L252" s="195"/>
      <c r="M252" s="195"/>
    </row>
    <row r="253" spans="1:13">
      <c r="A253" s="202">
        <v>42451</v>
      </c>
      <c r="B253" s="203" t="s">
        <v>53</v>
      </c>
      <c r="C253" s="109"/>
      <c r="D253" s="219"/>
      <c r="E253" s="204">
        <v>9682.99</v>
      </c>
      <c r="F253" s="232">
        <v>227</v>
      </c>
      <c r="G253" s="204">
        <v>1512954.84</v>
      </c>
      <c r="H253" s="121" t="s">
        <v>1939</v>
      </c>
      <c r="I253" s="129">
        <f t="shared" si="13"/>
        <v>1512954.8400000005</v>
      </c>
      <c r="J253" s="129">
        <f t="shared" si="14"/>
        <v>0</v>
      </c>
      <c r="K253" s="201"/>
      <c r="L253" s="195"/>
      <c r="M253" s="195"/>
    </row>
    <row r="254" spans="1:13">
      <c r="A254" s="202">
        <v>42448</v>
      </c>
      <c r="B254" s="203" t="s">
        <v>1940</v>
      </c>
      <c r="C254" s="109"/>
      <c r="D254" s="219"/>
      <c r="E254" s="204">
        <v>1548.81</v>
      </c>
      <c r="F254" s="232">
        <v>252</v>
      </c>
      <c r="G254" s="204">
        <v>1503271.85</v>
      </c>
      <c r="H254" s="121" t="s">
        <v>1941</v>
      </c>
      <c r="I254" s="129">
        <f>+I255-C254+E254</f>
        <v>1503271.8500000006</v>
      </c>
      <c r="J254" s="129">
        <f>+G254-I254</f>
        <v>0</v>
      </c>
      <c r="K254" s="201"/>
      <c r="L254" s="195"/>
      <c r="M254" s="195"/>
    </row>
    <row r="255" spans="1:13">
      <c r="A255" s="202">
        <v>42448</v>
      </c>
      <c r="B255" s="203" t="s">
        <v>1942</v>
      </c>
      <c r="C255" s="109">
        <v>30000</v>
      </c>
      <c r="D255" s="219">
        <v>141</v>
      </c>
      <c r="E255" s="204"/>
      <c r="F255" s="232"/>
      <c r="G255" s="204">
        <v>1501723.04</v>
      </c>
      <c r="H255" s="121"/>
      <c r="I255" s="129">
        <f>+I256-C255+E255</f>
        <v>1501723.0400000005</v>
      </c>
      <c r="J255" s="129">
        <f>+G255-I255</f>
        <v>0</v>
      </c>
      <c r="L255" s="195"/>
      <c r="M255" s="195"/>
    </row>
    <row r="256" spans="1:13">
      <c r="A256" s="202">
        <v>42448</v>
      </c>
      <c r="B256" s="203" t="s">
        <v>13</v>
      </c>
      <c r="C256" s="109"/>
      <c r="D256" s="219"/>
      <c r="E256" s="216">
        <v>150000</v>
      </c>
      <c r="F256" s="232">
        <v>206</v>
      </c>
      <c r="G256" s="204">
        <v>1531723.04</v>
      </c>
      <c r="H256" s="121" t="s">
        <v>1943</v>
      </c>
      <c r="I256" s="129">
        <f>+I257-C256+E256</f>
        <v>1531723.0400000005</v>
      </c>
      <c r="J256" s="129">
        <f>+G256-I256</f>
        <v>0</v>
      </c>
      <c r="K256" s="201"/>
      <c r="L256" s="195"/>
      <c r="M256" s="195"/>
    </row>
    <row r="257" spans="1:13">
      <c r="A257" s="202">
        <v>42448</v>
      </c>
      <c r="B257" s="203" t="s">
        <v>16</v>
      </c>
      <c r="C257" s="109"/>
      <c r="D257" s="219"/>
      <c r="E257" s="204">
        <v>60000</v>
      </c>
      <c r="F257" s="232">
        <v>207</v>
      </c>
      <c r="G257" s="204">
        <v>1381723.04</v>
      </c>
      <c r="H257" s="121" t="s">
        <v>1944</v>
      </c>
      <c r="I257" s="129">
        <f>+I258-C257+E257</f>
        <v>1381723.0400000005</v>
      </c>
      <c r="J257" s="129">
        <f>+G257-I257</f>
        <v>0</v>
      </c>
      <c r="K257" s="201"/>
      <c r="L257" s="195"/>
      <c r="M257" s="195"/>
    </row>
    <row r="258" spans="1:13">
      <c r="A258" s="202">
        <v>42448</v>
      </c>
      <c r="B258" s="203" t="s">
        <v>1945</v>
      </c>
      <c r="C258" s="109">
        <v>4012.04</v>
      </c>
      <c r="D258" s="219">
        <v>142</v>
      </c>
      <c r="E258" s="204"/>
      <c r="F258" s="232"/>
      <c r="G258" s="204">
        <v>1321723.04</v>
      </c>
      <c r="H258" s="121" t="s">
        <v>1946</v>
      </c>
      <c r="I258" s="129">
        <f t="shared" ref="I258:I265" si="15">+I259-C258+E258</f>
        <v>1321723.0400000005</v>
      </c>
      <c r="J258" s="129">
        <f t="shared" ref="J258:J266" si="16">+G258-I258</f>
        <v>0</v>
      </c>
      <c r="L258" s="195"/>
      <c r="M258" s="195"/>
    </row>
    <row r="259" spans="1:13">
      <c r="A259" s="202">
        <v>42448</v>
      </c>
      <c r="B259" s="203" t="s">
        <v>1947</v>
      </c>
      <c r="C259" s="109">
        <v>1841.64</v>
      </c>
      <c r="D259" s="219">
        <v>143</v>
      </c>
      <c r="E259" s="204"/>
      <c r="F259" s="232"/>
      <c r="G259" s="204">
        <v>1325735.08</v>
      </c>
      <c r="H259" s="121" t="s">
        <v>1948</v>
      </c>
      <c r="I259" s="129">
        <f t="shared" si="15"/>
        <v>1325735.0800000005</v>
      </c>
      <c r="J259" s="129">
        <f t="shared" si="16"/>
        <v>0</v>
      </c>
      <c r="L259" s="195"/>
      <c r="M259" s="195"/>
    </row>
    <row r="260" spans="1:13">
      <c r="A260" s="202">
        <v>42448</v>
      </c>
      <c r="B260" s="203" t="s">
        <v>16</v>
      </c>
      <c r="C260" s="109"/>
      <c r="D260" s="219"/>
      <c r="E260" s="204">
        <v>19499.45</v>
      </c>
      <c r="F260" s="232">
        <v>217</v>
      </c>
      <c r="G260" s="204">
        <v>1327576.72</v>
      </c>
      <c r="H260" s="121" t="s">
        <v>1949</v>
      </c>
      <c r="I260" s="129">
        <f t="shared" si="15"/>
        <v>1327576.7200000004</v>
      </c>
      <c r="J260" s="129">
        <f t="shared" si="16"/>
        <v>0</v>
      </c>
      <c r="K260" s="201"/>
      <c r="L260" s="195"/>
      <c r="M260" s="195"/>
    </row>
    <row r="261" spans="1:13">
      <c r="A261" s="202">
        <v>42448</v>
      </c>
      <c r="B261" s="203" t="s">
        <v>1950</v>
      </c>
      <c r="C261" s="109">
        <v>4142.49</v>
      </c>
      <c r="D261" s="219">
        <v>144</v>
      </c>
      <c r="E261" s="204"/>
      <c r="F261" s="232"/>
      <c r="G261" s="204">
        <v>1308077.27</v>
      </c>
      <c r="H261" s="121" t="s">
        <v>1951</v>
      </c>
      <c r="I261" s="129">
        <f t="shared" si="15"/>
        <v>1308077.2700000005</v>
      </c>
      <c r="J261" s="129">
        <f t="shared" si="16"/>
        <v>0</v>
      </c>
      <c r="L261" s="195"/>
      <c r="M261" s="195"/>
    </row>
    <row r="262" spans="1:13">
      <c r="A262" s="202">
        <v>42448</v>
      </c>
      <c r="B262" s="229" t="s">
        <v>1952</v>
      </c>
      <c r="C262" s="109">
        <v>5000</v>
      </c>
      <c r="D262" s="235">
        <v>182</v>
      </c>
      <c r="E262" s="204"/>
      <c r="F262" s="232"/>
      <c r="G262" s="204">
        <v>1312219.76</v>
      </c>
      <c r="H262" s="121"/>
      <c r="I262" s="129">
        <f t="shared" si="15"/>
        <v>1312219.7600000005</v>
      </c>
      <c r="J262" s="129">
        <f t="shared" si="16"/>
        <v>0</v>
      </c>
      <c r="L262" s="195"/>
      <c r="M262" s="195"/>
    </row>
    <row r="263" spans="1:13">
      <c r="A263" s="202">
        <v>42448</v>
      </c>
      <c r="B263" s="203" t="s">
        <v>1953</v>
      </c>
      <c r="C263" s="109">
        <v>2050.11</v>
      </c>
      <c r="D263" s="219">
        <v>138</v>
      </c>
      <c r="E263" s="204"/>
      <c r="F263" s="232"/>
      <c r="G263" s="204">
        <v>1317219.76</v>
      </c>
      <c r="H263" s="121"/>
      <c r="I263" s="129">
        <f t="shared" si="15"/>
        <v>1317219.7600000005</v>
      </c>
      <c r="J263" s="129">
        <f t="shared" si="16"/>
        <v>0</v>
      </c>
      <c r="L263" s="195"/>
      <c r="M263" s="195"/>
    </row>
    <row r="264" spans="1:13">
      <c r="A264" s="202">
        <v>42448</v>
      </c>
      <c r="B264" s="203" t="s">
        <v>1954</v>
      </c>
      <c r="C264" s="109">
        <v>4688.8599999999997</v>
      </c>
      <c r="D264" s="219">
        <v>139</v>
      </c>
      <c r="E264" s="204"/>
      <c r="F264" s="232"/>
      <c r="G264" s="204">
        <v>1319269.8700000001</v>
      </c>
      <c r="H264" s="121"/>
      <c r="I264" s="129">
        <f t="shared" si="15"/>
        <v>1319269.8700000006</v>
      </c>
      <c r="J264" s="129">
        <f t="shared" si="16"/>
        <v>0</v>
      </c>
      <c r="L264" s="195"/>
      <c r="M264" s="195"/>
    </row>
    <row r="265" spans="1:13">
      <c r="A265" s="202">
        <v>42448</v>
      </c>
      <c r="B265" s="203" t="s">
        <v>1955</v>
      </c>
      <c r="C265" s="109">
        <v>867.6</v>
      </c>
      <c r="D265" s="219">
        <v>140</v>
      </c>
      <c r="E265" s="204"/>
      <c r="F265" s="232"/>
      <c r="G265" s="204">
        <v>1323958.73</v>
      </c>
      <c r="H265" s="121"/>
      <c r="I265" s="129">
        <f t="shared" si="15"/>
        <v>1323958.7300000007</v>
      </c>
      <c r="J265" s="129">
        <f t="shared" si="16"/>
        <v>0</v>
      </c>
      <c r="L265" s="195"/>
      <c r="M265" s="195"/>
    </row>
    <row r="266" spans="1:13">
      <c r="A266" s="162">
        <v>42451</v>
      </c>
      <c r="B266" s="99" t="s">
        <v>1956</v>
      </c>
      <c r="C266" s="109">
        <v>15001.08</v>
      </c>
      <c r="D266" s="221">
        <v>101</v>
      </c>
      <c r="E266" s="204"/>
      <c r="F266" s="232"/>
      <c r="G266" s="204">
        <v>1324826.33</v>
      </c>
      <c r="H266" s="121"/>
      <c r="I266" s="129">
        <f t="shared" ref="I266:I300" si="17">+I267-C266+E266</f>
        <v>1324826.3300000008</v>
      </c>
      <c r="J266" s="129">
        <f t="shared" si="16"/>
        <v>0</v>
      </c>
      <c r="L266" s="195"/>
      <c r="M266" s="195"/>
    </row>
    <row r="267" spans="1:13">
      <c r="A267" s="202">
        <v>42447</v>
      </c>
      <c r="B267" s="203" t="s">
        <v>1957</v>
      </c>
      <c r="C267" s="109"/>
      <c r="D267" s="219"/>
      <c r="E267" s="204">
        <v>2072.6</v>
      </c>
      <c r="F267" s="232">
        <v>271</v>
      </c>
      <c r="G267" s="237">
        <v>1339827.4099999999</v>
      </c>
      <c r="H267" s="121" t="s">
        <v>1958</v>
      </c>
      <c r="I267" s="129">
        <f t="shared" si="17"/>
        <v>1339827.4100000008</v>
      </c>
      <c r="J267" s="129">
        <f t="shared" ref="J267:J300" si="18">+G267-I267</f>
        <v>0</v>
      </c>
      <c r="K267" s="201"/>
      <c r="L267" s="195"/>
      <c r="M267" s="195"/>
    </row>
    <row r="268" spans="1:13">
      <c r="A268" s="202">
        <v>42447</v>
      </c>
      <c r="B268" s="203" t="s">
        <v>1959</v>
      </c>
      <c r="C268" s="109"/>
      <c r="D268" s="219"/>
      <c r="E268" s="204">
        <v>1025</v>
      </c>
      <c r="F268" s="232">
        <v>213</v>
      </c>
      <c r="G268" s="204">
        <v>1337754.81</v>
      </c>
      <c r="H268" s="121" t="s">
        <v>1960</v>
      </c>
      <c r="I268" s="129">
        <f t="shared" si="17"/>
        <v>1337754.8100000008</v>
      </c>
      <c r="J268" s="129">
        <f t="shared" si="18"/>
        <v>0</v>
      </c>
      <c r="K268" s="201"/>
      <c r="L268" s="195"/>
      <c r="M268" s="195"/>
    </row>
    <row r="269" spans="1:13">
      <c r="A269" s="202">
        <v>42447</v>
      </c>
      <c r="B269" s="203" t="s">
        <v>1961</v>
      </c>
      <c r="C269" s="109">
        <v>26100</v>
      </c>
      <c r="D269" s="219">
        <v>137</v>
      </c>
      <c r="E269" s="204"/>
      <c r="F269" s="232"/>
      <c r="G269" s="204">
        <v>1336729.81</v>
      </c>
      <c r="H269" s="121"/>
      <c r="I269" s="129">
        <f t="shared" si="17"/>
        <v>1336729.8100000008</v>
      </c>
      <c r="J269" s="129">
        <f t="shared" si="18"/>
        <v>0</v>
      </c>
      <c r="L269" s="195"/>
      <c r="M269" s="195"/>
    </row>
    <row r="270" spans="1:13">
      <c r="A270" s="202">
        <v>42447</v>
      </c>
      <c r="B270" s="203" t="s">
        <v>1962</v>
      </c>
      <c r="C270" s="109">
        <v>17519.990000000002</v>
      </c>
      <c r="D270" s="219">
        <v>136</v>
      </c>
      <c r="E270" s="204"/>
      <c r="F270" s="232"/>
      <c r="G270" s="204">
        <v>1362829.81</v>
      </c>
      <c r="H270" s="121"/>
      <c r="I270" s="129">
        <f t="shared" si="17"/>
        <v>1362829.8100000008</v>
      </c>
      <c r="J270" s="129">
        <f t="shared" si="18"/>
        <v>0</v>
      </c>
      <c r="L270" s="195"/>
      <c r="M270" s="195"/>
    </row>
    <row r="271" spans="1:13">
      <c r="A271" s="202">
        <v>42447</v>
      </c>
      <c r="B271" s="203" t="s">
        <v>1963</v>
      </c>
      <c r="C271" s="109">
        <v>1044.01</v>
      </c>
      <c r="D271" s="219">
        <v>135</v>
      </c>
      <c r="E271" s="204"/>
      <c r="F271" s="232"/>
      <c r="G271" s="204">
        <v>1380349.8</v>
      </c>
      <c r="H271" s="121"/>
      <c r="I271" s="129">
        <f t="shared" si="17"/>
        <v>1380349.8000000007</v>
      </c>
      <c r="J271" s="129">
        <f t="shared" si="18"/>
        <v>0</v>
      </c>
      <c r="L271" s="195"/>
      <c r="M271" s="195"/>
    </row>
    <row r="272" spans="1:13">
      <c r="A272" s="202">
        <v>42447</v>
      </c>
      <c r="B272" s="203" t="s">
        <v>1964</v>
      </c>
      <c r="C272" s="109">
        <v>2208.61</v>
      </c>
      <c r="D272" s="219">
        <v>134</v>
      </c>
      <c r="E272" s="204"/>
      <c r="F272" s="232"/>
      <c r="G272" s="204">
        <v>1381393.8</v>
      </c>
      <c r="H272" s="121"/>
      <c r="I272" s="129">
        <f t="shared" si="17"/>
        <v>1381393.8100000008</v>
      </c>
      <c r="J272" s="129">
        <f t="shared" si="18"/>
        <v>-1.0000000707805157E-2</v>
      </c>
      <c r="L272" s="195"/>
      <c r="M272" s="195"/>
    </row>
    <row r="273" spans="1:13">
      <c r="A273" s="202">
        <v>42447</v>
      </c>
      <c r="B273" s="203" t="s">
        <v>1965</v>
      </c>
      <c r="C273" s="109"/>
      <c r="D273" s="219"/>
      <c r="E273" s="204">
        <v>104428.87</v>
      </c>
      <c r="F273" s="232">
        <v>310</v>
      </c>
      <c r="G273" s="204">
        <v>1383602.42</v>
      </c>
      <c r="H273" s="121" t="s">
        <v>1966</v>
      </c>
      <c r="I273" s="129">
        <f t="shared" si="17"/>
        <v>1383602.4200000009</v>
      </c>
      <c r="J273" s="129">
        <f t="shared" si="18"/>
        <v>0</v>
      </c>
      <c r="K273" s="201"/>
      <c r="L273" s="195"/>
      <c r="M273" s="195"/>
    </row>
    <row r="274" spans="1:13">
      <c r="A274" s="202">
        <v>42447</v>
      </c>
      <c r="B274" s="203" t="s">
        <v>16</v>
      </c>
      <c r="C274" s="109"/>
      <c r="D274" s="219"/>
      <c r="E274" s="204">
        <v>26850</v>
      </c>
      <c r="F274" s="232">
        <v>253</v>
      </c>
      <c r="G274" s="204">
        <v>1279173.55</v>
      </c>
      <c r="H274" s="121" t="s">
        <v>1967</v>
      </c>
      <c r="I274" s="129">
        <f t="shared" si="17"/>
        <v>1279173.5500000007</v>
      </c>
      <c r="J274" s="129">
        <f t="shared" si="18"/>
        <v>0</v>
      </c>
      <c r="K274" s="201"/>
      <c r="L274" s="195"/>
      <c r="M274" s="195"/>
    </row>
    <row r="275" spans="1:13">
      <c r="A275" s="202">
        <v>42447</v>
      </c>
      <c r="B275" s="203" t="s">
        <v>1968</v>
      </c>
      <c r="C275" s="109"/>
      <c r="D275" s="219"/>
      <c r="E275" s="204">
        <v>50000</v>
      </c>
      <c r="F275" s="232">
        <v>220</v>
      </c>
      <c r="G275" s="204">
        <v>1252323.55</v>
      </c>
      <c r="H275" s="121"/>
      <c r="I275" s="129">
        <f t="shared" si="17"/>
        <v>1252323.5500000007</v>
      </c>
      <c r="J275" s="129">
        <f t="shared" si="18"/>
        <v>0</v>
      </c>
      <c r="K275" s="201"/>
      <c r="L275" s="195"/>
      <c r="M275" s="195"/>
    </row>
    <row r="276" spans="1:13">
      <c r="A276" s="202">
        <v>42447</v>
      </c>
      <c r="B276" s="203" t="s">
        <v>1969</v>
      </c>
      <c r="C276" s="109"/>
      <c r="D276" s="219"/>
      <c r="E276" s="231">
        <v>150000</v>
      </c>
      <c r="F276" s="232" t="s">
        <v>2486</v>
      </c>
      <c r="G276" s="204">
        <v>1202323.55</v>
      </c>
      <c r="H276" s="121"/>
      <c r="I276" s="129">
        <f t="shared" si="17"/>
        <v>1202323.5500000007</v>
      </c>
      <c r="J276" s="129">
        <f t="shared" si="18"/>
        <v>0</v>
      </c>
      <c r="K276" s="201"/>
      <c r="L276" s="195"/>
      <c r="M276" s="195"/>
    </row>
    <row r="277" spans="1:13">
      <c r="A277" s="202">
        <v>42447</v>
      </c>
      <c r="B277" s="203" t="s">
        <v>1970</v>
      </c>
      <c r="C277" s="109">
        <v>50000</v>
      </c>
      <c r="D277" s="219">
        <v>131</v>
      </c>
      <c r="E277" s="204"/>
      <c r="F277" s="232"/>
      <c r="G277" s="204">
        <v>1052323.55</v>
      </c>
      <c r="H277" s="121"/>
      <c r="I277" s="129">
        <f t="shared" si="17"/>
        <v>1052323.5500000007</v>
      </c>
      <c r="J277" s="129">
        <f t="shared" si="18"/>
        <v>0</v>
      </c>
      <c r="L277" s="195"/>
      <c r="M277" s="195"/>
    </row>
    <row r="278" spans="1:13">
      <c r="A278" s="202">
        <v>42447</v>
      </c>
      <c r="B278" s="203" t="s">
        <v>1971</v>
      </c>
      <c r="C278" s="109"/>
      <c r="D278" s="219"/>
      <c r="E278" s="204">
        <v>483000</v>
      </c>
      <c r="F278" s="232">
        <v>219</v>
      </c>
      <c r="G278" s="204">
        <v>1102323.55</v>
      </c>
      <c r="H278" s="121" t="s">
        <v>1972</v>
      </c>
      <c r="I278" s="129">
        <f t="shared" si="17"/>
        <v>1102323.5500000007</v>
      </c>
      <c r="J278" s="129">
        <f t="shared" si="18"/>
        <v>0</v>
      </c>
      <c r="K278" s="201"/>
      <c r="L278" s="195"/>
      <c r="M278" s="195"/>
    </row>
    <row r="279" spans="1:13">
      <c r="A279" s="202">
        <v>42447</v>
      </c>
      <c r="B279" s="226" t="s">
        <v>1973</v>
      </c>
      <c r="C279" s="109"/>
      <c r="D279" s="219"/>
      <c r="E279" s="204">
        <v>33526.19</v>
      </c>
      <c r="F279" s="232">
        <v>214</v>
      </c>
      <c r="G279" s="204">
        <v>619323.55000000005</v>
      </c>
      <c r="H279" s="121"/>
      <c r="I279" s="129">
        <f t="shared" si="17"/>
        <v>619323.55000000075</v>
      </c>
      <c r="J279" s="129">
        <f t="shared" si="18"/>
        <v>0</v>
      </c>
      <c r="K279" s="201"/>
      <c r="L279" s="195"/>
      <c r="M279" s="195"/>
    </row>
    <row r="280" spans="1:13">
      <c r="A280" s="202">
        <v>42447</v>
      </c>
      <c r="B280" s="203" t="s">
        <v>1974</v>
      </c>
      <c r="C280" s="109"/>
      <c r="D280" s="219"/>
      <c r="E280" s="204">
        <v>43553.95</v>
      </c>
      <c r="F280" s="232">
        <v>605</v>
      </c>
      <c r="G280" s="204">
        <v>585797.36</v>
      </c>
      <c r="H280" s="121"/>
      <c r="I280" s="129">
        <f t="shared" si="17"/>
        <v>585797.3600000008</v>
      </c>
      <c r="J280" s="129">
        <f t="shared" si="18"/>
        <v>0</v>
      </c>
      <c r="K280" s="201"/>
      <c r="L280" s="195"/>
      <c r="M280" s="195"/>
    </row>
    <row r="281" spans="1:13">
      <c r="A281" s="202">
        <v>42447</v>
      </c>
      <c r="B281" s="203" t="s">
        <v>1975</v>
      </c>
      <c r="C281" s="109"/>
      <c r="D281" s="219"/>
      <c r="E281" s="204">
        <v>229415.95</v>
      </c>
      <c r="F281" s="232">
        <v>218</v>
      </c>
      <c r="G281" s="204">
        <v>542243.41</v>
      </c>
      <c r="H281" s="121" t="s">
        <v>1976</v>
      </c>
      <c r="I281" s="129">
        <f t="shared" si="17"/>
        <v>542243.41000000085</v>
      </c>
      <c r="J281" s="129">
        <f t="shared" si="18"/>
        <v>0</v>
      </c>
      <c r="K281" s="201"/>
      <c r="L281" s="195"/>
      <c r="M281" s="195"/>
    </row>
    <row r="282" spans="1:13">
      <c r="A282" s="202">
        <v>42447</v>
      </c>
      <c r="B282" s="203" t="s">
        <v>1977</v>
      </c>
      <c r="C282" s="109">
        <v>143365.15</v>
      </c>
      <c r="D282" s="219">
        <v>133</v>
      </c>
      <c r="E282" s="204"/>
      <c r="F282" s="232"/>
      <c r="G282" s="204">
        <v>312827.46000000002</v>
      </c>
      <c r="H282" s="121"/>
      <c r="I282" s="129">
        <f t="shared" si="17"/>
        <v>312827.46000000089</v>
      </c>
      <c r="J282" s="129">
        <f t="shared" si="18"/>
        <v>-8.7311491370201111E-10</v>
      </c>
      <c r="L282" s="195"/>
      <c r="M282" s="195"/>
    </row>
    <row r="283" spans="1:13">
      <c r="A283" s="202">
        <v>42447</v>
      </c>
      <c r="B283" s="203" t="s">
        <v>1978</v>
      </c>
      <c r="C283" s="109"/>
      <c r="D283" s="219"/>
      <c r="E283" s="204">
        <v>6499</v>
      </c>
      <c r="F283" s="232">
        <v>212</v>
      </c>
      <c r="G283" s="204">
        <v>456192.61</v>
      </c>
      <c r="H283" s="121" t="s">
        <v>1979</v>
      </c>
      <c r="I283" s="129">
        <f t="shared" si="17"/>
        <v>456192.61000000092</v>
      </c>
      <c r="J283" s="129">
        <f t="shared" si="18"/>
        <v>-9.3132257461547852E-10</v>
      </c>
      <c r="K283" s="201"/>
      <c r="L283" s="195"/>
      <c r="M283" s="195"/>
    </row>
    <row r="284" spans="1:13">
      <c r="A284" s="202">
        <v>42447</v>
      </c>
      <c r="B284" s="203" t="s">
        <v>1980</v>
      </c>
      <c r="C284" s="109"/>
      <c r="D284" s="219"/>
      <c r="E284" s="109">
        <v>1840</v>
      </c>
      <c r="F284" s="232">
        <v>208</v>
      </c>
      <c r="G284" s="204">
        <v>449693.61</v>
      </c>
      <c r="H284" s="121" t="s">
        <v>1981</v>
      </c>
      <c r="I284" s="129">
        <f t="shared" si="17"/>
        <v>449693.61000000092</v>
      </c>
      <c r="J284" s="129">
        <f t="shared" si="18"/>
        <v>-9.3132257461547852E-10</v>
      </c>
      <c r="K284" s="201"/>
      <c r="L284" s="195"/>
      <c r="M284" s="195"/>
    </row>
    <row r="285" spans="1:13">
      <c r="A285" s="202">
        <v>42447</v>
      </c>
      <c r="B285" s="203" t="s">
        <v>1982</v>
      </c>
      <c r="C285" s="109"/>
      <c r="D285" s="219"/>
      <c r="E285" s="204">
        <v>3030</v>
      </c>
      <c r="F285" s="232">
        <v>216</v>
      </c>
      <c r="G285" s="204">
        <v>447853.61</v>
      </c>
      <c r="H285" s="121" t="s">
        <v>1983</v>
      </c>
      <c r="I285" s="129">
        <f t="shared" si="17"/>
        <v>447853.61000000092</v>
      </c>
      <c r="J285" s="129">
        <f t="shared" si="18"/>
        <v>-9.3132257461547852E-10</v>
      </c>
      <c r="K285" s="201"/>
      <c r="L285" s="195"/>
      <c r="M285" s="195"/>
    </row>
    <row r="286" spans="1:13">
      <c r="A286" s="202">
        <v>42447</v>
      </c>
      <c r="B286" s="203" t="s">
        <v>1984</v>
      </c>
      <c r="C286" s="109">
        <v>708961.39</v>
      </c>
      <c r="D286" s="219">
        <v>132</v>
      </c>
      <c r="E286" s="204"/>
      <c r="F286" s="232"/>
      <c r="G286" s="204">
        <v>444823.61</v>
      </c>
      <c r="H286" s="121"/>
      <c r="I286" s="129">
        <f t="shared" si="17"/>
        <v>444823.61000000092</v>
      </c>
      <c r="J286" s="129">
        <f t="shared" si="18"/>
        <v>-9.3132257461547852E-10</v>
      </c>
      <c r="L286" s="195"/>
      <c r="M286" s="195"/>
    </row>
    <row r="287" spans="1:13">
      <c r="A287" s="202">
        <v>42447</v>
      </c>
      <c r="B287" s="203" t="s">
        <v>1985</v>
      </c>
      <c r="C287" s="109"/>
      <c r="D287" s="219"/>
      <c r="E287" s="204">
        <v>68000</v>
      </c>
      <c r="F287" s="232">
        <v>270</v>
      </c>
      <c r="G287" s="204">
        <v>1153785</v>
      </c>
      <c r="H287" s="121" t="s">
        <v>1986</v>
      </c>
      <c r="I287" s="129">
        <f t="shared" si="17"/>
        <v>1153785.0000000009</v>
      </c>
      <c r="J287" s="129">
        <f t="shared" si="18"/>
        <v>0</v>
      </c>
      <c r="K287" s="201"/>
      <c r="L287" s="195"/>
      <c r="M287" s="195"/>
    </row>
    <row r="288" spans="1:13">
      <c r="A288" s="202">
        <v>42447</v>
      </c>
      <c r="B288" s="203" t="s">
        <v>1987</v>
      </c>
      <c r="C288" s="109"/>
      <c r="D288" s="219"/>
      <c r="E288" s="204">
        <v>5872.37</v>
      </c>
      <c r="F288" s="232">
        <v>222</v>
      </c>
      <c r="G288" s="204">
        <v>1085785</v>
      </c>
      <c r="H288" s="121" t="s">
        <v>1988</v>
      </c>
      <c r="I288" s="129">
        <f t="shared" si="17"/>
        <v>1085785.0000000009</v>
      </c>
      <c r="J288" s="129">
        <f t="shared" si="18"/>
        <v>0</v>
      </c>
      <c r="K288" s="201"/>
      <c r="L288" s="195"/>
      <c r="M288" s="195"/>
    </row>
    <row r="289" spans="1:13">
      <c r="A289" s="202">
        <v>42447</v>
      </c>
      <c r="B289" s="203" t="s">
        <v>1989</v>
      </c>
      <c r="C289" s="109"/>
      <c r="D289" s="219"/>
      <c r="E289" s="204">
        <v>295800</v>
      </c>
      <c r="F289" s="232">
        <v>215</v>
      </c>
      <c r="G289" s="204">
        <v>1079912.6299999999</v>
      </c>
      <c r="H289" s="121" t="s">
        <v>1990</v>
      </c>
      <c r="I289" s="129">
        <f t="shared" si="17"/>
        <v>1079912.6300000008</v>
      </c>
      <c r="J289" s="129">
        <f t="shared" si="18"/>
        <v>0</v>
      </c>
      <c r="K289" s="201"/>
      <c r="L289" s="195"/>
      <c r="M289" s="195"/>
    </row>
    <row r="290" spans="1:13">
      <c r="A290" s="202">
        <v>42447</v>
      </c>
      <c r="B290" s="203" t="s">
        <v>13</v>
      </c>
      <c r="C290" s="109"/>
      <c r="D290" s="219"/>
      <c r="E290" s="204">
        <v>1025</v>
      </c>
      <c r="F290" s="232">
        <v>196</v>
      </c>
      <c r="G290" s="204">
        <v>784112.63</v>
      </c>
      <c r="H290" s="121" t="s">
        <v>1991</v>
      </c>
      <c r="I290" s="129">
        <f t="shared" si="17"/>
        <v>784112.63000000082</v>
      </c>
      <c r="J290" s="129">
        <f t="shared" si="18"/>
        <v>0</v>
      </c>
      <c r="K290" s="201"/>
      <c r="L290" s="195"/>
      <c r="M290" s="195"/>
    </row>
    <row r="291" spans="1:13" ht="12.75" customHeight="1">
      <c r="A291" s="202">
        <v>42447</v>
      </c>
      <c r="B291" s="203" t="s">
        <v>16</v>
      </c>
      <c r="C291" s="109"/>
      <c r="D291" s="219"/>
      <c r="E291" s="204">
        <v>30801.71</v>
      </c>
      <c r="F291" s="232">
        <v>200</v>
      </c>
      <c r="G291" s="204">
        <v>783087.63</v>
      </c>
      <c r="H291" s="121" t="s">
        <v>1992</v>
      </c>
      <c r="I291" s="129">
        <f t="shared" si="17"/>
        <v>783087.63000000082</v>
      </c>
      <c r="J291" s="129">
        <f t="shared" si="18"/>
        <v>0</v>
      </c>
      <c r="K291" s="201"/>
      <c r="L291" s="195"/>
      <c r="M291" s="195"/>
    </row>
    <row r="292" spans="1:13">
      <c r="A292" s="202">
        <v>42447</v>
      </c>
      <c r="B292" s="203" t="s">
        <v>1993</v>
      </c>
      <c r="C292" s="109"/>
      <c r="D292" s="219"/>
      <c r="E292" s="204">
        <v>580</v>
      </c>
      <c r="F292" s="232">
        <v>193</v>
      </c>
      <c r="G292" s="204">
        <v>752285.92</v>
      </c>
      <c r="H292" s="121" t="s">
        <v>1994</v>
      </c>
      <c r="I292" s="129">
        <f t="shared" si="17"/>
        <v>752285.92000000086</v>
      </c>
      <c r="J292" s="129">
        <f t="shared" si="18"/>
        <v>0</v>
      </c>
      <c r="L292" s="195"/>
      <c r="M292" s="195"/>
    </row>
    <row r="293" spans="1:13">
      <c r="A293" s="202">
        <v>42447</v>
      </c>
      <c r="B293" s="229" t="s">
        <v>1995</v>
      </c>
      <c r="C293" s="109">
        <v>5000</v>
      </c>
      <c r="D293" s="235">
        <v>182</v>
      </c>
      <c r="E293" s="204"/>
      <c r="F293" s="232"/>
      <c r="G293" s="204">
        <v>751705.92</v>
      </c>
      <c r="H293" s="121"/>
      <c r="I293" s="129">
        <f t="shared" si="17"/>
        <v>751705.92000000086</v>
      </c>
      <c r="J293" s="129">
        <f t="shared" si="18"/>
        <v>0</v>
      </c>
      <c r="L293" s="195"/>
      <c r="M293" s="195"/>
    </row>
    <row r="294" spans="1:13">
      <c r="A294" s="202">
        <v>42447</v>
      </c>
      <c r="B294" s="203" t="s">
        <v>1996</v>
      </c>
      <c r="C294" s="109"/>
      <c r="D294" s="219"/>
      <c r="E294" s="204">
        <v>54860</v>
      </c>
      <c r="F294" s="232">
        <v>209</v>
      </c>
      <c r="G294" s="204">
        <v>756705.92</v>
      </c>
      <c r="H294" s="121" t="s">
        <v>1997</v>
      </c>
      <c r="I294" s="129">
        <f t="shared" si="17"/>
        <v>756705.92000000086</v>
      </c>
      <c r="J294" s="129">
        <f t="shared" si="18"/>
        <v>0</v>
      </c>
      <c r="K294" s="201"/>
      <c r="L294" s="195"/>
      <c r="M294" s="195"/>
    </row>
    <row r="295" spans="1:13">
      <c r="A295" s="202">
        <v>42447</v>
      </c>
      <c r="B295" s="224" t="s">
        <v>50</v>
      </c>
      <c r="C295" s="109">
        <v>13.57</v>
      </c>
      <c r="D295" s="219">
        <v>180</v>
      </c>
      <c r="E295" s="204"/>
      <c r="F295" s="232"/>
      <c r="G295" s="204">
        <v>701845.92</v>
      </c>
      <c r="H295" s="121"/>
      <c r="I295" s="129">
        <f t="shared" si="17"/>
        <v>701845.92000000086</v>
      </c>
      <c r="J295" s="129">
        <f t="shared" si="18"/>
        <v>0</v>
      </c>
      <c r="L295" s="195"/>
      <c r="M295" s="195"/>
    </row>
    <row r="296" spans="1:13">
      <c r="A296" s="202">
        <v>42447</v>
      </c>
      <c r="B296" s="224" t="s">
        <v>52</v>
      </c>
      <c r="C296" s="109">
        <v>84.82</v>
      </c>
      <c r="D296" s="219">
        <v>180</v>
      </c>
      <c r="E296" s="204"/>
      <c r="F296" s="232"/>
      <c r="G296" s="204">
        <v>701859.49</v>
      </c>
      <c r="H296" s="121"/>
      <c r="I296" s="129">
        <f t="shared" si="17"/>
        <v>701859.49000000081</v>
      </c>
      <c r="J296" s="129">
        <f t="shared" si="18"/>
        <v>0</v>
      </c>
      <c r="L296" s="195"/>
      <c r="M296" s="195"/>
    </row>
    <row r="297" spans="1:13">
      <c r="A297" s="202">
        <v>42447</v>
      </c>
      <c r="B297" s="203" t="s">
        <v>53</v>
      </c>
      <c r="C297" s="109"/>
      <c r="D297" s="219"/>
      <c r="E297" s="204">
        <v>10620.76</v>
      </c>
      <c r="F297" s="232">
        <v>199</v>
      </c>
      <c r="G297" s="204">
        <v>701944.31</v>
      </c>
      <c r="H297" s="121" t="s">
        <v>1998</v>
      </c>
      <c r="I297" s="129">
        <f t="shared" si="17"/>
        <v>701944.31000000075</v>
      </c>
      <c r="J297" s="129">
        <f t="shared" si="18"/>
        <v>0</v>
      </c>
      <c r="K297" s="201"/>
      <c r="L297" s="195"/>
      <c r="M297" s="195"/>
    </row>
    <row r="298" spans="1:13">
      <c r="A298" s="202">
        <v>42447</v>
      </c>
      <c r="B298" s="224" t="s">
        <v>55</v>
      </c>
      <c r="C298" s="109">
        <v>23.28</v>
      </c>
      <c r="D298" s="219">
        <v>180</v>
      </c>
      <c r="E298" s="204"/>
      <c r="F298" s="232"/>
      <c r="G298" s="204">
        <v>691323.55</v>
      </c>
      <c r="H298" s="121"/>
      <c r="I298" s="129">
        <f t="shared" si="17"/>
        <v>691323.55000000075</v>
      </c>
      <c r="J298" s="129">
        <f t="shared" si="18"/>
        <v>0</v>
      </c>
      <c r="L298" s="195"/>
      <c r="M298" s="195"/>
    </row>
    <row r="299" spans="1:13">
      <c r="A299" s="202">
        <v>42447</v>
      </c>
      <c r="B299" s="224" t="s">
        <v>56</v>
      </c>
      <c r="C299" s="109">
        <v>145.52000000000001</v>
      </c>
      <c r="D299" s="219">
        <v>180</v>
      </c>
      <c r="E299" s="204"/>
      <c r="F299" s="232"/>
      <c r="G299" s="204">
        <v>691346.83</v>
      </c>
      <c r="H299" s="121"/>
      <c r="I299" s="129">
        <f t="shared" si="17"/>
        <v>691346.83000000077</v>
      </c>
      <c r="J299" s="129">
        <f t="shared" si="18"/>
        <v>0</v>
      </c>
      <c r="L299" s="195"/>
      <c r="M299" s="195"/>
    </row>
    <row r="300" spans="1:13">
      <c r="A300" s="202">
        <v>42447</v>
      </c>
      <c r="B300" s="203" t="s">
        <v>57</v>
      </c>
      <c r="C300" s="109"/>
      <c r="D300" s="219"/>
      <c r="E300" s="204">
        <v>5939.99</v>
      </c>
      <c r="F300" s="232">
        <v>199</v>
      </c>
      <c r="G300" s="204">
        <v>691492.35</v>
      </c>
      <c r="H300" s="121" t="s">
        <v>1998</v>
      </c>
      <c r="I300" s="129">
        <f t="shared" si="17"/>
        <v>691492.35000000079</v>
      </c>
      <c r="J300" s="129">
        <f t="shared" si="18"/>
        <v>0</v>
      </c>
      <c r="K300" s="201"/>
      <c r="L300" s="195"/>
      <c r="M300" s="195"/>
    </row>
    <row r="301" spans="1:13">
      <c r="A301" s="202">
        <v>42446</v>
      </c>
      <c r="B301" s="203" t="s">
        <v>1999</v>
      </c>
      <c r="C301" s="109">
        <v>110102</v>
      </c>
      <c r="D301" s="219">
        <v>193</v>
      </c>
      <c r="E301" s="204"/>
      <c r="F301" s="232"/>
      <c r="G301" s="237">
        <v>685552.36</v>
      </c>
      <c r="H301" s="121" t="s">
        <v>2000</v>
      </c>
      <c r="I301" s="129">
        <f t="shared" ref="I301:I343" si="19">+I302-C301+E301</f>
        <v>685552.3600000008</v>
      </c>
      <c r="J301" s="129">
        <f t="shared" ref="J301:J343" si="20">+G301-I301</f>
        <v>0</v>
      </c>
      <c r="L301" s="195"/>
      <c r="M301" s="195"/>
    </row>
    <row r="302" spans="1:13">
      <c r="A302" s="202">
        <v>42446</v>
      </c>
      <c r="B302" s="203" t="s">
        <v>2001</v>
      </c>
      <c r="C302" s="109">
        <v>110587.41</v>
      </c>
      <c r="D302" s="219">
        <v>112</v>
      </c>
      <c r="E302" s="204"/>
      <c r="F302" s="232"/>
      <c r="G302" s="204">
        <v>795654.36</v>
      </c>
      <c r="H302" s="121"/>
      <c r="I302" s="129">
        <f t="shared" si="19"/>
        <v>795654.3600000008</v>
      </c>
      <c r="J302" s="129">
        <f t="shared" si="20"/>
        <v>0</v>
      </c>
      <c r="L302" s="195"/>
      <c r="M302" s="195"/>
    </row>
    <row r="303" spans="1:13">
      <c r="A303" s="202">
        <v>42446</v>
      </c>
      <c r="B303" s="226" t="s">
        <v>2002</v>
      </c>
      <c r="C303" s="109"/>
      <c r="D303" s="219"/>
      <c r="E303" s="204">
        <v>191356.75</v>
      </c>
      <c r="F303" s="232">
        <v>204</v>
      </c>
      <c r="G303" s="204">
        <v>906241.77</v>
      </c>
      <c r="H303" s="121" t="s">
        <v>2003</v>
      </c>
      <c r="I303" s="129">
        <f t="shared" si="19"/>
        <v>906241.77000000083</v>
      </c>
      <c r="J303" s="129">
        <f t="shared" si="20"/>
        <v>0</v>
      </c>
      <c r="K303" s="201"/>
      <c r="L303" s="195"/>
      <c r="M303" s="195"/>
    </row>
    <row r="304" spans="1:13">
      <c r="A304" s="202">
        <v>42446</v>
      </c>
      <c r="B304" s="226" t="s">
        <v>2004</v>
      </c>
      <c r="C304" s="109"/>
      <c r="D304" s="219"/>
      <c r="E304" s="204">
        <v>172988.75</v>
      </c>
      <c r="F304" s="232">
        <v>203</v>
      </c>
      <c r="G304" s="204">
        <v>714885.02</v>
      </c>
      <c r="H304" s="121" t="s">
        <v>2003</v>
      </c>
      <c r="I304" s="129">
        <f t="shared" si="19"/>
        <v>714885.02000000083</v>
      </c>
      <c r="J304" s="129">
        <f t="shared" si="20"/>
        <v>0</v>
      </c>
      <c r="K304" s="201"/>
      <c r="L304" s="195"/>
      <c r="M304" s="195"/>
    </row>
    <row r="305" spans="1:13">
      <c r="A305" s="202">
        <v>42446</v>
      </c>
      <c r="B305" s="226" t="s">
        <v>2005</v>
      </c>
      <c r="C305" s="109"/>
      <c r="D305" s="219"/>
      <c r="E305" s="204">
        <v>94909.04</v>
      </c>
      <c r="F305" s="232">
        <v>202</v>
      </c>
      <c r="G305" s="204">
        <v>541896.27</v>
      </c>
      <c r="H305" s="121" t="s">
        <v>2003</v>
      </c>
      <c r="I305" s="129">
        <f t="shared" si="19"/>
        <v>541896.27000000083</v>
      </c>
      <c r="J305" s="129">
        <f t="shared" si="20"/>
        <v>0</v>
      </c>
      <c r="K305" s="201"/>
      <c r="L305" s="195"/>
      <c r="M305" s="195"/>
    </row>
    <row r="306" spans="1:13">
      <c r="A306" s="202">
        <v>42446</v>
      </c>
      <c r="B306" s="226" t="s">
        <v>2006</v>
      </c>
      <c r="C306" s="109"/>
      <c r="D306" s="219"/>
      <c r="E306" s="204">
        <v>27639.09</v>
      </c>
      <c r="F306" s="232">
        <v>205</v>
      </c>
      <c r="G306" s="204">
        <v>446987.23</v>
      </c>
      <c r="H306" s="121" t="s">
        <v>2007</v>
      </c>
      <c r="I306" s="129">
        <f t="shared" si="19"/>
        <v>446987.23000000085</v>
      </c>
      <c r="J306" s="129">
        <f t="shared" si="20"/>
        <v>-8.7311491370201111E-10</v>
      </c>
      <c r="K306" s="201"/>
      <c r="L306" s="195"/>
      <c r="M306" s="195"/>
    </row>
    <row r="307" spans="1:13">
      <c r="A307" s="202">
        <v>42446</v>
      </c>
      <c r="B307" s="203" t="s">
        <v>2008</v>
      </c>
      <c r="C307" s="109"/>
      <c r="D307" s="219"/>
      <c r="E307" s="204">
        <v>4100</v>
      </c>
      <c r="F307" s="232">
        <v>223</v>
      </c>
      <c r="G307" s="204">
        <v>419348.14</v>
      </c>
      <c r="H307" s="121" t="s">
        <v>1988</v>
      </c>
      <c r="I307" s="129">
        <f t="shared" si="19"/>
        <v>419348.14000000083</v>
      </c>
      <c r="J307" s="129">
        <f t="shared" si="20"/>
        <v>-8.149072527885437E-10</v>
      </c>
      <c r="K307" s="201"/>
      <c r="L307" s="195"/>
      <c r="M307" s="195"/>
    </row>
    <row r="308" spans="1:13">
      <c r="A308" s="202">
        <v>42446</v>
      </c>
      <c r="B308" s="203" t="s">
        <v>16</v>
      </c>
      <c r="C308" s="109"/>
      <c r="D308" s="219"/>
      <c r="E308" s="204">
        <v>15000</v>
      </c>
      <c r="F308" s="232">
        <v>192</v>
      </c>
      <c r="G308" s="204">
        <v>415248.14</v>
      </c>
      <c r="H308" s="121" t="s">
        <v>2009</v>
      </c>
      <c r="I308" s="129">
        <f t="shared" si="19"/>
        <v>415248.14000000083</v>
      </c>
      <c r="J308" s="129">
        <f t="shared" si="20"/>
        <v>-8.149072527885437E-10</v>
      </c>
      <c r="K308" s="201"/>
      <c r="L308" s="195"/>
      <c r="M308" s="195"/>
    </row>
    <row r="309" spans="1:13">
      <c r="A309" s="202">
        <v>42446</v>
      </c>
      <c r="B309" s="203" t="s">
        <v>16</v>
      </c>
      <c r="C309" s="109"/>
      <c r="D309" s="219"/>
      <c r="E309" s="204">
        <v>45000</v>
      </c>
      <c r="F309" s="232">
        <v>191</v>
      </c>
      <c r="G309" s="204">
        <v>400248.14</v>
      </c>
      <c r="H309" s="121" t="s">
        <v>2010</v>
      </c>
      <c r="I309" s="129">
        <f t="shared" si="19"/>
        <v>400248.14000000083</v>
      </c>
      <c r="J309" s="129">
        <f t="shared" si="20"/>
        <v>-8.149072527885437E-10</v>
      </c>
      <c r="K309" s="201"/>
      <c r="L309" s="195"/>
      <c r="M309" s="195"/>
    </row>
    <row r="310" spans="1:13">
      <c r="A310" s="202">
        <v>42446</v>
      </c>
      <c r="B310" s="203" t="s">
        <v>2011</v>
      </c>
      <c r="C310" s="230">
        <v>159000</v>
      </c>
      <c r="D310" s="219" t="s">
        <v>2485</v>
      </c>
      <c r="E310" s="204"/>
      <c r="F310" s="232"/>
      <c r="G310" s="204">
        <v>355248.14</v>
      </c>
      <c r="H310" s="121"/>
      <c r="I310" s="129">
        <f t="shared" si="19"/>
        <v>355248.14000000083</v>
      </c>
      <c r="J310" s="129">
        <f t="shared" si="20"/>
        <v>-8.149072527885437E-10</v>
      </c>
      <c r="L310" s="195"/>
      <c r="M310" s="195"/>
    </row>
    <row r="311" spans="1:13">
      <c r="A311" s="202">
        <v>42446</v>
      </c>
      <c r="B311" s="203" t="s">
        <v>2012</v>
      </c>
      <c r="C311" s="109">
        <v>1781292.22</v>
      </c>
      <c r="D311" s="219">
        <v>113</v>
      </c>
      <c r="E311" s="204"/>
      <c r="F311" s="232"/>
      <c r="G311" s="204">
        <v>514248.14</v>
      </c>
      <c r="H311" s="121"/>
      <c r="I311" s="129">
        <f t="shared" si="19"/>
        <v>514248.14000000083</v>
      </c>
      <c r="J311" s="129">
        <f t="shared" si="20"/>
        <v>-8.149072527885437E-10</v>
      </c>
      <c r="L311" s="195"/>
      <c r="M311" s="195"/>
    </row>
    <row r="312" spans="1:13">
      <c r="A312" s="202">
        <v>42446</v>
      </c>
      <c r="B312" s="203" t="s">
        <v>2013</v>
      </c>
      <c r="C312" s="109">
        <v>30392</v>
      </c>
      <c r="D312" s="219">
        <v>127</v>
      </c>
      <c r="E312" s="204"/>
      <c r="F312" s="232"/>
      <c r="G312" s="204">
        <v>2295540.36</v>
      </c>
      <c r="H312" s="121"/>
      <c r="I312" s="129">
        <f t="shared" si="19"/>
        <v>2295540.3600000008</v>
      </c>
      <c r="J312" s="129">
        <f t="shared" si="20"/>
        <v>0</v>
      </c>
      <c r="L312" s="195"/>
      <c r="M312" s="195"/>
    </row>
    <row r="313" spans="1:13">
      <c r="A313" s="202">
        <v>42446</v>
      </c>
      <c r="B313" s="203" t="s">
        <v>2014</v>
      </c>
      <c r="C313" s="109">
        <v>20000</v>
      </c>
      <c r="D313" s="219">
        <v>130</v>
      </c>
      <c r="E313" s="204"/>
      <c r="F313" s="232"/>
      <c r="G313" s="204">
        <v>2325932.36</v>
      </c>
      <c r="H313" s="121"/>
      <c r="I313" s="129">
        <f t="shared" si="19"/>
        <v>2325932.3600000008</v>
      </c>
      <c r="J313" s="129">
        <f t="shared" si="20"/>
        <v>0</v>
      </c>
      <c r="L313" s="195"/>
      <c r="M313" s="195"/>
    </row>
    <row r="314" spans="1:13">
      <c r="A314" s="202">
        <v>42446</v>
      </c>
      <c r="B314" s="203" t="s">
        <v>2015</v>
      </c>
      <c r="C314" s="109">
        <v>5000</v>
      </c>
      <c r="D314" s="219">
        <v>129</v>
      </c>
      <c r="E314" s="204"/>
      <c r="F314" s="232"/>
      <c r="G314" s="204">
        <v>2345932.36</v>
      </c>
      <c r="H314" s="121"/>
      <c r="I314" s="129">
        <f t="shared" si="19"/>
        <v>2345932.3600000008</v>
      </c>
      <c r="J314" s="129">
        <f t="shared" si="20"/>
        <v>0</v>
      </c>
      <c r="L314" s="195"/>
      <c r="M314" s="195"/>
    </row>
    <row r="315" spans="1:13">
      <c r="A315" s="202">
        <v>42446</v>
      </c>
      <c r="B315" s="203" t="s">
        <v>2016</v>
      </c>
      <c r="C315" s="109">
        <v>10270.6</v>
      </c>
      <c r="D315" s="219">
        <v>128</v>
      </c>
      <c r="E315" s="204"/>
      <c r="F315" s="232"/>
      <c r="G315" s="204">
        <v>2350932.36</v>
      </c>
      <c r="H315" s="121"/>
      <c r="I315" s="129">
        <f t="shared" si="19"/>
        <v>2350932.3600000008</v>
      </c>
      <c r="J315" s="129">
        <f t="shared" si="20"/>
        <v>0</v>
      </c>
      <c r="L315" s="195"/>
      <c r="M315" s="195"/>
    </row>
    <row r="316" spans="1:13">
      <c r="A316" s="202">
        <v>42446</v>
      </c>
      <c r="B316" s="203" t="s">
        <v>2017</v>
      </c>
      <c r="C316" s="109">
        <v>270.12</v>
      </c>
      <c r="D316" s="219">
        <v>126</v>
      </c>
      <c r="E316" s="204"/>
      <c r="F316" s="232"/>
      <c r="G316" s="204">
        <v>2361202.96</v>
      </c>
      <c r="H316" s="121"/>
      <c r="I316" s="129">
        <f t="shared" si="19"/>
        <v>2361202.9600000009</v>
      </c>
      <c r="J316" s="129">
        <f t="shared" si="20"/>
        <v>0</v>
      </c>
      <c r="L316" s="195"/>
      <c r="M316" s="195"/>
    </row>
    <row r="317" spans="1:13">
      <c r="A317" s="202">
        <v>42446</v>
      </c>
      <c r="B317" s="203" t="s">
        <v>2018</v>
      </c>
      <c r="C317" s="109">
        <v>13920</v>
      </c>
      <c r="D317" s="219">
        <v>125</v>
      </c>
      <c r="E317" s="204"/>
      <c r="F317" s="232"/>
      <c r="G317" s="204">
        <v>2361473.08</v>
      </c>
      <c r="H317" s="121"/>
      <c r="I317" s="129">
        <f t="shared" si="19"/>
        <v>2361473.080000001</v>
      </c>
      <c r="J317" s="129">
        <f t="shared" si="20"/>
        <v>0</v>
      </c>
      <c r="L317" s="195"/>
      <c r="M317" s="195"/>
    </row>
    <row r="318" spans="1:13">
      <c r="A318" s="202">
        <v>42446</v>
      </c>
      <c r="B318" s="203" t="s">
        <v>2019</v>
      </c>
      <c r="C318" s="109">
        <v>997.6</v>
      </c>
      <c r="D318" s="219">
        <v>124</v>
      </c>
      <c r="E318" s="204"/>
      <c r="F318" s="232"/>
      <c r="G318" s="204">
        <v>2375393.08</v>
      </c>
      <c r="H318" s="121"/>
      <c r="I318" s="129">
        <f t="shared" si="19"/>
        <v>2375393.080000001</v>
      </c>
      <c r="J318" s="129">
        <f t="shared" si="20"/>
        <v>0</v>
      </c>
      <c r="L318" s="195"/>
      <c r="M318" s="195"/>
    </row>
    <row r="319" spans="1:13">
      <c r="A319" s="202">
        <v>42446</v>
      </c>
      <c r="B319" s="203" t="s">
        <v>2020</v>
      </c>
      <c r="C319" s="109">
        <v>10922.77</v>
      </c>
      <c r="D319" s="219">
        <v>123</v>
      </c>
      <c r="E319" s="204"/>
      <c r="F319" s="232"/>
      <c r="G319" s="204">
        <v>2376390.6800000002</v>
      </c>
      <c r="H319" s="121"/>
      <c r="I319" s="129">
        <f t="shared" si="19"/>
        <v>2376390.6800000011</v>
      </c>
      <c r="J319" s="129">
        <f t="shared" si="20"/>
        <v>0</v>
      </c>
      <c r="L319" s="195"/>
      <c r="M319" s="195"/>
    </row>
    <row r="320" spans="1:13">
      <c r="A320" s="202">
        <v>42446</v>
      </c>
      <c r="B320" s="203" t="s">
        <v>2021</v>
      </c>
      <c r="C320" s="109">
        <v>5726.06</v>
      </c>
      <c r="D320" s="219">
        <v>122</v>
      </c>
      <c r="E320" s="204"/>
      <c r="F320" s="232"/>
      <c r="G320" s="204">
        <v>2387313.4500000002</v>
      </c>
      <c r="H320" s="121"/>
      <c r="I320" s="129">
        <f t="shared" si="19"/>
        <v>2387313.4500000011</v>
      </c>
      <c r="J320" s="129">
        <f t="shared" si="20"/>
        <v>0</v>
      </c>
      <c r="L320" s="195"/>
      <c r="M320" s="195"/>
    </row>
    <row r="321" spans="1:13">
      <c r="A321" s="202">
        <v>42446</v>
      </c>
      <c r="B321" s="203" t="s">
        <v>2022</v>
      </c>
      <c r="C321" s="109">
        <v>600</v>
      </c>
      <c r="D321" s="219">
        <v>121</v>
      </c>
      <c r="E321" s="204"/>
      <c r="F321" s="232"/>
      <c r="G321" s="204">
        <v>2393039.5099999998</v>
      </c>
      <c r="H321" s="121"/>
      <c r="I321" s="129">
        <f t="shared" si="19"/>
        <v>2393039.5100000012</v>
      </c>
      <c r="J321" s="129">
        <f t="shared" si="20"/>
        <v>0</v>
      </c>
      <c r="L321" s="195"/>
      <c r="M321" s="195"/>
    </row>
    <row r="322" spans="1:13">
      <c r="A322" s="202">
        <v>42446</v>
      </c>
      <c r="B322" s="203" t="s">
        <v>2023</v>
      </c>
      <c r="C322" s="109">
        <v>28450.880000000001</v>
      </c>
      <c r="D322" s="219">
        <v>120</v>
      </c>
      <c r="E322" s="204"/>
      <c r="F322" s="232"/>
      <c r="G322" s="204">
        <v>2393639.5099999998</v>
      </c>
      <c r="H322" s="121"/>
      <c r="I322" s="129">
        <f t="shared" si="19"/>
        <v>2393639.5100000012</v>
      </c>
      <c r="J322" s="129">
        <f t="shared" si="20"/>
        <v>0</v>
      </c>
      <c r="L322" s="195"/>
      <c r="M322" s="195"/>
    </row>
    <row r="323" spans="1:13">
      <c r="A323" s="202">
        <v>42446</v>
      </c>
      <c r="B323" s="203" t="s">
        <v>2024</v>
      </c>
      <c r="C323" s="109">
        <v>2088</v>
      </c>
      <c r="D323" s="219">
        <v>119</v>
      </c>
      <c r="E323" s="204"/>
      <c r="F323" s="232"/>
      <c r="G323" s="204">
        <v>2422090.39</v>
      </c>
      <c r="H323" s="121"/>
      <c r="I323" s="129">
        <f t="shared" si="19"/>
        <v>2422090.3900000011</v>
      </c>
      <c r="J323" s="129">
        <f t="shared" si="20"/>
        <v>0</v>
      </c>
      <c r="L323" s="195"/>
      <c r="M323" s="195"/>
    </row>
    <row r="324" spans="1:13">
      <c r="A324" s="202">
        <v>42446</v>
      </c>
      <c r="B324" s="203" t="s">
        <v>2025</v>
      </c>
      <c r="C324" s="109">
        <v>1285.81</v>
      </c>
      <c r="D324" s="219">
        <v>118</v>
      </c>
      <c r="E324" s="204"/>
      <c r="F324" s="232"/>
      <c r="G324" s="204">
        <v>2424178.39</v>
      </c>
      <c r="H324" s="121"/>
      <c r="I324" s="129">
        <f t="shared" si="19"/>
        <v>2424178.3900000011</v>
      </c>
      <c r="J324" s="129">
        <f t="shared" si="20"/>
        <v>0</v>
      </c>
      <c r="L324" s="195"/>
      <c r="M324" s="195"/>
    </row>
    <row r="325" spans="1:13">
      <c r="A325" s="202">
        <v>42446</v>
      </c>
      <c r="B325" s="203" t="s">
        <v>2026</v>
      </c>
      <c r="C325" s="109">
        <v>3480</v>
      </c>
      <c r="D325" s="219">
        <v>117</v>
      </c>
      <c r="E325" s="204"/>
      <c r="F325" s="232"/>
      <c r="G325" s="204">
        <v>2425464.2000000002</v>
      </c>
      <c r="H325" s="121"/>
      <c r="I325" s="129">
        <f t="shared" si="19"/>
        <v>2425464.2000000011</v>
      </c>
      <c r="J325" s="129">
        <f t="shared" si="20"/>
        <v>0</v>
      </c>
      <c r="L325" s="195"/>
      <c r="M325" s="195"/>
    </row>
    <row r="326" spans="1:13">
      <c r="A326" s="202">
        <v>42446</v>
      </c>
      <c r="B326" s="203" t="s">
        <v>2027</v>
      </c>
      <c r="C326" s="109">
        <v>618.48</v>
      </c>
      <c r="D326" s="219">
        <v>116</v>
      </c>
      <c r="E326" s="204"/>
      <c r="F326" s="232"/>
      <c r="G326" s="204">
        <v>2428944.2000000002</v>
      </c>
      <c r="H326" s="121"/>
      <c r="I326" s="129">
        <f t="shared" si="19"/>
        <v>2428944.2000000011</v>
      </c>
      <c r="J326" s="129">
        <f t="shared" si="20"/>
        <v>0</v>
      </c>
      <c r="L326" s="195"/>
      <c r="M326" s="195"/>
    </row>
    <row r="327" spans="1:13">
      <c r="A327" s="202">
        <v>42446</v>
      </c>
      <c r="B327" s="203" t="s">
        <v>2028</v>
      </c>
      <c r="C327" s="109">
        <v>21460</v>
      </c>
      <c r="D327" s="219">
        <v>115</v>
      </c>
      <c r="E327" s="204"/>
      <c r="F327" s="232"/>
      <c r="G327" s="204">
        <v>2429562.6800000002</v>
      </c>
      <c r="H327" s="121"/>
      <c r="I327" s="129">
        <f t="shared" si="19"/>
        <v>2429562.6800000011</v>
      </c>
      <c r="J327" s="129">
        <f t="shared" si="20"/>
        <v>0</v>
      </c>
      <c r="L327" s="195"/>
      <c r="M327" s="195"/>
    </row>
    <row r="328" spans="1:13">
      <c r="A328" s="202">
        <v>42446</v>
      </c>
      <c r="B328" s="203" t="s">
        <v>2029</v>
      </c>
      <c r="C328" s="109">
        <v>65250</v>
      </c>
      <c r="D328" s="219">
        <v>114</v>
      </c>
      <c r="E328" s="204"/>
      <c r="F328" s="232"/>
      <c r="G328" s="204">
        <v>2451022.6800000002</v>
      </c>
      <c r="H328" s="121"/>
      <c r="I328" s="129">
        <f t="shared" si="19"/>
        <v>2451022.6800000011</v>
      </c>
      <c r="J328" s="129">
        <f t="shared" si="20"/>
        <v>0</v>
      </c>
      <c r="L328" s="195"/>
      <c r="M328" s="195"/>
    </row>
    <row r="329" spans="1:13">
      <c r="A329" s="202">
        <v>42446</v>
      </c>
      <c r="B329" s="203" t="s">
        <v>13</v>
      </c>
      <c r="C329" s="109"/>
      <c r="D329" s="219"/>
      <c r="E329" s="204">
        <v>1025</v>
      </c>
      <c r="F329" s="232">
        <v>174</v>
      </c>
      <c r="G329" s="204">
        <v>2516272.6800000002</v>
      </c>
      <c r="H329" s="121" t="s">
        <v>2030</v>
      </c>
      <c r="I329" s="129">
        <f t="shared" si="19"/>
        <v>2516272.6800000011</v>
      </c>
      <c r="J329" s="129">
        <f t="shared" si="20"/>
        <v>0</v>
      </c>
      <c r="K329" s="201"/>
      <c r="L329" s="195"/>
      <c r="M329" s="195"/>
    </row>
    <row r="330" spans="1:13">
      <c r="A330" s="202">
        <v>42446</v>
      </c>
      <c r="B330" s="203" t="s">
        <v>16</v>
      </c>
      <c r="C330" s="109"/>
      <c r="D330" s="219"/>
      <c r="E330" s="204">
        <v>225000</v>
      </c>
      <c r="F330" s="232">
        <v>176</v>
      </c>
      <c r="G330" s="204">
        <v>2515247.6800000002</v>
      </c>
      <c r="H330" s="121" t="s">
        <v>2031</v>
      </c>
      <c r="I330" s="129">
        <f t="shared" si="19"/>
        <v>2515247.6800000011</v>
      </c>
      <c r="J330" s="129">
        <f t="shared" si="20"/>
        <v>0</v>
      </c>
      <c r="K330" s="201"/>
      <c r="L330" s="195"/>
      <c r="M330" s="195"/>
    </row>
    <row r="331" spans="1:13">
      <c r="A331" s="202">
        <v>42446</v>
      </c>
      <c r="B331" s="203" t="s">
        <v>16</v>
      </c>
      <c r="C331" s="109"/>
      <c r="D331" s="219"/>
      <c r="E331" s="204">
        <v>50000</v>
      </c>
      <c r="F331" s="232">
        <v>177</v>
      </c>
      <c r="G331" s="204">
        <v>2290247.6800000002</v>
      </c>
      <c r="H331" s="121" t="s">
        <v>2032</v>
      </c>
      <c r="I331" s="129">
        <f t="shared" si="19"/>
        <v>2290247.6800000011</v>
      </c>
      <c r="J331" s="129">
        <f t="shared" si="20"/>
        <v>0</v>
      </c>
      <c r="K331" s="201"/>
      <c r="L331" s="195"/>
      <c r="M331" s="195"/>
    </row>
    <row r="332" spans="1:13">
      <c r="A332" s="202">
        <v>42446</v>
      </c>
      <c r="B332" s="203" t="s">
        <v>16</v>
      </c>
      <c r="C332" s="109"/>
      <c r="D332" s="219"/>
      <c r="E332" s="204">
        <v>22786.32</v>
      </c>
      <c r="F332" s="232">
        <v>178</v>
      </c>
      <c r="G332" s="204">
        <v>2240247.6800000002</v>
      </c>
      <c r="H332" s="121"/>
      <c r="I332" s="129">
        <f t="shared" si="19"/>
        <v>2240247.6800000011</v>
      </c>
      <c r="J332" s="129">
        <f t="shared" si="20"/>
        <v>0</v>
      </c>
      <c r="K332" s="201"/>
      <c r="L332" s="195"/>
      <c r="M332" s="195"/>
    </row>
    <row r="333" spans="1:13">
      <c r="A333" s="202">
        <v>42446</v>
      </c>
      <c r="B333" s="203" t="s">
        <v>16</v>
      </c>
      <c r="C333" s="109"/>
      <c r="D333" s="219"/>
      <c r="E333" s="204">
        <v>3545.79</v>
      </c>
      <c r="F333" s="232">
        <v>171</v>
      </c>
      <c r="G333" s="204">
        <v>2217461.36</v>
      </c>
      <c r="H333" s="121" t="s">
        <v>2033</v>
      </c>
      <c r="I333" s="129">
        <f t="shared" si="19"/>
        <v>2217461.3600000013</v>
      </c>
      <c r="J333" s="129">
        <f t="shared" si="20"/>
        <v>0</v>
      </c>
      <c r="K333" s="201"/>
      <c r="L333" s="195"/>
      <c r="M333" s="195"/>
    </row>
    <row r="334" spans="1:13">
      <c r="A334" s="202">
        <v>42446</v>
      </c>
      <c r="B334" s="229" t="s">
        <v>2034</v>
      </c>
      <c r="C334" s="109">
        <v>5000</v>
      </c>
      <c r="D334" s="235">
        <v>182</v>
      </c>
      <c r="E334" s="204"/>
      <c r="F334" s="232"/>
      <c r="G334" s="204">
        <v>2213915.5699999998</v>
      </c>
      <c r="H334" s="121"/>
      <c r="I334" s="129">
        <f t="shared" si="19"/>
        <v>2213915.5700000012</v>
      </c>
      <c r="J334" s="129">
        <f t="shared" si="20"/>
        <v>0</v>
      </c>
      <c r="L334" s="195"/>
      <c r="M334" s="195"/>
    </row>
    <row r="335" spans="1:13">
      <c r="A335" s="202">
        <v>42446</v>
      </c>
      <c r="B335" s="203" t="s">
        <v>2035</v>
      </c>
      <c r="C335" s="109">
        <v>500500</v>
      </c>
      <c r="D335" s="219">
        <v>95</v>
      </c>
      <c r="E335" s="204"/>
      <c r="F335" s="232"/>
      <c r="G335" s="204">
        <v>2218915.5699999998</v>
      </c>
      <c r="H335" s="121"/>
      <c r="I335" s="129">
        <f t="shared" si="19"/>
        <v>2218915.5700000012</v>
      </c>
      <c r="J335" s="129">
        <f t="shared" si="20"/>
        <v>0</v>
      </c>
      <c r="L335" s="195"/>
      <c r="M335" s="195"/>
    </row>
    <row r="336" spans="1:13">
      <c r="A336" s="202">
        <v>42446</v>
      </c>
      <c r="B336" s="203" t="s">
        <v>2036</v>
      </c>
      <c r="C336" s="109"/>
      <c r="D336" s="219"/>
      <c r="E336" s="204">
        <v>3200</v>
      </c>
      <c r="F336" s="232">
        <v>195</v>
      </c>
      <c r="G336" s="204">
        <v>2719415.57</v>
      </c>
      <c r="H336" s="121" t="s">
        <v>2037</v>
      </c>
      <c r="I336" s="129">
        <f t="shared" si="19"/>
        <v>2719415.5700000012</v>
      </c>
      <c r="J336" s="129">
        <f t="shared" si="20"/>
        <v>0</v>
      </c>
      <c r="K336" s="201"/>
      <c r="L336" s="195"/>
      <c r="M336" s="195"/>
    </row>
    <row r="337" spans="1:13">
      <c r="A337" s="202">
        <v>42446</v>
      </c>
      <c r="B337" s="203" t="s">
        <v>2038</v>
      </c>
      <c r="C337" s="109"/>
      <c r="D337" s="219"/>
      <c r="E337" s="204">
        <v>301056</v>
      </c>
      <c r="F337" s="232">
        <v>194</v>
      </c>
      <c r="G337" s="204">
        <v>2716215.57</v>
      </c>
      <c r="H337" s="121" t="s">
        <v>2039</v>
      </c>
      <c r="I337" s="129">
        <f t="shared" si="19"/>
        <v>2716215.5700000012</v>
      </c>
      <c r="J337" s="129">
        <f t="shared" si="20"/>
        <v>0</v>
      </c>
      <c r="K337" s="201"/>
      <c r="L337" s="195"/>
      <c r="M337" s="195"/>
    </row>
    <row r="338" spans="1:13">
      <c r="A338" s="202">
        <v>42446</v>
      </c>
      <c r="B338" s="224" t="s">
        <v>50</v>
      </c>
      <c r="C338" s="109">
        <v>11.06</v>
      </c>
      <c r="D338" s="219">
        <v>180</v>
      </c>
      <c r="E338" s="204"/>
      <c r="F338" s="232"/>
      <c r="G338" s="204">
        <v>2415159.5699999998</v>
      </c>
      <c r="H338" s="121"/>
      <c r="I338" s="129">
        <f t="shared" si="19"/>
        <v>2415159.5700000012</v>
      </c>
      <c r="J338" s="129">
        <f t="shared" si="20"/>
        <v>0</v>
      </c>
      <c r="L338" s="195"/>
      <c r="M338" s="195"/>
    </row>
    <row r="339" spans="1:13">
      <c r="A339" s="202">
        <v>42446</v>
      </c>
      <c r="B339" s="224" t="s">
        <v>52</v>
      </c>
      <c r="C339" s="109">
        <v>69.11</v>
      </c>
      <c r="D339" s="219">
        <v>180</v>
      </c>
      <c r="E339" s="204"/>
      <c r="F339" s="232"/>
      <c r="G339" s="204">
        <v>2415170.63</v>
      </c>
      <c r="H339" s="121"/>
      <c r="I339" s="129">
        <f t="shared" si="19"/>
        <v>2415170.6300000013</v>
      </c>
      <c r="J339" s="129">
        <f t="shared" si="20"/>
        <v>0</v>
      </c>
      <c r="L339" s="195"/>
      <c r="M339" s="195"/>
    </row>
    <row r="340" spans="1:13">
      <c r="A340" s="202">
        <v>42446</v>
      </c>
      <c r="B340" s="203" t="s">
        <v>53</v>
      </c>
      <c r="C340" s="109"/>
      <c r="D340" s="219"/>
      <c r="E340" s="204">
        <v>5279.87</v>
      </c>
      <c r="F340" s="232">
        <v>172</v>
      </c>
      <c r="G340" s="204">
        <v>2415239.7400000002</v>
      </c>
      <c r="H340" s="121" t="s">
        <v>2040</v>
      </c>
      <c r="I340" s="129">
        <f t="shared" si="19"/>
        <v>2415239.7400000012</v>
      </c>
      <c r="J340" s="129">
        <f t="shared" si="20"/>
        <v>0</v>
      </c>
      <c r="K340" s="201"/>
      <c r="L340" s="195"/>
      <c r="M340" s="195"/>
    </row>
    <row r="341" spans="1:13">
      <c r="A341" s="202">
        <v>42446</v>
      </c>
      <c r="B341" s="224" t="s">
        <v>55</v>
      </c>
      <c r="C341" s="109">
        <v>49.86</v>
      </c>
      <c r="D341" s="219">
        <v>180</v>
      </c>
      <c r="E341" s="204"/>
      <c r="F341" s="232"/>
      <c r="G341" s="204">
        <v>2409959.87</v>
      </c>
      <c r="H341" s="121"/>
      <c r="I341" s="129">
        <f t="shared" si="19"/>
        <v>2409959.870000001</v>
      </c>
      <c r="J341" s="129">
        <f t="shared" si="20"/>
        <v>0</v>
      </c>
      <c r="L341" s="195"/>
      <c r="M341" s="195"/>
    </row>
    <row r="342" spans="1:13">
      <c r="A342" s="202">
        <v>42446</v>
      </c>
      <c r="B342" s="224" t="s">
        <v>56</v>
      </c>
      <c r="C342" s="109">
        <v>311.61</v>
      </c>
      <c r="D342" s="219">
        <v>180</v>
      </c>
      <c r="E342" s="204"/>
      <c r="F342" s="232"/>
      <c r="G342" s="204">
        <v>2410009.73</v>
      </c>
      <c r="H342" s="121"/>
      <c r="I342" s="129">
        <f t="shared" si="19"/>
        <v>2410009.7300000009</v>
      </c>
      <c r="J342" s="129">
        <f t="shared" si="20"/>
        <v>0</v>
      </c>
      <c r="L342" s="195"/>
      <c r="M342" s="195"/>
    </row>
    <row r="343" spans="1:13">
      <c r="A343" s="202">
        <v>42446</v>
      </c>
      <c r="B343" s="203" t="s">
        <v>57</v>
      </c>
      <c r="C343" s="109"/>
      <c r="D343" s="219"/>
      <c r="E343" s="204">
        <v>12720.02</v>
      </c>
      <c r="F343" s="232">
        <v>172</v>
      </c>
      <c r="G343" s="204">
        <v>2410321.34</v>
      </c>
      <c r="H343" s="121" t="s">
        <v>2040</v>
      </c>
      <c r="I343" s="129">
        <f t="shared" si="19"/>
        <v>2410321.3400000008</v>
      </c>
      <c r="J343" s="129">
        <f t="shared" si="20"/>
        <v>0</v>
      </c>
      <c r="K343" s="201"/>
      <c r="L343" s="195"/>
      <c r="M343" s="195"/>
    </row>
    <row r="344" spans="1:13">
      <c r="A344" s="202">
        <v>42445</v>
      </c>
      <c r="B344" s="226" t="s">
        <v>2041</v>
      </c>
      <c r="C344" s="109"/>
      <c r="D344" s="219"/>
      <c r="E344" s="204">
        <v>56164.17</v>
      </c>
      <c r="F344" s="232">
        <v>175</v>
      </c>
      <c r="G344" s="237">
        <v>2397601.3199999998</v>
      </c>
      <c r="H344" s="121" t="s">
        <v>2042</v>
      </c>
      <c r="I344" s="129">
        <f t="shared" ref="I344:I374" si="21">+I345-C344+E344</f>
        <v>2397601.3200000008</v>
      </c>
      <c r="J344" s="129">
        <f t="shared" ref="J344:J374" si="22">+G344-I344</f>
        <v>0</v>
      </c>
      <c r="K344" s="201"/>
      <c r="L344" s="195"/>
      <c r="M344" s="195"/>
    </row>
    <row r="345" spans="1:13">
      <c r="A345" s="202">
        <v>42445</v>
      </c>
      <c r="B345" s="203" t="s">
        <v>2043</v>
      </c>
      <c r="C345" s="109"/>
      <c r="D345" s="219"/>
      <c r="E345" s="204">
        <v>5000</v>
      </c>
      <c r="F345" s="232">
        <v>197</v>
      </c>
      <c r="G345" s="204">
        <v>2341437.15</v>
      </c>
      <c r="H345" s="121" t="s">
        <v>2044</v>
      </c>
      <c r="I345" s="129">
        <f t="shared" si="21"/>
        <v>2341437.1500000008</v>
      </c>
      <c r="J345" s="129">
        <f t="shared" si="22"/>
        <v>0</v>
      </c>
      <c r="K345" s="201"/>
      <c r="L345" s="195"/>
      <c r="M345" s="195"/>
    </row>
    <row r="346" spans="1:13">
      <c r="A346" s="202">
        <v>42445</v>
      </c>
      <c r="B346" s="203" t="s">
        <v>2045</v>
      </c>
      <c r="C346" s="109"/>
      <c r="D346" s="219"/>
      <c r="E346" s="109">
        <v>1840</v>
      </c>
      <c r="F346" s="232">
        <v>173</v>
      </c>
      <c r="G346" s="204">
        <v>2336437.15</v>
      </c>
      <c r="H346" s="121" t="s">
        <v>2046</v>
      </c>
      <c r="I346" s="129">
        <f t="shared" si="21"/>
        <v>2336437.1500000008</v>
      </c>
      <c r="J346" s="129">
        <f t="shared" si="22"/>
        <v>0</v>
      </c>
      <c r="K346" s="201"/>
      <c r="L346" s="195"/>
      <c r="M346" s="195"/>
    </row>
    <row r="347" spans="1:13">
      <c r="A347" s="202">
        <v>42445</v>
      </c>
      <c r="B347" s="203" t="s">
        <v>2047</v>
      </c>
      <c r="C347" s="109">
        <v>222904.29</v>
      </c>
      <c r="D347" s="219">
        <v>94</v>
      </c>
      <c r="E347" s="204"/>
      <c r="F347" s="232"/>
      <c r="G347" s="204">
        <v>2334597.15</v>
      </c>
      <c r="H347" s="121"/>
      <c r="I347" s="129">
        <f t="shared" si="21"/>
        <v>2334597.1500000008</v>
      </c>
      <c r="J347" s="129">
        <f t="shared" si="22"/>
        <v>0</v>
      </c>
      <c r="L347" s="195"/>
      <c r="M347" s="195"/>
    </row>
    <row r="348" spans="1:13">
      <c r="A348" s="202">
        <v>42445</v>
      </c>
      <c r="B348" s="203" t="s">
        <v>2048</v>
      </c>
      <c r="C348" s="109">
        <v>397172.18</v>
      </c>
      <c r="D348" s="219">
        <v>87</v>
      </c>
      <c r="E348" s="204"/>
      <c r="F348" s="232"/>
      <c r="G348" s="204">
        <v>2557501.4399999999</v>
      </c>
      <c r="H348" s="121"/>
      <c r="I348" s="129">
        <f t="shared" si="21"/>
        <v>2557501.4400000009</v>
      </c>
      <c r="J348" s="129">
        <f t="shared" si="22"/>
        <v>0</v>
      </c>
      <c r="L348" s="195"/>
      <c r="M348" s="195"/>
    </row>
    <row r="349" spans="1:13">
      <c r="A349" s="202">
        <v>42445</v>
      </c>
      <c r="B349" s="203" t="s">
        <v>2049</v>
      </c>
      <c r="C349" s="109">
        <v>291241.14</v>
      </c>
      <c r="D349" s="219">
        <v>86</v>
      </c>
      <c r="E349" s="204"/>
      <c r="F349" s="232"/>
      <c r="G349" s="204">
        <v>2954673.62</v>
      </c>
      <c r="H349" s="121"/>
      <c r="I349" s="129">
        <f t="shared" si="21"/>
        <v>2954673.620000001</v>
      </c>
      <c r="J349" s="129">
        <f t="shared" si="22"/>
        <v>0</v>
      </c>
      <c r="L349" s="195"/>
      <c r="M349" s="195"/>
    </row>
    <row r="350" spans="1:13">
      <c r="A350" s="202">
        <v>42445</v>
      </c>
      <c r="B350" s="203" t="s">
        <v>2050</v>
      </c>
      <c r="C350" s="109">
        <v>369251.62</v>
      </c>
      <c r="D350" s="219">
        <v>85</v>
      </c>
      <c r="E350" s="204"/>
      <c r="F350" s="232"/>
      <c r="G350" s="204">
        <v>3245914.76</v>
      </c>
      <c r="H350" s="121"/>
      <c r="I350" s="129">
        <f t="shared" si="21"/>
        <v>3245914.7600000012</v>
      </c>
      <c r="J350" s="129">
        <f t="shared" si="22"/>
        <v>0</v>
      </c>
      <c r="L350" s="195"/>
      <c r="M350" s="195"/>
    </row>
    <row r="351" spans="1:13">
      <c r="A351" s="202">
        <v>42445</v>
      </c>
      <c r="B351" s="203" t="s">
        <v>2051</v>
      </c>
      <c r="C351" s="109">
        <v>222851.38</v>
      </c>
      <c r="D351" s="219">
        <v>108</v>
      </c>
      <c r="E351" s="204"/>
      <c r="F351" s="232"/>
      <c r="G351" s="204">
        <v>3615166.38</v>
      </c>
      <c r="H351" s="121"/>
      <c r="I351" s="129">
        <f t="shared" si="21"/>
        <v>3615166.3800000013</v>
      </c>
      <c r="J351" s="129">
        <f t="shared" si="22"/>
        <v>0</v>
      </c>
      <c r="L351" s="195"/>
      <c r="M351" s="195"/>
    </row>
    <row r="352" spans="1:13">
      <c r="A352" s="202">
        <v>42445</v>
      </c>
      <c r="B352" s="203" t="s">
        <v>2052</v>
      </c>
      <c r="C352" s="109"/>
      <c r="D352" s="219"/>
      <c r="E352" s="231">
        <v>159000</v>
      </c>
      <c r="F352" s="232" t="s">
        <v>2485</v>
      </c>
      <c r="G352" s="204">
        <v>3838017.76</v>
      </c>
      <c r="H352" s="121"/>
      <c r="I352" s="129">
        <f t="shared" si="21"/>
        <v>3838017.7600000012</v>
      </c>
      <c r="J352" s="129">
        <f t="shared" si="22"/>
        <v>0</v>
      </c>
      <c r="K352" s="201"/>
      <c r="L352" s="195"/>
      <c r="M352" s="195"/>
    </row>
    <row r="353" spans="1:13">
      <c r="A353" s="202">
        <v>42445</v>
      </c>
      <c r="B353" s="203" t="s">
        <v>2053</v>
      </c>
      <c r="C353" s="109"/>
      <c r="D353" s="219"/>
      <c r="E353" s="204">
        <v>25352.35</v>
      </c>
      <c r="F353" s="232">
        <v>332</v>
      </c>
      <c r="G353" s="204">
        <v>3679017.76</v>
      </c>
      <c r="H353" s="121" t="s">
        <v>2054</v>
      </c>
      <c r="I353" s="129">
        <f t="shared" si="21"/>
        <v>3679017.7600000012</v>
      </c>
      <c r="J353" s="129">
        <f t="shared" si="22"/>
        <v>0</v>
      </c>
      <c r="K353" s="201"/>
      <c r="L353" s="195"/>
      <c r="M353" s="195"/>
    </row>
    <row r="354" spans="1:13">
      <c r="A354" s="202">
        <v>42445</v>
      </c>
      <c r="B354" s="227" t="s">
        <v>2055</v>
      </c>
      <c r="C354" s="109"/>
      <c r="D354" s="219"/>
      <c r="E354" s="204">
        <v>236133.15</v>
      </c>
      <c r="F354" s="232">
        <v>180</v>
      </c>
      <c r="G354" s="204">
        <v>3653665.41</v>
      </c>
      <c r="H354" s="121" t="s">
        <v>2056</v>
      </c>
      <c r="I354" s="129">
        <f t="shared" si="21"/>
        <v>3653665.4100000011</v>
      </c>
      <c r="J354" s="129">
        <f t="shared" si="22"/>
        <v>0</v>
      </c>
      <c r="K354" s="201"/>
      <c r="L354" s="195"/>
      <c r="M354" s="195"/>
    </row>
    <row r="355" spans="1:13">
      <c r="A355" s="202">
        <v>42445</v>
      </c>
      <c r="B355" s="227" t="s">
        <v>2057</v>
      </c>
      <c r="C355" s="109"/>
      <c r="D355" s="219"/>
      <c r="E355" s="204">
        <v>96034.51</v>
      </c>
      <c r="F355" s="232">
        <v>181</v>
      </c>
      <c r="G355" s="204">
        <v>3417532.26</v>
      </c>
      <c r="H355" s="121" t="s">
        <v>2058</v>
      </c>
      <c r="I355" s="129">
        <f t="shared" si="21"/>
        <v>3417532.2600000012</v>
      </c>
      <c r="J355" s="129">
        <f t="shared" si="22"/>
        <v>0</v>
      </c>
      <c r="K355" s="201"/>
      <c r="L355" s="195"/>
      <c r="M355" s="195"/>
    </row>
    <row r="356" spans="1:13">
      <c r="A356" s="202">
        <v>42445</v>
      </c>
      <c r="B356" s="227" t="s">
        <v>2059</v>
      </c>
      <c r="C356" s="109"/>
      <c r="D356" s="219"/>
      <c r="E356" s="204">
        <v>351117.98</v>
      </c>
      <c r="F356" s="232">
        <v>182</v>
      </c>
      <c r="G356" s="204">
        <v>3321497.75</v>
      </c>
      <c r="H356" s="121" t="s">
        <v>2060</v>
      </c>
      <c r="I356" s="129">
        <f t="shared" si="21"/>
        <v>3321497.7500000014</v>
      </c>
      <c r="J356" s="129">
        <f t="shared" si="22"/>
        <v>0</v>
      </c>
      <c r="K356" s="201"/>
      <c r="L356" s="195"/>
      <c r="M356" s="195"/>
    </row>
    <row r="357" spans="1:13">
      <c r="A357" s="202">
        <v>42445</v>
      </c>
      <c r="B357" s="227" t="s">
        <v>2061</v>
      </c>
      <c r="C357" s="109"/>
      <c r="D357" s="219"/>
      <c r="E357" s="204">
        <v>115900</v>
      </c>
      <c r="F357" s="232">
        <v>183</v>
      </c>
      <c r="G357" s="204">
        <v>2970379.77</v>
      </c>
      <c r="H357" s="121" t="s">
        <v>2062</v>
      </c>
      <c r="I357" s="129">
        <f t="shared" si="21"/>
        <v>2970379.7700000014</v>
      </c>
      <c r="J357" s="129">
        <f t="shared" si="22"/>
        <v>0</v>
      </c>
      <c r="K357" s="201"/>
      <c r="L357" s="195"/>
      <c r="M357" s="195"/>
    </row>
    <row r="358" spans="1:13">
      <c r="A358" s="202">
        <v>42445</v>
      </c>
      <c r="B358" s="227" t="s">
        <v>2063</v>
      </c>
      <c r="C358" s="109"/>
      <c r="D358" s="219"/>
      <c r="E358" s="204">
        <v>190900.01</v>
      </c>
      <c r="F358" s="232">
        <v>184</v>
      </c>
      <c r="G358" s="204">
        <v>2854479.77</v>
      </c>
      <c r="H358" s="121" t="s">
        <v>2064</v>
      </c>
      <c r="I358" s="129">
        <f t="shared" si="21"/>
        <v>2854479.7700000014</v>
      </c>
      <c r="J358" s="129">
        <f t="shared" si="22"/>
        <v>0</v>
      </c>
      <c r="K358" s="201"/>
      <c r="L358" s="195"/>
      <c r="M358" s="195"/>
    </row>
    <row r="359" spans="1:13">
      <c r="A359" s="202">
        <v>42445</v>
      </c>
      <c r="B359" s="227" t="s">
        <v>2065</v>
      </c>
      <c r="C359" s="109"/>
      <c r="D359" s="219"/>
      <c r="E359" s="204">
        <v>248872.77</v>
      </c>
      <c r="F359" s="232">
        <v>185</v>
      </c>
      <c r="G359" s="204">
        <v>2663579.7599999998</v>
      </c>
      <c r="H359" s="121" t="s">
        <v>2066</v>
      </c>
      <c r="I359" s="129">
        <f t="shared" si="21"/>
        <v>2663579.7600000016</v>
      </c>
      <c r="J359" s="129">
        <f t="shared" si="22"/>
        <v>0</v>
      </c>
      <c r="K359" s="201"/>
      <c r="L359" s="195"/>
      <c r="M359" s="195"/>
    </row>
    <row r="360" spans="1:13">
      <c r="A360" s="202">
        <v>42445</v>
      </c>
      <c r="B360" s="227" t="s">
        <v>2067</v>
      </c>
      <c r="C360" s="109"/>
      <c r="D360" s="219"/>
      <c r="E360" s="204">
        <v>172241.9</v>
      </c>
      <c r="F360" s="232">
        <v>186</v>
      </c>
      <c r="G360" s="204">
        <v>2414706.9900000002</v>
      </c>
      <c r="H360" s="121" t="s">
        <v>1617</v>
      </c>
      <c r="I360" s="129">
        <f t="shared" si="21"/>
        <v>2414706.9900000016</v>
      </c>
      <c r="J360" s="129">
        <f t="shared" si="22"/>
        <v>0</v>
      </c>
      <c r="K360" s="201"/>
      <c r="L360" s="195"/>
      <c r="M360" s="195"/>
    </row>
    <row r="361" spans="1:13">
      <c r="A361" s="202">
        <v>42445</v>
      </c>
      <c r="B361" s="203" t="s">
        <v>2068</v>
      </c>
      <c r="C361" s="109"/>
      <c r="D361" s="219"/>
      <c r="E361" s="204">
        <v>135000</v>
      </c>
      <c r="F361" s="232">
        <v>179</v>
      </c>
      <c r="G361" s="204">
        <v>2242465.09</v>
      </c>
      <c r="H361" s="121" t="s">
        <v>2069</v>
      </c>
      <c r="I361" s="129">
        <f t="shared" si="21"/>
        <v>2242465.0900000017</v>
      </c>
      <c r="J361" s="129">
        <f t="shared" si="22"/>
        <v>0</v>
      </c>
      <c r="K361" s="201"/>
      <c r="L361" s="195"/>
      <c r="M361" s="195"/>
    </row>
    <row r="362" spans="1:13">
      <c r="A362" s="202">
        <v>42445</v>
      </c>
      <c r="B362" s="203" t="s">
        <v>16</v>
      </c>
      <c r="C362" s="109"/>
      <c r="D362" s="219"/>
      <c r="E362" s="204">
        <v>20000</v>
      </c>
      <c r="F362" s="232">
        <v>160</v>
      </c>
      <c r="G362" s="204">
        <v>2107465.09</v>
      </c>
      <c r="H362" s="121"/>
      <c r="I362" s="129">
        <f t="shared" si="21"/>
        <v>2107465.0900000017</v>
      </c>
      <c r="J362" s="129">
        <f t="shared" si="22"/>
        <v>0</v>
      </c>
      <c r="K362" s="201"/>
      <c r="L362" s="195"/>
      <c r="M362" s="195"/>
    </row>
    <row r="363" spans="1:13">
      <c r="A363" s="202">
        <v>42445</v>
      </c>
      <c r="B363" s="203" t="s">
        <v>16</v>
      </c>
      <c r="C363" s="109"/>
      <c r="D363" s="219"/>
      <c r="E363" s="204">
        <v>20000</v>
      </c>
      <c r="F363" s="232">
        <v>150</v>
      </c>
      <c r="G363" s="204">
        <v>2087465.09</v>
      </c>
      <c r="H363" s="121" t="s">
        <v>2070</v>
      </c>
      <c r="I363" s="129">
        <f t="shared" si="21"/>
        <v>2087465.0900000017</v>
      </c>
      <c r="J363" s="129">
        <f t="shared" si="22"/>
        <v>0</v>
      </c>
      <c r="K363" s="201"/>
      <c r="L363" s="195"/>
      <c r="M363" s="195"/>
    </row>
    <row r="364" spans="1:13">
      <c r="A364" s="202">
        <v>42445</v>
      </c>
      <c r="B364" s="203" t="s">
        <v>16</v>
      </c>
      <c r="C364" s="109"/>
      <c r="D364" s="219"/>
      <c r="E364" s="204">
        <v>32990.76</v>
      </c>
      <c r="F364" s="232">
        <v>161</v>
      </c>
      <c r="G364" s="204">
        <v>2067465.09</v>
      </c>
      <c r="H364" s="121"/>
      <c r="I364" s="129">
        <f t="shared" si="21"/>
        <v>2067465.0900000017</v>
      </c>
      <c r="J364" s="129">
        <f t="shared" si="22"/>
        <v>0</v>
      </c>
      <c r="K364" s="201"/>
      <c r="L364" s="195"/>
      <c r="M364" s="195"/>
    </row>
    <row r="365" spans="1:13">
      <c r="A365" s="202">
        <v>42445</v>
      </c>
      <c r="B365" s="229" t="s">
        <v>2071</v>
      </c>
      <c r="C365" s="109">
        <v>5000</v>
      </c>
      <c r="D365" s="235">
        <v>182</v>
      </c>
      <c r="E365" s="204"/>
      <c r="F365" s="232"/>
      <c r="G365" s="204">
        <v>2034474.33</v>
      </c>
      <c r="H365" s="121"/>
      <c r="I365" s="129">
        <f t="shared" si="21"/>
        <v>2034474.3300000017</v>
      </c>
      <c r="J365" s="129">
        <f t="shared" si="22"/>
        <v>0</v>
      </c>
      <c r="L365" s="195"/>
      <c r="M365" s="195"/>
    </row>
    <row r="366" spans="1:13">
      <c r="A366" s="202">
        <v>42445</v>
      </c>
      <c r="B366" s="203" t="s">
        <v>1040</v>
      </c>
      <c r="C366" s="109">
        <v>25360.79</v>
      </c>
      <c r="D366" s="219">
        <v>109</v>
      </c>
      <c r="E366" s="204"/>
      <c r="F366" s="232"/>
      <c r="G366" s="204">
        <v>2039474.33</v>
      </c>
      <c r="H366" s="121" t="s">
        <v>2072</v>
      </c>
      <c r="I366" s="129">
        <f t="shared" si="21"/>
        <v>2039474.3300000017</v>
      </c>
      <c r="J366" s="129">
        <f t="shared" si="22"/>
        <v>0</v>
      </c>
      <c r="L366" s="195"/>
      <c r="M366" s="195"/>
    </row>
    <row r="367" spans="1:13">
      <c r="A367" s="202">
        <v>42445</v>
      </c>
      <c r="B367" s="203" t="s">
        <v>2073</v>
      </c>
      <c r="C367" s="109"/>
      <c r="D367" s="219"/>
      <c r="E367" s="204">
        <v>44382.02</v>
      </c>
      <c r="F367" s="232">
        <v>170</v>
      </c>
      <c r="G367" s="204">
        <v>2064835.12</v>
      </c>
      <c r="H367" s="121" t="s">
        <v>2074</v>
      </c>
      <c r="I367" s="129">
        <f t="shared" si="21"/>
        <v>2064835.1200000017</v>
      </c>
      <c r="J367" s="129">
        <f t="shared" si="22"/>
        <v>0</v>
      </c>
      <c r="K367" s="201"/>
      <c r="L367" s="195"/>
      <c r="M367" s="195"/>
    </row>
    <row r="368" spans="1:13">
      <c r="A368" s="202">
        <v>42445</v>
      </c>
      <c r="B368" s="236" t="s">
        <v>2075</v>
      </c>
      <c r="C368" s="109"/>
      <c r="D368" s="219"/>
      <c r="E368" s="204">
        <v>116.14</v>
      </c>
      <c r="F368" s="232" t="s">
        <v>779</v>
      </c>
      <c r="G368" s="204">
        <v>2020453.1</v>
      </c>
      <c r="H368" s="121"/>
      <c r="I368" s="129">
        <f t="shared" si="21"/>
        <v>2020453.1000000017</v>
      </c>
      <c r="J368" s="129">
        <f t="shared" si="22"/>
        <v>0</v>
      </c>
      <c r="L368" s="195"/>
      <c r="M368" s="195"/>
    </row>
    <row r="369" spans="1:13">
      <c r="A369" s="202">
        <v>42445</v>
      </c>
      <c r="B369" s="224" t="s">
        <v>50</v>
      </c>
      <c r="C369" s="109">
        <v>3.06</v>
      </c>
      <c r="D369" s="219">
        <v>180</v>
      </c>
      <c r="E369" s="204"/>
      <c r="F369" s="232"/>
      <c r="G369" s="204">
        <v>2020336.96</v>
      </c>
      <c r="H369" s="121"/>
      <c r="I369" s="129">
        <f t="shared" si="21"/>
        <v>2020336.9600000018</v>
      </c>
      <c r="J369" s="129">
        <f t="shared" si="22"/>
        <v>-1.862645149230957E-9</v>
      </c>
      <c r="L369" s="195"/>
      <c r="M369" s="195"/>
    </row>
    <row r="370" spans="1:13">
      <c r="A370" s="202">
        <v>42445</v>
      </c>
      <c r="B370" s="224" t="s">
        <v>52</v>
      </c>
      <c r="C370" s="109">
        <v>19.12</v>
      </c>
      <c r="D370" s="219">
        <v>180</v>
      </c>
      <c r="E370" s="204"/>
      <c r="F370" s="232"/>
      <c r="G370" s="204">
        <v>2020340.02</v>
      </c>
      <c r="H370" s="121"/>
      <c r="I370" s="129">
        <f t="shared" si="21"/>
        <v>2020340.0200000019</v>
      </c>
      <c r="J370" s="129">
        <f t="shared" si="22"/>
        <v>-1.862645149230957E-9</v>
      </c>
      <c r="L370" s="195"/>
      <c r="M370" s="195"/>
    </row>
    <row r="371" spans="1:13">
      <c r="A371" s="202">
        <v>42445</v>
      </c>
      <c r="B371" s="203" t="s">
        <v>53</v>
      </c>
      <c r="C371" s="109"/>
      <c r="D371" s="219"/>
      <c r="E371" s="204">
        <v>1125</v>
      </c>
      <c r="F371" s="232">
        <v>148</v>
      </c>
      <c r="G371" s="204">
        <v>2020359.14</v>
      </c>
      <c r="H371" s="121" t="s">
        <v>2076</v>
      </c>
      <c r="I371" s="129">
        <f t="shared" si="21"/>
        <v>2020359.140000002</v>
      </c>
      <c r="J371" s="129">
        <f t="shared" si="22"/>
        <v>-2.0954757928848267E-9</v>
      </c>
      <c r="K371" s="201"/>
      <c r="L371" s="195"/>
      <c r="M371" s="195"/>
    </row>
    <row r="372" spans="1:13">
      <c r="A372" s="202">
        <v>42445</v>
      </c>
      <c r="B372" s="224" t="s">
        <v>55</v>
      </c>
      <c r="C372" s="109">
        <v>20.83</v>
      </c>
      <c r="D372" s="219">
        <v>180</v>
      </c>
      <c r="E372" s="204"/>
      <c r="F372" s="232"/>
      <c r="G372" s="204">
        <v>2019234.14</v>
      </c>
      <c r="H372" s="121"/>
      <c r="I372" s="129">
        <f t="shared" si="21"/>
        <v>2019234.140000002</v>
      </c>
      <c r="J372" s="129">
        <f t="shared" si="22"/>
        <v>-2.0954757928848267E-9</v>
      </c>
      <c r="L372" s="195"/>
      <c r="M372" s="195"/>
    </row>
    <row r="373" spans="1:13">
      <c r="A373" s="202">
        <v>42445</v>
      </c>
      <c r="B373" s="224" t="s">
        <v>56</v>
      </c>
      <c r="C373" s="109">
        <v>130.21</v>
      </c>
      <c r="D373" s="219">
        <v>180</v>
      </c>
      <c r="E373" s="204"/>
      <c r="F373" s="232"/>
      <c r="G373" s="204">
        <v>2019254.97</v>
      </c>
      <c r="H373" s="121"/>
      <c r="I373" s="129">
        <f t="shared" si="21"/>
        <v>2019254.9700000021</v>
      </c>
      <c r="J373" s="129">
        <f t="shared" si="22"/>
        <v>-2.0954757928848267E-9</v>
      </c>
      <c r="L373" s="195"/>
      <c r="M373" s="195"/>
    </row>
    <row r="374" spans="1:13">
      <c r="A374" s="202">
        <v>42445</v>
      </c>
      <c r="B374" s="203" t="s">
        <v>57</v>
      </c>
      <c r="C374" s="109"/>
      <c r="D374" s="219"/>
      <c r="E374" s="204">
        <v>5315</v>
      </c>
      <c r="F374" s="232">
        <v>148</v>
      </c>
      <c r="G374" s="204">
        <v>2019385.18</v>
      </c>
      <c r="H374" s="121" t="s">
        <v>2076</v>
      </c>
      <c r="I374" s="129">
        <f t="shared" si="21"/>
        <v>2019385.180000002</v>
      </c>
      <c r="J374" s="129">
        <f t="shared" si="22"/>
        <v>-2.0954757928848267E-9</v>
      </c>
      <c r="K374" s="201"/>
      <c r="L374" s="195"/>
      <c r="M374" s="195"/>
    </row>
    <row r="375" spans="1:13">
      <c r="A375" s="202">
        <v>42444</v>
      </c>
      <c r="B375" s="203" t="s">
        <v>2077</v>
      </c>
      <c r="C375" s="109"/>
      <c r="D375" s="219"/>
      <c r="E375" s="204">
        <v>4999.5200000000004</v>
      </c>
      <c r="F375" s="232">
        <v>198</v>
      </c>
      <c r="G375" s="237">
        <v>2014070.18</v>
      </c>
      <c r="H375" s="121" t="s">
        <v>2078</v>
      </c>
      <c r="I375" s="129">
        <f t="shared" ref="I375:I397" si="23">+I376-C375+E375</f>
        <v>2014070.180000002</v>
      </c>
      <c r="J375" s="129">
        <f t="shared" ref="J375:J413" si="24">+G375-I375</f>
        <v>-2.0954757928848267E-9</v>
      </c>
      <c r="K375" s="201"/>
      <c r="L375" s="195"/>
      <c r="M375" s="195"/>
    </row>
    <row r="376" spans="1:13">
      <c r="A376" s="202">
        <v>42444</v>
      </c>
      <c r="B376" s="203" t="s">
        <v>2079</v>
      </c>
      <c r="C376" s="109">
        <v>22248.32</v>
      </c>
      <c r="D376" s="219">
        <v>107</v>
      </c>
      <c r="E376" s="204"/>
      <c r="F376" s="232"/>
      <c r="G376" s="204">
        <v>2009070.66</v>
      </c>
      <c r="H376" s="121"/>
      <c r="I376" s="129">
        <f t="shared" si="23"/>
        <v>2009070.660000002</v>
      </c>
      <c r="J376" s="129">
        <f t="shared" si="24"/>
        <v>-2.0954757928848267E-9</v>
      </c>
      <c r="L376" s="195"/>
      <c r="M376" s="195"/>
    </row>
    <row r="377" spans="1:13">
      <c r="A377" s="202">
        <v>42444</v>
      </c>
      <c r="B377" s="203" t="s">
        <v>16</v>
      </c>
      <c r="C377" s="109"/>
      <c r="D377" s="219"/>
      <c r="E377" s="204">
        <v>1025</v>
      </c>
      <c r="F377" s="232">
        <v>159</v>
      </c>
      <c r="G377" s="204">
        <v>2031318.98</v>
      </c>
      <c r="H377" s="121" t="s">
        <v>2080</v>
      </c>
      <c r="I377" s="129">
        <f t="shared" si="23"/>
        <v>2031318.9800000021</v>
      </c>
      <c r="J377" s="129">
        <f t="shared" si="24"/>
        <v>-2.0954757928848267E-9</v>
      </c>
      <c r="K377" s="201"/>
      <c r="L377" s="195"/>
      <c r="M377" s="195"/>
    </row>
    <row r="378" spans="1:13">
      <c r="A378" s="202">
        <v>42444</v>
      </c>
      <c r="B378" s="203" t="s">
        <v>2081</v>
      </c>
      <c r="C378" s="109"/>
      <c r="D378" s="219"/>
      <c r="E378" s="204">
        <v>195000</v>
      </c>
      <c r="F378" s="232">
        <v>155</v>
      </c>
      <c r="G378" s="204">
        <v>2030293.98</v>
      </c>
      <c r="H378" s="121" t="s">
        <v>2082</v>
      </c>
      <c r="I378" s="129">
        <f t="shared" si="23"/>
        <v>2030293.9800000021</v>
      </c>
      <c r="J378" s="129">
        <f t="shared" si="24"/>
        <v>-2.0954757928848267E-9</v>
      </c>
      <c r="K378" s="201"/>
      <c r="L378" s="195"/>
      <c r="M378" s="195"/>
    </row>
    <row r="379" spans="1:13">
      <c r="A379" s="202">
        <v>42444</v>
      </c>
      <c r="B379" s="203" t="s">
        <v>2083</v>
      </c>
      <c r="C379" s="109"/>
      <c r="D379" s="219"/>
      <c r="E379" s="204">
        <v>3200</v>
      </c>
      <c r="F379" s="232">
        <v>158</v>
      </c>
      <c r="G379" s="204">
        <v>1835293.98</v>
      </c>
      <c r="H379" s="121" t="s">
        <v>2084</v>
      </c>
      <c r="I379" s="129">
        <f t="shared" si="23"/>
        <v>1835293.9800000021</v>
      </c>
      <c r="J379" s="129">
        <f t="shared" si="24"/>
        <v>-2.0954757928848267E-9</v>
      </c>
      <c r="K379" s="201"/>
      <c r="L379" s="195"/>
      <c r="M379" s="195"/>
    </row>
    <row r="380" spans="1:13">
      <c r="A380" s="202">
        <v>42444</v>
      </c>
      <c r="B380" s="203" t="s">
        <v>2085</v>
      </c>
      <c r="C380" s="109"/>
      <c r="D380" s="219"/>
      <c r="E380" s="204">
        <v>301056</v>
      </c>
      <c r="F380" s="232">
        <v>157</v>
      </c>
      <c r="G380" s="204">
        <v>1832093.98</v>
      </c>
      <c r="H380" s="121" t="s">
        <v>2086</v>
      </c>
      <c r="I380" s="129">
        <f t="shared" si="23"/>
        <v>1832093.9800000021</v>
      </c>
      <c r="J380" s="129">
        <f t="shared" si="24"/>
        <v>-2.0954757928848267E-9</v>
      </c>
      <c r="K380" s="201"/>
      <c r="L380" s="195"/>
      <c r="M380" s="195"/>
    </row>
    <row r="381" spans="1:13">
      <c r="A381" s="202">
        <v>42444</v>
      </c>
      <c r="B381" s="203" t="s">
        <v>2087</v>
      </c>
      <c r="C381" s="109"/>
      <c r="D381" s="219"/>
      <c r="E381" s="204">
        <v>3030</v>
      </c>
      <c r="F381" s="232">
        <v>149</v>
      </c>
      <c r="G381" s="204">
        <v>1531037.98</v>
      </c>
      <c r="H381" s="121" t="s">
        <v>2088</v>
      </c>
      <c r="I381" s="129">
        <f t="shared" si="23"/>
        <v>1531037.9800000021</v>
      </c>
      <c r="J381" s="129">
        <f t="shared" si="24"/>
        <v>-2.0954757928848267E-9</v>
      </c>
      <c r="K381" s="201"/>
      <c r="L381" s="195"/>
      <c r="M381" s="195"/>
    </row>
    <row r="382" spans="1:13">
      <c r="A382" s="202">
        <v>42444</v>
      </c>
      <c r="B382" s="203" t="s">
        <v>2089</v>
      </c>
      <c r="C382" s="109"/>
      <c r="D382" s="219"/>
      <c r="E382" s="204">
        <v>367645.98</v>
      </c>
      <c r="F382" s="232">
        <v>169</v>
      </c>
      <c r="G382" s="204">
        <v>1528007.98</v>
      </c>
      <c r="H382" s="121" t="s">
        <v>2090</v>
      </c>
      <c r="I382" s="129">
        <f t="shared" si="23"/>
        <v>1528007.9800000021</v>
      </c>
      <c r="J382" s="129">
        <f t="shared" si="24"/>
        <v>-2.0954757928848267E-9</v>
      </c>
      <c r="K382" s="201"/>
      <c r="L382" s="195"/>
      <c r="M382" s="195"/>
    </row>
    <row r="383" spans="1:13">
      <c r="A383" s="202">
        <v>42444</v>
      </c>
      <c r="B383" s="203" t="s">
        <v>2091</v>
      </c>
      <c r="C383" s="109"/>
      <c r="D383" s="219"/>
      <c r="E383" s="204">
        <v>259000</v>
      </c>
      <c r="F383" s="232">
        <v>166</v>
      </c>
      <c r="G383" s="204">
        <v>1160362</v>
      </c>
      <c r="H383" s="121"/>
      <c r="I383" s="129">
        <f t="shared" si="23"/>
        <v>1160362.0000000021</v>
      </c>
      <c r="J383" s="129">
        <f t="shared" si="24"/>
        <v>-2.0954757928848267E-9</v>
      </c>
      <c r="K383" s="201"/>
      <c r="L383" s="195"/>
      <c r="M383" s="195"/>
    </row>
    <row r="384" spans="1:13">
      <c r="A384" s="202">
        <v>42444</v>
      </c>
      <c r="B384" s="203" t="s">
        <v>2092</v>
      </c>
      <c r="C384" s="109">
        <v>369265.77</v>
      </c>
      <c r="D384" s="219">
        <v>39</v>
      </c>
      <c r="E384" s="204"/>
      <c r="F384" s="232"/>
      <c r="G384" s="204">
        <v>901362</v>
      </c>
      <c r="H384" s="121"/>
      <c r="I384" s="129">
        <f t="shared" si="23"/>
        <v>901362.0000000021</v>
      </c>
      <c r="J384" s="129">
        <f t="shared" si="24"/>
        <v>-2.0954757928848267E-9</v>
      </c>
      <c r="L384" s="195"/>
      <c r="M384" s="195"/>
    </row>
    <row r="385" spans="1:13">
      <c r="A385" s="202">
        <v>42444</v>
      </c>
      <c r="B385" s="203" t="s">
        <v>2093</v>
      </c>
      <c r="C385" s="109">
        <v>35725</v>
      </c>
      <c r="D385" s="219">
        <v>106</v>
      </c>
      <c r="E385" s="204"/>
      <c r="F385" s="232"/>
      <c r="G385" s="204">
        <v>1270627.77</v>
      </c>
      <c r="H385" s="121"/>
      <c r="I385" s="129">
        <f t="shared" si="23"/>
        <v>1270627.7700000021</v>
      </c>
      <c r="J385" s="129">
        <f t="shared" si="24"/>
        <v>-2.0954757928848267E-9</v>
      </c>
      <c r="L385" s="195"/>
      <c r="M385" s="195"/>
    </row>
    <row r="386" spans="1:13">
      <c r="A386" s="202">
        <v>42444</v>
      </c>
      <c r="B386" s="203" t="s">
        <v>16</v>
      </c>
      <c r="C386" s="109"/>
      <c r="D386" s="219"/>
      <c r="E386" s="204">
        <v>15416.31</v>
      </c>
      <c r="F386" s="232">
        <v>147</v>
      </c>
      <c r="G386" s="204">
        <v>1306352.77</v>
      </c>
      <c r="H386" s="121" t="s">
        <v>2094</v>
      </c>
      <c r="I386" s="129">
        <f t="shared" si="23"/>
        <v>1306352.7700000021</v>
      </c>
      <c r="J386" s="129">
        <f t="shared" si="24"/>
        <v>-2.0954757928848267E-9</v>
      </c>
      <c r="K386" s="201"/>
      <c r="L386" s="195"/>
      <c r="M386" s="195"/>
    </row>
    <row r="387" spans="1:13">
      <c r="A387" s="202">
        <v>42444</v>
      </c>
      <c r="B387" s="227" t="s">
        <v>2095</v>
      </c>
      <c r="C387" s="109"/>
      <c r="D387" s="219"/>
      <c r="E387" s="204">
        <v>127597.8</v>
      </c>
      <c r="F387" s="232">
        <v>163</v>
      </c>
      <c r="G387" s="204">
        <v>1290936.46</v>
      </c>
      <c r="H387" s="121" t="s">
        <v>2096</v>
      </c>
      <c r="I387" s="129">
        <f t="shared" si="23"/>
        <v>1290936.4600000021</v>
      </c>
      <c r="J387" s="129">
        <f t="shared" si="24"/>
        <v>-2.0954757928848267E-9</v>
      </c>
      <c r="K387" s="201"/>
      <c r="L387" s="195"/>
      <c r="M387" s="195"/>
    </row>
    <row r="388" spans="1:13">
      <c r="A388" s="202">
        <v>42444</v>
      </c>
      <c r="B388" s="227" t="s">
        <v>2097</v>
      </c>
      <c r="C388" s="109"/>
      <c r="D388" s="219"/>
      <c r="E388" s="204">
        <v>169394.47</v>
      </c>
      <c r="F388" s="232">
        <v>164</v>
      </c>
      <c r="G388" s="204">
        <v>1163338.6599999999</v>
      </c>
      <c r="H388" s="121" t="s">
        <v>2098</v>
      </c>
      <c r="I388" s="129">
        <f t="shared" si="23"/>
        <v>1163338.660000002</v>
      </c>
      <c r="J388" s="129">
        <f t="shared" si="24"/>
        <v>-2.0954757928848267E-9</v>
      </c>
      <c r="K388" s="201"/>
      <c r="L388" s="195"/>
      <c r="M388" s="195"/>
    </row>
    <row r="389" spans="1:13">
      <c r="A389" s="202">
        <v>42444</v>
      </c>
      <c r="B389" s="227" t="s">
        <v>2099</v>
      </c>
      <c r="C389" s="109"/>
      <c r="D389" s="219"/>
      <c r="E389" s="204">
        <v>48010.84</v>
      </c>
      <c r="F389" s="232">
        <v>165</v>
      </c>
      <c r="G389" s="204">
        <v>993944.19</v>
      </c>
      <c r="H389" s="121" t="s">
        <v>2100</v>
      </c>
      <c r="I389" s="129">
        <f t="shared" si="23"/>
        <v>993944.19000000192</v>
      </c>
      <c r="J389" s="129">
        <f t="shared" si="24"/>
        <v>-1.9790604710578918E-9</v>
      </c>
      <c r="K389" s="201"/>
      <c r="L389" s="195"/>
      <c r="M389" s="195"/>
    </row>
    <row r="390" spans="1:13">
      <c r="A390" s="202">
        <v>42444</v>
      </c>
      <c r="B390" s="203" t="s">
        <v>2101</v>
      </c>
      <c r="C390" s="109"/>
      <c r="D390" s="219"/>
      <c r="E390" s="204">
        <v>183000</v>
      </c>
      <c r="F390" s="232">
        <v>167</v>
      </c>
      <c r="G390" s="204">
        <v>945933.35</v>
      </c>
      <c r="H390" s="121"/>
      <c r="I390" s="129">
        <f t="shared" si="23"/>
        <v>945933.35000000196</v>
      </c>
      <c r="J390" s="129">
        <f t="shared" si="24"/>
        <v>-1.9790604710578918E-9</v>
      </c>
      <c r="K390" s="201"/>
      <c r="L390" s="195"/>
      <c r="M390" s="195"/>
    </row>
    <row r="391" spans="1:13">
      <c r="A391" s="202">
        <v>42444</v>
      </c>
      <c r="B391" s="203" t="s">
        <v>2102</v>
      </c>
      <c r="C391" s="109"/>
      <c r="D391" s="219"/>
      <c r="E391" s="204">
        <v>343500</v>
      </c>
      <c r="F391" s="232">
        <v>162</v>
      </c>
      <c r="G391" s="204">
        <v>762933.35</v>
      </c>
      <c r="H391" s="121" t="s">
        <v>2103</v>
      </c>
      <c r="I391" s="129">
        <f t="shared" si="23"/>
        <v>762933.35000000196</v>
      </c>
      <c r="J391" s="129">
        <f t="shared" si="24"/>
        <v>-1.9790604710578918E-9</v>
      </c>
      <c r="K391" s="201"/>
      <c r="L391" s="195"/>
      <c r="M391" s="195"/>
    </row>
    <row r="392" spans="1:13">
      <c r="A392" s="202">
        <v>42444</v>
      </c>
      <c r="B392" s="203" t="s">
        <v>2104</v>
      </c>
      <c r="C392" s="109"/>
      <c r="D392" s="219"/>
      <c r="E392" s="204">
        <v>6300</v>
      </c>
      <c r="F392" s="232">
        <v>156</v>
      </c>
      <c r="G392" s="204">
        <v>419433.35</v>
      </c>
      <c r="H392" s="121" t="s">
        <v>2105</v>
      </c>
      <c r="I392" s="129">
        <f t="shared" si="23"/>
        <v>419433.35000000201</v>
      </c>
      <c r="J392" s="129">
        <f t="shared" si="24"/>
        <v>-2.0372681319713593E-9</v>
      </c>
      <c r="K392" s="201"/>
      <c r="L392" s="195"/>
      <c r="M392" s="195"/>
    </row>
    <row r="393" spans="1:13">
      <c r="A393" s="202">
        <v>42444</v>
      </c>
      <c r="B393" s="203" t="s">
        <v>13</v>
      </c>
      <c r="C393" s="109"/>
      <c r="D393" s="219"/>
      <c r="E393" s="204">
        <v>840</v>
      </c>
      <c r="F393" s="232">
        <v>145</v>
      </c>
      <c r="G393" s="204">
        <v>413133.35</v>
      </c>
      <c r="H393" s="121" t="s">
        <v>2106</v>
      </c>
      <c r="I393" s="129">
        <f t="shared" si="23"/>
        <v>413133.35000000201</v>
      </c>
      <c r="J393" s="129">
        <f t="shared" si="24"/>
        <v>-2.0372681319713593E-9</v>
      </c>
      <c r="L393" s="195"/>
      <c r="M393" s="195"/>
    </row>
    <row r="394" spans="1:13">
      <c r="A394" s="202">
        <v>42444</v>
      </c>
      <c r="B394" s="203" t="s">
        <v>16</v>
      </c>
      <c r="C394" s="109"/>
      <c r="D394" s="219"/>
      <c r="E394" s="204">
        <v>7156.45</v>
      </c>
      <c r="F394" s="232">
        <v>141</v>
      </c>
      <c r="G394" s="204">
        <v>412293.35</v>
      </c>
      <c r="H394" s="121" t="s">
        <v>2107</v>
      </c>
      <c r="I394" s="129">
        <f t="shared" si="23"/>
        <v>412293.35000000201</v>
      </c>
      <c r="J394" s="129">
        <f t="shared" si="24"/>
        <v>-2.0372681319713593E-9</v>
      </c>
      <c r="K394" s="201"/>
      <c r="L394" s="195"/>
      <c r="M394" s="195"/>
    </row>
    <row r="395" spans="1:13">
      <c r="A395" s="202">
        <v>42444</v>
      </c>
      <c r="B395" s="203" t="s">
        <v>2108</v>
      </c>
      <c r="C395" s="109">
        <v>750692.22</v>
      </c>
      <c r="D395" s="219">
        <v>104</v>
      </c>
      <c r="E395" s="204"/>
      <c r="F395" s="232"/>
      <c r="G395" s="204">
        <v>405136.9</v>
      </c>
      <c r="H395" s="121"/>
      <c r="I395" s="129">
        <f t="shared" si="23"/>
        <v>405136.900000002</v>
      </c>
      <c r="J395" s="129">
        <f t="shared" si="24"/>
        <v>-1.9790604710578918E-9</v>
      </c>
      <c r="L395" s="195"/>
      <c r="M395" s="195"/>
    </row>
    <row r="396" spans="1:13">
      <c r="A396" s="202">
        <v>42444</v>
      </c>
      <c r="B396" s="209" t="s">
        <v>16</v>
      </c>
      <c r="C396" s="109"/>
      <c r="D396" s="219"/>
      <c r="E396" s="204">
        <v>17716.189999999999</v>
      </c>
      <c r="F396" s="232">
        <v>143</v>
      </c>
      <c r="G396" s="204">
        <v>1155829.1200000001</v>
      </c>
      <c r="H396" s="121" t="s">
        <v>2109</v>
      </c>
      <c r="I396" s="129">
        <f t="shared" si="23"/>
        <v>1155829.120000002</v>
      </c>
      <c r="J396" s="129">
        <f t="shared" si="24"/>
        <v>-1.862645149230957E-9</v>
      </c>
      <c r="K396" s="201"/>
      <c r="L396" s="195"/>
      <c r="M396" s="195"/>
    </row>
    <row r="397" spans="1:13">
      <c r="A397" s="202">
        <v>42444</v>
      </c>
      <c r="B397" s="203" t="s">
        <v>16</v>
      </c>
      <c r="C397" s="109"/>
      <c r="D397" s="219"/>
      <c r="E397" s="204">
        <v>20000</v>
      </c>
      <c r="F397" s="232">
        <v>154</v>
      </c>
      <c r="G397" s="204">
        <v>1138112.93</v>
      </c>
      <c r="H397" s="121" t="s">
        <v>2110</v>
      </c>
      <c r="I397" s="129">
        <f t="shared" si="23"/>
        <v>1138112.930000002</v>
      </c>
      <c r="J397" s="129">
        <f t="shared" si="24"/>
        <v>-2.0954757928848267E-9</v>
      </c>
      <c r="K397" s="201"/>
      <c r="L397" s="195"/>
      <c r="M397" s="195"/>
    </row>
    <row r="398" spans="1:13">
      <c r="A398" s="202">
        <v>42444</v>
      </c>
      <c r="B398" s="203" t="s">
        <v>16</v>
      </c>
      <c r="C398" s="109"/>
      <c r="D398" s="219"/>
      <c r="E398" s="204">
        <v>50000</v>
      </c>
      <c r="F398" s="232">
        <v>151</v>
      </c>
      <c r="G398" s="204">
        <v>1118112.93</v>
      </c>
      <c r="H398" s="121" t="s">
        <v>2111</v>
      </c>
      <c r="I398" s="129">
        <f t="shared" ref="I398:I413" si="25">+I399-C398+E398</f>
        <v>1118112.930000002</v>
      </c>
      <c r="J398" s="129">
        <f t="shared" si="24"/>
        <v>-2.0954757928848267E-9</v>
      </c>
      <c r="K398" s="201"/>
      <c r="L398" s="195"/>
      <c r="M398" s="195"/>
    </row>
    <row r="399" spans="1:13">
      <c r="A399" s="202">
        <v>42444</v>
      </c>
      <c r="B399" s="203" t="s">
        <v>2112</v>
      </c>
      <c r="C399" s="230">
        <v>155000</v>
      </c>
      <c r="D399" s="219" t="s">
        <v>2484</v>
      </c>
      <c r="E399" s="204"/>
      <c r="F399" s="232"/>
      <c r="G399" s="204">
        <v>1068112.93</v>
      </c>
      <c r="H399" s="121"/>
      <c r="I399" s="129">
        <f t="shared" si="25"/>
        <v>1068112.930000002</v>
      </c>
      <c r="J399" s="129">
        <f t="shared" si="24"/>
        <v>-2.0954757928848267E-9</v>
      </c>
      <c r="L399" s="195"/>
      <c r="M399" s="195"/>
    </row>
    <row r="400" spans="1:13">
      <c r="A400" s="202">
        <v>42444</v>
      </c>
      <c r="B400" s="229" t="s">
        <v>2113</v>
      </c>
      <c r="C400" s="109">
        <v>5000</v>
      </c>
      <c r="D400" s="235">
        <v>182</v>
      </c>
      <c r="E400" s="204"/>
      <c r="F400" s="232"/>
      <c r="G400" s="204">
        <v>1223112.93</v>
      </c>
      <c r="H400" s="121"/>
      <c r="I400" s="129">
        <f t="shared" si="25"/>
        <v>1223112.930000002</v>
      </c>
      <c r="J400" s="129">
        <f t="shared" si="24"/>
        <v>-2.0954757928848267E-9</v>
      </c>
      <c r="L400" s="195"/>
      <c r="M400" s="195"/>
    </row>
    <row r="401" spans="1:13">
      <c r="A401" s="202">
        <v>42444</v>
      </c>
      <c r="B401" s="203" t="s">
        <v>13</v>
      </c>
      <c r="C401" s="109"/>
      <c r="D401" s="219"/>
      <c r="E401" s="204">
        <v>110000</v>
      </c>
      <c r="F401" s="232">
        <v>146</v>
      </c>
      <c r="G401" s="204">
        <v>1228112.93</v>
      </c>
      <c r="H401" s="121" t="s">
        <v>2114</v>
      </c>
      <c r="I401" s="129">
        <f t="shared" si="25"/>
        <v>1228112.930000002</v>
      </c>
      <c r="J401" s="129">
        <f t="shared" si="24"/>
        <v>-2.0954757928848267E-9</v>
      </c>
      <c r="K401" s="201"/>
      <c r="L401" s="195"/>
      <c r="M401" s="195"/>
    </row>
    <row r="402" spans="1:13">
      <c r="A402" s="202">
        <v>42444</v>
      </c>
      <c r="B402" s="203" t="s">
        <v>2115</v>
      </c>
      <c r="C402" s="109"/>
      <c r="D402" s="219"/>
      <c r="E402" s="204">
        <v>1328</v>
      </c>
      <c r="F402" s="232">
        <v>114</v>
      </c>
      <c r="G402" s="204">
        <v>1118112.93</v>
      </c>
      <c r="H402" s="121" t="s">
        <v>2116</v>
      </c>
      <c r="I402" s="129">
        <f t="shared" si="25"/>
        <v>1118112.930000002</v>
      </c>
      <c r="J402" s="129">
        <f t="shared" si="24"/>
        <v>-2.0954757928848267E-9</v>
      </c>
      <c r="K402" s="201"/>
      <c r="L402" s="195"/>
      <c r="M402" s="195"/>
    </row>
    <row r="403" spans="1:13">
      <c r="A403" s="202">
        <v>42444</v>
      </c>
      <c r="B403" s="203" t="s">
        <v>986</v>
      </c>
      <c r="C403" s="109"/>
      <c r="D403" s="219"/>
      <c r="E403" s="204">
        <v>100000</v>
      </c>
      <c r="F403" s="232">
        <v>168</v>
      </c>
      <c r="G403" s="204">
        <v>1116784.93</v>
      </c>
      <c r="H403" s="121" t="s">
        <v>2117</v>
      </c>
      <c r="I403" s="129">
        <f t="shared" si="25"/>
        <v>1116784.930000002</v>
      </c>
      <c r="J403" s="129">
        <f t="shared" si="24"/>
        <v>-2.0954757928848267E-9</v>
      </c>
      <c r="K403" s="201"/>
      <c r="L403" s="195"/>
      <c r="M403" s="195"/>
    </row>
    <row r="404" spans="1:13">
      <c r="A404" s="202">
        <v>42444</v>
      </c>
      <c r="B404" s="236" t="s">
        <v>2118</v>
      </c>
      <c r="C404" s="109"/>
      <c r="D404" s="219"/>
      <c r="E404" s="204">
        <v>9438</v>
      </c>
      <c r="F404" s="232" t="s">
        <v>779</v>
      </c>
      <c r="G404" s="204">
        <v>1016784.93</v>
      </c>
      <c r="H404" s="121"/>
      <c r="I404" s="129">
        <f t="shared" si="25"/>
        <v>1016784.9300000019</v>
      </c>
      <c r="J404" s="129">
        <f t="shared" si="24"/>
        <v>-1.862645149230957E-9</v>
      </c>
      <c r="K404" s="201"/>
      <c r="L404" s="195"/>
      <c r="M404" s="195"/>
    </row>
    <row r="405" spans="1:13">
      <c r="A405" s="202">
        <v>42444</v>
      </c>
      <c r="B405" s="224" t="s">
        <v>50</v>
      </c>
      <c r="C405" s="109">
        <v>11.52</v>
      </c>
      <c r="D405" s="219">
        <v>180</v>
      </c>
      <c r="E405" s="204"/>
      <c r="F405" s="232"/>
      <c r="G405" s="204">
        <v>1007346.93</v>
      </c>
      <c r="H405" s="121"/>
      <c r="I405" s="129">
        <f t="shared" si="25"/>
        <v>1007346.9300000019</v>
      </c>
      <c r="J405" s="129">
        <f t="shared" si="24"/>
        <v>-1.862645149230957E-9</v>
      </c>
      <c r="L405" s="195"/>
      <c r="M405" s="195"/>
    </row>
    <row r="406" spans="1:13">
      <c r="A406" s="202">
        <v>42444</v>
      </c>
      <c r="B406" s="224" t="s">
        <v>52</v>
      </c>
      <c r="C406" s="109">
        <v>72</v>
      </c>
      <c r="D406" s="219">
        <v>180</v>
      </c>
      <c r="E406" s="204"/>
      <c r="F406" s="232"/>
      <c r="G406" s="204">
        <v>1007358.45</v>
      </c>
      <c r="H406" s="121"/>
      <c r="I406" s="129">
        <f t="shared" si="25"/>
        <v>1007358.4500000019</v>
      </c>
      <c r="J406" s="129">
        <f t="shared" si="24"/>
        <v>-1.9790604710578918E-9</v>
      </c>
      <c r="L406" s="195"/>
      <c r="M406" s="195"/>
    </row>
    <row r="407" spans="1:13">
      <c r="A407" s="202">
        <v>42444</v>
      </c>
      <c r="B407" s="203" t="s">
        <v>53</v>
      </c>
      <c r="C407" s="109"/>
      <c r="D407" s="219"/>
      <c r="E407" s="204">
        <v>17401.41</v>
      </c>
      <c r="F407" s="232">
        <v>142</v>
      </c>
      <c r="G407" s="204">
        <v>1007430.45</v>
      </c>
      <c r="H407" s="121" t="s">
        <v>2119</v>
      </c>
      <c r="I407" s="129">
        <f t="shared" si="25"/>
        <v>1007430.4500000019</v>
      </c>
      <c r="J407" s="129">
        <f t="shared" si="24"/>
        <v>-1.9790604710578918E-9</v>
      </c>
      <c r="K407" s="201"/>
      <c r="L407" s="195"/>
      <c r="M407" s="195"/>
    </row>
    <row r="408" spans="1:13">
      <c r="A408" s="202">
        <v>42444</v>
      </c>
      <c r="B408" s="224" t="s">
        <v>55</v>
      </c>
      <c r="C408" s="109">
        <v>55.77</v>
      </c>
      <c r="D408" s="219">
        <v>180</v>
      </c>
      <c r="E408" s="204"/>
      <c r="F408" s="232"/>
      <c r="G408" s="204">
        <v>990029.04</v>
      </c>
      <c r="H408" s="121"/>
      <c r="I408" s="129">
        <f t="shared" si="25"/>
        <v>990029.0400000019</v>
      </c>
      <c r="J408" s="129">
        <f t="shared" si="24"/>
        <v>-1.862645149230957E-9</v>
      </c>
      <c r="L408" s="195"/>
      <c r="M408" s="195"/>
    </row>
    <row r="409" spans="1:13">
      <c r="A409" s="202">
        <v>42444</v>
      </c>
      <c r="B409" s="224" t="s">
        <v>56</v>
      </c>
      <c r="C409" s="109">
        <v>348.58</v>
      </c>
      <c r="D409" s="219">
        <v>180</v>
      </c>
      <c r="E409" s="204"/>
      <c r="F409" s="232"/>
      <c r="G409" s="204">
        <v>990084.81</v>
      </c>
      <c r="H409" s="121"/>
      <c r="I409" s="129">
        <f t="shared" si="25"/>
        <v>990084.81000000192</v>
      </c>
      <c r="J409" s="129">
        <f t="shared" si="24"/>
        <v>-1.862645149230957E-9</v>
      </c>
      <c r="L409" s="195"/>
      <c r="M409" s="195"/>
    </row>
    <row r="410" spans="1:13">
      <c r="A410" s="202">
        <v>42444</v>
      </c>
      <c r="B410" s="203" t="s">
        <v>57</v>
      </c>
      <c r="C410" s="109"/>
      <c r="D410" s="219"/>
      <c r="E410" s="204">
        <v>14228.29</v>
      </c>
      <c r="F410" s="232">
        <v>142</v>
      </c>
      <c r="G410" s="204">
        <v>990433.39</v>
      </c>
      <c r="H410" s="121" t="s">
        <v>2119</v>
      </c>
      <c r="I410" s="129">
        <f t="shared" si="25"/>
        <v>990433.39000000188</v>
      </c>
      <c r="J410" s="129">
        <f t="shared" si="24"/>
        <v>-1.862645149230957E-9</v>
      </c>
      <c r="K410" s="201"/>
      <c r="L410" s="195"/>
      <c r="M410" s="195"/>
    </row>
    <row r="411" spans="1:13">
      <c r="A411" s="202">
        <v>42444</v>
      </c>
      <c r="B411" s="224" t="s">
        <v>162</v>
      </c>
      <c r="C411" s="109">
        <v>157.21</v>
      </c>
      <c r="D411" s="219">
        <v>180</v>
      </c>
      <c r="E411" s="204"/>
      <c r="F411" s="232"/>
      <c r="G411" s="204">
        <v>976205.1</v>
      </c>
      <c r="H411" s="121"/>
      <c r="I411" s="129">
        <f t="shared" si="25"/>
        <v>976205.10000000184</v>
      </c>
      <c r="J411" s="129">
        <f t="shared" si="24"/>
        <v>-1.862645149230957E-9</v>
      </c>
      <c r="L411" s="195"/>
      <c r="M411" s="195"/>
    </row>
    <row r="412" spans="1:13">
      <c r="A412" s="202">
        <v>42444</v>
      </c>
      <c r="B412" s="224" t="s">
        <v>163</v>
      </c>
      <c r="C412" s="109">
        <v>982.57</v>
      </c>
      <c r="D412" s="219">
        <v>180</v>
      </c>
      <c r="E412" s="204"/>
      <c r="F412" s="232"/>
      <c r="G412" s="204">
        <v>976362.31</v>
      </c>
      <c r="H412" s="121"/>
      <c r="I412" s="129">
        <f t="shared" si="25"/>
        <v>976362.3100000018</v>
      </c>
      <c r="J412" s="129">
        <f t="shared" si="24"/>
        <v>-1.7462298274040222E-9</v>
      </c>
      <c r="L412" s="195"/>
      <c r="M412" s="195"/>
    </row>
    <row r="413" spans="1:13">
      <c r="A413" s="202">
        <v>42444</v>
      </c>
      <c r="B413" s="203" t="s">
        <v>164</v>
      </c>
      <c r="C413" s="109"/>
      <c r="D413" s="219"/>
      <c r="E413" s="204">
        <v>10645.53</v>
      </c>
      <c r="F413" s="232">
        <v>142</v>
      </c>
      <c r="G413" s="204">
        <v>977344.88</v>
      </c>
      <c r="H413" s="121" t="s">
        <v>2119</v>
      </c>
      <c r="I413" s="129">
        <f t="shared" si="25"/>
        <v>977344.88000000175</v>
      </c>
      <c r="J413" s="129">
        <f t="shared" si="24"/>
        <v>-1.7462298274040222E-9</v>
      </c>
      <c r="K413" s="201"/>
      <c r="L413" s="195"/>
      <c r="M413" s="195"/>
    </row>
    <row r="414" spans="1:13">
      <c r="A414" s="202">
        <v>42443</v>
      </c>
      <c r="B414" s="203" t="s">
        <v>1241</v>
      </c>
      <c r="C414" s="109">
        <v>16819.349999999999</v>
      </c>
      <c r="D414" s="219">
        <v>98</v>
      </c>
      <c r="E414" s="204"/>
      <c r="F414" s="232"/>
      <c r="G414" s="237">
        <v>966699.35</v>
      </c>
      <c r="H414" s="121"/>
      <c r="I414" s="129">
        <f t="shared" ref="I414:I449" si="26">+I415-C414+E414</f>
        <v>966699.35000000172</v>
      </c>
      <c r="J414" s="129">
        <f t="shared" ref="J414:J459" si="27">+G414-I414</f>
        <v>-1.7462298274040222E-9</v>
      </c>
      <c r="L414" s="195"/>
      <c r="M414" s="195"/>
    </row>
    <row r="415" spans="1:13">
      <c r="A415" s="202">
        <v>42443</v>
      </c>
      <c r="B415" s="203" t="s">
        <v>1244</v>
      </c>
      <c r="C415" s="109">
        <v>702616.61</v>
      </c>
      <c r="D415" s="219">
        <v>97</v>
      </c>
      <c r="E415" s="204"/>
      <c r="F415" s="232"/>
      <c r="G415" s="204">
        <v>983518.7</v>
      </c>
      <c r="H415" s="121"/>
      <c r="I415" s="129">
        <f t="shared" si="26"/>
        <v>983518.7000000017</v>
      </c>
      <c r="J415" s="129">
        <f t="shared" si="27"/>
        <v>-1.7462298274040222E-9</v>
      </c>
      <c r="L415" s="195"/>
      <c r="M415" s="195"/>
    </row>
    <row r="416" spans="1:13">
      <c r="A416" s="202">
        <v>42443</v>
      </c>
      <c r="B416" s="203" t="s">
        <v>83</v>
      </c>
      <c r="C416" s="109">
        <v>100000</v>
      </c>
      <c r="D416" s="219">
        <v>99</v>
      </c>
      <c r="E416" s="204"/>
      <c r="F416" s="232"/>
      <c r="G416" s="204">
        <v>1686135.31</v>
      </c>
      <c r="H416" s="121" t="s">
        <v>2120</v>
      </c>
      <c r="I416" s="129">
        <f t="shared" si="26"/>
        <v>1686135.3100000017</v>
      </c>
      <c r="J416" s="129">
        <f t="shared" si="27"/>
        <v>0</v>
      </c>
      <c r="L416" s="195"/>
      <c r="M416" s="195"/>
    </row>
    <row r="417" spans="1:13">
      <c r="A417" s="202">
        <v>42443</v>
      </c>
      <c r="B417" s="203" t="s">
        <v>2121</v>
      </c>
      <c r="C417" s="109"/>
      <c r="D417" s="219"/>
      <c r="E417" s="231">
        <v>155000</v>
      </c>
      <c r="F417" s="232" t="s">
        <v>2484</v>
      </c>
      <c r="G417" s="204">
        <v>1686135.31</v>
      </c>
      <c r="H417" s="121"/>
      <c r="I417" s="129">
        <f t="shared" si="26"/>
        <v>1786135.3100000017</v>
      </c>
      <c r="J417" s="129">
        <f t="shared" si="27"/>
        <v>-100000.00000000163</v>
      </c>
      <c r="K417" s="201"/>
      <c r="L417" s="195"/>
      <c r="M417" s="195"/>
    </row>
    <row r="418" spans="1:13">
      <c r="A418" s="202">
        <v>42443</v>
      </c>
      <c r="B418" s="203" t="s">
        <v>2122</v>
      </c>
      <c r="C418" s="109"/>
      <c r="D418" s="219"/>
      <c r="E418" s="204">
        <v>20000</v>
      </c>
      <c r="F418" s="232">
        <v>135</v>
      </c>
      <c r="G418" s="204">
        <v>1631135.31</v>
      </c>
      <c r="H418" s="121" t="s">
        <v>2123</v>
      </c>
      <c r="I418" s="129">
        <f t="shared" si="26"/>
        <v>1631135.3100000017</v>
      </c>
      <c r="J418" s="129">
        <f t="shared" si="27"/>
        <v>0</v>
      </c>
      <c r="K418" s="201"/>
      <c r="L418" s="195"/>
      <c r="M418" s="195"/>
    </row>
    <row r="419" spans="1:13">
      <c r="A419" s="202">
        <v>42443</v>
      </c>
      <c r="B419" s="226" t="s">
        <v>2124</v>
      </c>
      <c r="C419" s="109"/>
      <c r="D419" s="219"/>
      <c r="E419" s="204">
        <v>397.35</v>
      </c>
      <c r="F419" s="232">
        <v>600</v>
      </c>
      <c r="G419" s="204">
        <v>1611135.31</v>
      </c>
      <c r="H419" s="121" t="s">
        <v>2125</v>
      </c>
      <c r="I419" s="129">
        <f t="shared" si="26"/>
        <v>1611135.3100000017</v>
      </c>
      <c r="J419" s="129">
        <f t="shared" si="27"/>
        <v>0</v>
      </c>
      <c r="L419" s="195"/>
      <c r="M419" s="195"/>
    </row>
    <row r="420" spans="1:13">
      <c r="A420" s="202">
        <v>42443</v>
      </c>
      <c r="B420" s="203" t="s">
        <v>89</v>
      </c>
      <c r="C420" s="109"/>
      <c r="D420" s="219"/>
      <c r="E420" s="204">
        <v>3030</v>
      </c>
      <c r="F420" s="232">
        <v>152</v>
      </c>
      <c r="G420" s="204">
        <v>1610737.96</v>
      </c>
      <c r="H420" s="121" t="s">
        <v>2126</v>
      </c>
      <c r="I420" s="129">
        <f t="shared" si="26"/>
        <v>1610737.9600000016</v>
      </c>
      <c r="J420" s="129">
        <f t="shared" si="27"/>
        <v>0</v>
      </c>
      <c r="K420" s="201"/>
      <c r="L420" s="195"/>
      <c r="M420" s="195"/>
    </row>
    <row r="421" spans="1:13">
      <c r="A421" s="202">
        <v>42443</v>
      </c>
      <c r="B421" s="203" t="s">
        <v>2127</v>
      </c>
      <c r="C421" s="109"/>
      <c r="D421" s="219"/>
      <c r="E421" s="204">
        <v>30000</v>
      </c>
      <c r="F421" s="232">
        <v>153</v>
      </c>
      <c r="G421" s="204">
        <v>1607707.96</v>
      </c>
      <c r="H421" s="121" t="s">
        <v>2128</v>
      </c>
      <c r="I421" s="129">
        <f t="shared" si="26"/>
        <v>1607707.9600000016</v>
      </c>
      <c r="J421" s="129">
        <f t="shared" si="27"/>
        <v>0</v>
      </c>
      <c r="K421" s="201"/>
      <c r="L421" s="195"/>
      <c r="M421" s="195"/>
    </row>
    <row r="422" spans="1:13">
      <c r="A422" s="202">
        <v>42443</v>
      </c>
      <c r="B422" s="203" t="s">
        <v>2129</v>
      </c>
      <c r="C422" s="109"/>
      <c r="D422" s="219"/>
      <c r="E422" s="204">
        <v>322000</v>
      </c>
      <c r="F422" s="232">
        <v>144</v>
      </c>
      <c r="G422" s="204">
        <v>1577707.96</v>
      </c>
      <c r="H422" s="121" t="s">
        <v>2130</v>
      </c>
      <c r="I422" s="129">
        <f t="shared" si="26"/>
        <v>1577707.9600000016</v>
      </c>
      <c r="J422" s="129">
        <f t="shared" si="27"/>
        <v>0</v>
      </c>
      <c r="K422" s="201"/>
      <c r="L422" s="195"/>
      <c r="M422" s="195"/>
    </row>
    <row r="423" spans="1:13">
      <c r="A423" s="202">
        <v>42443</v>
      </c>
      <c r="B423" s="203" t="s">
        <v>2131</v>
      </c>
      <c r="C423" s="109"/>
      <c r="D423" s="219"/>
      <c r="E423" s="204">
        <v>57.6</v>
      </c>
      <c r="F423" s="232"/>
      <c r="G423" s="204">
        <v>1255707.96</v>
      </c>
      <c r="H423" s="121"/>
      <c r="I423" s="129">
        <f t="shared" si="26"/>
        <v>1255707.9600000016</v>
      </c>
      <c r="J423" s="129">
        <f t="shared" si="27"/>
        <v>0</v>
      </c>
      <c r="L423" s="195"/>
      <c r="M423" s="195"/>
    </row>
    <row r="424" spans="1:13">
      <c r="A424" s="202">
        <v>42443</v>
      </c>
      <c r="B424" s="203" t="s">
        <v>2132</v>
      </c>
      <c r="C424" s="109"/>
      <c r="D424" s="219"/>
      <c r="E424" s="204">
        <v>1025</v>
      </c>
      <c r="F424" s="232">
        <v>604</v>
      </c>
      <c r="G424" s="204">
        <v>1255650.3600000001</v>
      </c>
      <c r="H424" s="121" t="s">
        <v>815</v>
      </c>
      <c r="I424" s="129">
        <f t="shared" si="26"/>
        <v>1255650.3600000015</v>
      </c>
      <c r="J424" s="129">
        <f t="shared" si="27"/>
        <v>0</v>
      </c>
      <c r="K424" s="201"/>
      <c r="L424" s="195"/>
      <c r="M424" s="195"/>
    </row>
    <row r="425" spans="1:13">
      <c r="A425" s="202">
        <v>42443</v>
      </c>
      <c r="B425" s="203" t="s">
        <v>16</v>
      </c>
      <c r="C425" s="109"/>
      <c r="D425" s="219"/>
      <c r="E425" s="204">
        <v>3038</v>
      </c>
      <c r="F425" s="232">
        <v>187</v>
      </c>
      <c r="G425" s="204">
        <v>1254625.3600000001</v>
      </c>
      <c r="H425" s="121" t="s">
        <v>2133</v>
      </c>
      <c r="I425" s="129">
        <f t="shared" si="26"/>
        <v>1254625.3600000015</v>
      </c>
      <c r="J425" s="129">
        <f t="shared" si="27"/>
        <v>0</v>
      </c>
      <c r="K425" s="201"/>
      <c r="L425" s="195"/>
      <c r="M425" s="195"/>
    </row>
    <row r="426" spans="1:13">
      <c r="A426" s="202">
        <v>42443</v>
      </c>
      <c r="B426" s="203" t="s">
        <v>16</v>
      </c>
      <c r="C426" s="109"/>
      <c r="D426" s="219"/>
      <c r="E426" s="204">
        <v>297</v>
      </c>
      <c r="F426" s="232">
        <v>188</v>
      </c>
      <c r="G426" s="204">
        <v>1251587.3600000001</v>
      </c>
      <c r="H426" s="121" t="s">
        <v>2133</v>
      </c>
      <c r="I426" s="129">
        <f t="shared" si="26"/>
        <v>1251587.3600000015</v>
      </c>
      <c r="J426" s="129">
        <f t="shared" si="27"/>
        <v>0</v>
      </c>
      <c r="L426" s="195"/>
      <c r="M426" s="195"/>
    </row>
    <row r="427" spans="1:13">
      <c r="A427" s="202">
        <v>42443</v>
      </c>
      <c r="B427" s="203" t="s">
        <v>16</v>
      </c>
      <c r="C427" s="109"/>
      <c r="D427" s="219"/>
      <c r="E427" s="204">
        <v>378</v>
      </c>
      <c r="F427" s="232">
        <v>190</v>
      </c>
      <c r="G427" s="204">
        <v>1251290.3600000001</v>
      </c>
      <c r="H427" s="121" t="s">
        <v>2133</v>
      </c>
      <c r="I427" s="129">
        <f t="shared" si="26"/>
        <v>1251290.3600000015</v>
      </c>
      <c r="J427" s="129">
        <f t="shared" si="27"/>
        <v>0</v>
      </c>
      <c r="L427" s="195"/>
      <c r="M427" s="195"/>
    </row>
    <row r="428" spans="1:13">
      <c r="A428" s="202">
        <v>42443</v>
      </c>
      <c r="B428" s="203" t="s">
        <v>16</v>
      </c>
      <c r="C428" s="109"/>
      <c r="D428" s="219"/>
      <c r="E428" s="204">
        <v>922</v>
      </c>
      <c r="F428" s="232">
        <v>189</v>
      </c>
      <c r="G428" s="204">
        <v>1250912.3600000001</v>
      </c>
      <c r="H428" s="121" t="s">
        <v>2133</v>
      </c>
      <c r="I428" s="129">
        <f t="shared" si="26"/>
        <v>1250912.3600000015</v>
      </c>
      <c r="J428" s="129">
        <f t="shared" si="27"/>
        <v>0</v>
      </c>
      <c r="L428" s="195"/>
      <c r="M428" s="195"/>
    </row>
    <row r="429" spans="1:13">
      <c r="A429" s="202">
        <v>42443</v>
      </c>
      <c r="B429" s="203" t="s">
        <v>16</v>
      </c>
      <c r="C429" s="109"/>
      <c r="D429" s="219"/>
      <c r="E429" s="204">
        <v>20000</v>
      </c>
      <c r="F429" s="232"/>
      <c r="G429" s="204">
        <v>1249990.3600000001</v>
      </c>
      <c r="H429" s="121"/>
      <c r="I429" s="129">
        <f t="shared" si="26"/>
        <v>1249990.3600000015</v>
      </c>
      <c r="J429" s="129">
        <f t="shared" si="27"/>
        <v>0</v>
      </c>
      <c r="K429" s="201"/>
      <c r="L429" s="195"/>
      <c r="M429" s="195"/>
    </row>
    <row r="430" spans="1:13">
      <c r="A430" s="202">
        <v>42443</v>
      </c>
      <c r="B430" s="203" t="s">
        <v>16</v>
      </c>
      <c r="C430" s="109"/>
      <c r="D430" s="219"/>
      <c r="E430" s="204">
        <v>34200</v>
      </c>
      <c r="F430" s="232">
        <v>138</v>
      </c>
      <c r="G430" s="204">
        <v>1229990.3600000001</v>
      </c>
      <c r="H430" s="121" t="s">
        <v>2134</v>
      </c>
      <c r="I430" s="129">
        <f t="shared" si="26"/>
        <v>1229990.3600000015</v>
      </c>
      <c r="J430" s="129">
        <f t="shared" si="27"/>
        <v>0</v>
      </c>
      <c r="K430" s="201"/>
      <c r="L430" s="195"/>
      <c r="M430" s="195"/>
    </row>
    <row r="431" spans="1:13">
      <c r="A431" s="202">
        <v>42443</v>
      </c>
      <c r="B431" s="203" t="s">
        <v>16</v>
      </c>
      <c r="C431" s="109"/>
      <c r="D431" s="219"/>
      <c r="E431" s="204">
        <v>120000</v>
      </c>
      <c r="F431" s="232">
        <v>133</v>
      </c>
      <c r="G431" s="204">
        <v>1195790.3600000001</v>
      </c>
      <c r="H431" s="121" t="s">
        <v>2135</v>
      </c>
      <c r="I431" s="129">
        <f t="shared" si="26"/>
        <v>1195790.3600000015</v>
      </c>
      <c r="J431" s="129">
        <f t="shared" si="27"/>
        <v>0</v>
      </c>
      <c r="K431" s="201"/>
      <c r="L431" s="195"/>
      <c r="M431" s="195"/>
    </row>
    <row r="432" spans="1:13">
      <c r="A432" s="202">
        <v>42443</v>
      </c>
      <c r="B432" s="203" t="s">
        <v>16</v>
      </c>
      <c r="C432" s="109"/>
      <c r="D432" s="219"/>
      <c r="E432" s="204">
        <v>130000</v>
      </c>
      <c r="F432" s="232">
        <v>132</v>
      </c>
      <c r="G432" s="204">
        <v>1075790.3600000001</v>
      </c>
      <c r="H432" s="121" t="s">
        <v>2136</v>
      </c>
      <c r="I432" s="129">
        <f t="shared" si="26"/>
        <v>1075790.3600000015</v>
      </c>
      <c r="J432" s="129">
        <f t="shared" si="27"/>
        <v>0</v>
      </c>
      <c r="K432" s="201"/>
      <c r="L432" s="195"/>
      <c r="M432" s="195"/>
    </row>
    <row r="433" spans="1:13">
      <c r="A433" s="202">
        <v>42443</v>
      </c>
      <c r="B433" s="203" t="s">
        <v>2137</v>
      </c>
      <c r="C433" s="109">
        <v>839850.22</v>
      </c>
      <c r="D433" s="219">
        <v>96</v>
      </c>
      <c r="E433" s="204"/>
      <c r="F433" s="232"/>
      <c r="G433" s="204">
        <v>945790.36</v>
      </c>
      <c r="H433" s="121"/>
      <c r="I433" s="129">
        <f t="shared" si="26"/>
        <v>945790.3600000015</v>
      </c>
      <c r="J433" s="129">
        <f t="shared" si="27"/>
        <v>-1.5133991837501526E-9</v>
      </c>
      <c r="L433" s="195"/>
      <c r="M433" s="195"/>
    </row>
    <row r="434" spans="1:13">
      <c r="A434" s="202">
        <v>42443</v>
      </c>
      <c r="B434" s="228" t="s">
        <v>2138</v>
      </c>
      <c r="C434" s="109">
        <v>5000</v>
      </c>
      <c r="D434" s="235">
        <v>182</v>
      </c>
      <c r="E434" s="204"/>
      <c r="F434" s="232"/>
      <c r="G434" s="204">
        <v>1785640.58</v>
      </c>
      <c r="H434" s="121"/>
      <c r="I434" s="129">
        <f t="shared" si="26"/>
        <v>1785640.5800000015</v>
      </c>
      <c r="J434" s="129">
        <f t="shared" si="27"/>
        <v>0</v>
      </c>
      <c r="L434" s="195"/>
      <c r="M434" s="195"/>
    </row>
    <row r="435" spans="1:13">
      <c r="A435" s="202">
        <v>42443</v>
      </c>
      <c r="B435" s="202" t="s">
        <v>2139</v>
      </c>
      <c r="C435" s="109"/>
      <c r="D435" s="219"/>
      <c r="E435" s="204">
        <v>172549.39</v>
      </c>
      <c r="F435" s="232">
        <v>125</v>
      </c>
      <c r="G435" s="204">
        <v>1790640.58</v>
      </c>
      <c r="H435" s="121" t="s">
        <v>2140</v>
      </c>
      <c r="I435" s="129">
        <f t="shared" si="26"/>
        <v>1790640.5800000015</v>
      </c>
      <c r="J435" s="129">
        <f t="shared" si="27"/>
        <v>0</v>
      </c>
      <c r="K435" s="201"/>
      <c r="L435" s="195"/>
      <c r="M435" s="195"/>
    </row>
    <row r="436" spans="1:13">
      <c r="A436" s="202">
        <v>42443</v>
      </c>
      <c r="B436" s="202" t="s">
        <v>2141</v>
      </c>
      <c r="C436" s="109">
        <v>45909.75</v>
      </c>
      <c r="D436" s="219">
        <v>105</v>
      </c>
      <c r="E436" s="204"/>
      <c r="F436" s="232"/>
      <c r="G436" s="204">
        <v>1618091.19</v>
      </c>
      <c r="H436" s="121"/>
      <c r="I436" s="129">
        <f t="shared" si="26"/>
        <v>1618091.1900000013</v>
      </c>
      <c r="J436" s="129">
        <f t="shared" si="27"/>
        <v>0</v>
      </c>
      <c r="L436" s="195"/>
      <c r="M436" s="195"/>
    </row>
    <row r="437" spans="1:13">
      <c r="A437" s="202">
        <v>42443</v>
      </c>
      <c r="B437" s="203" t="s">
        <v>2142</v>
      </c>
      <c r="C437" s="109"/>
      <c r="D437" s="219"/>
      <c r="E437" s="204">
        <v>1828.52</v>
      </c>
      <c r="F437" s="232">
        <v>603</v>
      </c>
      <c r="G437" s="204">
        <v>1664000.94</v>
      </c>
      <c r="H437" s="121" t="s">
        <v>2143</v>
      </c>
      <c r="I437" s="129">
        <f t="shared" si="26"/>
        <v>1664000.9400000013</v>
      </c>
      <c r="J437" s="129">
        <f t="shared" si="27"/>
        <v>0</v>
      </c>
      <c r="K437" s="201"/>
      <c r="L437" s="195"/>
      <c r="M437" s="195"/>
    </row>
    <row r="438" spans="1:13">
      <c r="A438" s="202">
        <v>42443</v>
      </c>
      <c r="B438" s="224" t="s">
        <v>50</v>
      </c>
      <c r="C438" s="109">
        <v>4</v>
      </c>
      <c r="D438" s="219">
        <v>180</v>
      </c>
      <c r="E438" s="204"/>
      <c r="F438" s="232"/>
      <c r="G438" s="204">
        <v>1662172.42</v>
      </c>
      <c r="H438" s="121"/>
      <c r="I438" s="129">
        <f t="shared" si="26"/>
        <v>1662172.4200000013</v>
      </c>
      <c r="J438" s="129">
        <f t="shared" si="27"/>
        <v>0</v>
      </c>
      <c r="L438" s="195"/>
      <c r="M438" s="195"/>
    </row>
    <row r="439" spans="1:13">
      <c r="A439" s="202">
        <v>42443</v>
      </c>
      <c r="B439" s="224" t="s">
        <v>52</v>
      </c>
      <c r="C439" s="109">
        <v>25.02</v>
      </c>
      <c r="D439" s="219">
        <v>180</v>
      </c>
      <c r="E439" s="204"/>
      <c r="F439" s="232"/>
      <c r="G439" s="204">
        <v>1662176.42</v>
      </c>
      <c r="H439" s="121"/>
      <c r="I439" s="129">
        <f t="shared" si="26"/>
        <v>1662176.4200000013</v>
      </c>
      <c r="J439" s="129">
        <f t="shared" si="27"/>
        <v>0</v>
      </c>
      <c r="L439" s="195"/>
      <c r="M439" s="195"/>
    </row>
    <row r="440" spans="1:13">
      <c r="A440" s="202">
        <v>42443</v>
      </c>
      <c r="B440" s="203" t="s">
        <v>53</v>
      </c>
      <c r="C440" s="109"/>
      <c r="D440" s="219"/>
      <c r="E440" s="204">
        <v>5413</v>
      </c>
      <c r="F440" s="232">
        <v>120</v>
      </c>
      <c r="G440" s="204">
        <v>1662201.44</v>
      </c>
      <c r="H440" s="121" t="s">
        <v>2144</v>
      </c>
      <c r="I440" s="129">
        <f t="shared" si="26"/>
        <v>1662201.4400000013</v>
      </c>
      <c r="J440" s="129">
        <f t="shared" si="27"/>
        <v>0</v>
      </c>
      <c r="K440" s="201"/>
      <c r="L440" s="195"/>
      <c r="M440" s="195"/>
    </row>
    <row r="441" spans="1:13">
      <c r="A441" s="202">
        <v>42443</v>
      </c>
      <c r="B441" s="224" t="s">
        <v>55</v>
      </c>
      <c r="C441" s="109">
        <v>18.02</v>
      </c>
      <c r="D441" s="219">
        <v>180</v>
      </c>
      <c r="E441" s="204"/>
      <c r="F441" s="232"/>
      <c r="G441" s="204">
        <v>1656788.44</v>
      </c>
      <c r="H441" s="121"/>
      <c r="I441" s="129">
        <f t="shared" si="26"/>
        <v>1656788.4400000013</v>
      </c>
      <c r="J441" s="129">
        <f t="shared" si="27"/>
        <v>0</v>
      </c>
      <c r="L441" s="195"/>
      <c r="M441" s="195"/>
    </row>
    <row r="442" spans="1:13">
      <c r="A442" s="202">
        <v>42443</v>
      </c>
      <c r="B442" s="224" t="s">
        <v>56</v>
      </c>
      <c r="C442" s="109">
        <v>112.63</v>
      </c>
      <c r="D442" s="219">
        <v>180</v>
      </c>
      <c r="E442" s="204"/>
      <c r="F442" s="232"/>
      <c r="G442" s="204">
        <v>1656806.46</v>
      </c>
      <c r="H442" s="121"/>
      <c r="I442" s="129">
        <f t="shared" si="26"/>
        <v>1656806.4600000014</v>
      </c>
      <c r="J442" s="129">
        <f t="shared" si="27"/>
        <v>0</v>
      </c>
      <c r="L442" s="195"/>
      <c r="M442" s="195"/>
    </row>
    <row r="443" spans="1:13">
      <c r="A443" s="202">
        <v>42443</v>
      </c>
      <c r="B443" s="203" t="s">
        <v>57</v>
      </c>
      <c r="C443" s="109"/>
      <c r="D443" s="219"/>
      <c r="E443" s="204">
        <v>4597.2</v>
      </c>
      <c r="F443" s="232">
        <v>120</v>
      </c>
      <c r="G443" s="204">
        <v>1656919.09</v>
      </c>
      <c r="H443" s="121" t="s">
        <v>2144</v>
      </c>
      <c r="I443" s="129">
        <f t="shared" si="26"/>
        <v>1656919.0900000012</v>
      </c>
      <c r="J443" s="129">
        <f t="shared" si="27"/>
        <v>0</v>
      </c>
      <c r="K443" s="201"/>
      <c r="L443" s="195"/>
      <c r="M443" s="195"/>
    </row>
    <row r="444" spans="1:13">
      <c r="A444" s="202">
        <v>42443</v>
      </c>
      <c r="B444" s="224" t="s">
        <v>50</v>
      </c>
      <c r="C444" s="109">
        <v>11.61</v>
      </c>
      <c r="D444" s="219">
        <v>180</v>
      </c>
      <c r="E444" s="204"/>
      <c r="F444" s="232"/>
      <c r="G444" s="204">
        <v>1652321.89</v>
      </c>
      <c r="H444" s="121"/>
      <c r="I444" s="129">
        <f t="shared" si="26"/>
        <v>1652321.8900000013</v>
      </c>
      <c r="J444" s="129">
        <f t="shared" si="27"/>
        <v>0</v>
      </c>
      <c r="L444" s="195"/>
      <c r="M444" s="195"/>
    </row>
    <row r="445" spans="1:13">
      <c r="A445" s="202">
        <v>42443</v>
      </c>
      <c r="B445" s="224" t="s">
        <v>52</v>
      </c>
      <c r="C445" s="109">
        <v>72.540000000000006</v>
      </c>
      <c r="D445" s="219">
        <v>180</v>
      </c>
      <c r="E445" s="204"/>
      <c r="F445" s="232"/>
      <c r="G445" s="204">
        <v>1652333.5</v>
      </c>
      <c r="H445" s="121"/>
      <c r="I445" s="129">
        <f t="shared" si="26"/>
        <v>1652333.5000000014</v>
      </c>
      <c r="J445" s="129">
        <f t="shared" si="27"/>
        <v>0</v>
      </c>
      <c r="L445" s="195"/>
      <c r="M445" s="195"/>
    </row>
    <row r="446" spans="1:13">
      <c r="A446" s="202">
        <v>42443</v>
      </c>
      <c r="B446" s="203" t="s">
        <v>53</v>
      </c>
      <c r="C446" s="109"/>
      <c r="D446" s="219"/>
      <c r="E446" s="204">
        <v>14169.16</v>
      </c>
      <c r="F446" s="232">
        <v>137</v>
      </c>
      <c r="G446" s="204">
        <v>1652406.04</v>
      </c>
      <c r="H446" s="121" t="s">
        <v>2145</v>
      </c>
      <c r="I446" s="129">
        <f t="shared" si="26"/>
        <v>1652406.0400000014</v>
      </c>
      <c r="J446" s="129">
        <f t="shared" si="27"/>
        <v>0</v>
      </c>
      <c r="K446" s="201"/>
      <c r="L446" s="195"/>
      <c r="M446" s="195"/>
    </row>
    <row r="447" spans="1:13">
      <c r="A447" s="202">
        <v>42443</v>
      </c>
      <c r="B447" s="224" t="s">
        <v>55</v>
      </c>
      <c r="C447" s="109">
        <v>74.53</v>
      </c>
      <c r="D447" s="219">
        <v>180</v>
      </c>
      <c r="E447" s="204"/>
      <c r="F447" s="232"/>
      <c r="G447" s="204">
        <v>1638236.88</v>
      </c>
      <c r="H447" s="121"/>
      <c r="I447" s="129">
        <f t="shared" si="26"/>
        <v>1638236.8800000015</v>
      </c>
      <c r="J447" s="129">
        <f t="shared" si="27"/>
        <v>0</v>
      </c>
      <c r="L447" s="195"/>
      <c r="M447" s="195"/>
    </row>
    <row r="448" spans="1:13">
      <c r="A448" s="202">
        <v>42443</v>
      </c>
      <c r="B448" s="224" t="s">
        <v>56</v>
      </c>
      <c r="C448" s="109">
        <v>465.83</v>
      </c>
      <c r="D448" s="219">
        <v>180</v>
      </c>
      <c r="E448" s="204"/>
      <c r="F448" s="232"/>
      <c r="G448" s="204">
        <v>1638311.41</v>
      </c>
      <c r="H448" s="121"/>
      <c r="I448" s="129">
        <f t="shared" si="26"/>
        <v>1638311.4100000015</v>
      </c>
      <c r="J448" s="129">
        <f t="shared" si="27"/>
        <v>0</v>
      </c>
      <c r="L448" s="195"/>
      <c r="M448" s="195"/>
    </row>
    <row r="449" spans="1:13">
      <c r="A449" s="202">
        <v>42443</v>
      </c>
      <c r="B449" s="203" t="s">
        <v>57</v>
      </c>
      <c r="C449" s="109"/>
      <c r="D449" s="219"/>
      <c r="E449" s="204">
        <v>19013.97</v>
      </c>
      <c r="F449" s="232">
        <v>137</v>
      </c>
      <c r="G449" s="204">
        <v>1638777.24</v>
      </c>
      <c r="H449" s="121" t="s">
        <v>2145</v>
      </c>
      <c r="I449" s="129">
        <f t="shared" si="26"/>
        <v>1638777.2400000016</v>
      </c>
      <c r="J449" s="129">
        <f t="shared" si="27"/>
        <v>0</v>
      </c>
      <c r="K449" s="201"/>
      <c r="L449" s="195"/>
      <c r="M449" s="195"/>
    </row>
    <row r="450" spans="1:13">
      <c r="A450" s="202">
        <v>42441</v>
      </c>
      <c r="B450" s="203" t="s">
        <v>2146</v>
      </c>
      <c r="C450" s="109"/>
      <c r="D450" s="219"/>
      <c r="E450" s="204">
        <v>1100</v>
      </c>
      <c r="F450" s="232">
        <v>139</v>
      </c>
      <c r="G450" s="237">
        <v>1619763.27</v>
      </c>
      <c r="H450" s="121" t="s">
        <v>2147</v>
      </c>
      <c r="I450" s="129">
        <f t="shared" ref="I450:I458" si="28">+I451-C450+E450</f>
        <v>1619763.2700000016</v>
      </c>
      <c r="J450" s="129">
        <f t="shared" si="27"/>
        <v>0</v>
      </c>
      <c r="K450" s="201"/>
      <c r="L450" s="195"/>
      <c r="M450" s="195"/>
    </row>
    <row r="451" spans="1:13">
      <c r="A451" s="202">
        <v>42441</v>
      </c>
      <c r="B451" s="203" t="s">
        <v>2148</v>
      </c>
      <c r="C451" s="109"/>
      <c r="D451" s="219"/>
      <c r="E451" s="204">
        <v>53414</v>
      </c>
      <c r="F451" s="232">
        <v>134</v>
      </c>
      <c r="G451" s="204">
        <v>1618663.27</v>
      </c>
      <c r="H451" s="121" t="s">
        <v>2149</v>
      </c>
      <c r="I451" s="129">
        <f t="shared" si="28"/>
        <v>1618663.2700000016</v>
      </c>
      <c r="J451" s="129">
        <f t="shared" si="27"/>
        <v>0</v>
      </c>
      <c r="K451" s="201"/>
      <c r="L451" s="195"/>
      <c r="M451" s="195"/>
    </row>
    <row r="452" spans="1:13">
      <c r="A452" s="202">
        <v>42441</v>
      </c>
      <c r="B452" s="203" t="s">
        <v>2150</v>
      </c>
      <c r="C452" s="109">
        <v>8000</v>
      </c>
      <c r="D452" s="219">
        <v>92</v>
      </c>
      <c r="E452" s="204"/>
      <c r="F452" s="232"/>
      <c r="G452" s="204">
        <v>1565249.27</v>
      </c>
      <c r="H452" s="121"/>
      <c r="I452" s="129">
        <f t="shared" si="28"/>
        <v>1565249.2700000016</v>
      </c>
      <c r="J452" s="129">
        <f t="shared" si="27"/>
        <v>0</v>
      </c>
      <c r="L452" s="195"/>
      <c r="M452" s="195"/>
    </row>
    <row r="453" spans="1:13">
      <c r="A453" s="202">
        <v>42441</v>
      </c>
      <c r="B453" s="203" t="s">
        <v>2150</v>
      </c>
      <c r="C453" s="109">
        <v>5500</v>
      </c>
      <c r="D453" s="219">
        <v>93</v>
      </c>
      <c r="E453" s="204"/>
      <c r="F453" s="232"/>
      <c r="G453" s="204">
        <v>1573249.27</v>
      </c>
      <c r="H453" s="121"/>
      <c r="I453" s="129">
        <f t="shared" si="28"/>
        <v>1573249.2700000016</v>
      </c>
      <c r="J453" s="129">
        <f t="shared" si="27"/>
        <v>0</v>
      </c>
      <c r="L453" s="195"/>
      <c r="M453" s="195"/>
    </row>
    <row r="454" spans="1:13">
      <c r="A454" s="202">
        <v>42441</v>
      </c>
      <c r="B454" s="202" t="s">
        <v>2151</v>
      </c>
      <c r="C454" s="109">
        <v>7454.16</v>
      </c>
      <c r="D454" s="219">
        <v>91</v>
      </c>
      <c r="E454" s="204"/>
      <c r="F454" s="232"/>
      <c r="G454" s="204">
        <v>1578749.27</v>
      </c>
      <c r="H454" s="121"/>
      <c r="I454" s="129">
        <f t="shared" si="28"/>
        <v>1578749.2700000016</v>
      </c>
      <c r="J454" s="129">
        <f t="shared" si="27"/>
        <v>0</v>
      </c>
      <c r="L454" s="195"/>
      <c r="M454" s="195"/>
    </row>
    <row r="455" spans="1:13">
      <c r="A455" s="202">
        <v>42441</v>
      </c>
      <c r="B455" s="203" t="s">
        <v>16</v>
      </c>
      <c r="C455" s="109"/>
      <c r="D455" s="219"/>
      <c r="E455" s="204">
        <v>15578.01</v>
      </c>
      <c r="F455" s="232">
        <v>121</v>
      </c>
      <c r="G455" s="204">
        <v>1586203.43</v>
      </c>
      <c r="H455" s="121" t="s">
        <v>2152</v>
      </c>
      <c r="I455" s="129">
        <f t="shared" si="28"/>
        <v>1586203.4300000016</v>
      </c>
      <c r="J455" s="129">
        <f t="shared" si="27"/>
        <v>0</v>
      </c>
      <c r="K455" s="201"/>
      <c r="L455" s="195"/>
      <c r="M455" s="195"/>
    </row>
    <row r="456" spans="1:13">
      <c r="A456" s="202">
        <v>42441</v>
      </c>
      <c r="B456" s="203" t="s">
        <v>16</v>
      </c>
      <c r="C456" s="109"/>
      <c r="D456" s="219"/>
      <c r="E456" s="204">
        <v>33222.36</v>
      </c>
      <c r="F456" s="232">
        <v>118</v>
      </c>
      <c r="G456" s="204">
        <v>1570625.42</v>
      </c>
      <c r="H456" s="121" t="s">
        <v>2153</v>
      </c>
      <c r="I456" s="129">
        <f t="shared" si="28"/>
        <v>1570625.4200000016</v>
      </c>
      <c r="J456" s="129">
        <f t="shared" si="27"/>
        <v>0</v>
      </c>
      <c r="K456" s="201"/>
      <c r="L456" s="195"/>
      <c r="M456" s="195"/>
    </row>
    <row r="457" spans="1:13">
      <c r="A457" s="202">
        <v>42441</v>
      </c>
      <c r="B457" s="229" t="s">
        <v>2154</v>
      </c>
      <c r="C457" s="109">
        <v>5000</v>
      </c>
      <c r="D457" s="235">
        <v>182</v>
      </c>
      <c r="E457" s="204"/>
      <c r="F457" s="232"/>
      <c r="G457" s="204">
        <v>1537403.06</v>
      </c>
      <c r="H457" s="121"/>
      <c r="I457" s="129">
        <f t="shared" si="28"/>
        <v>1537403.0600000015</v>
      </c>
      <c r="J457" s="129">
        <f t="shared" si="27"/>
        <v>0</v>
      </c>
      <c r="L457" s="195"/>
      <c r="M457" s="195"/>
    </row>
    <row r="458" spans="1:13">
      <c r="A458" s="162">
        <v>42443</v>
      </c>
      <c r="B458" s="99" t="s">
        <v>2155</v>
      </c>
      <c r="C458" s="109"/>
      <c r="E458" s="220">
        <v>42437.35</v>
      </c>
      <c r="F458" s="233">
        <v>601</v>
      </c>
      <c r="G458" s="210">
        <v>1542403.06</v>
      </c>
      <c r="H458" s="121"/>
      <c r="I458" s="129">
        <f t="shared" si="28"/>
        <v>1542403.0600000015</v>
      </c>
      <c r="J458" s="129">
        <f t="shared" si="27"/>
        <v>0</v>
      </c>
      <c r="K458" s="201"/>
      <c r="L458" s="195"/>
      <c r="M458" s="195"/>
    </row>
    <row r="459" spans="1:13">
      <c r="A459" s="162">
        <v>42443</v>
      </c>
      <c r="B459" s="99" t="s">
        <v>2156</v>
      </c>
      <c r="C459" s="109">
        <v>3924</v>
      </c>
      <c r="D459" s="221">
        <v>83</v>
      </c>
      <c r="E459" s="204"/>
      <c r="F459" s="232"/>
      <c r="G459" s="204">
        <v>1499965.71</v>
      </c>
      <c r="H459" s="121"/>
      <c r="I459" s="129">
        <f t="shared" ref="I459:I488" si="29">+I460-C459+E459</f>
        <v>1499965.7100000014</v>
      </c>
      <c r="J459" s="129">
        <f t="shared" si="27"/>
        <v>0</v>
      </c>
      <c r="L459" s="195"/>
      <c r="M459" s="195"/>
    </row>
    <row r="460" spans="1:13">
      <c r="A460" s="202">
        <v>42440</v>
      </c>
      <c r="B460" s="203" t="s">
        <v>2157</v>
      </c>
      <c r="C460" s="109">
        <v>730.8</v>
      </c>
      <c r="D460" s="219"/>
      <c r="E460" s="204"/>
      <c r="F460" s="232"/>
      <c r="G460" s="237">
        <v>1503889.71</v>
      </c>
      <c r="H460" s="121"/>
      <c r="I460" s="129">
        <f t="shared" si="29"/>
        <v>1503889.7100000014</v>
      </c>
      <c r="J460" s="129">
        <f t="shared" ref="J460:J488" si="30">+G460-I460</f>
        <v>0</v>
      </c>
      <c r="M460" s="195"/>
    </row>
    <row r="461" spans="1:13">
      <c r="A461" s="202">
        <v>42440</v>
      </c>
      <c r="B461" s="203" t="s">
        <v>2158</v>
      </c>
      <c r="C461" s="109"/>
      <c r="D461" s="219"/>
      <c r="E461" s="204">
        <v>114183.33</v>
      </c>
      <c r="F461" s="232">
        <v>602</v>
      </c>
      <c r="G461" s="204">
        <v>1504620.51</v>
      </c>
      <c r="H461" s="121"/>
      <c r="I461" s="129">
        <f t="shared" si="29"/>
        <v>1504620.5100000014</v>
      </c>
      <c r="J461" s="129">
        <f t="shared" si="30"/>
        <v>0</v>
      </c>
      <c r="K461" s="201"/>
      <c r="M461" s="195"/>
    </row>
    <row r="462" spans="1:13">
      <c r="A462" s="202">
        <v>42440</v>
      </c>
      <c r="B462" s="203" t="s">
        <v>2159</v>
      </c>
      <c r="C462" s="109"/>
      <c r="D462" s="219"/>
      <c r="E462" s="204">
        <v>25635.94</v>
      </c>
      <c r="F462" s="232">
        <v>126</v>
      </c>
      <c r="G462" s="204">
        <v>1390437.18</v>
      </c>
      <c r="H462" s="121" t="s">
        <v>1005</v>
      </c>
      <c r="I462" s="129">
        <f t="shared" si="29"/>
        <v>1390437.1800000013</v>
      </c>
      <c r="J462" s="129">
        <f t="shared" si="30"/>
        <v>0</v>
      </c>
      <c r="K462" s="201"/>
      <c r="M462" s="195"/>
    </row>
    <row r="463" spans="1:13">
      <c r="A463" s="202">
        <v>42440</v>
      </c>
      <c r="B463" s="203" t="s">
        <v>13</v>
      </c>
      <c r="C463" s="109"/>
      <c r="D463" s="219"/>
      <c r="E463" s="204">
        <v>80750.61</v>
      </c>
      <c r="F463" s="232">
        <v>117</v>
      </c>
      <c r="G463" s="204">
        <v>1364801.24</v>
      </c>
      <c r="H463" s="121" t="s">
        <v>2160</v>
      </c>
      <c r="I463" s="129">
        <f t="shared" si="29"/>
        <v>1364801.2400000014</v>
      </c>
      <c r="J463" s="129">
        <f t="shared" si="30"/>
        <v>0</v>
      </c>
      <c r="K463" s="201"/>
      <c r="M463" s="195"/>
    </row>
    <row r="464" spans="1:13">
      <c r="A464" s="202">
        <v>42440</v>
      </c>
      <c r="B464" s="203" t="s">
        <v>2161</v>
      </c>
      <c r="C464" s="109">
        <v>50000</v>
      </c>
      <c r="D464" s="219">
        <v>90</v>
      </c>
      <c r="E464" s="204"/>
      <c r="F464" s="232"/>
      <c r="G464" s="204">
        <v>1284050.6299999999</v>
      </c>
      <c r="H464" s="121"/>
      <c r="I464" s="129">
        <f t="shared" si="29"/>
        <v>1284050.6300000013</v>
      </c>
      <c r="J464" s="129">
        <f t="shared" si="30"/>
        <v>0</v>
      </c>
      <c r="M464" s="195"/>
    </row>
    <row r="465" spans="1:13">
      <c r="A465" s="202">
        <v>42440</v>
      </c>
      <c r="B465" s="203" t="s">
        <v>2162</v>
      </c>
      <c r="C465" s="109"/>
      <c r="D465" s="219"/>
      <c r="E465" s="204">
        <v>55000</v>
      </c>
      <c r="F465" s="232">
        <v>127</v>
      </c>
      <c r="G465" s="204">
        <v>1334050.6299999999</v>
      </c>
      <c r="H465" s="211" t="s">
        <v>2163</v>
      </c>
      <c r="I465" s="129">
        <f t="shared" si="29"/>
        <v>1334050.6300000013</v>
      </c>
      <c r="J465" s="129">
        <f t="shared" si="30"/>
        <v>0</v>
      </c>
      <c r="K465" s="201"/>
      <c r="M465" s="195"/>
    </row>
    <row r="466" spans="1:13">
      <c r="A466" s="202">
        <v>42440</v>
      </c>
      <c r="B466" s="203" t="s">
        <v>2164</v>
      </c>
      <c r="C466" s="109"/>
      <c r="D466" s="219"/>
      <c r="E466" s="204">
        <v>84000</v>
      </c>
      <c r="F466" s="232">
        <v>129</v>
      </c>
      <c r="G466" s="204">
        <v>1279050.6299999999</v>
      </c>
      <c r="H466" s="211" t="s">
        <v>2163</v>
      </c>
      <c r="I466" s="129">
        <f t="shared" si="29"/>
        <v>1279050.6300000013</v>
      </c>
      <c r="J466" s="129">
        <f t="shared" si="30"/>
        <v>0</v>
      </c>
      <c r="K466" s="201"/>
      <c r="M466" s="195"/>
    </row>
    <row r="467" spans="1:13">
      <c r="A467" s="202">
        <v>42440</v>
      </c>
      <c r="B467" s="203" t="s">
        <v>2165</v>
      </c>
      <c r="C467" s="109"/>
      <c r="D467" s="219"/>
      <c r="E467" s="204">
        <v>29000</v>
      </c>
      <c r="F467" s="232">
        <v>128</v>
      </c>
      <c r="G467" s="204">
        <v>1195050.6299999999</v>
      </c>
      <c r="H467" s="211" t="s">
        <v>2163</v>
      </c>
      <c r="I467" s="129">
        <f t="shared" si="29"/>
        <v>1195050.6300000013</v>
      </c>
      <c r="J467" s="129">
        <f t="shared" si="30"/>
        <v>0</v>
      </c>
      <c r="K467" s="201"/>
      <c r="M467" s="195"/>
    </row>
    <row r="468" spans="1:13">
      <c r="A468" s="202">
        <v>42440</v>
      </c>
      <c r="B468" s="203" t="s">
        <v>16</v>
      </c>
      <c r="C468" s="109"/>
      <c r="D468" s="219"/>
      <c r="E468" s="204">
        <v>75000</v>
      </c>
      <c r="F468" s="232">
        <v>113</v>
      </c>
      <c r="G468" s="204">
        <v>1166050.6299999999</v>
      </c>
      <c r="H468" s="121" t="s">
        <v>2166</v>
      </c>
      <c r="I468" s="129">
        <f t="shared" si="29"/>
        <v>1166050.6300000013</v>
      </c>
      <c r="J468" s="129">
        <f t="shared" si="30"/>
        <v>0</v>
      </c>
      <c r="K468" s="201"/>
      <c r="M468" s="195"/>
    </row>
    <row r="469" spans="1:13">
      <c r="A469" s="202">
        <v>42440</v>
      </c>
      <c r="B469" s="203" t="s">
        <v>2167</v>
      </c>
      <c r="C469" s="109"/>
      <c r="D469" s="219"/>
      <c r="E469" s="204">
        <v>4100</v>
      </c>
      <c r="F469" s="232">
        <v>136</v>
      </c>
      <c r="G469" s="204">
        <v>1091050.6299999999</v>
      </c>
      <c r="H469" s="121" t="s">
        <v>2168</v>
      </c>
      <c r="I469" s="129">
        <f t="shared" si="29"/>
        <v>1091050.6300000013</v>
      </c>
      <c r="J469" s="129">
        <f t="shared" si="30"/>
        <v>0</v>
      </c>
      <c r="K469" s="201"/>
      <c r="M469" s="195"/>
    </row>
    <row r="470" spans="1:13">
      <c r="A470" s="202">
        <v>42440</v>
      </c>
      <c r="B470" s="203" t="s">
        <v>2169</v>
      </c>
      <c r="C470" s="109"/>
      <c r="D470" s="219"/>
      <c r="E470" s="204">
        <v>705000</v>
      </c>
      <c r="F470" s="232">
        <v>122</v>
      </c>
      <c r="G470" s="204">
        <v>1086950.6299999999</v>
      </c>
      <c r="H470" s="121" t="s">
        <v>2170</v>
      </c>
      <c r="I470" s="129">
        <f t="shared" si="29"/>
        <v>1086950.6300000013</v>
      </c>
      <c r="J470" s="129">
        <f t="shared" si="30"/>
        <v>0</v>
      </c>
      <c r="K470" s="201"/>
      <c r="M470" s="195"/>
    </row>
    <row r="471" spans="1:13">
      <c r="A471" s="202">
        <v>42440</v>
      </c>
      <c r="B471" s="203" t="s">
        <v>2171</v>
      </c>
      <c r="C471" s="109"/>
      <c r="D471" s="219"/>
      <c r="E471" s="204">
        <v>282032.03999999998</v>
      </c>
      <c r="F471" s="232">
        <v>124</v>
      </c>
      <c r="G471" s="204">
        <v>381950.63</v>
      </c>
      <c r="H471" s="121" t="s">
        <v>2172</v>
      </c>
      <c r="I471" s="129">
        <f t="shared" si="29"/>
        <v>381950.63000000129</v>
      </c>
      <c r="J471" s="129">
        <f t="shared" si="30"/>
        <v>-1.280568540096283E-9</v>
      </c>
      <c r="K471" s="201"/>
      <c r="M471" s="195"/>
    </row>
    <row r="472" spans="1:13">
      <c r="A472" s="202">
        <v>42440</v>
      </c>
      <c r="B472" s="203" t="s">
        <v>16</v>
      </c>
      <c r="C472" s="109"/>
      <c r="D472" s="219"/>
      <c r="E472" s="204">
        <v>1600</v>
      </c>
      <c r="F472" s="232">
        <v>353</v>
      </c>
      <c r="G472" s="204">
        <v>99918.59</v>
      </c>
      <c r="H472" s="121" t="s">
        <v>2173</v>
      </c>
      <c r="I472" s="129">
        <f t="shared" si="29"/>
        <v>99918.590000001306</v>
      </c>
      <c r="J472" s="129">
        <f t="shared" si="30"/>
        <v>-1.3096723705530167E-9</v>
      </c>
      <c r="K472" s="201"/>
      <c r="M472" s="195"/>
    </row>
    <row r="473" spans="1:13">
      <c r="A473" s="202">
        <v>42440</v>
      </c>
      <c r="B473" s="226" t="s">
        <v>2174</v>
      </c>
      <c r="C473" s="109"/>
      <c r="D473" s="219"/>
      <c r="E473" s="204">
        <v>22976.43</v>
      </c>
      <c r="F473" s="232">
        <v>140</v>
      </c>
      <c r="G473" s="204">
        <v>98318.59</v>
      </c>
      <c r="H473" s="121" t="s">
        <v>2175</v>
      </c>
      <c r="I473" s="129">
        <f t="shared" si="29"/>
        <v>98318.590000001306</v>
      </c>
      <c r="J473" s="129">
        <f t="shared" si="30"/>
        <v>-1.3096723705530167E-9</v>
      </c>
      <c r="K473" s="201"/>
      <c r="M473" s="195"/>
    </row>
    <row r="474" spans="1:13">
      <c r="A474" s="202">
        <v>42440</v>
      </c>
      <c r="B474" s="203" t="s">
        <v>2176</v>
      </c>
      <c r="C474" s="109">
        <v>1048021.74</v>
      </c>
      <c r="D474" s="219">
        <v>89</v>
      </c>
      <c r="E474" s="204"/>
      <c r="F474" s="232"/>
      <c r="G474" s="204">
        <v>75342.16</v>
      </c>
      <c r="H474" s="121"/>
      <c r="I474" s="129">
        <f t="shared" si="29"/>
        <v>75342.160000001313</v>
      </c>
      <c r="J474" s="129">
        <f t="shared" si="30"/>
        <v>-1.3096723705530167E-9</v>
      </c>
      <c r="M474" s="195"/>
    </row>
    <row r="475" spans="1:13">
      <c r="A475" s="202">
        <v>42440</v>
      </c>
      <c r="B475" s="203" t="s">
        <v>989</v>
      </c>
      <c r="C475" s="109"/>
      <c r="D475" s="219"/>
      <c r="E475" s="204">
        <v>500006.11</v>
      </c>
      <c r="F475" s="232">
        <v>123</v>
      </c>
      <c r="G475" s="204">
        <v>1123363.8999999999</v>
      </c>
      <c r="H475" s="121" t="s">
        <v>2177</v>
      </c>
      <c r="I475" s="129">
        <f t="shared" si="29"/>
        <v>1123363.9000000013</v>
      </c>
      <c r="J475" s="129">
        <f t="shared" si="30"/>
        <v>0</v>
      </c>
      <c r="K475" s="201"/>
      <c r="M475" s="195"/>
    </row>
    <row r="476" spans="1:13">
      <c r="A476" s="202">
        <v>42440</v>
      </c>
      <c r="B476" s="203" t="s">
        <v>2178</v>
      </c>
      <c r="C476" s="109"/>
      <c r="D476" s="219"/>
      <c r="E476" s="204">
        <v>300000</v>
      </c>
      <c r="F476" s="232">
        <v>130</v>
      </c>
      <c r="G476" s="204">
        <v>623357.79</v>
      </c>
      <c r="H476" s="121" t="s">
        <v>2179</v>
      </c>
      <c r="I476" s="129">
        <f t="shared" si="29"/>
        <v>623357.7900000012</v>
      </c>
      <c r="J476" s="129">
        <f t="shared" si="30"/>
        <v>-1.1641532182693481E-9</v>
      </c>
      <c r="K476" s="201"/>
      <c r="M476" s="195"/>
    </row>
    <row r="477" spans="1:13">
      <c r="A477" s="202">
        <v>42440</v>
      </c>
      <c r="B477" s="203" t="s">
        <v>2180</v>
      </c>
      <c r="C477" s="109">
        <v>3001.04</v>
      </c>
      <c r="D477" s="219">
        <v>88</v>
      </c>
      <c r="E477" s="204"/>
      <c r="F477" s="232"/>
      <c r="G477" s="204">
        <v>323357.78999999998</v>
      </c>
      <c r="H477" s="121"/>
      <c r="I477" s="129">
        <f t="shared" si="29"/>
        <v>323357.79000000114</v>
      </c>
      <c r="J477" s="129">
        <f t="shared" si="30"/>
        <v>-1.1641532182693481E-9</v>
      </c>
      <c r="M477" s="195"/>
    </row>
    <row r="478" spans="1:13">
      <c r="A478" s="202">
        <v>42440</v>
      </c>
      <c r="B478" s="203" t="s">
        <v>2181</v>
      </c>
      <c r="C478" s="109"/>
      <c r="D478" s="219"/>
      <c r="E478" s="204">
        <v>14675.72</v>
      </c>
      <c r="F478" s="232">
        <v>110</v>
      </c>
      <c r="G478" s="204">
        <v>326358.83</v>
      </c>
      <c r="H478" s="121" t="s">
        <v>2182</v>
      </c>
      <c r="I478" s="129">
        <f t="shared" si="29"/>
        <v>326358.83000000112</v>
      </c>
      <c r="J478" s="129">
        <f t="shared" si="30"/>
        <v>-1.1059455573558807E-9</v>
      </c>
      <c r="K478" s="201"/>
      <c r="M478" s="195"/>
    </row>
    <row r="479" spans="1:13">
      <c r="A479" s="202">
        <v>42440</v>
      </c>
      <c r="B479" s="203" t="s">
        <v>13</v>
      </c>
      <c r="C479" s="109"/>
      <c r="D479" s="219"/>
      <c r="E479" s="204">
        <v>20000</v>
      </c>
      <c r="F479" s="232">
        <v>116</v>
      </c>
      <c r="G479" s="204">
        <v>311683.11</v>
      </c>
      <c r="H479" s="121" t="s">
        <v>2183</v>
      </c>
      <c r="I479" s="129">
        <f t="shared" si="29"/>
        <v>311683.11000000115</v>
      </c>
      <c r="J479" s="129">
        <f t="shared" si="30"/>
        <v>-1.1641532182693481E-9</v>
      </c>
      <c r="K479" s="201"/>
      <c r="M479" s="195"/>
    </row>
    <row r="480" spans="1:13">
      <c r="A480" s="202">
        <v>42440</v>
      </c>
      <c r="B480" s="229" t="s">
        <v>2184</v>
      </c>
      <c r="C480" s="109">
        <v>5000</v>
      </c>
      <c r="D480" s="235">
        <v>182</v>
      </c>
      <c r="E480" s="204"/>
      <c r="F480" s="232"/>
      <c r="G480" s="204">
        <v>291683.11</v>
      </c>
      <c r="H480" s="121"/>
      <c r="I480" s="129">
        <f t="shared" si="29"/>
        <v>291683.11000000115</v>
      </c>
      <c r="J480" s="129">
        <f t="shared" si="30"/>
        <v>-1.1641532182693481E-9</v>
      </c>
      <c r="M480" s="195"/>
    </row>
    <row r="481" spans="1:13">
      <c r="A481" s="202">
        <v>42440</v>
      </c>
      <c r="B481" s="226" t="s">
        <v>2185</v>
      </c>
      <c r="C481" s="109"/>
      <c r="D481" s="219"/>
      <c r="E481" s="204">
        <v>11329.81</v>
      </c>
      <c r="F481" s="232">
        <v>115</v>
      </c>
      <c r="G481" s="204">
        <v>296683.11</v>
      </c>
      <c r="H481" s="121" t="s">
        <v>2186</v>
      </c>
      <c r="I481" s="129">
        <f t="shared" si="29"/>
        <v>296683.11000000115</v>
      </c>
      <c r="J481" s="129">
        <f t="shared" si="30"/>
        <v>-1.1641532182693481E-9</v>
      </c>
      <c r="K481" s="201"/>
      <c r="M481" s="195"/>
    </row>
    <row r="482" spans="1:13">
      <c r="A482" s="202">
        <v>42440</v>
      </c>
      <c r="B482" s="224" t="s">
        <v>50</v>
      </c>
      <c r="C482" s="109">
        <v>11.27</v>
      </c>
      <c r="D482" s="219">
        <v>180</v>
      </c>
      <c r="E482" s="204"/>
      <c r="F482" s="232"/>
      <c r="G482" s="210">
        <v>285353.3</v>
      </c>
      <c r="H482" s="121"/>
      <c r="I482" s="129">
        <f t="shared" si="29"/>
        <v>285353.30000000115</v>
      </c>
      <c r="J482" s="129">
        <f t="shared" si="30"/>
        <v>-1.1641532182693481E-9</v>
      </c>
      <c r="M482" s="195"/>
    </row>
    <row r="483" spans="1:13">
      <c r="A483" s="202">
        <v>42440</v>
      </c>
      <c r="B483" s="224" t="s">
        <v>52</v>
      </c>
      <c r="C483" s="109">
        <v>70.42</v>
      </c>
      <c r="D483" s="219">
        <v>180</v>
      </c>
      <c r="E483" s="204"/>
      <c r="F483" s="232"/>
      <c r="G483" s="210">
        <v>285364.57</v>
      </c>
      <c r="H483" s="121"/>
      <c r="I483" s="129">
        <f t="shared" si="29"/>
        <v>285364.57000000117</v>
      </c>
      <c r="J483" s="129">
        <f t="shared" si="30"/>
        <v>-1.1641532182693481E-9</v>
      </c>
      <c r="M483" s="195"/>
    </row>
    <row r="484" spans="1:13">
      <c r="A484" s="202">
        <v>42440</v>
      </c>
      <c r="B484" s="203" t="s">
        <v>53</v>
      </c>
      <c r="C484" s="109"/>
      <c r="D484" s="219"/>
      <c r="E484" s="204">
        <v>14437.66</v>
      </c>
      <c r="F484" s="232">
        <v>109</v>
      </c>
      <c r="G484" s="210">
        <v>285434.99</v>
      </c>
      <c r="H484" s="121" t="s">
        <v>2187</v>
      </c>
      <c r="I484" s="129">
        <f t="shared" si="29"/>
        <v>285434.99000000115</v>
      </c>
      <c r="J484" s="129">
        <f t="shared" si="30"/>
        <v>-1.1641532182693481E-9</v>
      </c>
      <c r="K484" s="201"/>
      <c r="M484" s="195"/>
    </row>
    <row r="485" spans="1:13">
      <c r="A485" s="202">
        <v>42440</v>
      </c>
      <c r="B485" s="224" t="s">
        <v>55</v>
      </c>
      <c r="C485" s="109">
        <v>21.06</v>
      </c>
      <c r="D485" s="219">
        <v>180</v>
      </c>
      <c r="E485" s="204"/>
      <c r="F485" s="232"/>
      <c r="G485" s="210">
        <v>270997.33</v>
      </c>
      <c r="H485" s="121"/>
      <c r="I485" s="129">
        <f t="shared" si="29"/>
        <v>270997.33000000118</v>
      </c>
      <c r="J485" s="129">
        <f t="shared" si="30"/>
        <v>-1.1641532182693481E-9</v>
      </c>
      <c r="M485" s="195"/>
    </row>
    <row r="486" spans="1:13">
      <c r="A486" s="202">
        <v>42440</v>
      </c>
      <c r="B486" s="224" t="s">
        <v>56</v>
      </c>
      <c r="C486" s="109">
        <v>131.63</v>
      </c>
      <c r="D486" s="219">
        <v>180</v>
      </c>
      <c r="E486" s="204"/>
      <c r="F486" s="232"/>
      <c r="G486" s="210">
        <v>271018.39</v>
      </c>
      <c r="H486" s="121"/>
      <c r="I486" s="129">
        <f t="shared" si="29"/>
        <v>271018.39000000118</v>
      </c>
      <c r="J486" s="129">
        <f t="shared" si="30"/>
        <v>-1.1641532182693481E-9</v>
      </c>
      <c r="M486" s="195"/>
    </row>
    <row r="487" spans="1:13">
      <c r="A487" s="202">
        <v>42440</v>
      </c>
      <c r="B487" s="203" t="s">
        <v>57</v>
      </c>
      <c r="C487" s="109"/>
      <c r="D487" s="219"/>
      <c r="E487" s="204">
        <v>5373.22</v>
      </c>
      <c r="F487" s="232">
        <v>109</v>
      </c>
      <c r="G487" s="210">
        <v>271150.02</v>
      </c>
      <c r="H487" s="121" t="s">
        <v>2187</v>
      </c>
      <c r="I487" s="129">
        <f t="shared" si="29"/>
        <v>271150.02000000118</v>
      </c>
      <c r="J487" s="129">
        <f t="shared" si="30"/>
        <v>-1.1641532182693481E-9</v>
      </c>
      <c r="K487" s="201"/>
      <c r="M487" s="195"/>
    </row>
    <row r="488" spans="1:13">
      <c r="A488" s="202">
        <v>42440</v>
      </c>
      <c r="B488" s="203" t="s">
        <v>2188</v>
      </c>
      <c r="C488" s="109"/>
      <c r="D488" s="219"/>
      <c r="E488" s="204">
        <v>238.48</v>
      </c>
      <c r="F488" s="232">
        <v>112</v>
      </c>
      <c r="G488" s="210">
        <v>265776.8</v>
      </c>
      <c r="H488" s="121" t="s">
        <v>2189</v>
      </c>
      <c r="I488" s="129">
        <f t="shared" si="29"/>
        <v>265776.80000000121</v>
      </c>
      <c r="J488" s="129">
        <f t="shared" si="30"/>
        <v>-1.2223608791828156E-9</v>
      </c>
      <c r="M488" s="195"/>
    </row>
    <row r="489" spans="1:13">
      <c r="A489" s="212">
        <v>42439</v>
      </c>
      <c r="B489" s="203" t="s">
        <v>2190</v>
      </c>
      <c r="C489" s="109"/>
      <c r="D489" s="219"/>
      <c r="E489" s="204">
        <v>1248</v>
      </c>
      <c r="F489" s="232">
        <v>119</v>
      </c>
      <c r="G489" s="238">
        <v>265538.32</v>
      </c>
      <c r="H489" s="121" t="s">
        <v>2191</v>
      </c>
      <c r="I489" s="129">
        <f t="shared" ref="I489:I525" si="31">+I490-C489+E489</f>
        <v>265538.32000000123</v>
      </c>
      <c r="J489" s="129">
        <f t="shared" ref="J489:J525" si="32">+G489-I489</f>
        <v>-1.2223608791828156E-9</v>
      </c>
      <c r="K489" s="201"/>
      <c r="M489" s="195"/>
    </row>
    <row r="490" spans="1:13">
      <c r="A490" s="212">
        <v>42439</v>
      </c>
      <c r="B490" s="226" t="s">
        <v>2192</v>
      </c>
      <c r="C490" s="109"/>
      <c r="D490" s="219"/>
      <c r="E490" s="204">
        <v>13739.46</v>
      </c>
      <c r="F490" s="232">
        <v>111</v>
      </c>
      <c r="G490" s="210">
        <v>264290.32</v>
      </c>
      <c r="H490" s="121" t="s">
        <v>2193</v>
      </c>
      <c r="I490" s="129">
        <f t="shared" si="31"/>
        <v>264290.32000000123</v>
      </c>
      <c r="J490" s="129">
        <f t="shared" si="32"/>
        <v>-1.2223608791828156E-9</v>
      </c>
      <c r="K490" s="201"/>
      <c r="M490" s="195"/>
    </row>
    <row r="491" spans="1:13">
      <c r="A491" s="212">
        <v>42439</v>
      </c>
      <c r="B491" s="203" t="s">
        <v>2194</v>
      </c>
      <c r="C491" s="109">
        <v>113271.94</v>
      </c>
      <c r="D491" s="219">
        <v>84</v>
      </c>
      <c r="E491" s="204"/>
      <c r="F491" s="232"/>
      <c r="G491" s="210">
        <v>250550.86</v>
      </c>
      <c r="H491" s="121"/>
      <c r="I491" s="129">
        <f t="shared" si="31"/>
        <v>250550.86000000121</v>
      </c>
      <c r="J491" s="129">
        <f t="shared" si="32"/>
        <v>-1.2223608791828156E-9</v>
      </c>
      <c r="M491" s="195"/>
    </row>
    <row r="492" spans="1:13">
      <c r="A492" s="212">
        <v>42439</v>
      </c>
      <c r="B492" s="203" t="s">
        <v>2195</v>
      </c>
      <c r="C492" s="109"/>
      <c r="D492" s="219"/>
      <c r="E492" s="204">
        <v>10500</v>
      </c>
      <c r="F492" s="232">
        <v>106</v>
      </c>
      <c r="G492" s="210">
        <v>363822.8</v>
      </c>
      <c r="H492" s="121" t="s">
        <v>2196</v>
      </c>
      <c r="I492" s="129">
        <f t="shared" si="31"/>
        <v>363822.80000000121</v>
      </c>
      <c r="J492" s="129">
        <f t="shared" si="32"/>
        <v>-1.2223608791828156E-9</v>
      </c>
      <c r="K492" s="201"/>
      <c r="M492" s="195"/>
    </row>
    <row r="493" spans="1:13">
      <c r="A493" s="212">
        <v>42439</v>
      </c>
      <c r="B493" s="203" t="s">
        <v>2197</v>
      </c>
      <c r="C493" s="109"/>
      <c r="D493" s="219"/>
      <c r="E493" s="204">
        <v>1625.01</v>
      </c>
      <c r="F493" s="232">
        <v>108</v>
      </c>
      <c r="G493" s="210">
        <v>353322.8</v>
      </c>
      <c r="H493" s="121" t="s">
        <v>2198</v>
      </c>
      <c r="I493" s="129">
        <f t="shared" si="31"/>
        <v>353322.80000000121</v>
      </c>
      <c r="J493" s="129">
        <f t="shared" si="32"/>
        <v>-1.2223608791828156E-9</v>
      </c>
      <c r="K493" s="201"/>
      <c r="M493" s="195"/>
    </row>
    <row r="494" spans="1:13">
      <c r="A494" s="212">
        <v>42439</v>
      </c>
      <c r="B494" s="203" t="s">
        <v>2199</v>
      </c>
      <c r="C494" s="109"/>
      <c r="D494" s="219"/>
      <c r="E494" s="204">
        <v>50000</v>
      </c>
      <c r="F494" s="232">
        <v>105</v>
      </c>
      <c r="G494" s="210">
        <v>351697.79</v>
      </c>
      <c r="H494" s="121" t="s">
        <v>2200</v>
      </c>
      <c r="I494" s="129">
        <f t="shared" si="31"/>
        <v>351697.7900000012</v>
      </c>
      <c r="J494" s="129">
        <f t="shared" si="32"/>
        <v>-1.2223608791828156E-9</v>
      </c>
      <c r="K494" s="201"/>
      <c r="M494" s="195"/>
    </row>
    <row r="495" spans="1:13">
      <c r="A495" s="212">
        <v>42439</v>
      </c>
      <c r="B495" s="203" t="s">
        <v>2201</v>
      </c>
      <c r="C495" s="109"/>
      <c r="D495" s="219"/>
      <c r="E495" s="204">
        <v>104000</v>
      </c>
      <c r="F495" s="232">
        <v>104</v>
      </c>
      <c r="G495" s="210">
        <v>301697.78999999998</v>
      </c>
      <c r="H495" s="121" t="s">
        <v>2202</v>
      </c>
      <c r="I495" s="129">
        <f t="shared" si="31"/>
        <v>301697.7900000012</v>
      </c>
      <c r="J495" s="129">
        <f t="shared" si="32"/>
        <v>-1.2223608791828156E-9</v>
      </c>
      <c r="K495" s="201"/>
      <c r="M495" s="195"/>
    </row>
    <row r="496" spans="1:13">
      <c r="A496" s="212">
        <v>42439</v>
      </c>
      <c r="B496" s="203" t="s">
        <v>173</v>
      </c>
      <c r="C496" s="109"/>
      <c r="D496" s="219"/>
      <c r="E496" s="109">
        <v>1840</v>
      </c>
      <c r="F496" s="232">
        <v>107</v>
      </c>
      <c r="G496" s="210">
        <v>197697.79</v>
      </c>
      <c r="H496" s="121" t="s">
        <v>2203</v>
      </c>
      <c r="I496" s="129">
        <f t="shared" si="31"/>
        <v>197697.79000000123</v>
      </c>
      <c r="J496" s="129">
        <f t="shared" si="32"/>
        <v>-1.2223608791828156E-9</v>
      </c>
      <c r="K496" s="201"/>
      <c r="M496" s="195"/>
    </row>
    <row r="497" spans="1:13">
      <c r="A497" s="212">
        <v>42439</v>
      </c>
      <c r="B497" s="203" t="s">
        <v>2204</v>
      </c>
      <c r="C497" s="109"/>
      <c r="D497" s="219"/>
      <c r="E497" s="204">
        <v>7478.44</v>
      </c>
      <c r="F497" s="232">
        <v>103</v>
      </c>
      <c r="G497" s="210">
        <v>195857.79</v>
      </c>
      <c r="H497" s="121" t="s">
        <v>2205</v>
      </c>
      <c r="I497" s="129">
        <f t="shared" si="31"/>
        <v>195857.79000000123</v>
      </c>
      <c r="J497" s="129">
        <f t="shared" si="32"/>
        <v>-1.2223608791828156E-9</v>
      </c>
      <c r="K497" s="201"/>
      <c r="M497" s="195"/>
    </row>
    <row r="498" spans="1:13">
      <c r="A498" s="212">
        <v>42439</v>
      </c>
      <c r="B498" s="203" t="s">
        <v>2206</v>
      </c>
      <c r="C498" s="109"/>
      <c r="D498" s="219"/>
      <c r="E498" s="204">
        <v>5562.47</v>
      </c>
      <c r="F498" s="232">
        <v>88</v>
      </c>
      <c r="G498" s="210">
        <v>188379.35</v>
      </c>
      <c r="H498" s="121" t="s">
        <v>2207</v>
      </c>
      <c r="I498" s="129">
        <f t="shared" si="31"/>
        <v>188379.35000000123</v>
      </c>
      <c r="J498" s="129">
        <f t="shared" si="32"/>
        <v>-1.2223608791828156E-9</v>
      </c>
      <c r="K498" s="201"/>
      <c r="M498" s="195"/>
    </row>
    <row r="499" spans="1:13">
      <c r="A499" s="212">
        <v>42439</v>
      </c>
      <c r="B499" s="203" t="s">
        <v>2208</v>
      </c>
      <c r="C499" s="109">
        <v>100000</v>
      </c>
      <c r="D499" s="219">
        <v>5</v>
      </c>
      <c r="E499" s="204"/>
      <c r="F499" s="232"/>
      <c r="G499" s="210">
        <v>182816.88</v>
      </c>
      <c r="H499" s="121"/>
      <c r="I499" s="129">
        <f t="shared" si="31"/>
        <v>182816.88000000123</v>
      </c>
      <c r="J499" s="129">
        <f t="shared" si="32"/>
        <v>-1.2223608791828156E-9</v>
      </c>
      <c r="M499" s="195"/>
    </row>
    <row r="500" spans="1:13">
      <c r="A500" s="212">
        <v>42439</v>
      </c>
      <c r="B500" s="203" t="s">
        <v>2209</v>
      </c>
      <c r="C500" s="109">
        <v>58.59</v>
      </c>
      <c r="D500" s="219">
        <v>82</v>
      </c>
      <c r="E500" s="204"/>
      <c r="F500" s="232"/>
      <c r="G500" s="210">
        <v>282816.88</v>
      </c>
      <c r="H500" s="121"/>
      <c r="I500" s="129">
        <f t="shared" si="31"/>
        <v>282816.88000000123</v>
      </c>
      <c r="J500" s="129">
        <f t="shared" si="32"/>
        <v>-1.2223608791828156E-9</v>
      </c>
      <c r="M500" s="195"/>
    </row>
    <row r="501" spans="1:13">
      <c r="A501" s="212">
        <v>42439</v>
      </c>
      <c r="B501" s="203" t="s">
        <v>2210</v>
      </c>
      <c r="C501" s="109"/>
      <c r="D501" s="219"/>
      <c r="E501" s="204">
        <v>63987.59</v>
      </c>
      <c r="F501" s="232"/>
      <c r="G501" s="210">
        <v>282875.46999999997</v>
      </c>
      <c r="H501" s="121"/>
      <c r="I501" s="129">
        <f t="shared" si="31"/>
        <v>282875.47000000125</v>
      </c>
      <c r="J501" s="129">
        <f t="shared" si="32"/>
        <v>-1.280568540096283E-9</v>
      </c>
      <c r="K501" s="201"/>
      <c r="M501" s="195"/>
    </row>
    <row r="502" spans="1:13">
      <c r="A502" s="202">
        <v>42439</v>
      </c>
      <c r="B502" s="227" t="s">
        <v>2211</v>
      </c>
      <c r="C502" s="109">
        <v>456444.68</v>
      </c>
      <c r="D502" s="219">
        <v>78</v>
      </c>
      <c r="E502" s="204"/>
      <c r="F502" s="232"/>
      <c r="G502" s="204">
        <v>218887.88</v>
      </c>
      <c r="H502" s="121" t="s">
        <v>1551</v>
      </c>
      <c r="I502" s="129">
        <f t="shared" si="31"/>
        <v>218887.88000000123</v>
      </c>
      <c r="J502" s="129">
        <f t="shared" si="32"/>
        <v>-1.2223608791828156E-9</v>
      </c>
      <c r="M502" s="195"/>
    </row>
    <row r="503" spans="1:13">
      <c r="A503" s="202">
        <v>42439</v>
      </c>
      <c r="B503" s="227" t="s">
        <v>2212</v>
      </c>
      <c r="C503" s="109">
        <v>836.83</v>
      </c>
      <c r="D503" s="219">
        <v>78</v>
      </c>
      <c r="E503" s="204"/>
      <c r="F503" s="232"/>
      <c r="G503" s="204">
        <v>675332.56</v>
      </c>
      <c r="H503" s="121" t="s">
        <v>1551</v>
      </c>
      <c r="I503" s="129">
        <f t="shared" si="31"/>
        <v>675332.56000000122</v>
      </c>
      <c r="J503" s="129">
        <f t="shared" si="32"/>
        <v>-1.1641532182693481E-9</v>
      </c>
      <c r="M503" s="195"/>
    </row>
    <row r="504" spans="1:13">
      <c r="A504" s="202">
        <v>42439</v>
      </c>
      <c r="B504" s="227" t="s">
        <v>2213</v>
      </c>
      <c r="C504" s="109">
        <v>222062.99</v>
      </c>
      <c r="D504" s="219">
        <v>79</v>
      </c>
      <c r="E504" s="204"/>
      <c r="F504" s="232"/>
      <c r="G504" s="204">
        <v>676169.39</v>
      </c>
      <c r="H504" s="121" t="s">
        <v>933</v>
      </c>
      <c r="I504" s="129">
        <f t="shared" si="31"/>
        <v>676169.39000000118</v>
      </c>
      <c r="J504" s="129">
        <f t="shared" si="32"/>
        <v>-1.1641532182693481E-9</v>
      </c>
      <c r="M504" s="195"/>
    </row>
    <row r="505" spans="1:13">
      <c r="A505" s="202">
        <v>42439</v>
      </c>
      <c r="B505" s="227" t="s">
        <v>2214</v>
      </c>
      <c r="C505" s="109">
        <v>407.12</v>
      </c>
      <c r="D505" s="219">
        <v>79</v>
      </c>
      <c r="E505" s="204"/>
      <c r="F505" s="232"/>
      <c r="G505" s="204">
        <v>898232.38</v>
      </c>
      <c r="H505" s="121" t="s">
        <v>933</v>
      </c>
      <c r="I505" s="129">
        <f t="shared" si="31"/>
        <v>898232.38000000117</v>
      </c>
      <c r="J505" s="129">
        <f t="shared" si="32"/>
        <v>-1.1641532182693481E-9</v>
      </c>
      <c r="M505" s="195"/>
    </row>
    <row r="506" spans="1:13">
      <c r="A506" s="202">
        <v>42439</v>
      </c>
      <c r="B506" s="227" t="s">
        <v>2215</v>
      </c>
      <c r="C506" s="109">
        <v>222062.99</v>
      </c>
      <c r="D506" s="219">
        <v>80</v>
      </c>
      <c r="E506" s="204"/>
      <c r="F506" s="232"/>
      <c r="G506" s="204">
        <v>898639.5</v>
      </c>
      <c r="H506" s="121" t="s">
        <v>835</v>
      </c>
      <c r="I506" s="129">
        <f t="shared" si="31"/>
        <v>898639.50000000116</v>
      </c>
      <c r="J506" s="129">
        <f t="shared" si="32"/>
        <v>-1.1641532182693481E-9</v>
      </c>
      <c r="M506" s="195"/>
    </row>
    <row r="507" spans="1:13">
      <c r="A507" s="202">
        <v>42439</v>
      </c>
      <c r="B507" s="227" t="s">
        <v>2216</v>
      </c>
      <c r="C507" s="109">
        <v>407.12</v>
      </c>
      <c r="D507" s="219">
        <v>80</v>
      </c>
      <c r="E507" s="204"/>
      <c r="F507" s="232"/>
      <c r="G507" s="204">
        <v>1120702.49</v>
      </c>
      <c r="H507" s="121" t="s">
        <v>835</v>
      </c>
      <c r="I507" s="129">
        <f t="shared" si="31"/>
        <v>1120702.4900000012</v>
      </c>
      <c r="J507" s="129">
        <f t="shared" si="32"/>
        <v>0</v>
      </c>
      <c r="M507" s="195"/>
    </row>
    <row r="508" spans="1:13">
      <c r="A508" s="202">
        <v>42439</v>
      </c>
      <c r="B508" s="227" t="s">
        <v>2217</v>
      </c>
      <c r="C508" s="109">
        <v>222062.99</v>
      </c>
      <c r="D508" s="219">
        <v>81</v>
      </c>
      <c r="E508" s="204"/>
      <c r="F508" s="232"/>
      <c r="G508" s="204">
        <v>1121109.6100000001</v>
      </c>
      <c r="H508" s="121" t="s">
        <v>1619</v>
      </c>
      <c r="I508" s="129">
        <f t="shared" si="31"/>
        <v>1121109.6100000013</v>
      </c>
      <c r="J508" s="129">
        <f t="shared" si="32"/>
        <v>0</v>
      </c>
      <c r="M508" s="195"/>
    </row>
    <row r="509" spans="1:13">
      <c r="A509" s="202">
        <v>42439</v>
      </c>
      <c r="B509" s="227" t="s">
        <v>2218</v>
      </c>
      <c r="C509" s="109">
        <v>407.12</v>
      </c>
      <c r="D509" s="219">
        <v>81</v>
      </c>
      <c r="E509" s="204"/>
      <c r="F509" s="232"/>
      <c r="G509" s="204">
        <v>1343172.6</v>
      </c>
      <c r="H509" s="121" t="s">
        <v>1619</v>
      </c>
      <c r="I509" s="129">
        <f t="shared" si="31"/>
        <v>1343172.6000000013</v>
      </c>
      <c r="J509" s="129">
        <f t="shared" si="32"/>
        <v>0</v>
      </c>
      <c r="M509" s="195"/>
    </row>
    <row r="510" spans="1:13">
      <c r="A510" s="212">
        <v>42439</v>
      </c>
      <c r="B510" s="213" t="s">
        <v>2219</v>
      </c>
      <c r="C510" s="109"/>
      <c r="D510" s="219"/>
      <c r="E510" s="204">
        <v>9000</v>
      </c>
      <c r="F510" s="232">
        <v>48</v>
      </c>
      <c r="G510" s="210">
        <v>1343579.72</v>
      </c>
      <c r="H510" s="121" t="s">
        <v>2220</v>
      </c>
      <c r="I510" s="129">
        <f t="shared" si="31"/>
        <v>1343579.7200000014</v>
      </c>
      <c r="J510" s="129">
        <f t="shared" si="32"/>
        <v>0</v>
      </c>
      <c r="K510" s="201"/>
      <c r="M510" s="195"/>
    </row>
    <row r="511" spans="1:13">
      <c r="A511" s="212">
        <v>42439</v>
      </c>
      <c r="B511" s="213" t="s">
        <v>2221</v>
      </c>
      <c r="C511" s="109">
        <v>3584.89</v>
      </c>
      <c r="D511" s="219">
        <v>53</v>
      </c>
      <c r="E511" s="204"/>
      <c r="F511" s="232"/>
      <c r="G511" s="210">
        <v>1334579.72</v>
      </c>
      <c r="H511" s="121"/>
      <c r="I511" s="129">
        <f t="shared" si="31"/>
        <v>1334579.7200000014</v>
      </c>
      <c r="J511" s="129">
        <f t="shared" si="32"/>
        <v>0</v>
      </c>
      <c r="M511" s="195"/>
    </row>
    <row r="512" spans="1:13">
      <c r="A512" s="212">
        <v>42439</v>
      </c>
      <c r="B512" s="213" t="s">
        <v>2222</v>
      </c>
      <c r="C512" s="109"/>
      <c r="D512" s="219"/>
      <c r="E512" s="204">
        <v>4100</v>
      </c>
      <c r="F512" s="232">
        <v>101</v>
      </c>
      <c r="G512" s="210">
        <v>1338164.6100000001</v>
      </c>
      <c r="H512" s="121" t="s">
        <v>2223</v>
      </c>
      <c r="I512" s="129">
        <f t="shared" si="31"/>
        <v>1338164.6100000013</v>
      </c>
      <c r="J512" s="129">
        <f t="shared" si="32"/>
        <v>0</v>
      </c>
      <c r="K512" s="201"/>
      <c r="M512" s="195"/>
    </row>
    <row r="513" spans="1:13">
      <c r="A513" s="212">
        <v>42439</v>
      </c>
      <c r="B513" s="213" t="s">
        <v>2224</v>
      </c>
      <c r="C513" s="109"/>
      <c r="D513" s="219"/>
      <c r="E513" s="204">
        <v>1025</v>
      </c>
      <c r="F513" s="232">
        <v>89</v>
      </c>
      <c r="G513" s="210">
        <v>1334064.6100000001</v>
      </c>
      <c r="H513" s="121" t="s">
        <v>2225</v>
      </c>
      <c r="I513" s="129">
        <f t="shared" si="31"/>
        <v>1334064.6100000013</v>
      </c>
      <c r="J513" s="129">
        <f t="shared" si="32"/>
        <v>0</v>
      </c>
      <c r="K513" s="201"/>
      <c r="M513" s="195"/>
    </row>
    <row r="514" spans="1:13">
      <c r="A514" s="212">
        <v>42439</v>
      </c>
      <c r="B514" s="213" t="s">
        <v>2226</v>
      </c>
      <c r="C514" s="109"/>
      <c r="D514" s="219"/>
      <c r="E514" s="204">
        <v>3666.34</v>
      </c>
      <c r="F514" s="232">
        <v>94</v>
      </c>
      <c r="G514" s="210">
        <v>1333039.6100000001</v>
      </c>
      <c r="H514" s="121" t="s">
        <v>2227</v>
      </c>
      <c r="I514" s="129">
        <f t="shared" si="31"/>
        <v>1333039.6100000013</v>
      </c>
      <c r="J514" s="129">
        <f t="shared" si="32"/>
        <v>0</v>
      </c>
      <c r="K514" s="201"/>
      <c r="M514" s="195"/>
    </row>
    <row r="515" spans="1:13">
      <c r="A515" s="212">
        <v>42439</v>
      </c>
      <c r="B515" s="213" t="s">
        <v>2228</v>
      </c>
      <c r="C515" s="109"/>
      <c r="D515" s="219"/>
      <c r="E515" s="204">
        <v>15000</v>
      </c>
      <c r="F515" s="232">
        <v>91</v>
      </c>
      <c r="G515" s="210">
        <v>1329373.27</v>
      </c>
      <c r="H515" s="121" t="s">
        <v>2229</v>
      </c>
      <c r="I515" s="129">
        <f t="shared" si="31"/>
        <v>1329373.2700000012</v>
      </c>
      <c r="J515" s="129">
        <f t="shared" si="32"/>
        <v>0</v>
      </c>
      <c r="K515" s="201"/>
      <c r="M515" s="195"/>
    </row>
    <row r="516" spans="1:13">
      <c r="A516" s="212">
        <v>42439</v>
      </c>
      <c r="B516" s="213" t="s">
        <v>2230</v>
      </c>
      <c r="C516" s="109"/>
      <c r="D516" s="219"/>
      <c r="E516" s="204">
        <v>8000</v>
      </c>
      <c r="F516" s="232">
        <v>90</v>
      </c>
      <c r="G516" s="210">
        <v>1314373.27</v>
      </c>
      <c r="H516" s="121" t="s">
        <v>2231</v>
      </c>
      <c r="I516" s="129">
        <f t="shared" si="31"/>
        <v>1314373.2700000012</v>
      </c>
      <c r="J516" s="129">
        <f t="shared" si="32"/>
        <v>0</v>
      </c>
      <c r="K516" s="201"/>
      <c r="M516" s="195"/>
    </row>
    <row r="517" spans="1:13">
      <c r="A517" s="212">
        <v>42439</v>
      </c>
      <c r="B517" s="213" t="s">
        <v>2232</v>
      </c>
      <c r="C517" s="109"/>
      <c r="D517" s="219"/>
      <c r="E517" s="204">
        <v>24867.96</v>
      </c>
      <c r="F517" s="232">
        <v>92</v>
      </c>
      <c r="G517" s="210">
        <v>1306373.27</v>
      </c>
      <c r="H517" s="121" t="s">
        <v>2233</v>
      </c>
      <c r="I517" s="129">
        <f t="shared" si="31"/>
        <v>1306373.2700000012</v>
      </c>
      <c r="J517" s="129">
        <f t="shared" si="32"/>
        <v>0</v>
      </c>
      <c r="K517" s="201"/>
      <c r="M517" s="195"/>
    </row>
    <row r="518" spans="1:13">
      <c r="A518" s="212">
        <v>42439</v>
      </c>
      <c r="B518" s="213" t="s">
        <v>2234</v>
      </c>
      <c r="C518" s="109"/>
      <c r="D518" s="219"/>
      <c r="E518" s="204">
        <v>109500</v>
      </c>
      <c r="F518" s="232">
        <v>93</v>
      </c>
      <c r="G518" s="210">
        <v>1281505.31</v>
      </c>
      <c r="H518" s="121" t="s">
        <v>2235</v>
      </c>
      <c r="I518" s="129">
        <f t="shared" si="31"/>
        <v>1281505.3100000012</v>
      </c>
      <c r="J518" s="129">
        <f t="shared" si="32"/>
        <v>0</v>
      </c>
      <c r="K518" s="201"/>
      <c r="M518" s="195"/>
    </row>
    <row r="519" spans="1:13">
      <c r="A519" s="212">
        <v>42439</v>
      </c>
      <c r="B519" s="229" t="s">
        <v>1453</v>
      </c>
      <c r="C519" s="109">
        <v>5000</v>
      </c>
      <c r="D519" s="235">
        <v>182</v>
      </c>
      <c r="E519" s="204"/>
      <c r="F519" s="232"/>
      <c r="G519" s="210">
        <v>1172005.31</v>
      </c>
      <c r="H519" s="121"/>
      <c r="I519" s="129">
        <f t="shared" si="31"/>
        <v>1172005.3100000012</v>
      </c>
      <c r="J519" s="129">
        <f t="shared" si="32"/>
        <v>0</v>
      </c>
      <c r="M519" s="195"/>
    </row>
    <row r="520" spans="1:13">
      <c r="A520" s="202">
        <v>42439</v>
      </c>
      <c r="B520" s="224" t="s">
        <v>50</v>
      </c>
      <c r="C520" s="109">
        <v>16.86</v>
      </c>
      <c r="D520" s="219">
        <v>180</v>
      </c>
      <c r="E520" s="204"/>
      <c r="F520" s="232"/>
      <c r="G520" s="204">
        <v>1177005.31</v>
      </c>
      <c r="H520" s="214"/>
      <c r="I520" s="129">
        <f t="shared" si="31"/>
        <v>1177005.3100000012</v>
      </c>
      <c r="J520" s="129">
        <f t="shared" si="32"/>
        <v>0</v>
      </c>
      <c r="M520" s="195"/>
    </row>
    <row r="521" spans="1:13">
      <c r="A521" s="202">
        <v>42439</v>
      </c>
      <c r="B521" s="224" t="s">
        <v>52</v>
      </c>
      <c r="C521" s="109">
        <v>105.38</v>
      </c>
      <c r="D521" s="219">
        <v>180</v>
      </c>
      <c r="E521" s="204"/>
      <c r="F521" s="232"/>
      <c r="G521" s="204">
        <v>1177022.17</v>
      </c>
      <c r="H521" s="214"/>
      <c r="I521" s="129">
        <f t="shared" si="31"/>
        <v>1177022.1700000013</v>
      </c>
      <c r="J521" s="129">
        <f t="shared" si="32"/>
        <v>0</v>
      </c>
      <c r="M521" s="195"/>
    </row>
    <row r="522" spans="1:13">
      <c r="A522" s="202">
        <v>42439</v>
      </c>
      <c r="B522" s="203" t="s">
        <v>53</v>
      </c>
      <c r="C522" s="109"/>
      <c r="D522" s="219"/>
      <c r="E522" s="204">
        <v>35994.870000000003</v>
      </c>
      <c r="F522" s="232">
        <v>87</v>
      </c>
      <c r="G522" s="204">
        <v>1177127.55</v>
      </c>
      <c r="H522" s="214" t="s">
        <v>2236</v>
      </c>
      <c r="I522" s="129">
        <f t="shared" si="31"/>
        <v>1177127.5500000012</v>
      </c>
      <c r="J522" s="129">
        <f t="shared" si="32"/>
        <v>0</v>
      </c>
      <c r="K522" s="201"/>
      <c r="M522" s="195"/>
    </row>
    <row r="523" spans="1:13">
      <c r="A523" s="202">
        <v>42439</v>
      </c>
      <c r="B523" s="224" t="s">
        <v>55</v>
      </c>
      <c r="C523" s="109">
        <v>20.13</v>
      </c>
      <c r="D523" s="219">
        <v>180</v>
      </c>
      <c r="E523" s="204"/>
      <c r="F523" s="232"/>
      <c r="G523" s="204">
        <v>1141132.68</v>
      </c>
      <c r="H523" s="214"/>
      <c r="I523" s="129">
        <f t="shared" si="31"/>
        <v>1141132.6800000011</v>
      </c>
      <c r="J523" s="129">
        <f t="shared" si="32"/>
        <v>0</v>
      </c>
      <c r="M523" s="195"/>
    </row>
    <row r="524" spans="1:13">
      <c r="A524" s="202">
        <v>42439</v>
      </c>
      <c r="B524" s="224" t="s">
        <v>56</v>
      </c>
      <c r="C524" s="109">
        <v>125.8</v>
      </c>
      <c r="D524" s="219">
        <v>180</v>
      </c>
      <c r="E524" s="204"/>
      <c r="F524" s="232"/>
      <c r="G524" s="204">
        <v>1141152.81</v>
      </c>
      <c r="H524" s="214"/>
      <c r="I524" s="129">
        <f t="shared" si="31"/>
        <v>1141152.810000001</v>
      </c>
      <c r="J524" s="129">
        <f t="shared" si="32"/>
        <v>0</v>
      </c>
      <c r="M524" s="195"/>
    </row>
    <row r="525" spans="1:13">
      <c r="A525" s="202">
        <v>42439</v>
      </c>
      <c r="B525" s="203" t="s">
        <v>57</v>
      </c>
      <c r="C525" s="109"/>
      <c r="D525" s="219"/>
      <c r="E525" s="204">
        <v>5135.0200000000004</v>
      </c>
      <c r="F525" s="232">
        <v>87</v>
      </c>
      <c r="G525" s="204">
        <v>1141278.6100000001</v>
      </c>
      <c r="H525" s="214" t="s">
        <v>2236</v>
      </c>
      <c r="I525" s="129">
        <f t="shared" si="31"/>
        <v>1141278.610000001</v>
      </c>
      <c r="J525" s="129">
        <f t="shared" si="32"/>
        <v>0</v>
      </c>
      <c r="K525" s="201"/>
      <c r="M525" s="195"/>
    </row>
    <row r="526" spans="1:13">
      <c r="A526" s="212">
        <v>42438</v>
      </c>
      <c r="B526" s="203" t="s">
        <v>2237</v>
      </c>
      <c r="C526" s="109"/>
      <c r="D526" s="219"/>
      <c r="E526" s="204">
        <v>30832.22</v>
      </c>
      <c r="F526" s="232"/>
      <c r="G526" s="237">
        <v>1136143.5900000001</v>
      </c>
      <c r="H526" s="214"/>
      <c r="I526" s="129">
        <f>+I527-C526+E526</f>
        <v>1136143.590000001</v>
      </c>
      <c r="J526" s="129">
        <f t="shared" ref="J526:J537" si="33">+G526-I526</f>
        <v>0</v>
      </c>
      <c r="K526" s="201"/>
      <c r="M526" s="195"/>
    </row>
    <row r="527" spans="1:13">
      <c r="A527" s="212">
        <v>42438</v>
      </c>
      <c r="B527" s="203" t="s">
        <v>2238</v>
      </c>
      <c r="C527" s="109"/>
      <c r="D527" s="219"/>
      <c r="E527" s="204">
        <v>16000</v>
      </c>
      <c r="F527" s="232">
        <v>99</v>
      </c>
      <c r="G527" s="204">
        <v>1105311.3700000001</v>
      </c>
      <c r="H527" s="211" t="s">
        <v>2163</v>
      </c>
      <c r="I527" s="129">
        <f>+I528-C527+E527</f>
        <v>1105311.370000001</v>
      </c>
      <c r="J527" s="129">
        <f t="shared" si="33"/>
        <v>0</v>
      </c>
      <c r="K527" s="201"/>
      <c r="M527" s="195"/>
    </row>
    <row r="528" spans="1:13">
      <c r="A528" s="212">
        <v>42438</v>
      </c>
      <c r="B528" s="203" t="s">
        <v>2239</v>
      </c>
      <c r="C528" s="109"/>
      <c r="D528" s="219"/>
      <c r="E528" s="204">
        <v>219000</v>
      </c>
      <c r="F528" s="232">
        <v>98</v>
      </c>
      <c r="G528" s="204">
        <v>1089311.3700000001</v>
      </c>
      <c r="H528" s="211" t="s">
        <v>2163</v>
      </c>
      <c r="I528" s="129">
        <f>+I529-C528+E528</f>
        <v>1089311.370000001</v>
      </c>
      <c r="J528" s="129">
        <f t="shared" si="33"/>
        <v>0</v>
      </c>
      <c r="K528" s="201"/>
      <c r="M528" s="195"/>
    </row>
    <row r="529" spans="1:13">
      <c r="A529" s="212">
        <v>42438</v>
      </c>
      <c r="B529" s="203" t="s">
        <v>2240</v>
      </c>
      <c r="C529" s="109"/>
      <c r="D529" s="219"/>
      <c r="E529" s="204">
        <v>80000</v>
      </c>
      <c r="F529" s="232">
        <v>100</v>
      </c>
      <c r="G529" s="204">
        <v>870311.37</v>
      </c>
      <c r="H529" s="211" t="s">
        <v>2163</v>
      </c>
      <c r="I529" s="129">
        <f>+I530-C529+E529</f>
        <v>870311.37000000093</v>
      </c>
      <c r="J529" s="129">
        <f t="shared" si="33"/>
        <v>-9.3132257461547852E-10</v>
      </c>
      <c r="K529" s="201"/>
      <c r="M529" s="195"/>
    </row>
    <row r="530" spans="1:13">
      <c r="A530" s="212">
        <v>42438</v>
      </c>
      <c r="B530" s="203" t="s">
        <v>2241</v>
      </c>
      <c r="C530" s="109"/>
      <c r="D530" s="219"/>
      <c r="E530" s="204">
        <v>10000</v>
      </c>
      <c r="F530" s="232">
        <v>59</v>
      </c>
      <c r="G530" s="204">
        <v>790311.37</v>
      </c>
      <c r="H530" s="214" t="s">
        <v>2242</v>
      </c>
      <c r="I530" s="129">
        <f>+I531-C530+E530</f>
        <v>790311.37000000093</v>
      </c>
      <c r="J530" s="129">
        <f t="shared" si="33"/>
        <v>-9.3132257461547852E-10</v>
      </c>
      <c r="K530" s="201"/>
      <c r="M530" s="195"/>
    </row>
    <row r="531" spans="1:13">
      <c r="A531" s="212">
        <v>42438</v>
      </c>
      <c r="B531" s="213" t="s">
        <v>2243</v>
      </c>
      <c r="C531" s="109"/>
      <c r="D531" s="219"/>
      <c r="E531" s="204">
        <v>169000</v>
      </c>
      <c r="F531" s="232">
        <v>95</v>
      </c>
      <c r="G531" s="210">
        <v>780311.37</v>
      </c>
      <c r="H531" s="214" t="s">
        <v>2244</v>
      </c>
      <c r="I531" s="129">
        <f t="shared" ref="I531:I548" si="34">+I532-C531+E531</f>
        <v>780311.37000000093</v>
      </c>
      <c r="J531" s="129">
        <f t="shared" si="33"/>
        <v>-9.3132257461547852E-10</v>
      </c>
      <c r="K531" s="201"/>
      <c r="M531" s="195"/>
    </row>
    <row r="532" spans="1:13">
      <c r="A532" s="212">
        <v>42438</v>
      </c>
      <c r="B532" s="213" t="s">
        <v>2245</v>
      </c>
      <c r="C532" s="109">
        <v>9000</v>
      </c>
      <c r="D532" s="219">
        <v>58</v>
      </c>
      <c r="E532" s="204"/>
      <c r="F532" s="232"/>
      <c r="G532" s="210">
        <v>611311.37</v>
      </c>
      <c r="H532" s="214"/>
      <c r="I532" s="129">
        <f t="shared" si="34"/>
        <v>611311.37000000093</v>
      </c>
      <c r="J532" s="129">
        <f t="shared" si="33"/>
        <v>-9.3132257461547852E-10</v>
      </c>
      <c r="M532" s="195"/>
    </row>
    <row r="533" spans="1:13">
      <c r="A533" s="212">
        <v>42438</v>
      </c>
      <c r="B533" s="213" t="s">
        <v>2246</v>
      </c>
      <c r="C533" s="109">
        <v>5000</v>
      </c>
      <c r="D533" s="219">
        <v>59</v>
      </c>
      <c r="E533" s="204"/>
      <c r="F533" s="232"/>
      <c r="G533" s="210">
        <v>620311.37</v>
      </c>
      <c r="H533" s="214"/>
      <c r="I533" s="129">
        <f t="shared" si="34"/>
        <v>620311.37000000093</v>
      </c>
      <c r="J533" s="129">
        <f t="shared" si="33"/>
        <v>-9.3132257461547852E-10</v>
      </c>
      <c r="M533" s="195"/>
    </row>
    <row r="534" spans="1:13">
      <c r="A534" s="212">
        <v>42438</v>
      </c>
      <c r="B534" s="213" t="s">
        <v>2247</v>
      </c>
      <c r="C534" s="109">
        <v>20000</v>
      </c>
      <c r="D534" s="219">
        <v>60</v>
      </c>
      <c r="E534" s="204"/>
      <c r="F534" s="232"/>
      <c r="G534" s="210">
        <v>625311.37</v>
      </c>
      <c r="H534" s="214"/>
      <c r="I534" s="129">
        <f t="shared" si="34"/>
        <v>625311.37000000093</v>
      </c>
      <c r="J534" s="129">
        <f t="shared" si="33"/>
        <v>-9.3132257461547852E-10</v>
      </c>
      <c r="M534" s="195"/>
    </row>
    <row r="535" spans="1:13">
      <c r="A535" s="212">
        <v>42438</v>
      </c>
      <c r="B535" s="213" t="s">
        <v>2248</v>
      </c>
      <c r="C535" s="109">
        <v>2107.6</v>
      </c>
      <c r="D535" s="219">
        <v>77</v>
      </c>
      <c r="E535" s="204"/>
      <c r="F535" s="232"/>
      <c r="G535" s="210">
        <v>645311.37</v>
      </c>
      <c r="H535" s="214"/>
      <c r="I535" s="129">
        <f t="shared" si="34"/>
        <v>645311.37000000093</v>
      </c>
      <c r="J535" s="129">
        <f t="shared" si="33"/>
        <v>-9.3132257461547852E-10</v>
      </c>
      <c r="M535" s="195"/>
    </row>
    <row r="536" spans="1:13">
      <c r="A536" s="212">
        <v>42438</v>
      </c>
      <c r="B536" s="213" t="s">
        <v>2249</v>
      </c>
      <c r="C536" s="109">
        <v>7656</v>
      </c>
      <c r="D536" s="219">
        <v>76</v>
      </c>
      <c r="E536" s="204"/>
      <c r="F536" s="232"/>
      <c r="G536" s="210">
        <v>647418.97</v>
      </c>
      <c r="H536" s="214"/>
      <c r="I536" s="129">
        <f t="shared" si="34"/>
        <v>647418.9700000009</v>
      </c>
      <c r="J536" s="129">
        <f t="shared" si="33"/>
        <v>-9.3132257461547852E-10</v>
      </c>
      <c r="M536" s="195"/>
    </row>
    <row r="537" spans="1:13">
      <c r="A537" s="212">
        <v>42438</v>
      </c>
      <c r="B537" s="213" t="s">
        <v>2250</v>
      </c>
      <c r="C537" s="109">
        <v>5200</v>
      </c>
      <c r="D537" s="219">
        <v>75</v>
      </c>
      <c r="E537" s="204"/>
      <c r="F537" s="232"/>
      <c r="G537" s="210">
        <v>655074.97</v>
      </c>
      <c r="H537" s="214"/>
      <c r="I537" s="129">
        <f t="shared" si="34"/>
        <v>655074.9700000009</v>
      </c>
      <c r="J537" s="129">
        <f t="shared" si="33"/>
        <v>-9.3132257461547852E-10</v>
      </c>
      <c r="M537" s="195"/>
    </row>
    <row r="538" spans="1:13">
      <c r="A538" s="212">
        <v>42438</v>
      </c>
      <c r="B538" s="213" t="s">
        <v>2251</v>
      </c>
      <c r="C538" s="109">
        <v>1498.72</v>
      </c>
      <c r="D538" s="219">
        <v>74</v>
      </c>
      <c r="E538" s="204"/>
      <c r="F538" s="232"/>
      <c r="G538" s="210">
        <v>660274.97</v>
      </c>
      <c r="H538" s="214"/>
      <c r="I538" s="129">
        <f t="shared" si="34"/>
        <v>660274.9700000009</v>
      </c>
      <c r="J538" s="129">
        <f t="shared" ref="J538:J551" si="35">+G538-I538</f>
        <v>-9.3132257461547852E-10</v>
      </c>
      <c r="M538" s="195"/>
    </row>
    <row r="539" spans="1:13">
      <c r="A539" s="212">
        <v>42438</v>
      </c>
      <c r="B539" s="213" t="s">
        <v>2252</v>
      </c>
      <c r="C539" s="109">
        <v>19849.849999999999</v>
      </c>
      <c r="D539" s="219">
        <v>73</v>
      </c>
      <c r="E539" s="204"/>
      <c r="F539" s="232"/>
      <c r="G539" s="210">
        <v>661773.68999999994</v>
      </c>
      <c r="H539" s="214"/>
      <c r="I539" s="129">
        <f t="shared" si="34"/>
        <v>661773.69000000088</v>
      </c>
      <c r="J539" s="129">
        <f t="shared" si="35"/>
        <v>-9.3132257461547852E-10</v>
      </c>
      <c r="M539" s="195"/>
    </row>
    <row r="540" spans="1:13">
      <c r="A540" s="212">
        <v>42438</v>
      </c>
      <c r="B540" s="213" t="s">
        <v>2253</v>
      </c>
      <c r="C540" s="109">
        <v>2204</v>
      </c>
      <c r="D540" s="219">
        <v>72</v>
      </c>
      <c r="E540" s="204"/>
      <c r="F540" s="232"/>
      <c r="G540" s="210">
        <v>681623.54</v>
      </c>
      <c r="H540" s="214"/>
      <c r="I540" s="129">
        <f t="shared" si="34"/>
        <v>681623.54000000085</v>
      </c>
      <c r="J540" s="129">
        <f t="shared" si="35"/>
        <v>0</v>
      </c>
      <c r="M540" s="195"/>
    </row>
    <row r="541" spans="1:13">
      <c r="A541" s="212">
        <v>42438</v>
      </c>
      <c r="B541" s="213" t="s">
        <v>2254</v>
      </c>
      <c r="C541" s="109">
        <v>1600</v>
      </c>
      <c r="D541" s="219">
        <v>71</v>
      </c>
      <c r="E541" s="204"/>
      <c r="F541" s="232"/>
      <c r="G541" s="210">
        <v>683827.54</v>
      </c>
      <c r="H541" s="214"/>
      <c r="I541" s="129">
        <f t="shared" si="34"/>
        <v>683827.54000000085</v>
      </c>
      <c r="J541" s="129">
        <f t="shared" si="35"/>
        <v>0</v>
      </c>
      <c r="M541" s="195"/>
    </row>
    <row r="542" spans="1:13">
      <c r="A542" s="212">
        <v>42438</v>
      </c>
      <c r="B542" s="213" t="s">
        <v>2255</v>
      </c>
      <c r="C542" s="109">
        <v>139200</v>
      </c>
      <c r="D542" s="219">
        <v>70</v>
      </c>
      <c r="E542" s="204"/>
      <c r="F542" s="232"/>
      <c r="G542" s="210">
        <v>685427.54</v>
      </c>
      <c r="H542" s="214"/>
      <c r="I542" s="129">
        <f t="shared" si="34"/>
        <v>685427.54000000085</v>
      </c>
      <c r="J542" s="129">
        <f t="shared" si="35"/>
        <v>0</v>
      </c>
      <c r="M542" s="195"/>
    </row>
    <row r="543" spans="1:13">
      <c r="A543" s="212">
        <v>42438</v>
      </c>
      <c r="B543" s="213" t="s">
        <v>2256</v>
      </c>
      <c r="C543" s="109">
        <v>8526</v>
      </c>
      <c r="D543" s="219">
        <v>69</v>
      </c>
      <c r="E543" s="204"/>
      <c r="F543" s="232"/>
      <c r="G543" s="210">
        <v>824627.54</v>
      </c>
      <c r="H543" s="214"/>
      <c r="I543" s="129">
        <f t="shared" si="34"/>
        <v>824627.54000000085</v>
      </c>
      <c r="J543" s="129">
        <f t="shared" si="35"/>
        <v>0</v>
      </c>
      <c r="M543" s="195"/>
    </row>
    <row r="544" spans="1:13">
      <c r="A544" s="212">
        <v>42438</v>
      </c>
      <c r="B544" s="213" t="s">
        <v>2257</v>
      </c>
      <c r="C544" s="109">
        <v>28000</v>
      </c>
      <c r="D544" s="219">
        <v>61</v>
      </c>
      <c r="E544" s="204"/>
      <c r="F544" s="232"/>
      <c r="G544" s="210">
        <v>833153.54</v>
      </c>
      <c r="H544" s="214"/>
      <c r="I544" s="129">
        <f t="shared" si="34"/>
        <v>833153.54000000085</v>
      </c>
      <c r="J544" s="129">
        <f t="shared" si="35"/>
        <v>0</v>
      </c>
      <c r="M544" s="195"/>
    </row>
    <row r="545" spans="1:13">
      <c r="A545" s="212">
        <v>42438</v>
      </c>
      <c r="B545" s="213" t="s">
        <v>2258</v>
      </c>
      <c r="C545" s="109">
        <v>20000</v>
      </c>
      <c r="D545" s="219">
        <v>62</v>
      </c>
      <c r="E545" s="204"/>
      <c r="F545" s="232"/>
      <c r="G545" s="210">
        <v>861153.54</v>
      </c>
      <c r="H545" s="214"/>
      <c r="I545" s="129">
        <f t="shared" si="34"/>
        <v>861153.54000000085</v>
      </c>
      <c r="J545" s="129">
        <f t="shared" si="35"/>
        <v>0</v>
      </c>
      <c r="M545" s="195"/>
    </row>
    <row r="546" spans="1:13">
      <c r="A546" s="212">
        <v>42438</v>
      </c>
      <c r="B546" s="213" t="s">
        <v>2259</v>
      </c>
      <c r="C546" s="109">
        <v>10210.49</v>
      </c>
      <c r="D546" s="219">
        <v>63</v>
      </c>
      <c r="E546" s="204"/>
      <c r="F546" s="232"/>
      <c r="G546" s="210">
        <v>881153.54</v>
      </c>
      <c r="H546" s="214"/>
      <c r="I546" s="129">
        <f t="shared" si="34"/>
        <v>881153.54000000085</v>
      </c>
      <c r="J546" s="129">
        <f t="shared" si="35"/>
        <v>0</v>
      </c>
      <c r="M546" s="195"/>
    </row>
    <row r="547" spans="1:13">
      <c r="A547" s="212">
        <v>42438</v>
      </c>
      <c r="B547" s="213" t="s">
        <v>2260</v>
      </c>
      <c r="C547" s="109">
        <v>5000</v>
      </c>
      <c r="D547" s="219">
        <v>64</v>
      </c>
      <c r="E547" s="204"/>
      <c r="F547" s="232"/>
      <c r="G547" s="210">
        <v>891364.03</v>
      </c>
      <c r="H547" s="214"/>
      <c r="I547" s="129">
        <f t="shared" si="34"/>
        <v>891364.03000000084</v>
      </c>
      <c r="J547" s="129">
        <f t="shared" si="35"/>
        <v>0</v>
      </c>
      <c r="M547" s="195"/>
    </row>
    <row r="548" spans="1:13">
      <c r="A548" s="212">
        <v>42438</v>
      </c>
      <c r="B548" s="213" t="s">
        <v>2261</v>
      </c>
      <c r="C548" s="109">
        <v>23171.13</v>
      </c>
      <c r="D548" s="219">
        <v>68</v>
      </c>
      <c r="E548" s="204"/>
      <c r="F548" s="232"/>
      <c r="G548" s="210">
        <v>896364.03</v>
      </c>
      <c r="H548" s="214"/>
      <c r="I548" s="129">
        <f t="shared" si="34"/>
        <v>896364.03000000084</v>
      </c>
      <c r="J548" s="129">
        <f t="shared" si="35"/>
        <v>0</v>
      </c>
      <c r="M548" s="195"/>
    </row>
    <row r="549" spans="1:13">
      <c r="A549" s="212">
        <v>42438</v>
      </c>
      <c r="B549" s="213" t="s">
        <v>2262</v>
      </c>
      <c r="C549" s="109">
        <v>6628.56</v>
      </c>
      <c r="D549" s="219">
        <v>67</v>
      </c>
      <c r="E549" s="204"/>
      <c r="F549" s="232"/>
      <c r="G549" s="210">
        <v>919535.16</v>
      </c>
      <c r="H549" s="214"/>
      <c r="I549" s="129">
        <f t="shared" ref="I549:I569" si="36">+I550-C549+E549</f>
        <v>919535.16000000085</v>
      </c>
      <c r="J549" s="129">
        <f t="shared" si="35"/>
        <v>0</v>
      </c>
      <c r="M549" s="195"/>
    </row>
    <row r="550" spans="1:13">
      <c r="A550" s="212">
        <v>42438</v>
      </c>
      <c r="B550" s="213" t="s">
        <v>2263</v>
      </c>
      <c r="C550" s="109">
        <v>7458.8</v>
      </c>
      <c r="D550" s="219">
        <v>66</v>
      </c>
      <c r="E550" s="204"/>
      <c r="F550" s="232"/>
      <c r="G550" s="210">
        <v>926163.72</v>
      </c>
      <c r="H550" s="214"/>
      <c r="I550" s="129">
        <f t="shared" si="36"/>
        <v>926163.7200000009</v>
      </c>
      <c r="J550" s="129">
        <f t="shared" si="35"/>
        <v>-9.3132257461547852E-10</v>
      </c>
      <c r="M550" s="195"/>
    </row>
    <row r="551" spans="1:13">
      <c r="A551" s="212">
        <v>42438</v>
      </c>
      <c r="B551" s="213" t="s">
        <v>2264</v>
      </c>
      <c r="C551" s="109">
        <v>1000</v>
      </c>
      <c r="D551" s="219">
        <v>65</v>
      </c>
      <c r="E551" s="204"/>
      <c r="F551" s="232"/>
      <c r="G551" s="210">
        <v>933622.52</v>
      </c>
      <c r="H551" s="214"/>
      <c r="I551" s="129">
        <f t="shared" si="36"/>
        <v>933622.52000000095</v>
      </c>
      <c r="J551" s="129">
        <f t="shared" si="35"/>
        <v>-9.3132257461547852E-10</v>
      </c>
      <c r="M551" s="195"/>
    </row>
    <row r="552" spans="1:13">
      <c r="A552" s="202">
        <v>42438</v>
      </c>
      <c r="B552" s="227" t="s">
        <v>2265</v>
      </c>
      <c r="C552" s="109"/>
      <c r="D552" s="219"/>
      <c r="E552" s="204">
        <v>217394.58</v>
      </c>
      <c r="F552" s="232">
        <v>96</v>
      </c>
      <c r="G552" s="204">
        <v>934622.52</v>
      </c>
      <c r="H552" s="214" t="s">
        <v>2266</v>
      </c>
      <c r="I552" s="129">
        <f t="shared" si="36"/>
        <v>934622.52000000095</v>
      </c>
      <c r="J552" s="129">
        <f t="shared" ref="J552:J569" si="37">+G552-I552</f>
        <v>-9.3132257461547852E-10</v>
      </c>
      <c r="K552" s="201"/>
      <c r="M552" s="195"/>
    </row>
    <row r="553" spans="1:13">
      <c r="A553" s="202">
        <v>42438</v>
      </c>
      <c r="B553" s="227" t="s">
        <v>2267</v>
      </c>
      <c r="C553" s="109"/>
      <c r="D553" s="219"/>
      <c r="E553" s="204">
        <v>195895.53</v>
      </c>
      <c r="F553" s="232">
        <v>97</v>
      </c>
      <c r="G553" s="204">
        <v>717227.94</v>
      </c>
      <c r="H553" s="214" t="s">
        <v>2268</v>
      </c>
      <c r="I553" s="129">
        <f t="shared" si="36"/>
        <v>717227.94000000099</v>
      </c>
      <c r="J553" s="129">
        <f t="shared" si="37"/>
        <v>-1.0477378964424133E-9</v>
      </c>
      <c r="K553" s="201"/>
      <c r="M553" s="195"/>
    </row>
    <row r="554" spans="1:13">
      <c r="A554" s="212">
        <v>42438</v>
      </c>
      <c r="B554" s="203" t="s">
        <v>2269</v>
      </c>
      <c r="C554" s="109"/>
      <c r="D554" s="219"/>
      <c r="E554" s="204">
        <v>1390.14</v>
      </c>
      <c r="F554" s="232">
        <v>86</v>
      </c>
      <c r="G554" s="210">
        <v>521332.41</v>
      </c>
      <c r="H554" s="211" t="s">
        <v>2270</v>
      </c>
      <c r="I554" s="129">
        <f t="shared" si="36"/>
        <v>521332.41000000096</v>
      </c>
      <c r="J554" s="129">
        <f t="shared" si="37"/>
        <v>-9.8953023552894592E-10</v>
      </c>
      <c r="K554" s="201"/>
      <c r="M554" s="195"/>
    </row>
    <row r="555" spans="1:13">
      <c r="A555" s="212">
        <v>42438</v>
      </c>
      <c r="B555" s="213" t="s">
        <v>2271</v>
      </c>
      <c r="C555" s="109">
        <v>2138845.13</v>
      </c>
      <c r="D555" s="219">
        <v>57</v>
      </c>
      <c r="E555" s="204"/>
      <c r="F555" s="232"/>
      <c r="G555" s="210">
        <v>519942.27</v>
      </c>
      <c r="H555" s="211"/>
      <c r="I555" s="129">
        <f t="shared" si="36"/>
        <v>519942.27000000095</v>
      </c>
      <c r="J555" s="129">
        <f t="shared" si="37"/>
        <v>-9.3132257461547852E-10</v>
      </c>
      <c r="M555" s="195"/>
    </row>
    <row r="556" spans="1:13">
      <c r="A556" s="212">
        <v>42438</v>
      </c>
      <c r="B556" s="213" t="s">
        <v>16</v>
      </c>
      <c r="C556" s="109"/>
      <c r="D556" s="219"/>
      <c r="E556" s="204">
        <v>209</v>
      </c>
      <c r="F556" s="232">
        <v>131</v>
      </c>
      <c r="G556" s="210">
        <v>2658787.4</v>
      </c>
      <c r="H556" s="211"/>
      <c r="I556" s="129">
        <f t="shared" si="36"/>
        <v>2658787.4000000008</v>
      </c>
      <c r="J556" s="129">
        <f t="shared" si="37"/>
        <v>0</v>
      </c>
      <c r="M556" s="195"/>
    </row>
    <row r="557" spans="1:13">
      <c r="A557" s="212">
        <v>42438</v>
      </c>
      <c r="B557" s="213" t="s">
        <v>16</v>
      </c>
      <c r="C557" s="109"/>
      <c r="D557" s="219"/>
      <c r="E557" s="204">
        <v>21101.67</v>
      </c>
      <c r="F557" s="232">
        <v>78</v>
      </c>
      <c r="G557" s="210">
        <v>2658578.4</v>
      </c>
      <c r="H557" s="211" t="s">
        <v>2272</v>
      </c>
      <c r="I557" s="129">
        <f t="shared" si="36"/>
        <v>2658578.4000000008</v>
      </c>
      <c r="J557" s="129">
        <f t="shared" si="37"/>
        <v>0</v>
      </c>
      <c r="K557" s="201"/>
      <c r="M557" s="195"/>
    </row>
    <row r="558" spans="1:13">
      <c r="A558" s="212">
        <v>42438</v>
      </c>
      <c r="B558" s="213" t="s">
        <v>16</v>
      </c>
      <c r="C558" s="109"/>
      <c r="D558" s="219"/>
      <c r="E558" s="204">
        <v>50000</v>
      </c>
      <c r="F558" s="232">
        <v>77</v>
      </c>
      <c r="G558" s="210">
        <v>2637476.73</v>
      </c>
      <c r="H558" s="211" t="s">
        <v>2273</v>
      </c>
      <c r="I558" s="129">
        <f t="shared" si="36"/>
        <v>2637476.7300000009</v>
      </c>
      <c r="J558" s="129">
        <f t="shared" si="37"/>
        <v>0</v>
      </c>
      <c r="K558" s="201"/>
      <c r="M558" s="195"/>
    </row>
    <row r="559" spans="1:13">
      <c r="A559" s="212">
        <v>42438</v>
      </c>
      <c r="B559" s="229" t="s">
        <v>2274</v>
      </c>
      <c r="C559" s="109">
        <v>5000</v>
      </c>
      <c r="D559" s="235">
        <v>182</v>
      </c>
      <c r="E559" s="204"/>
      <c r="F559" s="232"/>
      <c r="G559" s="210">
        <v>2587476.73</v>
      </c>
      <c r="H559" s="211"/>
      <c r="I559" s="129">
        <f t="shared" si="36"/>
        <v>2587476.7300000009</v>
      </c>
      <c r="J559" s="129">
        <f t="shared" si="37"/>
        <v>0</v>
      </c>
      <c r="M559" s="195"/>
    </row>
    <row r="560" spans="1:13">
      <c r="A560" s="212">
        <v>42438</v>
      </c>
      <c r="B560" s="224" t="s">
        <v>50</v>
      </c>
      <c r="C560" s="109">
        <v>16.75</v>
      </c>
      <c r="D560" s="219">
        <v>180</v>
      </c>
      <c r="E560" s="204"/>
      <c r="F560" s="232"/>
      <c r="G560" s="210">
        <v>2592476.73</v>
      </c>
      <c r="H560" s="211"/>
      <c r="I560" s="129">
        <f t="shared" si="36"/>
        <v>2592476.7300000009</v>
      </c>
      <c r="J560" s="129">
        <f t="shared" si="37"/>
        <v>0</v>
      </c>
      <c r="M560" s="195"/>
    </row>
    <row r="561" spans="1:13">
      <c r="A561" s="212">
        <v>42438</v>
      </c>
      <c r="B561" s="224" t="s">
        <v>52</v>
      </c>
      <c r="C561" s="109">
        <v>104.69</v>
      </c>
      <c r="D561" s="219">
        <v>180</v>
      </c>
      <c r="E561" s="204"/>
      <c r="F561" s="232"/>
      <c r="G561" s="210">
        <v>2592493.48</v>
      </c>
      <c r="H561" s="211"/>
      <c r="I561" s="129">
        <f t="shared" si="36"/>
        <v>2592493.4800000009</v>
      </c>
      <c r="J561" s="129">
        <f t="shared" si="37"/>
        <v>0</v>
      </c>
      <c r="M561" s="195"/>
    </row>
    <row r="562" spans="1:13">
      <c r="A562" s="212">
        <v>42438</v>
      </c>
      <c r="B562" s="213" t="s">
        <v>53</v>
      </c>
      <c r="C562" s="109"/>
      <c r="D562" s="219"/>
      <c r="E562" s="204">
        <v>14517.59</v>
      </c>
      <c r="F562" s="232">
        <v>74</v>
      </c>
      <c r="G562" s="210">
        <v>2592598.17</v>
      </c>
      <c r="H562" s="211" t="s">
        <v>2275</v>
      </c>
      <c r="I562" s="129">
        <f t="shared" si="36"/>
        <v>2592598.1700000009</v>
      </c>
      <c r="J562" s="129">
        <f t="shared" si="37"/>
        <v>0</v>
      </c>
      <c r="K562" s="201"/>
      <c r="M562" s="195"/>
    </row>
    <row r="563" spans="1:13">
      <c r="A563" s="212">
        <v>42438</v>
      </c>
      <c r="B563" s="224" t="s">
        <v>55</v>
      </c>
      <c r="C563" s="109">
        <v>32.520000000000003</v>
      </c>
      <c r="D563" s="219">
        <v>180</v>
      </c>
      <c r="E563" s="204"/>
      <c r="F563" s="232"/>
      <c r="G563" s="210">
        <v>2578080.58</v>
      </c>
      <c r="H563" s="211"/>
      <c r="I563" s="129">
        <f t="shared" si="36"/>
        <v>2578080.580000001</v>
      </c>
      <c r="J563" s="129">
        <f t="shared" si="37"/>
        <v>0</v>
      </c>
      <c r="M563" s="195"/>
    </row>
    <row r="564" spans="1:13">
      <c r="A564" s="212">
        <v>42438</v>
      </c>
      <c r="B564" s="224" t="s">
        <v>56</v>
      </c>
      <c r="C564" s="109">
        <v>203.27</v>
      </c>
      <c r="D564" s="219">
        <v>180</v>
      </c>
      <c r="E564" s="204"/>
      <c r="F564" s="232"/>
      <c r="G564" s="210">
        <v>2578113.1</v>
      </c>
      <c r="H564" s="211"/>
      <c r="I564" s="129">
        <f t="shared" si="36"/>
        <v>2578113.100000001</v>
      </c>
      <c r="J564" s="129">
        <f t="shared" si="37"/>
        <v>0</v>
      </c>
      <c r="M564" s="195"/>
    </row>
    <row r="565" spans="1:13">
      <c r="A565" s="212">
        <v>42438</v>
      </c>
      <c r="B565" s="213" t="s">
        <v>57</v>
      </c>
      <c r="C565" s="109"/>
      <c r="D565" s="219"/>
      <c r="E565" s="204">
        <v>8296.94</v>
      </c>
      <c r="F565" s="232">
        <v>74</v>
      </c>
      <c r="G565" s="210">
        <v>2578316.37</v>
      </c>
      <c r="H565" s="211" t="s">
        <v>2275</v>
      </c>
      <c r="I565" s="129">
        <f t="shared" si="36"/>
        <v>2578316.370000001</v>
      </c>
      <c r="J565" s="129">
        <f t="shared" si="37"/>
        <v>0</v>
      </c>
      <c r="K565" s="201"/>
      <c r="M565" s="195"/>
    </row>
    <row r="566" spans="1:13">
      <c r="A566" s="212">
        <v>42438</v>
      </c>
      <c r="B566" s="224" t="s">
        <v>162</v>
      </c>
      <c r="C566" s="109">
        <v>170.75</v>
      </c>
      <c r="D566" s="219">
        <v>180</v>
      </c>
      <c r="E566" s="204"/>
      <c r="F566" s="232"/>
      <c r="G566" s="210">
        <v>2570019.4300000002</v>
      </c>
      <c r="H566" s="211"/>
      <c r="I566" s="129">
        <f t="shared" si="36"/>
        <v>2570019.4300000011</v>
      </c>
      <c r="J566" s="129">
        <f t="shared" si="37"/>
        <v>0</v>
      </c>
      <c r="M566" s="195"/>
    </row>
    <row r="567" spans="1:13">
      <c r="A567" s="212">
        <v>42438</v>
      </c>
      <c r="B567" s="224" t="s">
        <v>163</v>
      </c>
      <c r="C567" s="109">
        <v>1067.24</v>
      </c>
      <c r="D567" s="219">
        <v>180</v>
      </c>
      <c r="E567" s="204"/>
      <c r="F567" s="232"/>
      <c r="G567" s="210">
        <v>2570190.1800000002</v>
      </c>
      <c r="H567" s="211"/>
      <c r="I567" s="129">
        <f t="shared" si="36"/>
        <v>2570190.1800000011</v>
      </c>
      <c r="J567" s="129">
        <f t="shared" si="37"/>
        <v>0</v>
      </c>
      <c r="M567" s="195"/>
    </row>
    <row r="568" spans="1:13">
      <c r="A568" s="212">
        <v>42438</v>
      </c>
      <c r="B568" s="213" t="s">
        <v>164</v>
      </c>
      <c r="C568" s="109"/>
      <c r="D568" s="219"/>
      <c r="E568" s="204">
        <v>11562.96</v>
      </c>
      <c r="F568" s="232">
        <v>74</v>
      </c>
      <c r="G568" s="210">
        <v>2571257.42</v>
      </c>
      <c r="H568" s="211" t="s">
        <v>2275</v>
      </c>
      <c r="I568" s="129">
        <f t="shared" si="36"/>
        <v>2571257.4200000013</v>
      </c>
      <c r="J568" s="129">
        <f t="shared" si="37"/>
        <v>0</v>
      </c>
      <c r="K568" s="201"/>
      <c r="M568" s="195"/>
    </row>
    <row r="569" spans="1:13">
      <c r="A569" s="212">
        <v>42438</v>
      </c>
      <c r="B569" s="213" t="s">
        <v>2276</v>
      </c>
      <c r="C569" s="109">
        <v>245000</v>
      </c>
      <c r="D569" s="219">
        <v>6</v>
      </c>
      <c r="E569" s="204"/>
      <c r="F569" s="232"/>
      <c r="G569" s="210">
        <v>2559694.46</v>
      </c>
      <c r="H569" s="211"/>
      <c r="I569" s="129">
        <f t="shared" si="36"/>
        <v>2559694.4600000014</v>
      </c>
      <c r="J569" s="129">
        <f t="shared" si="37"/>
        <v>0</v>
      </c>
      <c r="M569" s="195"/>
    </row>
    <row r="570" spans="1:13">
      <c r="A570" s="212">
        <v>42437</v>
      </c>
      <c r="B570" s="226" t="s">
        <v>2277</v>
      </c>
      <c r="C570" s="109"/>
      <c r="D570" s="219"/>
      <c r="E570" s="204">
        <v>96582.99</v>
      </c>
      <c r="F570" s="232">
        <v>85</v>
      </c>
      <c r="G570" s="238">
        <v>2804694.46</v>
      </c>
      <c r="H570" s="211"/>
      <c r="I570" s="129">
        <f t="shared" ref="I570:I589" si="38">+I571-C570+E570</f>
        <v>2804694.4600000014</v>
      </c>
      <c r="J570" s="129">
        <f t="shared" ref="J570:J589" si="39">+G570-I570</f>
        <v>0</v>
      </c>
      <c r="K570" s="201"/>
      <c r="M570" s="195"/>
    </row>
    <row r="571" spans="1:13">
      <c r="A571" s="212">
        <v>42437</v>
      </c>
      <c r="B571" s="213" t="s">
        <v>2278</v>
      </c>
      <c r="C571" s="109"/>
      <c r="D571" s="219"/>
      <c r="E571" s="204">
        <v>230000</v>
      </c>
      <c r="F571" s="232">
        <v>83</v>
      </c>
      <c r="G571" s="210">
        <v>2708111.47</v>
      </c>
      <c r="H571" s="211" t="s">
        <v>2163</v>
      </c>
      <c r="I571" s="129">
        <f t="shared" si="38"/>
        <v>2708111.4700000011</v>
      </c>
      <c r="J571" s="129">
        <f t="shared" si="39"/>
        <v>0</v>
      </c>
      <c r="K571" s="201"/>
      <c r="M571" s="195"/>
    </row>
    <row r="572" spans="1:13">
      <c r="A572" s="212">
        <v>42437</v>
      </c>
      <c r="B572" s="213" t="s">
        <v>2279</v>
      </c>
      <c r="C572" s="109"/>
      <c r="D572" s="219"/>
      <c r="E572" s="204">
        <v>96000</v>
      </c>
      <c r="F572" s="232">
        <v>82</v>
      </c>
      <c r="G572" s="210">
        <v>2478111.4700000002</v>
      </c>
      <c r="H572" s="211" t="s">
        <v>2163</v>
      </c>
      <c r="I572" s="129">
        <f t="shared" si="38"/>
        <v>2478111.4700000011</v>
      </c>
      <c r="J572" s="129">
        <f t="shared" si="39"/>
        <v>0</v>
      </c>
      <c r="K572" s="201"/>
      <c r="M572" s="195"/>
    </row>
    <row r="573" spans="1:13">
      <c r="A573" s="212">
        <v>42437</v>
      </c>
      <c r="B573" s="213" t="s">
        <v>2280</v>
      </c>
      <c r="C573" s="109"/>
      <c r="D573" s="219"/>
      <c r="E573" s="204">
        <v>19000</v>
      </c>
      <c r="F573" s="232">
        <v>84</v>
      </c>
      <c r="G573" s="210">
        <v>2382111.4700000002</v>
      </c>
      <c r="H573" s="211" t="s">
        <v>2163</v>
      </c>
      <c r="I573" s="129">
        <f t="shared" si="38"/>
        <v>2382111.4700000011</v>
      </c>
      <c r="J573" s="129">
        <f t="shared" si="39"/>
        <v>0</v>
      </c>
      <c r="K573" s="201"/>
      <c r="M573" s="195"/>
    </row>
    <row r="574" spans="1:13">
      <c r="A574" s="212">
        <v>42437</v>
      </c>
      <c r="B574" s="213" t="s">
        <v>2281</v>
      </c>
      <c r="C574" s="109"/>
      <c r="D574" s="219"/>
      <c r="E574" s="204">
        <v>5755.28</v>
      </c>
      <c r="F574" s="232">
        <v>75</v>
      </c>
      <c r="G574" s="210">
        <v>2363111.4700000002</v>
      </c>
      <c r="H574" s="211" t="s">
        <v>2282</v>
      </c>
      <c r="I574" s="129">
        <f t="shared" si="38"/>
        <v>2363111.4700000011</v>
      </c>
      <c r="J574" s="129">
        <f t="shared" si="39"/>
        <v>0</v>
      </c>
      <c r="K574" s="201"/>
      <c r="M574" s="195"/>
    </row>
    <row r="575" spans="1:13">
      <c r="A575" s="212">
        <v>42437</v>
      </c>
      <c r="B575" s="213" t="s">
        <v>2283</v>
      </c>
      <c r="C575" s="109"/>
      <c r="D575" s="219"/>
      <c r="E575" s="204">
        <v>172000</v>
      </c>
      <c r="F575" s="232">
        <v>79</v>
      </c>
      <c r="G575" s="210">
        <v>2357356.19</v>
      </c>
      <c r="H575" s="211" t="s">
        <v>2284</v>
      </c>
      <c r="I575" s="129">
        <f t="shared" si="38"/>
        <v>2357356.1900000013</v>
      </c>
      <c r="J575" s="129">
        <f t="shared" si="39"/>
        <v>0</v>
      </c>
      <c r="K575" s="201"/>
      <c r="M575" s="195"/>
    </row>
    <row r="576" spans="1:13">
      <c r="A576" s="212">
        <v>42437</v>
      </c>
      <c r="B576" s="213" t="s">
        <v>2285</v>
      </c>
      <c r="C576" s="109"/>
      <c r="D576" s="219"/>
      <c r="E576" s="204">
        <v>1025</v>
      </c>
      <c r="F576" s="232">
        <v>72</v>
      </c>
      <c r="G576" s="204">
        <v>2185356.19</v>
      </c>
      <c r="H576" s="214" t="s">
        <v>2286</v>
      </c>
      <c r="I576" s="129">
        <f t="shared" si="38"/>
        <v>2185356.1900000013</v>
      </c>
      <c r="J576" s="129">
        <f t="shared" si="39"/>
        <v>0</v>
      </c>
      <c r="K576" s="201"/>
      <c r="M576" s="195"/>
    </row>
    <row r="577" spans="1:13">
      <c r="A577" s="212">
        <v>42437</v>
      </c>
      <c r="B577" s="227" t="s">
        <v>2287</v>
      </c>
      <c r="C577" s="109"/>
      <c r="D577" s="219"/>
      <c r="E577" s="204">
        <v>315883.52000000002</v>
      </c>
      <c r="F577" s="232">
        <v>80</v>
      </c>
      <c r="G577" s="210">
        <v>2184331.19</v>
      </c>
      <c r="H577" s="214" t="s">
        <v>2288</v>
      </c>
      <c r="I577" s="129">
        <f t="shared" si="38"/>
        <v>2184331.1900000013</v>
      </c>
      <c r="J577" s="129">
        <f t="shared" si="39"/>
        <v>0</v>
      </c>
      <c r="K577" s="201"/>
      <c r="M577" s="195"/>
    </row>
    <row r="578" spans="1:13">
      <c r="A578" s="212">
        <v>42437</v>
      </c>
      <c r="B578" s="227" t="s">
        <v>2289</v>
      </c>
      <c r="C578" s="109"/>
      <c r="D578" s="219"/>
      <c r="E578" s="204">
        <v>306509.90000000002</v>
      </c>
      <c r="F578" s="232">
        <v>81</v>
      </c>
      <c r="G578" s="210">
        <v>1868447.67</v>
      </c>
      <c r="H578" s="214" t="s">
        <v>2290</v>
      </c>
      <c r="I578" s="129">
        <f t="shared" si="38"/>
        <v>1868447.6700000013</v>
      </c>
      <c r="J578" s="129">
        <f t="shared" si="39"/>
        <v>0</v>
      </c>
      <c r="K578" s="201"/>
      <c r="M578" s="195"/>
    </row>
    <row r="579" spans="1:13">
      <c r="A579" s="212">
        <v>42437</v>
      </c>
      <c r="B579" s="226" t="s">
        <v>2291</v>
      </c>
      <c r="C579" s="109"/>
      <c r="D579" s="219"/>
      <c r="E579" s="204">
        <v>31778.23</v>
      </c>
      <c r="F579" s="232">
        <v>76</v>
      </c>
      <c r="G579" s="210">
        <v>1561937.77</v>
      </c>
      <c r="H579" s="214" t="s">
        <v>2292</v>
      </c>
      <c r="I579" s="129">
        <f t="shared" si="38"/>
        <v>1561937.7700000012</v>
      </c>
      <c r="J579" s="129">
        <f t="shared" si="39"/>
        <v>0</v>
      </c>
      <c r="K579" s="201"/>
      <c r="M579" s="195"/>
    </row>
    <row r="580" spans="1:13">
      <c r="A580" s="212">
        <v>42437</v>
      </c>
      <c r="B580" s="213" t="s">
        <v>16</v>
      </c>
      <c r="C580" s="109"/>
      <c r="D580" s="219"/>
      <c r="E580" s="204">
        <v>17940.490000000002</v>
      </c>
      <c r="F580" s="232">
        <v>67</v>
      </c>
      <c r="G580" s="210">
        <v>1530159.54</v>
      </c>
      <c r="H580" s="214" t="s">
        <v>2293</v>
      </c>
      <c r="I580" s="129">
        <f t="shared" si="38"/>
        <v>1530159.5400000012</v>
      </c>
      <c r="J580" s="129">
        <f t="shared" si="39"/>
        <v>0</v>
      </c>
      <c r="K580" s="201"/>
      <c r="M580" s="195"/>
    </row>
    <row r="581" spans="1:13">
      <c r="A581" s="212">
        <v>42437</v>
      </c>
      <c r="B581" s="213" t="s">
        <v>16</v>
      </c>
      <c r="C581" s="109"/>
      <c r="D581" s="219"/>
      <c r="E581" s="204">
        <v>37100</v>
      </c>
      <c r="F581" s="232">
        <v>64</v>
      </c>
      <c r="G581" s="210">
        <v>1512219.05</v>
      </c>
      <c r="H581" s="214" t="s">
        <v>2294</v>
      </c>
      <c r="I581" s="129">
        <f t="shared" si="38"/>
        <v>1512219.0500000012</v>
      </c>
      <c r="J581" s="129">
        <f t="shared" si="39"/>
        <v>0</v>
      </c>
      <c r="K581" s="201"/>
      <c r="M581" s="195"/>
    </row>
    <row r="582" spans="1:13">
      <c r="A582" s="212">
        <v>42437</v>
      </c>
      <c r="B582" s="229" t="s">
        <v>2295</v>
      </c>
      <c r="C582" s="109">
        <v>5000</v>
      </c>
      <c r="D582" s="235">
        <v>182</v>
      </c>
      <c r="E582" s="204"/>
      <c r="F582" s="232"/>
      <c r="G582" s="210">
        <v>1475119.05</v>
      </c>
      <c r="H582" s="214"/>
      <c r="I582" s="129">
        <f t="shared" si="38"/>
        <v>1475119.0500000012</v>
      </c>
      <c r="J582" s="129">
        <f t="shared" si="39"/>
        <v>0</v>
      </c>
      <c r="M582" s="195"/>
    </row>
    <row r="583" spans="1:13">
      <c r="A583" s="212">
        <v>42437</v>
      </c>
      <c r="B583" s="224" t="s">
        <v>50</v>
      </c>
      <c r="C583" s="109">
        <v>15.72</v>
      </c>
      <c r="D583" s="219">
        <v>180</v>
      </c>
      <c r="E583" s="204"/>
      <c r="F583" s="232"/>
      <c r="G583" s="210">
        <v>1480119.05</v>
      </c>
      <c r="H583" s="214"/>
      <c r="I583" s="129">
        <f t="shared" si="38"/>
        <v>1480119.0500000012</v>
      </c>
      <c r="J583" s="129">
        <f t="shared" si="39"/>
        <v>0</v>
      </c>
      <c r="M583" s="195"/>
    </row>
    <row r="584" spans="1:13">
      <c r="A584" s="212">
        <v>42437</v>
      </c>
      <c r="B584" s="224" t="s">
        <v>52</v>
      </c>
      <c r="C584" s="109">
        <v>98.24</v>
      </c>
      <c r="D584" s="219">
        <v>180</v>
      </c>
      <c r="E584" s="204"/>
      <c r="F584" s="232"/>
      <c r="G584" s="210">
        <v>1480134.77</v>
      </c>
      <c r="H584" s="214"/>
      <c r="I584" s="129">
        <f t="shared" si="38"/>
        <v>1480134.7700000012</v>
      </c>
      <c r="J584" s="129">
        <f t="shared" si="39"/>
        <v>0</v>
      </c>
      <c r="M584" s="195"/>
    </row>
    <row r="585" spans="1:13">
      <c r="A585" s="212">
        <v>42437</v>
      </c>
      <c r="B585" s="213" t="s">
        <v>53</v>
      </c>
      <c r="C585" s="109"/>
      <c r="D585" s="219"/>
      <c r="E585" s="204">
        <v>43243.97</v>
      </c>
      <c r="F585" s="232">
        <v>60</v>
      </c>
      <c r="G585" s="210">
        <v>1480233.01</v>
      </c>
      <c r="H585" s="214" t="s">
        <v>2296</v>
      </c>
      <c r="I585" s="129">
        <f t="shared" si="38"/>
        <v>1480233.0100000012</v>
      </c>
      <c r="J585" s="129">
        <f t="shared" si="39"/>
        <v>0</v>
      </c>
      <c r="K585" s="201"/>
      <c r="M585" s="195"/>
    </row>
    <row r="586" spans="1:13">
      <c r="A586" s="212">
        <v>42437</v>
      </c>
      <c r="B586" s="224" t="s">
        <v>55</v>
      </c>
      <c r="C586" s="109">
        <v>65.69</v>
      </c>
      <c r="D586" s="219">
        <v>180</v>
      </c>
      <c r="E586" s="204"/>
      <c r="F586" s="232"/>
      <c r="G586" s="210">
        <v>1436989.04</v>
      </c>
      <c r="H586" s="214"/>
      <c r="I586" s="129">
        <f t="shared" si="38"/>
        <v>1436989.0400000012</v>
      </c>
      <c r="J586" s="129">
        <f t="shared" si="39"/>
        <v>0</v>
      </c>
      <c r="M586" s="195"/>
    </row>
    <row r="587" spans="1:13">
      <c r="A587" s="212">
        <v>42437</v>
      </c>
      <c r="B587" s="224" t="s">
        <v>56</v>
      </c>
      <c r="C587" s="109">
        <v>410.58</v>
      </c>
      <c r="D587" s="219">
        <v>180</v>
      </c>
      <c r="E587" s="204"/>
      <c r="F587" s="232"/>
      <c r="G587" s="210">
        <v>1437054.73</v>
      </c>
      <c r="H587" s="214"/>
      <c r="I587" s="129">
        <f t="shared" si="38"/>
        <v>1437054.7300000011</v>
      </c>
      <c r="J587" s="129">
        <f t="shared" si="39"/>
        <v>0</v>
      </c>
      <c r="M587" s="195"/>
    </row>
    <row r="588" spans="1:13">
      <c r="A588" s="212">
        <v>42437</v>
      </c>
      <c r="B588" s="213" t="s">
        <v>57</v>
      </c>
      <c r="C588" s="109"/>
      <c r="D588" s="219"/>
      <c r="E588" s="204">
        <v>16758.82</v>
      </c>
      <c r="F588" s="232">
        <v>60</v>
      </c>
      <c r="G588" s="210">
        <v>1437465.31</v>
      </c>
      <c r="H588" s="214" t="s">
        <v>2296</v>
      </c>
      <c r="I588" s="129">
        <f t="shared" si="38"/>
        <v>1437465.3100000012</v>
      </c>
      <c r="J588" s="129">
        <f t="shared" si="39"/>
        <v>0</v>
      </c>
      <c r="K588" s="201"/>
      <c r="M588" s="195"/>
    </row>
    <row r="589" spans="1:13">
      <c r="A589" s="212">
        <v>42437</v>
      </c>
      <c r="B589" s="213" t="s">
        <v>2297</v>
      </c>
      <c r="C589" s="109"/>
      <c r="D589" s="219"/>
      <c r="E589" s="204">
        <v>527100</v>
      </c>
      <c r="F589" s="232">
        <v>73</v>
      </c>
      <c r="G589" s="210">
        <v>1420706.49</v>
      </c>
      <c r="H589" s="214" t="s">
        <v>2298</v>
      </c>
      <c r="I589" s="129">
        <f t="shared" si="38"/>
        <v>1420706.4900000012</v>
      </c>
      <c r="J589" s="129">
        <f t="shared" si="39"/>
        <v>0</v>
      </c>
      <c r="K589" s="201"/>
      <c r="M589" s="195"/>
    </row>
    <row r="590" spans="1:13">
      <c r="A590" s="202">
        <v>42436</v>
      </c>
      <c r="B590" s="227" t="s">
        <v>2299</v>
      </c>
      <c r="C590" s="109">
        <v>369987.84000000003</v>
      </c>
      <c r="D590" s="219">
        <v>50</v>
      </c>
      <c r="E590" s="204"/>
      <c r="F590" s="232"/>
      <c r="G590" s="237">
        <v>893606.49</v>
      </c>
      <c r="H590" s="214" t="s">
        <v>1623</v>
      </c>
      <c r="I590" s="129">
        <f t="shared" ref="I590:I604" si="40">+I591-C590+E590</f>
        <v>893606.49000000115</v>
      </c>
      <c r="J590" s="129">
        <f t="shared" ref="J590:J608" si="41">+G590-I590</f>
        <v>-1.1641532182693481E-9</v>
      </c>
      <c r="M590" s="195"/>
    </row>
    <row r="591" spans="1:13">
      <c r="A591" s="202">
        <v>42436</v>
      </c>
      <c r="B591" s="227" t="s">
        <v>2300</v>
      </c>
      <c r="C591" s="109">
        <v>222266.55</v>
      </c>
      <c r="D591" s="219">
        <v>51</v>
      </c>
      <c r="E591" s="204"/>
      <c r="F591" s="232"/>
      <c r="G591" s="204">
        <v>1263594.33</v>
      </c>
      <c r="H591" s="214" t="s">
        <v>1624</v>
      </c>
      <c r="I591" s="129">
        <f t="shared" si="40"/>
        <v>1263594.3300000012</v>
      </c>
      <c r="J591" s="129">
        <f t="shared" si="41"/>
        <v>0</v>
      </c>
      <c r="M591" s="195"/>
    </row>
    <row r="592" spans="1:13">
      <c r="A592" s="212">
        <v>42436</v>
      </c>
      <c r="B592" s="213" t="s">
        <v>2301</v>
      </c>
      <c r="C592" s="109"/>
      <c r="D592" s="219"/>
      <c r="E592" s="204">
        <v>3655.89</v>
      </c>
      <c r="F592" s="232">
        <v>69</v>
      </c>
      <c r="G592" s="210">
        <v>1485860.88</v>
      </c>
      <c r="H592" s="214"/>
      <c r="I592" s="129">
        <f t="shared" si="40"/>
        <v>1485860.8800000013</v>
      </c>
      <c r="J592" s="129">
        <f t="shared" si="41"/>
        <v>0</v>
      </c>
      <c r="K592" s="201"/>
      <c r="M592" s="195"/>
    </row>
    <row r="593" spans="1:13">
      <c r="A593" s="202">
        <v>42436</v>
      </c>
      <c r="B593" s="203" t="s">
        <v>2302</v>
      </c>
      <c r="C593" s="109">
        <v>21800</v>
      </c>
      <c r="D593" s="219" t="s">
        <v>770</v>
      </c>
      <c r="E593" s="204"/>
      <c r="F593" s="232"/>
      <c r="G593" s="204">
        <v>1482204.99</v>
      </c>
      <c r="H593" s="214"/>
      <c r="I593" s="129">
        <f t="shared" si="40"/>
        <v>1482204.9900000014</v>
      </c>
      <c r="J593" s="129">
        <f t="shared" si="41"/>
        <v>0</v>
      </c>
      <c r="M593" s="195"/>
    </row>
    <row r="594" spans="1:13">
      <c r="A594" s="202">
        <v>42436</v>
      </c>
      <c r="B594" s="203" t="s">
        <v>2303</v>
      </c>
      <c r="C594" s="109"/>
      <c r="D594" s="219"/>
      <c r="E594" s="204">
        <v>400</v>
      </c>
      <c r="F594" s="232">
        <v>71</v>
      </c>
      <c r="G594" s="210">
        <v>1504004.99</v>
      </c>
      <c r="H594" s="214" t="s">
        <v>2304</v>
      </c>
      <c r="I594" s="129">
        <f t="shared" si="40"/>
        <v>1504004.9900000014</v>
      </c>
      <c r="J594" s="129">
        <f t="shared" si="41"/>
        <v>0</v>
      </c>
      <c r="M594" s="195"/>
    </row>
    <row r="595" spans="1:13">
      <c r="A595" s="202">
        <v>42436</v>
      </c>
      <c r="B595" s="203" t="s">
        <v>2305</v>
      </c>
      <c r="C595" s="109"/>
      <c r="D595" s="219"/>
      <c r="E595" s="204">
        <v>45190.1</v>
      </c>
      <c r="F595" s="232">
        <v>70</v>
      </c>
      <c r="G595" s="210">
        <v>1503604.99</v>
      </c>
      <c r="H595" s="214" t="s">
        <v>2306</v>
      </c>
      <c r="I595" s="129">
        <f t="shared" si="40"/>
        <v>1503604.9900000014</v>
      </c>
      <c r="J595" s="129">
        <f t="shared" si="41"/>
        <v>0</v>
      </c>
      <c r="K595" s="201"/>
      <c r="M595" s="195"/>
    </row>
    <row r="596" spans="1:13">
      <c r="A596" s="202">
        <v>42436</v>
      </c>
      <c r="B596" s="203" t="s">
        <v>16</v>
      </c>
      <c r="C596" s="109"/>
      <c r="D596" s="219"/>
      <c r="E596" s="204">
        <v>1125</v>
      </c>
      <c r="F596" s="232">
        <v>61</v>
      </c>
      <c r="G596" s="210">
        <v>1458414.89</v>
      </c>
      <c r="H596" s="214" t="s">
        <v>2307</v>
      </c>
      <c r="I596" s="129">
        <f t="shared" si="40"/>
        <v>1458414.8900000013</v>
      </c>
      <c r="J596" s="129">
        <f t="shared" si="41"/>
        <v>0</v>
      </c>
      <c r="K596" s="201"/>
      <c r="M596" s="195"/>
    </row>
    <row r="597" spans="1:13">
      <c r="A597" s="202">
        <v>42436</v>
      </c>
      <c r="B597" s="203" t="s">
        <v>16</v>
      </c>
      <c r="C597" s="109"/>
      <c r="D597" s="219"/>
      <c r="E597" s="204">
        <v>15000</v>
      </c>
      <c r="F597" s="232">
        <v>43</v>
      </c>
      <c r="G597" s="210">
        <v>1457289.89</v>
      </c>
      <c r="H597" s="214" t="s">
        <v>2308</v>
      </c>
      <c r="I597" s="129">
        <f t="shared" si="40"/>
        <v>1457289.8900000013</v>
      </c>
      <c r="J597" s="129">
        <f t="shared" si="41"/>
        <v>0</v>
      </c>
      <c r="K597" s="201"/>
      <c r="M597" s="195"/>
    </row>
    <row r="598" spans="1:13">
      <c r="A598" s="202">
        <v>42436</v>
      </c>
      <c r="B598" s="203" t="s">
        <v>2309</v>
      </c>
      <c r="C598" s="109"/>
      <c r="D598" s="219"/>
      <c r="E598" s="109">
        <v>1840</v>
      </c>
      <c r="F598" s="232">
        <v>63</v>
      </c>
      <c r="G598" s="210">
        <v>1442289.89</v>
      </c>
      <c r="H598" s="214" t="s">
        <v>2310</v>
      </c>
      <c r="I598" s="129">
        <f t="shared" si="40"/>
        <v>1442289.8900000013</v>
      </c>
      <c r="J598" s="129">
        <f t="shared" si="41"/>
        <v>0</v>
      </c>
      <c r="K598" s="201"/>
      <c r="M598" s="195"/>
    </row>
    <row r="599" spans="1:13">
      <c r="A599" s="202">
        <v>42436</v>
      </c>
      <c r="B599" s="203" t="s">
        <v>2311</v>
      </c>
      <c r="C599" s="109">
        <v>22573</v>
      </c>
      <c r="D599" s="219">
        <v>52</v>
      </c>
      <c r="E599" s="204"/>
      <c r="F599" s="232"/>
      <c r="G599" s="210">
        <v>1440449.89</v>
      </c>
      <c r="H599" s="214"/>
      <c r="I599" s="129">
        <f t="shared" si="40"/>
        <v>1440449.8900000013</v>
      </c>
      <c r="J599" s="129">
        <f t="shared" si="41"/>
        <v>0</v>
      </c>
      <c r="M599" s="195"/>
    </row>
    <row r="600" spans="1:13">
      <c r="A600" s="202">
        <v>42436</v>
      </c>
      <c r="B600" s="213" t="s">
        <v>2312</v>
      </c>
      <c r="C600" s="109">
        <v>58.6</v>
      </c>
      <c r="D600" s="219">
        <v>54</v>
      </c>
      <c r="E600" s="204"/>
      <c r="F600" s="232"/>
      <c r="G600" s="210">
        <v>1463022.89</v>
      </c>
      <c r="H600" s="214"/>
      <c r="I600" s="129">
        <f t="shared" si="40"/>
        <v>1463022.8900000013</v>
      </c>
      <c r="J600" s="129">
        <f t="shared" si="41"/>
        <v>0</v>
      </c>
      <c r="M600" s="195"/>
    </row>
    <row r="601" spans="1:13">
      <c r="A601" s="202">
        <v>42436</v>
      </c>
      <c r="B601" s="213" t="s">
        <v>2313</v>
      </c>
      <c r="C601" s="109"/>
      <c r="D601" s="219"/>
      <c r="E601" s="204">
        <v>195000</v>
      </c>
      <c r="F601" s="232">
        <v>68</v>
      </c>
      <c r="G601" s="210">
        <v>1463081.49</v>
      </c>
      <c r="H601" s="214" t="s">
        <v>2314</v>
      </c>
      <c r="I601" s="129">
        <f t="shared" si="40"/>
        <v>1463081.4900000014</v>
      </c>
      <c r="J601" s="129">
        <f t="shared" si="41"/>
        <v>0</v>
      </c>
      <c r="K601" s="201"/>
      <c r="M601" s="195"/>
    </row>
    <row r="602" spans="1:13">
      <c r="A602" s="202">
        <v>42436</v>
      </c>
      <c r="B602" s="213" t="s">
        <v>2315</v>
      </c>
      <c r="C602" s="109"/>
      <c r="D602" s="219"/>
      <c r="E602" s="204">
        <v>290000</v>
      </c>
      <c r="F602" s="232">
        <v>66</v>
      </c>
      <c r="G602" s="210">
        <v>1268081.49</v>
      </c>
      <c r="H602" s="214" t="s">
        <v>2316</v>
      </c>
      <c r="I602" s="129">
        <f t="shared" si="40"/>
        <v>1268081.4900000014</v>
      </c>
      <c r="J602" s="129">
        <f t="shared" si="41"/>
        <v>0</v>
      </c>
      <c r="K602" s="201"/>
      <c r="M602" s="195"/>
    </row>
    <row r="603" spans="1:13">
      <c r="A603" s="202">
        <v>42436</v>
      </c>
      <c r="B603" s="202" t="s">
        <v>2317</v>
      </c>
      <c r="C603" s="109"/>
      <c r="D603" s="219"/>
      <c r="E603" s="204">
        <v>8130.02</v>
      </c>
      <c r="F603" s="232">
        <v>62</v>
      </c>
      <c r="G603" s="204">
        <v>978081.49</v>
      </c>
      <c r="H603" s="214" t="s">
        <v>2318</v>
      </c>
      <c r="I603" s="129">
        <f t="shared" si="40"/>
        <v>978081.49000000139</v>
      </c>
      <c r="J603" s="129">
        <f t="shared" si="41"/>
        <v>-1.3969838619232178E-9</v>
      </c>
      <c r="K603" s="201"/>
      <c r="M603" s="195"/>
    </row>
    <row r="604" spans="1:13">
      <c r="A604" s="202">
        <v>42436</v>
      </c>
      <c r="B604" s="228" t="s">
        <v>2319</v>
      </c>
      <c r="C604" s="109">
        <v>5000</v>
      </c>
      <c r="D604" s="235">
        <v>182</v>
      </c>
      <c r="E604" s="204"/>
      <c r="F604" s="232"/>
      <c r="G604" s="210">
        <v>969951.47</v>
      </c>
      <c r="H604" s="214"/>
      <c r="I604" s="129">
        <f t="shared" si="40"/>
        <v>969951.47000000137</v>
      </c>
      <c r="J604" s="129">
        <f t="shared" si="41"/>
        <v>-1.3969838619232178E-9</v>
      </c>
      <c r="M604" s="195"/>
    </row>
    <row r="605" spans="1:13">
      <c r="A605" s="202">
        <v>42436</v>
      </c>
      <c r="B605" s="202" t="s">
        <v>16</v>
      </c>
      <c r="C605" s="109"/>
      <c r="D605" s="219"/>
      <c r="E605" s="204">
        <v>33133.61</v>
      </c>
      <c r="F605" s="232">
        <v>54</v>
      </c>
      <c r="G605" s="210">
        <v>974951.47</v>
      </c>
      <c r="H605" s="214" t="s">
        <v>2320</v>
      </c>
      <c r="I605" s="129">
        <f t="shared" ref="I605:I626" si="42">+I606-C605+E605</f>
        <v>974951.47000000137</v>
      </c>
      <c r="J605" s="129">
        <f t="shared" si="41"/>
        <v>-1.3969838619232178E-9</v>
      </c>
      <c r="K605" s="201"/>
      <c r="M605" s="195"/>
    </row>
    <row r="606" spans="1:13">
      <c r="A606" s="202">
        <v>42436</v>
      </c>
      <c r="B606" s="202" t="s">
        <v>16</v>
      </c>
      <c r="C606" s="109"/>
      <c r="D606" s="219"/>
      <c r="E606" s="204">
        <v>20835</v>
      </c>
      <c r="F606" s="232">
        <v>55</v>
      </c>
      <c r="G606" s="210">
        <v>941817.86</v>
      </c>
      <c r="H606" s="214" t="s">
        <v>2321</v>
      </c>
      <c r="I606" s="129">
        <f t="shared" si="42"/>
        <v>941817.86000000138</v>
      </c>
      <c r="J606" s="129">
        <f t="shared" si="41"/>
        <v>-1.3969838619232178E-9</v>
      </c>
      <c r="K606" s="201"/>
      <c r="M606" s="195"/>
    </row>
    <row r="607" spans="1:13">
      <c r="A607" s="202">
        <v>42436</v>
      </c>
      <c r="B607" s="202" t="s">
        <v>16</v>
      </c>
      <c r="C607" s="109"/>
      <c r="D607" s="219"/>
      <c r="E607" s="204">
        <v>150000</v>
      </c>
      <c r="F607" s="232">
        <v>52</v>
      </c>
      <c r="G607" s="210">
        <v>920982.86</v>
      </c>
      <c r="H607" s="214" t="s">
        <v>2322</v>
      </c>
      <c r="I607" s="129">
        <f t="shared" si="42"/>
        <v>920982.86000000138</v>
      </c>
      <c r="J607" s="129">
        <f t="shared" si="41"/>
        <v>-1.3969838619232178E-9</v>
      </c>
      <c r="K607" s="201"/>
      <c r="M607" s="195"/>
    </row>
    <row r="608" spans="1:13">
      <c r="A608" s="202">
        <v>42436</v>
      </c>
      <c r="B608" s="236" t="s">
        <v>2323</v>
      </c>
      <c r="C608" s="109"/>
      <c r="D608" s="219"/>
      <c r="E608" s="204">
        <v>2099.92</v>
      </c>
      <c r="F608" s="232" t="s">
        <v>779</v>
      </c>
      <c r="G608" s="210">
        <v>770982.86</v>
      </c>
      <c r="H608" s="214"/>
      <c r="I608" s="129">
        <f t="shared" si="42"/>
        <v>770982.86000000138</v>
      </c>
      <c r="J608" s="129">
        <f t="shared" si="41"/>
        <v>-1.3969838619232178E-9</v>
      </c>
      <c r="K608" s="201"/>
      <c r="M608" s="195"/>
    </row>
    <row r="609" spans="1:13">
      <c r="A609" s="202">
        <v>42436</v>
      </c>
      <c r="B609" s="224" t="s">
        <v>50</v>
      </c>
      <c r="C609" s="109">
        <v>11.37</v>
      </c>
      <c r="D609" s="219">
        <v>180</v>
      </c>
      <c r="E609" s="204"/>
      <c r="F609" s="232"/>
      <c r="G609" s="210">
        <v>768882.94</v>
      </c>
      <c r="H609" s="214"/>
      <c r="I609" s="129">
        <f t="shared" si="42"/>
        <v>768882.94000000134</v>
      </c>
      <c r="J609" s="129">
        <f t="shared" ref="J609:J626" si="43">+G609-I609</f>
        <v>-1.3969838619232178E-9</v>
      </c>
      <c r="M609" s="195"/>
    </row>
    <row r="610" spans="1:13">
      <c r="A610" s="202">
        <v>42436</v>
      </c>
      <c r="B610" s="224" t="s">
        <v>52</v>
      </c>
      <c r="C610" s="109">
        <v>71.08</v>
      </c>
      <c r="D610" s="219">
        <v>180</v>
      </c>
      <c r="E610" s="204"/>
      <c r="F610" s="232"/>
      <c r="G610" s="210">
        <v>768894.31</v>
      </c>
      <c r="H610" s="214"/>
      <c r="I610" s="129">
        <f t="shared" si="42"/>
        <v>768894.31000000134</v>
      </c>
      <c r="J610" s="129">
        <f t="shared" si="43"/>
        <v>-1.280568540096283E-9</v>
      </c>
      <c r="M610" s="195"/>
    </row>
    <row r="611" spans="1:13">
      <c r="A611" s="202">
        <v>42436</v>
      </c>
      <c r="B611" s="203" t="s">
        <v>53</v>
      </c>
      <c r="C611" s="109"/>
      <c r="D611" s="219"/>
      <c r="E611" s="204">
        <v>23718.959999999999</v>
      </c>
      <c r="F611" s="232">
        <v>53</v>
      </c>
      <c r="G611" s="210">
        <v>768965.39</v>
      </c>
      <c r="H611" s="214" t="s">
        <v>2324</v>
      </c>
      <c r="I611" s="129">
        <f t="shared" si="42"/>
        <v>768965.39000000129</v>
      </c>
      <c r="J611" s="129">
        <f t="shared" si="43"/>
        <v>-1.280568540096283E-9</v>
      </c>
      <c r="K611" s="201"/>
      <c r="M611" s="195"/>
    </row>
    <row r="612" spans="1:13">
      <c r="A612" s="202">
        <v>42436</v>
      </c>
      <c r="B612" s="224" t="s">
        <v>55</v>
      </c>
      <c r="C612" s="109">
        <v>27.58</v>
      </c>
      <c r="D612" s="219">
        <v>180</v>
      </c>
      <c r="E612" s="204"/>
      <c r="F612" s="232"/>
      <c r="G612" s="210">
        <v>745246.43</v>
      </c>
      <c r="H612" s="214"/>
      <c r="I612" s="129">
        <f t="shared" si="42"/>
        <v>745246.43000000133</v>
      </c>
      <c r="J612" s="129">
        <f t="shared" si="43"/>
        <v>-1.280568540096283E-9</v>
      </c>
      <c r="M612" s="195"/>
    </row>
    <row r="613" spans="1:13">
      <c r="A613" s="202">
        <v>42436</v>
      </c>
      <c r="B613" s="224" t="s">
        <v>56</v>
      </c>
      <c r="C613" s="109">
        <v>172.35</v>
      </c>
      <c r="D613" s="219">
        <v>180</v>
      </c>
      <c r="E613" s="204"/>
      <c r="F613" s="232"/>
      <c r="G613" s="210">
        <v>745274.01</v>
      </c>
      <c r="H613" s="214"/>
      <c r="I613" s="129">
        <f t="shared" si="42"/>
        <v>745274.01000000129</v>
      </c>
      <c r="J613" s="129">
        <f t="shared" si="43"/>
        <v>-1.280568540096283E-9</v>
      </c>
      <c r="M613" s="195"/>
    </row>
    <row r="614" spans="1:13">
      <c r="A614" s="202">
        <v>42436</v>
      </c>
      <c r="B614" s="203" t="s">
        <v>57</v>
      </c>
      <c r="C614" s="109"/>
      <c r="D614" s="219"/>
      <c r="E614" s="204">
        <v>7035</v>
      </c>
      <c r="F614" s="232">
        <v>53</v>
      </c>
      <c r="G614" s="210">
        <v>745446.36</v>
      </c>
      <c r="H614" s="214" t="s">
        <v>2324</v>
      </c>
      <c r="I614" s="129">
        <f t="shared" si="42"/>
        <v>745446.36000000127</v>
      </c>
      <c r="J614" s="129">
        <f t="shared" si="43"/>
        <v>-1.280568540096283E-9</v>
      </c>
      <c r="K614" s="201"/>
      <c r="M614" s="195"/>
    </row>
    <row r="615" spans="1:13">
      <c r="A615" s="202">
        <v>42436</v>
      </c>
      <c r="B615" s="224" t="s">
        <v>50</v>
      </c>
      <c r="C615" s="109">
        <v>5.76</v>
      </c>
      <c r="D615" s="219">
        <v>180</v>
      </c>
      <c r="E615" s="204"/>
      <c r="F615" s="232"/>
      <c r="G615" s="210">
        <v>738411.36</v>
      </c>
      <c r="H615" s="214"/>
      <c r="I615" s="129">
        <f t="shared" si="42"/>
        <v>738411.36000000127</v>
      </c>
      <c r="J615" s="129">
        <f t="shared" si="43"/>
        <v>-1.280568540096283E-9</v>
      </c>
      <c r="M615" s="195"/>
    </row>
    <row r="616" spans="1:13">
      <c r="A616" s="202">
        <v>42436</v>
      </c>
      <c r="B616" s="224" t="s">
        <v>52</v>
      </c>
      <c r="C616" s="109">
        <v>36</v>
      </c>
      <c r="D616" s="219">
        <v>180</v>
      </c>
      <c r="E616" s="204"/>
      <c r="F616" s="232"/>
      <c r="G616" s="210">
        <v>738417.12</v>
      </c>
      <c r="H616" s="214"/>
      <c r="I616" s="129">
        <f t="shared" si="42"/>
        <v>738417.12000000128</v>
      </c>
      <c r="J616" s="129">
        <f t="shared" si="43"/>
        <v>-1.280568540096283E-9</v>
      </c>
      <c r="M616" s="195"/>
    </row>
    <row r="617" spans="1:13">
      <c r="A617" s="202">
        <v>42436</v>
      </c>
      <c r="B617" s="213" t="s">
        <v>53</v>
      </c>
      <c r="C617" s="109"/>
      <c r="D617" s="219"/>
      <c r="E617" s="204">
        <v>13030</v>
      </c>
      <c r="F617" s="232">
        <v>47</v>
      </c>
      <c r="G617" s="210">
        <v>738453.12</v>
      </c>
      <c r="H617" s="214" t="s">
        <v>2325</v>
      </c>
      <c r="I617" s="129">
        <f t="shared" si="42"/>
        <v>738453.12000000128</v>
      </c>
      <c r="J617" s="129">
        <f t="shared" si="43"/>
        <v>-1.280568540096283E-9</v>
      </c>
      <c r="K617" s="201"/>
      <c r="M617" s="195"/>
    </row>
    <row r="618" spans="1:13">
      <c r="A618" s="202">
        <v>42436</v>
      </c>
      <c r="B618" s="224" t="s">
        <v>55</v>
      </c>
      <c r="C618" s="109">
        <v>8.0399999999999991</v>
      </c>
      <c r="D618" s="219">
        <v>180</v>
      </c>
      <c r="E618" s="204"/>
      <c r="F618" s="232"/>
      <c r="G618" s="210">
        <v>725423.12</v>
      </c>
      <c r="H618" s="214"/>
      <c r="I618" s="129">
        <f t="shared" si="42"/>
        <v>725423.12000000128</v>
      </c>
      <c r="J618" s="129">
        <f t="shared" si="43"/>
        <v>-1.280568540096283E-9</v>
      </c>
      <c r="M618" s="195"/>
    </row>
    <row r="619" spans="1:13">
      <c r="A619" s="202">
        <v>42436</v>
      </c>
      <c r="B619" s="224" t="s">
        <v>56</v>
      </c>
      <c r="C619" s="109">
        <v>50.22</v>
      </c>
      <c r="D619" s="219">
        <v>180</v>
      </c>
      <c r="E619" s="204"/>
      <c r="F619" s="232"/>
      <c r="G619" s="210">
        <v>725431.16</v>
      </c>
      <c r="H619" s="214"/>
      <c r="I619" s="129">
        <f t="shared" si="42"/>
        <v>725431.16000000131</v>
      </c>
      <c r="J619" s="129">
        <f t="shared" si="43"/>
        <v>-1.280568540096283E-9</v>
      </c>
      <c r="M619" s="195"/>
    </row>
    <row r="620" spans="1:13">
      <c r="A620" s="202">
        <v>42436</v>
      </c>
      <c r="B620" s="213" t="s">
        <v>57</v>
      </c>
      <c r="C620" s="109"/>
      <c r="D620" s="219"/>
      <c r="E620" s="204">
        <v>2050</v>
      </c>
      <c r="F620" s="232">
        <v>47</v>
      </c>
      <c r="G620" s="210">
        <v>725481.38</v>
      </c>
      <c r="H620" s="214" t="s">
        <v>2326</v>
      </c>
      <c r="I620" s="129">
        <f t="shared" si="42"/>
        <v>725481.38000000129</v>
      </c>
      <c r="J620" s="129">
        <f t="shared" si="43"/>
        <v>-1.280568540096283E-9</v>
      </c>
      <c r="K620" s="201"/>
      <c r="M620" s="195"/>
    </row>
    <row r="621" spans="1:13">
      <c r="A621" s="212">
        <v>42434</v>
      </c>
      <c r="B621" s="213" t="s">
        <v>2150</v>
      </c>
      <c r="C621" s="109">
        <v>5500</v>
      </c>
      <c r="D621" s="219">
        <v>49</v>
      </c>
      <c r="E621" s="204"/>
      <c r="F621" s="232"/>
      <c r="G621" s="210">
        <v>723431.38</v>
      </c>
      <c r="H621" s="214"/>
      <c r="I621" s="129">
        <f t="shared" si="42"/>
        <v>723431.38000000129</v>
      </c>
      <c r="J621" s="129">
        <f t="shared" si="43"/>
        <v>-1.280568540096283E-9</v>
      </c>
      <c r="M621" s="195"/>
    </row>
    <row r="622" spans="1:13">
      <c r="A622" s="212">
        <v>42434</v>
      </c>
      <c r="B622" s="213" t="s">
        <v>16</v>
      </c>
      <c r="C622" s="109"/>
      <c r="D622" s="219"/>
      <c r="E622" s="204">
        <v>23000</v>
      </c>
      <c r="F622" s="232">
        <v>5</v>
      </c>
      <c r="G622" s="210">
        <v>728931.38</v>
      </c>
      <c r="H622" s="214" t="s">
        <v>2327</v>
      </c>
      <c r="I622" s="129">
        <f t="shared" si="42"/>
        <v>728931.38000000129</v>
      </c>
      <c r="J622" s="129">
        <f t="shared" si="43"/>
        <v>-1.280568540096283E-9</v>
      </c>
      <c r="K622" s="201"/>
      <c r="M622" s="195"/>
    </row>
    <row r="623" spans="1:13">
      <c r="A623" s="212">
        <v>42434</v>
      </c>
      <c r="B623" s="229" t="s">
        <v>2328</v>
      </c>
      <c r="C623" s="109">
        <v>5000</v>
      </c>
      <c r="D623" s="235">
        <v>182</v>
      </c>
      <c r="E623" s="204"/>
      <c r="F623" s="232"/>
      <c r="G623" s="210">
        <v>705931.38</v>
      </c>
      <c r="H623" s="214"/>
      <c r="I623" s="129">
        <f t="shared" si="42"/>
        <v>705931.38000000129</v>
      </c>
      <c r="J623" s="129">
        <f t="shared" si="43"/>
        <v>-1.280568540096283E-9</v>
      </c>
      <c r="M623" s="195"/>
    </row>
    <row r="624" spans="1:13">
      <c r="A624" s="212">
        <v>42436</v>
      </c>
      <c r="B624" s="213" t="s">
        <v>2329</v>
      </c>
      <c r="C624" s="109"/>
      <c r="D624" s="219"/>
      <c r="E624" s="204">
        <v>442.52</v>
      </c>
      <c r="F624" s="232">
        <v>102</v>
      </c>
      <c r="G624" s="210">
        <v>710931.38</v>
      </c>
      <c r="H624" s="214" t="s">
        <v>2330</v>
      </c>
      <c r="I624" s="129">
        <f t="shared" si="42"/>
        <v>710931.38000000129</v>
      </c>
      <c r="J624" s="129">
        <f t="shared" si="43"/>
        <v>-1.280568540096283E-9</v>
      </c>
      <c r="M624" s="195"/>
    </row>
    <row r="625" spans="1:13">
      <c r="A625" s="212">
        <v>42436</v>
      </c>
      <c r="B625" s="213" t="s">
        <v>2331</v>
      </c>
      <c r="C625" s="109">
        <v>5568</v>
      </c>
      <c r="D625" s="219">
        <v>48</v>
      </c>
      <c r="E625" s="204"/>
      <c r="F625" s="232"/>
      <c r="G625" s="210">
        <v>710488.86</v>
      </c>
      <c r="H625" s="214"/>
      <c r="I625" s="129">
        <f t="shared" si="42"/>
        <v>710488.86000000127</v>
      </c>
      <c r="J625" s="129">
        <f t="shared" si="43"/>
        <v>-1.280568540096283E-9</v>
      </c>
      <c r="M625" s="195"/>
    </row>
    <row r="626" spans="1:13">
      <c r="A626" s="212">
        <v>42436</v>
      </c>
      <c r="B626" s="213" t="s">
        <v>2332</v>
      </c>
      <c r="C626" s="109">
        <v>25752</v>
      </c>
      <c r="D626" s="219">
        <v>38</v>
      </c>
      <c r="E626" s="204"/>
      <c r="F626" s="232"/>
      <c r="G626" s="210">
        <v>716056.86</v>
      </c>
      <c r="H626" s="214"/>
      <c r="I626" s="129">
        <f t="shared" si="42"/>
        <v>716056.86000000127</v>
      </c>
      <c r="J626" s="129">
        <f t="shared" si="43"/>
        <v>-1.280568540096283E-9</v>
      </c>
      <c r="M626" s="195"/>
    </row>
    <row r="627" spans="1:13">
      <c r="A627" s="212">
        <v>42433</v>
      </c>
      <c r="B627" s="226" t="s">
        <v>2333</v>
      </c>
      <c r="C627" s="109"/>
      <c r="D627" s="219"/>
      <c r="E627" s="204">
        <v>154691.6</v>
      </c>
      <c r="F627" s="232">
        <v>56</v>
      </c>
      <c r="G627" s="238">
        <v>741808.86</v>
      </c>
      <c r="H627" s="214" t="s">
        <v>2334</v>
      </c>
      <c r="I627" s="129">
        <f t="shared" ref="I627:I654" si="44">+I628-C627+E627</f>
        <v>741808.86000000127</v>
      </c>
      <c r="J627" s="129">
        <f t="shared" ref="J627:J654" si="45">+G627-I627</f>
        <v>-1.280568540096283E-9</v>
      </c>
      <c r="K627" s="201"/>
      <c r="M627" s="195"/>
    </row>
    <row r="628" spans="1:13">
      <c r="A628" s="212">
        <v>42433</v>
      </c>
      <c r="B628" s="226" t="s">
        <v>2335</v>
      </c>
      <c r="C628" s="109"/>
      <c r="D628" s="219"/>
      <c r="E628" s="204">
        <v>2979.68</v>
      </c>
      <c r="F628" s="232">
        <v>44</v>
      </c>
      <c r="G628" s="210">
        <v>587117.26</v>
      </c>
      <c r="H628" s="214" t="s">
        <v>2336</v>
      </c>
      <c r="I628" s="129">
        <f t="shared" si="44"/>
        <v>587117.26000000129</v>
      </c>
      <c r="J628" s="129">
        <f t="shared" si="45"/>
        <v>-1.280568540096283E-9</v>
      </c>
      <c r="K628" s="201"/>
      <c r="M628" s="195"/>
    </row>
    <row r="629" spans="1:13">
      <c r="A629" s="212">
        <v>42433</v>
      </c>
      <c r="B629" s="213" t="s">
        <v>2337</v>
      </c>
      <c r="C629" s="109">
        <v>132833.20000000001</v>
      </c>
      <c r="D629" s="219">
        <v>45</v>
      </c>
      <c r="E629" s="204"/>
      <c r="F629" s="232"/>
      <c r="G629" s="210">
        <v>584137.57999999996</v>
      </c>
      <c r="H629" s="214"/>
      <c r="I629" s="129">
        <f t="shared" si="44"/>
        <v>584137.58000000124</v>
      </c>
      <c r="J629" s="129">
        <f t="shared" si="45"/>
        <v>-1.280568540096283E-9</v>
      </c>
      <c r="M629" s="195"/>
    </row>
    <row r="630" spans="1:13">
      <c r="A630" s="212">
        <v>42433</v>
      </c>
      <c r="B630" s="213" t="s">
        <v>2338</v>
      </c>
      <c r="C630" s="109">
        <v>11418</v>
      </c>
      <c r="D630" s="219" t="s">
        <v>771</v>
      </c>
      <c r="E630" s="204"/>
      <c r="F630" s="232"/>
      <c r="G630" s="210">
        <v>716970.78</v>
      </c>
      <c r="H630" s="214"/>
      <c r="I630" s="129">
        <f t="shared" si="44"/>
        <v>716970.78000000119</v>
      </c>
      <c r="J630" s="129">
        <f t="shared" si="45"/>
        <v>-1.1641532182693481E-9</v>
      </c>
      <c r="M630" s="195"/>
    </row>
    <row r="631" spans="1:13">
      <c r="A631" s="212">
        <v>42433</v>
      </c>
      <c r="B631" s="213" t="s">
        <v>2339</v>
      </c>
      <c r="C631" s="109">
        <v>369265.77</v>
      </c>
      <c r="D631" s="219">
        <v>40</v>
      </c>
      <c r="E631" s="204"/>
      <c r="F631" s="232"/>
      <c r="G631" s="210">
        <v>728388.78</v>
      </c>
      <c r="H631" s="214"/>
      <c r="I631" s="129">
        <f t="shared" si="44"/>
        <v>728388.78000000119</v>
      </c>
      <c r="J631" s="129">
        <f t="shared" si="45"/>
        <v>-1.1641532182693481E-9</v>
      </c>
      <c r="M631" s="195"/>
    </row>
    <row r="632" spans="1:13">
      <c r="A632" s="212">
        <v>42433</v>
      </c>
      <c r="B632" s="213" t="s">
        <v>2340</v>
      </c>
      <c r="C632" s="109">
        <v>50000</v>
      </c>
      <c r="D632" s="219">
        <v>46</v>
      </c>
      <c r="E632" s="204"/>
      <c r="F632" s="232"/>
      <c r="G632" s="210">
        <v>1097654.55</v>
      </c>
      <c r="H632" s="214"/>
      <c r="I632" s="129">
        <f t="shared" si="44"/>
        <v>1097654.5500000012</v>
      </c>
      <c r="J632" s="129">
        <f t="shared" si="45"/>
        <v>0</v>
      </c>
      <c r="M632" s="195"/>
    </row>
    <row r="633" spans="1:13">
      <c r="A633" s="212">
        <v>42433</v>
      </c>
      <c r="B633" s="226" t="s">
        <v>2341</v>
      </c>
      <c r="C633" s="109"/>
      <c r="D633" s="219"/>
      <c r="E633" s="204">
        <v>5946.43</v>
      </c>
      <c r="F633" s="232">
        <v>58</v>
      </c>
      <c r="G633" s="210">
        <v>1147654.55</v>
      </c>
      <c r="H633" s="214" t="s">
        <v>2342</v>
      </c>
      <c r="I633" s="129">
        <f t="shared" si="44"/>
        <v>1147654.5500000012</v>
      </c>
      <c r="J633" s="129">
        <f t="shared" si="45"/>
        <v>0</v>
      </c>
      <c r="K633" s="201"/>
      <c r="M633" s="195"/>
    </row>
    <row r="634" spans="1:13">
      <c r="A634" s="212">
        <v>42433</v>
      </c>
      <c r="B634" s="226" t="s">
        <v>2343</v>
      </c>
      <c r="C634" s="109"/>
      <c r="D634" s="219"/>
      <c r="E634" s="204">
        <v>9387</v>
      </c>
      <c r="F634" s="232">
        <v>57</v>
      </c>
      <c r="G634" s="210">
        <v>1141708.1200000001</v>
      </c>
      <c r="H634" s="214" t="s">
        <v>2344</v>
      </c>
      <c r="I634" s="129">
        <f t="shared" si="44"/>
        <v>1141708.1200000013</v>
      </c>
      <c r="J634" s="129">
        <f t="shared" si="45"/>
        <v>0</v>
      </c>
      <c r="K634" s="201"/>
      <c r="M634" s="195"/>
    </row>
    <row r="635" spans="1:13">
      <c r="A635" s="212">
        <v>42433</v>
      </c>
      <c r="B635" s="213" t="s">
        <v>13</v>
      </c>
      <c r="C635" s="109"/>
      <c r="D635" s="219"/>
      <c r="E635" s="204">
        <v>12318.07</v>
      </c>
      <c r="F635" s="232">
        <v>40</v>
      </c>
      <c r="G635" s="210">
        <v>1132321.1200000001</v>
      </c>
      <c r="H635" s="214" t="s">
        <v>2345</v>
      </c>
      <c r="I635" s="129">
        <f t="shared" si="44"/>
        <v>1132321.1200000013</v>
      </c>
      <c r="J635" s="129">
        <f t="shared" si="45"/>
        <v>0</v>
      </c>
      <c r="K635" s="201"/>
      <c r="M635" s="195"/>
    </row>
    <row r="636" spans="1:13">
      <c r="A636" s="212">
        <v>42433</v>
      </c>
      <c r="B636" s="213" t="s">
        <v>2346</v>
      </c>
      <c r="C636" s="109"/>
      <c r="D636" s="219"/>
      <c r="E636" s="204">
        <v>7098.71</v>
      </c>
      <c r="F636" s="232">
        <v>39</v>
      </c>
      <c r="G636" s="210">
        <v>1120003.05</v>
      </c>
      <c r="H636" s="214" t="s">
        <v>2347</v>
      </c>
      <c r="I636" s="129">
        <f t="shared" si="44"/>
        <v>1120003.0500000012</v>
      </c>
      <c r="J636" s="129">
        <f t="shared" si="45"/>
        <v>0</v>
      </c>
      <c r="K636" s="201"/>
      <c r="M636" s="195"/>
    </row>
    <row r="637" spans="1:13">
      <c r="A637" s="212">
        <v>42433</v>
      </c>
      <c r="B637" s="213" t="s">
        <v>2348</v>
      </c>
      <c r="C637" s="109"/>
      <c r="D637" s="219"/>
      <c r="E637" s="204">
        <v>307000</v>
      </c>
      <c r="F637" s="232">
        <v>49</v>
      </c>
      <c r="G637" s="210">
        <v>1112904.3400000001</v>
      </c>
      <c r="H637" s="214" t="s">
        <v>2349</v>
      </c>
      <c r="I637" s="129">
        <f t="shared" si="44"/>
        <v>1112904.3400000012</v>
      </c>
      <c r="J637" s="129">
        <f t="shared" si="45"/>
        <v>0</v>
      </c>
      <c r="K637" s="201"/>
      <c r="M637" s="195"/>
    </row>
    <row r="638" spans="1:13">
      <c r="A638" s="212">
        <v>42433</v>
      </c>
      <c r="B638" s="213" t="s">
        <v>2350</v>
      </c>
      <c r="C638" s="109"/>
      <c r="D638" s="219"/>
      <c r="E638" s="204">
        <v>24479</v>
      </c>
      <c r="F638" s="232">
        <v>42</v>
      </c>
      <c r="G638" s="210">
        <v>805904.34</v>
      </c>
      <c r="H638" s="214" t="s">
        <v>2351</v>
      </c>
      <c r="I638" s="129">
        <f t="shared" si="44"/>
        <v>805904.34000000125</v>
      </c>
      <c r="J638" s="129">
        <f t="shared" si="45"/>
        <v>-1.280568540096283E-9</v>
      </c>
      <c r="K638" s="201"/>
      <c r="M638" s="195"/>
    </row>
    <row r="639" spans="1:13">
      <c r="A639" s="212">
        <v>42433</v>
      </c>
      <c r="B639" s="213" t="s">
        <v>1165</v>
      </c>
      <c r="C639" s="109">
        <v>699968.06</v>
      </c>
      <c r="D639" s="219">
        <v>190</v>
      </c>
      <c r="E639" s="204"/>
      <c r="F639" s="232"/>
      <c r="G639" s="210">
        <v>781425.34</v>
      </c>
      <c r="H639" s="214"/>
      <c r="I639" s="129">
        <f t="shared" si="44"/>
        <v>781425.34000000125</v>
      </c>
      <c r="J639" s="129">
        <f t="shared" si="45"/>
        <v>-1.280568540096283E-9</v>
      </c>
      <c r="M639" s="195"/>
    </row>
    <row r="640" spans="1:13">
      <c r="A640" s="212">
        <v>42433</v>
      </c>
      <c r="B640" s="213" t="s">
        <v>2352</v>
      </c>
      <c r="C640" s="109"/>
      <c r="D640" s="219"/>
      <c r="E640" s="204">
        <v>500000</v>
      </c>
      <c r="F640" s="232">
        <v>50</v>
      </c>
      <c r="G640" s="210">
        <v>1481393.4</v>
      </c>
      <c r="H640" s="214" t="s">
        <v>2353</v>
      </c>
      <c r="I640" s="129">
        <f t="shared" si="44"/>
        <v>1481393.4000000013</v>
      </c>
      <c r="J640" s="129">
        <f t="shared" si="45"/>
        <v>0</v>
      </c>
      <c r="K640" s="201"/>
      <c r="M640" s="195"/>
    </row>
    <row r="641" spans="1:13">
      <c r="A641" s="212">
        <v>42433</v>
      </c>
      <c r="B641" s="213" t="s">
        <v>2354</v>
      </c>
      <c r="C641" s="109"/>
      <c r="D641" s="219"/>
      <c r="E641" s="204">
        <v>500000</v>
      </c>
      <c r="F641" s="232">
        <v>51</v>
      </c>
      <c r="G641" s="210">
        <v>981393.4</v>
      </c>
      <c r="H641" s="214" t="s">
        <v>2355</v>
      </c>
      <c r="I641" s="129">
        <f t="shared" si="44"/>
        <v>981393.4000000013</v>
      </c>
      <c r="J641" s="129">
        <f t="shared" si="45"/>
        <v>-1.280568540096283E-9</v>
      </c>
      <c r="K641" s="201"/>
      <c r="M641" s="195"/>
    </row>
    <row r="642" spans="1:13">
      <c r="A642" s="212">
        <v>42433</v>
      </c>
      <c r="B642" s="213" t="s">
        <v>16</v>
      </c>
      <c r="C642" s="109"/>
      <c r="D642" s="219"/>
      <c r="E642" s="204">
        <v>31506.25</v>
      </c>
      <c r="F642" s="232">
        <v>36</v>
      </c>
      <c r="G642" s="210">
        <v>481393.4</v>
      </c>
      <c r="H642" s="214" t="s">
        <v>2356</v>
      </c>
      <c r="I642" s="129">
        <f t="shared" si="44"/>
        <v>481393.40000000125</v>
      </c>
      <c r="J642" s="129">
        <f t="shared" si="45"/>
        <v>-1.2223608791828156E-9</v>
      </c>
      <c r="K642" s="201"/>
      <c r="M642" s="195"/>
    </row>
    <row r="643" spans="1:13">
      <c r="A643" s="212">
        <v>42433</v>
      </c>
      <c r="B643" s="229" t="s">
        <v>2357</v>
      </c>
      <c r="C643" s="109">
        <v>5000</v>
      </c>
      <c r="D643" s="235">
        <v>182</v>
      </c>
      <c r="E643" s="204"/>
      <c r="F643" s="232"/>
      <c r="G643" s="210">
        <v>449887.15</v>
      </c>
      <c r="H643" s="214"/>
      <c r="I643" s="129">
        <f t="shared" si="44"/>
        <v>449887.15000000125</v>
      </c>
      <c r="J643" s="129">
        <f t="shared" si="45"/>
        <v>-1.2223608791828156E-9</v>
      </c>
      <c r="M643" s="195"/>
    </row>
    <row r="644" spans="1:13">
      <c r="A644" s="212">
        <v>42433</v>
      </c>
      <c r="B644" s="226" t="s">
        <v>2358</v>
      </c>
      <c r="C644" s="109"/>
      <c r="D644" s="219"/>
      <c r="E644" s="204">
        <v>43335.57</v>
      </c>
      <c r="F644" s="232">
        <v>41</v>
      </c>
      <c r="G644" s="210">
        <v>454887.15</v>
      </c>
      <c r="H644" s="214" t="s">
        <v>2359</v>
      </c>
      <c r="I644" s="129">
        <f t="shared" si="44"/>
        <v>454887.15000000125</v>
      </c>
      <c r="J644" s="129">
        <f t="shared" si="45"/>
        <v>-1.2223608791828156E-9</v>
      </c>
      <c r="K644" s="201"/>
      <c r="M644" s="195"/>
    </row>
    <row r="645" spans="1:13">
      <c r="A645" s="212">
        <v>42433</v>
      </c>
      <c r="B645" s="213" t="s">
        <v>2360</v>
      </c>
      <c r="C645" s="109">
        <v>1083137.49</v>
      </c>
      <c r="D645" s="219">
        <v>44</v>
      </c>
      <c r="E645" s="204"/>
      <c r="F645" s="232"/>
      <c r="G645" s="210">
        <v>411551.58</v>
      </c>
      <c r="H645" s="214"/>
      <c r="I645" s="129">
        <f t="shared" si="44"/>
        <v>411551.58000000124</v>
      </c>
      <c r="J645" s="129">
        <f t="shared" si="45"/>
        <v>-1.2223608791828156E-9</v>
      </c>
      <c r="M645" s="195"/>
    </row>
    <row r="646" spans="1:13">
      <c r="A646" s="212">
        <v>42433</v>
      </c>
      <c r="B646" s="213" t="s">
        <v>2361</v>
      </c>
      <c r="C646" s="109">
        <v>334425.53000000003</v>
      </c>
      <c r="D646" s="219">
        <v>47</v>
      </c>
      <c r="E646" s="204"/>
      <c r="F646" s="232"/>
      <c r="G646" s="210">
        <v>1494689.07</v>
      </c>
      <c r="H646" s="214"/>
      <c r="I646" s="129">
        <f t="shared" si="44"/>
        <v>1494689.0700000012</v>
      </c>
      <c r="J646" s="129">
        <f t="shared" si="45"/>
        <v>0</v>
      </c>
      <c r="M646" s="195"/>
    </row>
    <row r="647" spans="1:13">
      <c r="A647" s="212">
        <v>42433</v>
      </c>
      <c r="B647" s="224" t="s">
        <v>50</v>
      </c>
      <c r="C647" s="109">
        <v>2.88</v>
      </c>
      <c r="D647" s="219">
        <v>180</v>
      </c>
      <c r="E647" s="204"/>
      <c r="F647" s="232"/>
      <c r="G647" s="210">
        <v>1829114.6</v>
      </c>
      <c r="H647" s="214"/>
      <c r="I647" s="129">
        <f t="shared" si="44"/>
        <v>1829114.6000000013</v>
      </c>
      <c r="J647" s="129">
        <f t="shared" si="45"/>
        <v>0</v>
      </c>
      <c r="M647" s="195"/>
    </row>
    <row r="648" spans="1:13">
      <c r="A648" s="212">
        <v>42433</v>
      </c>
      <c r="B648" s="224" t="s">
        <v>52</v>
      </c>
      <c r="C648" s="109">
        <v>18</v>
      </c>
      <c r="D648" s="219">
        <v>180</v>
      </c>
      <c r="E648" s="204"/>
      <c r="F648" s="232"/>
      <c r="G648" s="210">
        <v>1829117.48</v>
      </c>
      <c r="H648" s="214"/>
      <c r="I648" s="129">
        <f t="shared" si="44"/>
        <v>1829117.4800000011</v>
      </c>
      <c r="J648" s="129">
        <f t="shared" si="45"/>
        <v>0</v>
      </c>
      <c r="M648" s="195"/>
    </row>
    <row r="649" spans="1:13">
      <c r="A649" s="212">
        <v>42433</v>
      </c>
      <c r="B649" s="213" t="s">
        <v>53</v>
      </c>
      <c r="C649" s="109"/>
      <c r="D649" s="219"/>
      <c r="E649" s="204">
        <v>2937.61</v>
      </c>
      <c r="F649" s="232">
        <v>32</v>
      </c>
      <c r="G649" s="210">
        <v>1829135.48</v>
      </c>
      <c r="H649" s="214" t="s">
        <v>2362</v>
      </c>
      <c r="I649" s="129">
        <f t="shared" si="44"/>
        <v>1829135.4800000011</v>
      </c>
      <c r="J649" s="129">
        <f t="shared" si="45"/>
        <v>0</v>
      </c>
      <c r="K649" s="201"/>
      <c r="M649" s="195"/>
    </row>
    <row r="650" spans="1:13">
      <c r="A650" s="212">
        <v>42433</v>
      </c>
      <c r="B650" s="224" t="s">
        <v>55</v>
      </c>
      <c r="C650" s="109">
        <v>8.02</v>
      </c>
      <c r="D650" s="219">
        <v>180</v>
      </c>
      <c r="E650" s="204"/>
      <c r="F650" s="232"/>
      <c r="G650" s="210">
        <v>1826197.87</v>
      </c>
      <c r="H650" s="214"/>
      <c r="I650" s="129">
        <f t="shared" si="44"/>
        <v>1826197.870000001</v>
      </c>
      <c r="J650" s="129">
        <f t="shared" si="45"/>
        <v>0</v>
      </c>
      <c r="M650" s="195"/>
    </row>
    <row r="651" spans="1:13">
      <c r="A651" s="212">
        <v>42433</v>
      </c>
      <c r="B651" s="224" t="s">
        <v>56</v>
      </c>
      <c r="C651" s="109">
        <v>50.14</v>
      </c>
      <c r="D651" s="219">
        <v>180</v>
      </c>
      <c r="E651" s="204"/>
      <c r="F651" s="232"/>
      <c r="G651" s="210">
        <v>1826205.89</v>
      </c>
      <c r="H651" s="214"/>
      <c r="I651" s="129">
        <f t="shared" si="44"/>
        <v>1826205.8900000011</v>
      </c>
      <c r="J651" s="129">
        <f t="shared" si="45"/>
        <v>0</v>
      </c>
      <c r="M651" s="195"/>
    </row>
    <row r="652" spans="1:13">
      <c r="A652" s="212">
        <v>42433</v>
      </c>
      <c r="B652" s="213" t="s">
        <v>57</v>
      </c>
      <c r="C652" s="109"/>
      <c r="D652" s="219"/>
      <c r="E652" s="204">
        <v>2046.64</v>
      </c>
      <c r="F652" s="232">
        <v>32</v>
      </c>
      <c r="G652" s="210">
        <v>1826256.03</v>
      </c>
      <c r="H652" s="214" t="s">
        <v>2362</v>
      </c>
      <c r="I652" s="129">
        <f t="shared" si="44"/>
        <v>1826256.030000001</v>
      </c>
      <c r="J652" s="129">
        <f t="shared" si="45"/>
        <v>0</v>
      </c>
      <c r="K652" s="201"/>
      <c r="M652" s="195"/>
    </row>
    <row r="653" spans="1:13">
      <c r="A653" s="212">
        <v>42432</v>
      </c>
      <c r="B653" s="213" t="s">
        <v>2363</v>
      </c>
      <c r="C653" s="109"/>
      <c r="D653" s="219"/>
      <c r="E653" s="204">
        <v>90000</v>
      </c>
      <c r="F653" s="232">
        <v>34</v>
      </c>
      <c r="G653" s="210">
        <v>1824209.39</v>
      </c>
      <c r="H653" s="214" t="s">
        <v>2364</v>
      </c>
      <c r="I653" s="129">
        <f t="shared" si="44"/>
        <v>1824209.3900000011</v>
      </c>
      <c r="J653" s="129">
        <f t="shared" si="45"/>
        <v>0</v>
      </c>
      <c r="K653" s="201"/>
      <c r="M653" s="195"/>
    </row>
    <row r="654" spans="1:13">
      <c r="A654" s="212">
        <v>42432</v>
      </c>
      <c r="B654" s="213" t="s">
        <v>2365</v>
      </c>
      <c r="C654" s="109">
        <v>90000</v>
      </c>
      <c r="D654" s="219">
        <v>41</v>
      </c>
      <c r="E654" s="204"/>
      <c r="F654" s="232"/>
      <c r="G654" s="210">
        <v>1734209.39</v>
      </c>
      <c r="H654" s="214"/>
      <c r="I654" s="129">
        <f t="shared" si="44"/>
        <v>1734209.3900000011</v>
      </c>
      <c r="J654" s="129">
        <f t="shared" si="45"/>
        <v>0</v>
      </c>
      <c r="M654" s="195"/>
    </row>
    <row r="655" spans="1:13">
      <c r="A655" s="212">
        <v>42432</v>
      </c>
      <c r="B655" s="213" t="s">
        <v>2366</v>
      </c>
      <c r="C655" s="109"/>
      <c r="D655" s="219"/>
      <c r="E655" s="204">
        <v>72390.95</v>
      </c>
      <c r="F655" s="232">
        <v>37</v>
      </c>
      <c r="G655" s="238">
        <v>1824209.39</v>
      </c>
      <c r="H655" s="214" t="s">
        <v>2367</v>
      </c>
      <c r="I655" s="129">
        <f t="shared" ref="I655:I676" si="46">+I656-C655+E655</f>
        <v>1824209.3900000011</v>
      </c>
      <c r="J655" s="129">
        <f t="shared" ref="J655:J676" si="47">+G655-I655</f>
        <v>0</v>
      </c>
      <c r="K655" s="201"/>
      <c r="M655" s="195"/>
    </row>
    <row r="656" spans="1:13">
      <c r="A656" s="212">
        <v>42432</v>
      </c>
      <c r="B656" s="213" t="s">
        <v>2366</v>
      </c>
      <c r="C656" s="109"/>
      <c r="D656" s="219"/>
      <c r="E656" s="204">
        <v>194159.15</v>
      </c>
      <c r="F656" s="232">
        <v>38</v>
      </c>
      <c r="G656" s="210">
        <v>1751818.44</v>
      </c>
      <c r="H656" s="214" t="s">
        <v>2368</v>
      </c>
      <c r="I656" s="129">
        <f t="shared" si="46"/>
        <v>1751818.4400000011</v>
      </c>
      <c r="J656" s="129">
        <f t="shared" si="47"/>
        <v>0</v>
      </c>
      <c r="K656" s="201"/>
      <c r="M656" s="195"/>
    </row>
    <row r="657" spans="1:13">
      <c r="A657" s="212">
        <v>42432</v>
      </c>
      <c r="B657" s="226" t="s">
        <v>2369</v>
      </c>
      <c r="C657" s="109"/>
      <c r="D657" s="219"/>
      <c r="E657" s="204">
        <v>30641.54</v>
      </c>
      <c r="F657" s="232">
        <v>35</v>
      </c>
      <c r="G657" s="210">
        <v>1557659.29</v>
      </c>
      <c r="H657" s="214" t="s">
        <v>2370</v>
      </c>
      <c r="I657" s="129">
        <f t="shared" si="46"/>
        <v>1557659.2900000012</v>
      </c>
      <c r="J657" s="129">
        <f t="shared" si="47"/>
        <v>0</v>
      </c>
      <c r="K657" s="201"/>
      <c r="M657" s="195"/>
    </row>
    <row r="658" spans="1:13">
      <c r="A658" s="212">
        <v>42432</v>
      </c>
      <c r="B658" s="213" t="s">
        <v>16</v>
      </c>
      <c r="C658" s="109"/>
      <c r="D658" s="219"/>
      <c r="E658" s="204">
        <v>9496.01</v>
      </c>
      <c r="F658" s="232">
        <v>31</v>
      </c>
      <c r="G658" s="210">
        <v>1527017.75</v>
      </c>
      <c r="H658" s="214" t="s">
        <v>2371</v>
      </c>
      <c r="I658" s="129">
        <f t="shared" si="46"/>
        <v>1527017.7500000012</v>
      </c>
      <c r="J658" s="129">
        <f t="shared" si="47"/>
        <v>0</v>
      </c>
      <c r="K658" s="201"/>
      <c r="M658" s="195"/>
    </row>
    <row r="659" spans="1:13">
      <c r="A659" s="212">
        <v>42432</v>
      </c>
      <c r="B659" s="213" t="s">
        <v>16</v>
      </c>
      <c r="C659" s="109"/>
      <c r="D659" s="219"/>
      <c r="E659" s="204">
        <v>20000</v>
      </c>
      <c r="F659" s="232"/>
      <c r="G659" s="210">
        <v>1517521.74</v>
      </c>
      <c r="H659" s="214"/>
      <c r="I659" s="129">
        <f t="shared" si="46"/>
        <v>1517521.7400000012</v>
      </c>
      <c r="J659" s="129">
        <f t="shared" si="47"/>
        <v>0</v>
      </c>
      <c r="K659" s="201"/>
      <c r="M659" s="195"/>
    </row>
    <row r="660" spans="1:13">
      <c r="A660" s="212">
        <v>42432</v>
      </c>
      <c r="B660" s="213" t="s">
        <v>2372</v>
      </c>
      <c r="C660" s="109">
        <v>818232.58</v>
      </c>
      <c r="D660" s="219">
        <v>42</v>
      </c>
      <c r="E660" s="204"/>
      <c r="F660" s="232"/>
      <c r="G660" s="210">
        <v>1497521.74</v>
      </c>
      <c r="H660" s="214"/>
      <c r="I660" s="129">
        <f t="shared" si="46"/>
        <v>1497521.7400000012</v>
      </c>
      <c r="J660" s="129">
        <f t="shared" si="47"/>
        <v>0</v>
      </c>
      <c r="M660" s="195"/>
    </row>
    <row r="661" spans="1:13">
      <c r="A661" s="202">
        <v>42432</v>
      </c>
      <c r="B661" s="203" t="s">
        <v>2373</v>
      </c>
      <c r="C661" s="230">
        <v>86000</v>
      </c>
      <c r="D661" s="219" t="s">
        <v>2483</v>
      </c>
      <c r="E661" s="204"/>
      <c r="F661" s="232"/>
      <c r="G661" s="204">
        <v>2315754.3199999998</v>
      </c>
      <c r="H661" s="214"/>
      <c r="I661" s="129">
        <f t="shared" si="46"/>
        <v>2315754.3200000012</v>
      </c>
      <c r="J661" s="129">
        <f t="shared" si="47"/>
        <v>0</v>
      </c>
      <c r="M661" s="195"/>
    </row>
    <row r="662" spans="1:13">
      <c r="A662" s="212">
        <v>42432</v>
      </c>
      <c r="B662" s="213" t="s">
        <v>2374</v>
      </c>
      <c r="C662" s="109"/>
      <c r="D662" s="219"/>
      <c r="E662" s="204">
        <v>253300</v>
      </c>
      <c r="F662" s="232">
        <v>33</v>
      </c>
      <c r="G662" s="210">
        <v>2401754.3199999998</v>
      </c>
      <c r="H662" s="214" t="s">
        <v>2375</v>
      </c>
      <c r="I662" s="129">
        <f t="shared" si="46"/>
        <v>2401754.3200000012</v>
      </c>
      <c r="J662" s="129">
        <f t="shared" si="47"/>
        <v>0</v>
      </c>
      <c r="K662" s="201"/>
      <c r="M662" s="195"/>
    </row>
    <row r="663" spans="1:13">
      <c r="A663" s="212">
        <v>42432</v>
      </c>
      <c r="B663" s="213" t="s">
        <v>13</v>
      </c>
      <c r="C663" s="109"/>
      <c r="D663" s="219"/>
      <c r="E663" s="204">
        <v>20000</v>
      </c>
      <c r="F663" s="232">
        <v>15</v>
      </c>
      <c r="G663" s="210">
        <v>2148454.3199999998</v>
      </c>
      <c r="H663" s="214" t="s">
        <v>2376</v>
      </c>
      <c r="I663" s="129">
        <f t="shared" si="46"/>
        <v>2148454.3200000012</v>
      </c>
      <c r="J663" s="129">
        <f t="shared" si="47"/>
        <v>0</v>
      </c>
      <c r="K663" s="201"/>
      <c r="M663" s="195"/>
    </row>
    <row r="664" spans="1:13">
      <c r="A664" s="212">
        <v>42432</v>
      </c>
      <c r="B664" s="213" t="s">
        <v>13</v>
      </c>
      <c r="C664" s="109"/>
      <c r="D664" s="219"/>
      <c r="E664" s="204">
        <v>1222.2</v>
      </c>
      <c r="F664" s="232">
        <v>16</v>
      </c>
      <c r="G664" s="210">
        <v>2128454.3199999998</v>
      </c>
      <c r="H664" s="214" t="s">
        <v>2377</v>
      </c>
      <c r="I664" s="129">
        <f t="shared" si="46"/>
        <v>2128454.3200000012</v>
      </c>
      <c r="J664" s="129">
        <f t="shared" si="47"/>
        <v>0</v>
      </c>
      <c r="K664" s="201"/>
      <c r="M664" s="195"/>
    </row>
    <row r="665" spans="1:13">
      <c r="A665" s="212">
        <v>42432</v>
      </c>
      <c r="B665" s="213" t="s">
        <v>16</v>
      </c>
      <c r="C665" s="109"/>
      <c r="D665" s="219"/>
      <c r="E665" s="204">
        <v>21171.99</v>
      </c>
      <c r="F665" s="232">
        <v>20</v>
      </c>
      <c r="G665" s="210">
        <v>2127232.12</v>
      </c>
      <c r="H665" s="214" t="s">
        <v>2378</v>
      </c>
      <c r="I665" s="129">
        <f t="shared" si="46"/>
        <v>2127232.120000001</v>
      </c>
      <c r="J665" s="129">
        <f t="shared" si="47"/>
        <v>0</v>
      </c>
      <c r="K665" s="201"/>
      <c r="M665" s="195"/>
    </row>
    <row r="666" spans="1:13">
      <c r="A666" s="212">
        <v>42432</v>
      </c>
      <c r="B666" s="213" t="s">
        <v>16</v>
      </c>
      <c r="C666" s="109"/>
      <c r="D666" s="219"/>
      <c r="E666" s="204">
        <v>99900</v>
      </c>
      <c r="F666" s="232">
        <v>18</v>
      </c>
      <c r="G666" s="210">
        <v>2106060.13</v>
      </c>
      <c r="H666" s="214" t="s">
        <v>2379</v>
      </c>
      <c r="I666" s="129">
        <f t="shared" si="46"/>
        <v>2106060.1300000008</v>
      </c>
      <c r="J666" s="129">
        <f t="shared" si="47"/>
        <v>0</v>
      </c>
      <c r="K666" s="201"/>
      <c r="M666" s="195"/>
    </row>
    <row r="667" spans="1:13">
      <c r="A667" s="212">
        <v>42432</v>
      </c>
      <c r="B667" s="213" t="s">
        <v>2380</v>
      </c>
      <c r="C667" s="109"/>
      <c r="D667" s="219"/>
      <c r="E667" s="109">
        <v>1840</v>
      </c>
      <c r="F667" s="232">
        <v>65</v>
      </c>
      <c r="G667" s="210">
        <v>2006160.13</v>
      </c>
      <c r="H667" s="214" t="s">
        <v>2381</v>
      </c>
      <c r="I667" s="129">
        <f t="shared" si="46"/>
        <v>2006160.1300000006</v>
      </c>
      <c r="J667" s="129">
        <f t="shared" si="47"/>
        <v>0</v>
      </c>
      <c r="K667" s="201"/>
      <c r="M667" s="195"/>
    </row>
    <row r="668" spans="1:13">
      <c r="A668" s="212">
        <v>42432</v>
      </c>
      <c r="B668" s="229" t="s">
        <v>2382</v>
      </c>
      <c r="C668" s="109">
        <v>5000</v>
      </c>
      <c r="D668" s="235">
        <v>182</v>
      </c>
      <c r="E668" s="204"/>
      <c r="F668" s="232"/>
      <c r="G668" s="210">
        <v>2004320.13</v>
      </c>
      <c r="H668" s="214"/>
      <c r="I668" s="129">
        <f t="shared" si="46"/>
        <v>2004320.1300000006</v>
      </c>
      <c r="J668" s="129">
        <f t="shared" si="47"/>
        <v>0</v>
      </c>
      <c r="M668" s="195"/>
    </row>
    <row r="669" spans="1:13">
      <c r="A669" s="212">
        <v>42432</v>
      </c>
      <c r="B669" s="236" t="s">
        <v>2383</v>
      </c>
      <c r="C669" s="109"/>
      <c r="D669" s="219"/>
      <c r="E669" s="204">
        <v>1562.59</v>
      </c>
      <c r="F669" s="232" t="s">
        <v>779</v>
      </c>
      <c r="G669" s="210">
        <v>2009320.13</v>
      </c>
      <c r="H669" s="214"/>
      <c r="I669" s="129">
        <f t="shared" si="46"/>
        <v>2009320.1300000006</v>
      </c>
      <c r="J669" s="129">
        <f t="shared" si="47"/>
        <v>0</v>
      </c>
      <c r="K669" s="201"/>
      <c r="M669" s="195"/>
    </row>
    <row r="670" spans="1:13">
      <c r="A670" s="212">
        <v>42432</v>
      </c>
      <c r="B670" s="224" t="s">
        <v>50</v>
      </c>
      <c r="C670" s="109">
        <v>9.2100000000000009</v>
      </c>
      <c r="D670" s="219">
        <v>180</v>
      </c>
      <c r="E670" s="204"/>
      <c r="F670" s="232"/>
      <c r="G670" s="210">
        <v>2007757.54</v>
      </c>
      <c r="H670" s="214"/>
      <c r="I670" s="129">
        <f t="shared" si="46"/>
        <v>2007757.5400000005</v>
      </c>
      <c r="J670" s="129">
        <f t="shared" si="47"/>
        <v>0</v>
      </c>
      <c r="M670" s="195"/>
    </row>
    <row r="671" spans="1:13">
      <c r="A671" s="212">
        <v>42432</v>
      </c>
      <c r="B671" s="224" t="s">
        <v>52</v>
      </c>
      <c r="C671" s="109">
        <v>57.56</v>
      </c>
      <c r="D671" s="219">
        <v>180</v>
      </c>
      <c r="E671" s="204"/>
      <c r="F671" s="232"/>
      <c r="G671" s="210">
        <v>2007766.75</v>
      </c>
      <c r="H671" s="214"/>
      <c r="I671" s="129">
        <f t="shared" si="46"/>
        <v>2007766.7500000005</v>
      </c>
      <c r="J671" s="129">
        <f t="shared" si="47"/>
        <v>0</v>
      </c>
      <c r="M671" s="195"/>
    </row>
    <row r="672" spans="1:13">
      <c r="A672" s="212">
        <v>42432</v>
      </c>
      <c r="B672" s="213" t="s">
        <v>53</v>
      </c>
      <c r="C672" s="109"/>
      <c r="D672" s="219"/>
      <c r="E672" s="204">
        <v>10516.88</v>
      </c>
      <c r="F672" s="232">
        <v>14</v>
      </c>
      <c r="G672" s="210">
        <v>2007824.31</v>
      </c>
      <c r="H672" s="214" t="s">
        <v>2384</v>
      </c>
      <c r="I672" s="129">
        <f t="shared" si="46"/>
        <v>2007824.3100000005</v>
      </c>
      <c r="J672" s="129">
        <f t="shared" si="47"/>
        <v>0</v>
      </c>
      <c r="K672" s="201"/>
      <c r="M672" s="195"/>
    </row>
    <row r="673" spans="1:13">
      <c r="A673" s="212">
        <v>42432</v>
      </c>
      <c r="B673" s="224" t="s">
        <v>55</v>
      </c>
      <c r="C673" s="109">
        <v>36.880000000000003</v>
      </c>
      <c r="D673" s="219">
        <v>180</v>
      </c>
      <c r="E673" s="204"/>
      <c r="F673" s="232"/>
      <c r="G673" s="210">
        <v>1997307.43</v>
      </c>
      <c r="H673" s="214"/>
      <c r="I673" s="129">
        <f t="shared" si="46"/>
        <v>1997307.4300000006</v>
      </c>
      <c r="J673" s="129">
        <f t="shared" si="47"/>
        <v>0</v>
      </c>
      <c r="M673" s="195"/>
    </row>
    <row r="674" spans="1:13">
      <c r="A674" s="212">
        <v>42432</v>
      </c>
      <c r="B674" s="224" t="s">
        <v>56</v>
      </c>
      <c r="C674" s="109">
        <v>230.53</v>
      </c>
      <c r="D674" s="219">
        <v>180</v>
      </c>
      <c r="E674" s="204"/>
      <c r="F674" s="232"/>
      <c r="G674" s="210">
        <v>1997344.31</v>
      </c>
      <c r="H674" s="214"/>
      <c r="I674" s="129">
        <f t="shared" si="46"/>
        <v>1997344.3100000005</v>
      </c>
      <c r="J674" s="129">
        <f t="shared" si="47"/>
        <v>0</v>
      </c>
      <c r="M674" s="195"/>
    </row>
    <row r="675" spans="1:13">
      <c r="A675" s="212">
        <v>42432</v>
      </c>
      <c r="B675" s="213" t="s">
        <v>57</v>
      </c>
      <c r="C675" s="109"/>
      <c r="D675" s="219"/>
      <c r="E675" s="204">
        <v>9409.52</v>
      </c>
      <c r="F675" s="232">
        <v>14</v>
      </c>
      <c r="G675" s="210">
        <v>1997574.84</v>
      </c>
      <c r="H675" s="214" t="s">
        <v>2384</v>
      </c>
      <c r="I675" s="129">
        <f t="shared" si="46"/>
        <v>1997574.8400000005</v>
      </c>
      <c r="J675" s="129">
        <f t="shared" si="47"/>
        <v>0</v>
      </c>
      <c r="K675" s="201"/>
      <c r="M675" s="195"/>
    </row>
    <row r="676" spans="1:13">
      <c r="A676" s="212">
        <v>42432</v>
      </c>
      <c r="B676" s="213" t="s">
        <v>2385</v>
      </c>
      <c r="C676" s="109">
        <v>209283.07</v>
      </c>
      <c r="D676" s="219">
        <v>14</v>
      </c>
      <c r="E676" s="204"/>
      <c r="F676" s="232"/>
      <c r="G676" s="210">
        <v>1988165.32</v>
      </c>
      <c r="H676" s="214"/>
      <c r="I676" s="129">
        <f t="shared" si="46"/>
        <v>1988165.3200000005</v>
      </c>
      <c r="J676" s="129">
        <f t="shared" si="47"/>
        <v>0</v>
      </c>
      <c r="M676" s="195"/>
    </row>
    <row r="677" spans="1:13">
      <c r="A677" s="202">
        <v>42431</v>
      </c>
      <c r="B677" s="227" t="s">
        <v>2386</v>
      </c>
      <c r="C677" s="109"/>
      <c r="D677" s="219"/>
      <c r="E677" s="109">
        <v>181577.79</v>
      </c>
      <c r="F677" s="232">
        <v>27</v>
      </c>
      <c r="G677" s="237">
        <v>2197448.39</v>
      </c>
      <c r="H677" s="214" t="s">
        <v>2387</v>
      </c>
      <c r="I677" s="129">
        <f t="shared" ref="I677:I713" si="48">+I678-C677+E677</f>
        <v>2197448.3900000006</v>
      </c>
      <c r="J677" s="129">
        <f t="shared" ref="J677:J713" si="49">+G677-I677</f>
        <v>0</v>
      </c>
      <c r="K677" s="201"/>
      <c r="M677" s="195"/>
    </row>
    <row r="678" spans="1:13">
      <c r="A678" s="202">
        <v>42431</v>
      </c>
      <c r="B678" s="227" t="s">
        <v>2388</v>
      </c>
      <c r="C678" s="109"/>
      <c r="D678" s="219"/>
      <c r="E678" s="109">
        <v>131382.97</v>
      </c>
      <c r="F678" s="232">
        <v>26</v>
      </c>
      <c r="G678" s="204">
        <v>2015870.6</v>
      </c>
      <c r="H678" s="214" t="s">
        <v>2389</v>
      </c>
      <c r="I678" s="129">
        <f t="shared" si="48"/>
        <v>2015870.6000000006</v>
      </c>
      <c r="J678" s="129">
        <f t="shared" si="49"/>
        <v>0</v>
      </c>
      <c r="K678" s="201"/>
      <c r="M678" s="195"/>
    </row>
    <row r="679" spans="1:13">
      <c r="A679" s="202">
        <v>42431</v>
      </c>
      <c r="B679" s="227" t="s">
        <v>2390</v>
      </c>
      <c r="C679" s="109"/>
      <c r="D679" s="219"/>
      <c r="E679" s="109">
        <v>213667.33</v>
      </c>
      <c r="F679" s="232">
        <v>25</v>
      </c>
      <c r="G679" s="204">
        <v>1884487.63</v>
      </c>
      <c r="H679" s="214" t="s">
        <v>2391</v>
      </c>
      <c r="I679" s="129">
        <f t="shared" si="48"/>
        <v>1884487.6300000006</v>
      </c>
      <c r="J679" s="129">
        <f t="shared" si="49"/>
        <v>0</v>
      </c>
      <c r="K679" s="201"/>
      <c r="M679" s="195"/>
    </row>
    <row r="680" spans="1:13">
      <c r="A680" s="202">
        <v>42431</v>
      </c>
      <c r="B680" s="227" t="s">
        <v>2392</v>
      </c>
      <c r="C680" s="109"/>
      <c r="D680" s="219"/>
      <c r="E680" s="109">
        <v>186955.9</v>
      </c>
      <c r="F680" s="232">
        <v>24</v>
      </c>
      <c r="G680" s="204">
        <v>1670820.3</v>
      </c>
      <c r="H680" s="214" t="s">
        <v>2393</v>
      </c>
      <c r="I680" s="129">
        <f t="shared" si="48"/>
        <v>1670820.3000000005</v>
      </c>
      <c r="J680" s="129">
        <f t="shared" si="49"/>
        <v>0</v>
      </c>
      <c r="K680" s="201"/>
      <c r="M680" s="195"/>
    </row>
    <row r="681" spans="1:13">
      <c r="A681" s="202">
        <v>42431</v>
      </c>
      <c r="B681" s="227" t="s">
        <v>2394</v>
      </c>
      <c r="C681" s="109"/>
      <c r="D681" s="219"/>
      <c r="E681" s="109">
        <v>112741.41</v>
      </c>
      <c r="F681" s="232">
        <v>23</v>
      </c>
      <c r="G681" s="204">
        <v>1483864.4</v>
      </c>
      <c r="H681" s="214" t="s">
        <v>2395</v>
      </c>
      <c r="I681" s="129">
        <f t="shared" si="48"/>
        <v>1483864.4000000006</v>
      </c>
      <c r="J681" s="129">
        <f t="shared" si="49"/>
        <v>0</v>
      </c>
      <c r="K681" s="201"/>
      <c r="M681" s="195"/>
    </row>
    <row r="682" spans="1:13">
      <c r="A682" s="202">
        <v>42431</v>
      </c>
      <c r="B682" s="227" t="s">
        <v>2396</v>
      </c>
      <c r="C682" s="109"/>
      <c r="D682" s="219"/>
      <c r="E682" s="109">
        <v>77997.990000000005</v>
      </c>
      <c r="F682" s="232">
        <v>22</v>
      </c>
      <c r="G682" s="204">
        <v>1371122.99</v>
      </c>
      <c r="H682" s="214" t="s">
        <v>2397</v>
      </c>
      <c r="I682" s="129">
        <f t="shared" si="48"/>
        <v>1371122.9900000007</v>
      </c>
      <c r="J682" s="129">
        <f t="shared" si="49"/>
        <v>0</v>
      </c>
      <c r="K682" s="201"/>
      <c r="M682" s="195"/>
    </row>
    <row r="683" spans="1:13">
      <c r="A683" s="212">
        <v>42431</v>
      </c>
      <c r="B683" s="213" t="s">
        <v>2398</v>
      </c>
      <c r="C683" s="109">
        <v>20996.13</v>
      </c>
      <c r="D683" s="219">
        <v>19</v>
      </c>
      <c r="E683" s="204"/>
      <c r="F683" s="232"/>
      <c r="G683" s="210">
        <v>1293125</v>
      </c>
      <c r="H683" s="214"/>
      <c r="I683" s="129">
        <f t="shared" si="48"/>
        <v>1293125.0000000007</v>
      </c>
      <c r="J683" s="129">
        <f t="shared" si="49"/>
        <v>0</v>
      </c>
      <c r="M683" s="195"/>
    </row>
    <row r="684" spans="1:13">
      <c r="A684" s="212">
        <v>42431</v>
      </c>
      <c r="B684" s="213" t="s">
        <v>2399</v>
      </c>
      <c r="C684" s="109">
        <v>1044.01</v>
      </c>
      <c r="D684" s="219">
        <v>28</v>
      </c>
      <c r="E684" s="204"/>
      <c r="F684" s="232"/>
      <c r="G684" s="210">
        <v>1314121.1299999999</v>
      </c>
      <c r="H684" s="214"/>
      <c r="I684" s="129">
        <f t="shared" si="48"/>
        <v>1314121.1300000006</v>
      </c>
      <c r="J684" s="129">
        <f t="shared" si="49"/>
        <v>0</v>
      </c>
      <c r="M684" s="195"/>
    </row>
    <row r="685" spans="1:13">
      <c r="A685" s="212">
        <v>42431</v>
      </c>
      <c r="B685" s="213" t="s">
        <v>2400</v>
      </c>
      <c r="C685" s="109">
        <v>696</v>
      </c>
      <c r="D685" s="219">
        <v>25</v>
      </c>
      <c r="E685" s="204"/>
      <c r="F685" s="232"/>
      <c r="G685" s="210">
        <v>1315165.1399999999</v>
      </c>
      <c r="H685" s="214"/>
      <c r="I685" s="129">
        <f t="shared" si="48"/>
        <v>1315165.1400000006</v>
      </c>
      <c r="J685" s="129">
        <f t="shared" si="49"/>
        <v>0</v>
      </c>
      <c r="M685" s="195"/>
    </row>
    <row r="686" spans="1:13">
      <c r="A686" s="212">
        <v>42431</v>
      </c>
      <c r="B686" s="213" t="s">
        <v>2401</v>
      </c>
      <c r="C686" s="109">
        <v>8782.6</v>
      </c>
      <c r="D686" s="219">
        <v>24</v>
      </c>
      <c r="E686" s="204"/>
      <c r="F686" s="232"/>
      <c r="G686" s="210">
        <v>1315861.1399999999</v>
      </c>
      <c r="H686" s="214"/>
      <c r="I686" s="129">
        <f t="shared" si="48"/>
        <v>1315861.1400000006</v>
      </c>
      <c r="J686" s="129">
        <f t="shared" si="49"/>
        <v>0</v>
      </c>
      <c r="M686" s="195"/>
    </row>
    <row r="687" spans="1:13">
      <c r="A687" s="202">
        <v>42431</v>
      </c>
      <c r="B687" s="203" t="s">
        <v>2402</v>
      </c>
      <c r="C687" s="109">
        <v>31340</v>
      </c>
      <c r="D687" s="219">
        <v>23</v>
      </c>
      <c r="E687" s="204"/>
      <c r="F687" s="232"/>
      <c r="G687" s="204">
        <v>1324643.74</v>
      </c>
      <c r="H687" s="214"/>
      <c r="I687" s="129">
        <f t="shared" si="48"/>
        <v>1324643.7400000007</v>
      </c>
      <c r="J687" s="129">
        <f t="shared" si="49"/>
        <v>0</v>
      </c>
      <c r="M687" s="195"/>
    </row>
    <row r="688" spans="1:13">
      <c r="A688" s="202">
        <v>42431</v>
      </c>
      <c r="B688" s="203" t="s">
        <v>2403</v>
      </c>
      <c r="C688" s="109">
        <v>20000</v>
      </c>
      <c r="D688" s="219">
        <v>22</v>
      </c>
      <c r="E688" s="204"/>
      <c r="F688" s="232"/>
      <c r="G688" s="204">
        <v>1355983.74</v>
      </c>
      <c r="H688" s="214"/>
      <c r="I688" s="129">
        <f t="shared" si="48"/>
        <v>1355983.7400000007</v>
      </c>
      <c r="J688" s="129">
        <f t="shared" si="49"/>
        <v>0</v>
      </c>
      <c r="M688" s="195"/>
    </row>
    <row r="689" spans="1:13">
      <c r="A689" s="202">
        <v>42431</v>
      </c>
      <c r="B689" s="203" t="s">
        <v>2404</v>
      </c>
      <c r="C689" s="109">
        <v>5000</v>
      </c>
      <c r="D689" s="219">
        <v>21</v>
      </c>
      <c r="E689" s="204"/>
      <c r="F689" s="232"/>
      <c r="G689" s="204">
        <v>1375983.74</v>
      </c>
      <c r="H689" s="214"/>
      <c r="I689" s="129">
        <f t="shared" si="48"/>
        <v>1375983.7400000007</v>
      </c>
      <c r="J689" s="129">
        <f t="shared" si="49"/>
        <v>0</v>
      </c>
      <c r="M689" s="195"/>
    </row>
    <row r="690" spans="1:13">
      <c r="A690" s="202">
        <v>42431</v>
      </c>
      <c r="B690" s="203" t="s">
        <v>2405</v>
      </c>
      <c r="C690" s="109">
        <v>1840</v>
      </c>
      <c r="D690" s="219">
        <v>20</v>
      </c>
      <c r="E690" s="204"/>
      <c r="F690" s="232"/>
      <c r="G690" s="204">
        <v>1380983.74</v>
      </c>
      <c r="H690" s="214"/>
      <c r="I690" s="129">
        <f t="shared" si="48"/>
        <v>1380983.7400000007</v>
      </c>
      <c r="J690" s="129">
        <f t="shared" si="49"/>
        <v>0</v>
      </c>
      <c r="M690" s="195"/>
    </row>
    <row r="691" spans="1:13">
      <c r="A691" s="202">
        <v>42431</v>
      </c>
      <c r="B691" s="203" t="s">
        <v>2406</v>
      </c>
      <c r="C691" s="109"/>
      <c r="D691" s="219"/>
      <c r="E691" s="204">
        <v>20000</v>
      </c>
      <c r="F691" s="232">
        <v>29</v>
      </c>
      <c r="G691" s="204">
        <v>1382823.74</v>
      </c>
      <c r="H691" s="214" t="s">
        <v>2407</v>
      </c>
      <c r="I691" s="129">
        <f t="shared" si="48"/>
        <v>1382823.7400000007</v>
      </c>
      <c r="J691" s="129">
        <f t="shared" si="49"/>
        <v>0</v>
      </c>
      <c r="K691" s="201"/>
      <c r="M691" s="195"/>
    </row>
    <row r="692" spans="1:13">
      <c r="A692" s="202">
        <v>42431</v>
      </c>
      <c r="B692" s="203" t="s">
        <v>2408</v>
      </c>
      <c r="C692" s="109"/>
      <c r="D692" s="219"/>
      <c r="E692" s="204">
        <v>85000</v>
      </c>
      <c r="F692" s="232">
        <v>28</v>
      </c>
      <c r="G692" s="204">
        <v>1362823.74</v>
      </c>
      <c r="H692" s="214" t="s">
        <v>2407</v>
      </c>
      <c r="I692" s="129">
        <f t="shared" si="48"/>
        <v>1362823.7400000007</v>
      </c>
      <c r="J692" s="129">
        <f t="shared" si="49"/>
        <v>0</v>
      </c>
      <c r="K692" s="201"/>
      <c r="M692" s="195"/>
    </row>
    <row r="693" spans="1:13">
      <c r="A693" s="202">
        <v>42431</v>
      </c>
      <c r="B693" s="203" t="s">
        <v>2409</v>
      </c>
      <c r="C693" s="109"/>
      <c r="D693" s="219"/>
      <c r="E693" s="231">
        <v>86000</v>
      </c>
      <c r="F693" s="232" t="s">
        <v>2483</v>
      </c>
      <c r="G693" s="204">
        <v>1277823.74</v>
      </c>
      <c r="H693" s="214" t="s">
        <v>2407</v>
      </c>
      <c r="I693" s="129">
        <f t="shared" si="48"/>
        <v>1277823.7400000007</v>
      </c>
      <c r="J693" s="129">
        <f t="shared" si="49"/>
        <v>0</v>
      </c>
      <c r="K693" s="201"/>
      <c r="M693" s="195"/>
    </row>
    <row r="694" spans="1:13">
      <c r="A694" s="202">
        <v>42431</v>
      </c>
      <c r="B694" s="203" t="s">
        <v>2410</v>
      </c>
      <c r="C694" s="109">
        <v>3928.07</v>
      </c>
      <c r="D694" s="219">
        <v>11</v>
      </c>
      <c r="E694" s="204"/>
      <c r="F694" s="232"/>
      <c r="G694" s="204">
        <v>1191823.74</v>
      </c>
      <c r="H694" s="214"/>
      <c r="I694" s="129">
        <f t="shared" si="48"/>
        <v>1191823.7400000007</v>
      </c>
      <c r="J694" s="129">
        <f t="shared" si="49"/>
        <v>0</v>
      </c>
      <c r="M694" s="195"/>
    </row>
    <row r="695" spans="1:13">
      <c r="A695" s="202">
        <v>42431</v>
      </c>
      <c r="B695" s="203" t="s">
        <v>2411</v>
      </c>
      <c r="C695" s="109">
        <v>3928.07</v>
      </c>
      <c r="D695" s="219">
        <v>12</v>
      </c>
      <c r="E695" s="204"/>
      <c r="F695" s="232"/>
      <c r="G695" s="204">
        <v>1195751.81</v>
      </c>
      <c r="H695" s="214"/>
      <c r="I695" s="129">
        <f t="shared" si="48"/>
        <v>1195751.8100000008</v>
      </c>
      <c r="J695" s="129">
        <f t="shared" si="49"/>
        <v>0</v>
      </c>
      <c r="M695" s="195"/>
    </row>
    <row r="696" spans="1:13">
      <c r="A696" s="212">
        <v>42431</v>
      </c>
      <c r="B696" s="213" t="s">
        <v>2412</v>
      </c>
      <c r="C696" s="109">
        <v>3986.83</v>
      </c>
      <c r="D696" s="219">
        <v>13</v>
      </c>
      <c r="E696" s="204"/>
      <c r="F696" s="232"/>
      <c r="G696" s="210">
        <v>1199679.8799999999</v>
      </c>
      <c r="H696" s="214"/>
      <c r="I696" s="129">
        <f t="shared" si="48"/>
        <v>1199679.8800000008</v>
      </c>
      <c r="J696" s="129">
        <f t="shared" si="49"/>
        <v>0</v>
      </c>
      <c r="M696" s="195"/>
    </row>
    <row r="697" spans="1:13">
      <c r="A697" s="212">
        <v>42431</v>
      </c>
      <c r="B697" s="213" t="s">
        <v>2413</v>
      </c>
      <c r="C697" s="109"/>
      <c r="D697" s="219"/>
      <c r="E697" s="204">
        <v>20000</v>
      </c>
      <c r="F697" s="232">
        <v>12</v>
      </c>
      <c r="G697" s="210">
        <v>1203666.71</v>
      </c>
      <c r="H697" s="214" t="s">
        <v>2414</v>
      </c>
      <c r="I697" s="129">
        <f t="shared" si="48"/>
        <v>1203666.7100000009</v>
      </c>
      <c r="J697" s="129">
        <f t="shared" si="49"/>
        <v>0</v>
      </c>
      <c r="K697" s="201"/>
      <c r="M697" s="195"/>
    </row>
    <row r="698" spans="1:13">
      <c r="A698" s="212">
        <v>42431</v>
      </c>
      <c r="B698" s="213" t="s">
        <v>2415</v>
      </c>
      <c r="C698" s="109"/>
      <c r="D698" s="219"/>
      <c r="E698" s="204">
        <v>3365</v>
      </c>
      <c r="F698" s="232">
        <v>13</v>
      </c>
      <c r="G698" s="210">
        <v>1183666.71</v>
      </c>
      <c r="H698" s="214" t="s">
        <v>2416</v>
      </c>
      <c r="I698" s="129">
        <f t="shared" si="48"/>
        <v>1183666.7100000009</v>
      </c>
      <c r="J698" s="129">
        <f t="shared" si="49"/>
        <v>0</v>
      </c>
      <c r="K698" s="201"/>
      <c r="M698" s="195"/>
    </row>
    <row r="699" spans="1:13">
      <c r="A699" s="212">
        <v>42431</v>
      </c>
      <c r="B699" s="213" t="s">
        <v>83</v>
      </c>
      <c r="C699" s="109">
        <v>150000</v>
      </c>
      <c r="D699" s="219">
        <v>16</v>
      </c>
      <c r="E699" s="204"/>
      <c r="F699" s="232"/>
      <c r="G699" s="210">
        <v>1180301.71</v>
      </c>
      <c r="H699" s="214" t="s">
        <v>2417</v>
      </c>
      <c r="I699" s="129">
        <f t="shared" si="48"/>
        <v>1180301.7100000009</v>
      </c>
      <c r="J699" s="129">
        <f t="shared" si="49"/>
        <v>0</v>
      </c>
      <c r="M699" s="195"/>
    </row>
    <row r="700" spans="1:13">
      <c r="A700" s="212">
        <v>42431</v>
      </c>
      <c r="B700" s="213" t="s">
        <v>2418</v>
      </c>
      <c r="C700" s="109"/>
      <c r="D700" s="219"/>
      <c r="E700" s="204">
        <v>246000</v>
      </c>
      <c r="F700" s="232">
        <v>21</v>
      </c>
      <c r="G700" s="210">
        <v>1330301.71</v>
      </c>
      <c r="H700" s="214" t="s">
        <v>2419</v>
      </c>
      <c r="I700" s="129">
        <f t="shared" si="48"/>
        <v>1330301.7100000009</v>
      </c>
      <c r="J700" s="129">
        <f t="shared" si="49"/>
        <v>0</v>
      </c>
      <c r="K700" s="201"/>
      <c r="M700" s="195"/>
    </row>
    <row r="701" spans="1:13">
      <c r="A701" s="212">
        <v>42431</v>
      </c>
      <c r="B701" s="213" t="s">
        <v>2420</v>
      </c>
      <c r="C701" s="109">
        <v>931470.87</v>
      </c>
      <c r="D701" s="219">
        <v>15</v>
      </c>
      <c r="E701" s="204"/>
      <c r="F701" s="232"/>
      <c r="G701" s="210">
        <v>1084301.71</v>
      </c>
      <c r="H701" s="214"/>
      <c r="I701" s="129">
        <f t="shared" si="48"/>
        <v>1084301.7100000009</v>
      </c>
      <c r="J701" s="129">
        <f t="shared" si="49"/>
        <v>0</v>
      </c>
      <c r="M701" s="195"/>
    </row>
    <row r="702" spans="1:13">
      <c r="A702" s="212">
        <v>42431</v>
      </c>
      <c r="B702" s="213" t="s">
        <v>2421</v>
      </c>
      <c r="C702" s="109">
        <v>5220</v>
      </c>
      <c r="D702" s="219">
        <v>35</v>
      </c>
      <c r="E702" s="204"/>
      <c r="F702" s="232"/>
      <c r="G702" s="210">
        <v>2015772.58</v>
      </c>
      <c r="H702" s="214"/>
      <c r="I702" s="129">
        <f t="shared" si="48"/>
        <v>2015772.5800000008</v>
      </c>
      <c r="J702" s="129">
        <f t="shared" si="49"/>
        <v>0</v>
      </c>
      <c r="M702" s="195"/>
    </row>
    <row r="703" spans="1:13">
      <c r="A703" s="212">
        <v>42431</v>
      </c>
      <c r="B703" s="213" t="s">
        <v>2422</v>
      </c>
      <c r="C703" s="109">
        <v>359</v>
      </c>
      <c r="D703" s="219">
        <v>37</v>
      </c>
      <c r="E703" s="204"/>
      <c r="F703" s="232"/>
      <c r="G703" s="210">
        <v>2020992.58</v>
      </c>
      <c r="H703" s="214"/>
      <c r="I703" s="129">
        <f t="shared" si="48"/>
        <v>2020992.5800000008</v>
      </c>
      <c r="J703" s="129">
        <f t="shared" si="49"/>
        <v>0</v>
      </c>
      <c r="M703" s="195"/>
    </row>
    <row r="704" spans="1:13">
      <c r="A704" s="212">
        <v>42431</v>
      </c>
      <c r="B704" s="213" t="s">
        <v>2423</v>
      </c>
      <c r="C704" s="109">
        <v>70565</v>
      </c>
      <c r="D704" s="219">
        <v>34</v>
      </c>
      <c r="E704" s="204"/>
      <c r="F704" s="232"/>
      <c r="G704" s="210">
        <v>2021351.58</v>
      </c>
      <c r="H704" s="214"/>
      <c r="I704" s="129">
        <f t="shared" si="48"/>
        <v>2021351.5800000008</v>
      </c>
      <c r="J704" s="129">
        <f t="shared" si="49"/>
        <v>0</v>
      </c>
      <c r="M704" s="195"/>
    </row>
    <row r="705" spans="1:13">
      <c r="A705" s="212">
        <v>42431</v>
      </c>
      <c r="B705" s="213" t="s">
        <v>2424</v>
      </c>
      <c r="C705" s="109">
        <v>24232.2</v>
      </c>
      <c r="D705" s="219">
        <v>33</v>
      </c>
      <c r="E705" s="204"/>
      <c r="F705" s="232"/>
      <c r="G705" s="210">
        <v>2091916.58</v>
      </c>
      <c r="H705" s="214"/>
      <c r="I705" s="129">
        <f t="shared" si="48"/>
        <v>2091916.5800000008</v>
      </c>
      <c r="J705" s="129">
        <f t="shared" si="49"/>
        <v>0</v>
      </c>
      <c r="M705" s="195"/>
    </row>
    <row r="706" spans="1:13">
      <c r="A706" s="212">
        <v>42431</v>
      </c>
      <c r="B706" s="213" t="s">
        <v>2425</v>
      </c>
      <c r="C706" s="109">
        <v>11020</v>
      </c>
      <c r="D706" s="219">
        <v>32</v>
      </c>
      <c r="E706" s="204"/>
      <c r="F706" s="232"/>
      <c r="G706" s="210">
        <v>2116148.7799999998</v>
      </c>
      <c r="H706" s="214"/>
      <c r="I706" s="129">
        <f t="shared" si="48"/>
        <v>2116148.7800000007</v>
      </c>
      <c r="J706" s="129">
        <f t="shared" si="49"/>
        <v>0</v>
      </c>
      <c r="M706" s="195"/>
    </row>
    <row r="707" spans="1:13">
      <c r="A707" s="212">
        <v>42431</v>
      </c>
      <c r="B707" s="213" t="s">
        <v>2426</v>
      </c>
      <c r="C707" s="109">
        <v>700</v>
      </c>
      <c r="D707" s="219">
        <v>31</v>
      </c>
      <c r="E707" s="204"/>
      <c r="F707" s="232"/>
      <c r="G707" s="210">
        <v>2127168.7799999998</v>
      </c>
      <c r="H707" s="214"/>
      <c r="I707" s="129">
        <f t="shared" si="48"/>
        <v>2127168.7800000007</v>
      </c>
      <c r="J707" s="129">
        <f t="shared" si="49"/>
        <v>0</v>
      </c>
      <c r="M707" s="195"/>
    </row>
    <row r="708" spans="1:13">
      <c r="A708" s="212">
        <v>42431</v>
      </c>
      <c r="B708" s="213" t="s">
        <v>2427</v>
      </c>
      <c r="C708" s="109">
        <v>7621.91</v>
      </c>
      <c r="D708" s="219">
        <v>30</v>
      </c>
      <c r="E708" s="204"/>
      <c r="F708" s="232"/>
      <c r="G708" s="210">
        <v>2127868.7799999998</v>
      </c>
      <c r="H708" s="214"/>
      <c r="I708" s="129">
        <f t="shared" si="48"/>
        <v>2127868.7800000007</v>
      </c>
      <c r="J708" s="129">
        <f t="shared" si="49"/>
        <v>0</v>
      </c>
      <c r="M708" s="195"/>
    </row>
    <row r="709" spans="1:13">
      <c r="A709" s="212">
        <v>42431</v>
      </c>
      <c r="B709" s="213" t="s">
        <v>2428</v>
      </c>
      <c r="C709" s="109">
        <v>5278</v>
      </c>
      <c r="D709" s="219">
        <v>29</v>
      </c>
      <c r="E709" s="204"/>
      <c r="F709" s="232"/>
      <c r="G709" s="210">
        <v>2135490.69</v>
      </c>
      <c r="H709" s="214"/>
      <c r="I709" s="129">
        <f t="shared" si="48"/>
        <v>2135490.6900000009</v>
      </c>
      <c r="J709" s="129">
        <f t="shared" si="49"/>
        <v>0</v>
      </c>
      <c r="M709" s="195"/>
    </row>
    <row r="710" spans="1:13">
      <c r="A710" s="212">
        <v>42431</v>
      </c>
      <c r="B710" s="213" t="s">
        <v>2429</v>
      </c>
      <c r="C710" s="109">
        <v>1044</v>
      </c>
      <c r="D710" s="219">
        <v>18</v>
      </c>
      <c r="E710" s="204"/>
      <c r="F710" s="232"/>
      <c r="G710" s="210">
        <v>2140768.69</v>
      </c>
      <c r="H710" s="214"/>
      <c r="I710" s="129">
        <f t="shared" si="48"/>
        <v>2140768.6900000009</v>
      </c>
      <c r="J710" s="129">
        <f t="shared" si="49"/>
        <v>0</v>
      </c>
      <c r="M710" s="195"/>
    </row>
    <row r="711" spans="1:13">
      <c r="A711" s="212">
        <v>42431</v>
      </c>
      <c r="B711" s="213" t="s">
        <v>2430</v>
      </c>
      <c r="C711" s="109">
        <v>22330</v>
      </c>
      <c r="D711" s="219">
        <v>36</v>
      </c>
      <c r="E711" s="204"/>
      <c r="F711" s="232"/>
      <c r="G711" s="210">
        <v>2141812.69</v>
      </c>
      <c r="H711" s="214"/>
      <c r="I711" s="129">
        <f t="shared" si="48"/>
        <v>2141812.6900000009</v>
      </c>
      <c r="J711" s="129">
        <f t="shared" si="49"/>
        <v>0</v>
      </c>
      <c r="M711" s="195"/>
    </row>
    <row r="712" spans="1:13">
      <c r="A712" s="212">
        <v>42431</v>
      </c>
      <c r="B712" s="213" t="s">
        <v>2431</v>
      </c>
      <c r="C712" s="109">
        <v>33751.26</v>
      </c>
      <c r="D712" s="219">
        <v>27</v>
      </c>
      <c r="E712" s="204"/>
      <c r="F712" s="232"/>
      <c r="G712" s="210">
        <v>2164142.69</v>
      </c>
      <c r="H712" s="214"/>
      <c r="I712" s="129">
        <f t="shared" si="48"/>
        <v>2164142.6900000009</v>
      </c>
      <c r="J712" s="129">
        <f t="shared" si="49"/>
        <v>0</v>
      </c>
      <c r="M712" s="195"/>
    </row>
    <row r="713" spans="1:13">
      <c r="A713" s="212">
        <v>42431</v>
      </c>
      <c r="B713" s="213" t="s">
        <v>2432</v>
      </c>
      <c r="C713" s="109">
        <v>2725.54</v>
      </c>
      <c r="D713" s="219">
        <v>26</v>
      </c>
      <c r="E713" s="204"/>
      <c r="F713" s="232"/>
      <c r="G713" s="210">
        <v>2197893.9</v>
      </c>
      <c r="H713" s="214"/>
      <c r="I713" s="129">
        <f t="shared" si="48"/>
        <v>2197893.9500000007</v>
      </c>
      <c r="J713" s="129">
        <f t="shared" si="49"/>
        <v>-5.000000074505806E-2</v>
      </c>
      <c r="M713" s="195"/>
    </row>
    <row r="714" spans="1:13">
      <c r="A714" s="212">
        <v>42431</v>
      </c>
      <c r="B714" s="213" t="s">
        <v>1165</v>
      </c>
      <c r="C714" s="109">
        <v>500033.19</v>
      </c>
      <c r="D714" s="219">
        <v>10</v>
      </c>
      <c r="E714" s="204"/>
      <c r="F714" s="232"/>
      <c r="G714" s="210">
        <v>2200619.4900000002</v>
      </c>
      <c r="H714" s="214" t="s">
        <v>2433</v>
      </c>
      <c r="I714" s="129">
        <f t="shared" ref="I714:I731" si="50">+I715-C714+E714</f>
        <v>2200619.4900000007</v>
      </c>
      <c r="J714" s="129">
        <f t="shared" ref="J714:J731" si="51">+G714-I714</f>
        <v>0</v>
      </c>
      <c r="M714" s="195"/>
    </row>
    <row r="715" spans="1:13">
      <c r="A715" s="212">
        <v>42431</v>
      </c>
      <c r="B715" s="213" t="s">
        <v>2434</v>
      </c>
      <c r="C715" s="109"/>
      <c r="D715" s="219"/>
      <c r="E715" s="204">
        <v>35000.01</v>
      </c>
      <c r="F715" s="232"/>
      <c r="G715" s="210">
        <v>2700652.68</v>
      </c>
      <c r="H715" s="214" t="s">
        <v>2435</v>
      </c>
      <c r="I715" s="129">
        <f t="shared" si="50"/>
        <v>2700652.6800000006</v>
      </c>
      <c r="J715" s="129">
        <f t="shared" si="51"/>
        <v>0</v>
      </c>
      <c r="K715" s="201"/>
      <c r="M715" s="195"/>
    </row>
    <row r="716" spans="1:13">
      <c r="A716" s="212">
        <v>42431</v>
      </c>
      <c r="B716" s="213" t="s">
        <v>986</v>
      </c>
      <c r="C716" s="109"/>
      <c r="D716" s="219"/>
      <c r="E716" s="204">
        <v>500000</v>
      </c>
      <c r="F716" s="232">
        <v>30</v>
      </c>
      <c r="G716" s="210">
        <v>2665652.67</v>
      </c>
      <c r="H716" s="214" t="s">
        <v>2436</v>
      </c>
      <c r="I716" s="129">
        <f t="shared" si="50"/>
        <v>2665652.6700000009</v>
      </c>
      <c r="J716" s="129">
        <f t="shared" si="51"/>
        <v>0</v>
      </c>
      <c r="K716" s="201"/>
      <c r="M716" s="195"/>
    </row>
    <row r="717" spans="1:13">
      <c r="A717" s="212">
        <v>42431</v>
      </c>
      <c r="B717" s="213" t="s">
        <v>2437</v>
      </c>
      <c r="C717" s="109"/>
      <c r="D717" s="219"/>
      <c r="E717" s="204">
        <v>590</v>
      </c>
      <c r="F717" s="232">
        <v>46</v>
      </c>
      <c r="G717" s="210">
        <v>2165652.67</v>
      </c>
      <c r="H717" s="214" t="s">
        <v>2438</v>
      </c>
      <c r="I717" s="129">
        <f t="shared" si="50"/>
        <v>2165652.6700000009</v>
      </c>
      <c r="J717" s="129">
        <f t="shared" si="51"/>
        <v>0</v>
      </c>
      <c r="M717" s="195"/>
    </row>
    <row r="718" spans="1:13">
      <c r="A718" s="212">
        <v>42431</v>
      </c>
      <c r="B718" s="213" t="s">
        <v>2439</v>
      </c>
      <c r="C718" s="109">
        <v>5848</v>
      </c>
      <c r="D718" s="219">
        <v>43</v>
      </c>
      <c r="E718" s="204"/>
      <c r="F718" s="232"/>
      <c r="G718" s="210">
        <v>2165062.67</v>
      </c>
      <c r="H718" s="214"/>
      <c r="I718" s="129">
        <f t="shared" si="50"/>
        <v>2165062.6700000009</v>
      </c>
      <c r="J718" s="129">
        <f t="shared" si="51"/>
        <v>0</v>
      </c>
      <c r="M718" s="195"/>
    </row>
    <row r="719" spans="1:13">
      <c r="A719" s="212">
        <v>42431</v>
      </c>
      <c r="B719" s="213" t="s">
        <v>13</v>
      </c>
      <c r="C719" s="109"/>
      <c r="D719" s="219"/>
      <c r="E719" s="204">
        <v>50000</v>
      </c>
      <c r="F719" s="232">
        <v>4</v>
      </c>
      <c r="G719" s="210">
        <v>2170910.67</v>
      </c>
      <c r="H719" s="214" t="s">
        <v>2440</v>
      </c>
      <c r="I719" s="129">
        <f t="shared" si="50"/>
        <v>2170910.6700000009</v>
      </c>
      <c r="J719" s="129">
        <f t="shared" si="51"/>
        <v>0</v>
      </c>
      <c r="K719" s="201"/>
      <c r="M719" s="195"/>
    </row>
    <row r="720" spans="1:13">
      <c r="A720" s="212">
        <v>42431</v>
      </c>
      <c r="B720" s="213" t="s">
        <v>16</v>
      </c>
      <c r="C720" s="109"/>
      <c r="D720" s="219"/>
      <c r="E720" s="204">
        <v>7858.95</v>
      </c>
      <c r="F720" s="232">
        <v>9</v>
      </c>
      <c r="G720" s="210">
        <v>2120910.67</v>
      </c>
      <c r="H720" s="214" t="s">
        <v>2441</v>
      </c>
      <c r="I720" s="129">
        <f t="shared" si="50"/>
        <v>2120910.6700000009</v>
      </c>
      <c r="J720" s="129">
        <f t="shared" si="51"/>
        <v>0</v>
      </c>
      <c r="K720" s="201"/>
      <c r="M720" s="195"/>
    </row>
    <row r="721" spans="1:13">
      <c r="A721" s="212">
        <v>42431</v>
      </c>
      <c r="B721" s="213" t="s">
        <v>16</v>
      </c>
      <c r="C721" s="109"/>
      <c r="D721" s="219"/>
      <c r="E721" s="204">
        <v>17000</v>
      </c>
      <c r="F721" s="232" t="s">
        <v>2482</v>
      </c>
      <c r="G721" s="210">
        <v>2113051.7200000002</v>
      </c>
      <c r="H721" s="214" t="s">
        <v>2442</v>
      </c>
      <c r="I721" s="129">
        <f t="shared" si="50"/>
        <v>2113051.7200000007</v>
      </c>
      <c r="J721" s="129">
        <f t="shared" si="51"/>
        <v>0</v>
      </c>
      <c r="K721" s="201"/>
      <c r="M721" s="195"/>
    </row>
    <row r="722" spans="1:13">
      <c r="A722" s="212">
        <v>42431</v>
      </c>
      <c r="B722" s="213" t="s">
        <v>16</v>
      </c>
      <c r="C722" s="109"/>
      <c r="D722" s="219"/>
      <c r="E722" s="204">
        <v>85000</v>
      </c>
      <c r="F722" s="232">
        <v>8</v>
      </c>
      <c r="G722" s="210">
        <v>2096051.72</v>
      </c>
      <c r="H722" s="214" t="s">
        <v>2443</v>
      </c>
      <c r="I722" s="129">
        <f t="shared" si="50"/>
        <v>2096051.7200000004</v>
      </c>
      <c r="J722" s="129">
        <f t="shared" si="51"/>
        <v>0</v>
      </c>
      <c r="K722" s="201"/>
      <c r="M722" s="195"/>
    </row>
    <row r="723" spans="1:13">
      <c r="A723" s="212">
        <v>42431</v>
      </c>
      <c r="B723" s="229" t="s">
        <v>1453</v>
      </c>
      <c r="C723" s="109">
        <v>5000</v>
      </c>
      <c r="D723" s="235">
        <v>182</v>
      </c>
      <c r="E723" s="204"/>
      <c r="F723" s="232"/>
      <c r="G723" s="210">
        <v>2011051.72</v>
      </c>
      <c r="H723" s="214"/>
      <c r="I723" s="129">
        <f t="shared" si="50"/>
        <v>2011051.7200000004</v>
      </c>
      <c r="J723" s="129">
        <f t="shared" si="51"/>
        <v>0</v>
      </c>
      <c r="M723" s="195"/>
    </row>
    <row r="724" spans="1:13">
      <c r="A724" s="212">
        <v>42431</v>
      </c>
      <c r="B724" s="213" t="s">
        <v>2444</v>
      </c>
      <c r="C724" s="109"/>
      <c r="D724" s="219"/>
      <c r="E724" s="204">
        <v>212300</v>
      </c>
      <c r="F724" s="232">
        <v>19</v>
      </c>
      <c r="G724" s="210">
        <v>2016051.72</v>
      </c>
      <c r="H724" s="214" t="s">
        <v>2445</v>
      </c>
      <c r="I724" s="129">
        <f t="shared" si="50"/>
        <v>2016051.7200000004</v>
      </c>
      <c r="J724" s="129">
        <f t="shared" si="51"/>
        <v>0</v>
      </c>
      <c r="K724" s="201"/>
      <c r="M724" s="195"/>
    </row>
    <row r="725" spans="1:13">
      <c r="A725" s="212">
        <v>42431</v>
      </c>
      <c r="B725" s="213" t="s">
        <v>2446</v>
      </c>
      <c r="C725" s="109">
        <v>23324.66</v>
      </c>
      <c r="D725" s="219">
        <v>17</v>
      </c>
      <c r="E725" s="204"/>
      <c r="F725" s="232"/>
      <c r="G725" s="210">
        <v>1803751.72</v>
      </c>
      <c r="H725" s="214" t="s">
        <v>2447</v>
      </c>
      <c r="I725" s="129">
        <f t="shared" si="50"/>
        <v>1803751.7200000004</v>
      </c>
      <c r="J725" s="129">
        <f t="shared" si="51"/>
        <v>0</v>
      </c>
      <c r="M725" s="195"/>
    </row>
    <row r="726" spans="1:13">
      <c r="A726" s="212">
        <v>42431</v>
      </c>
      <c r="B726" s="224" t="s">
        <v>50</v>
      </c>
      <c r="C726" s="109">
        <v>8.5500000000000007</v>
      </c>
      <c r="D726" s="219">
        <v>180</v>
      </c>
      <c r="E726" s="204"/>
      <c r="F726" s="232"/>
      <c r="G726" s="210">
        <v>1827076.38</v>
      </c>
      <c r="H726" s="214"/>
      <c r="I726" s="129">
        <f t="shared" si="50"/>
        <v>1827076.3800000004</v>
      </c>
      <c r="J726" s="129">
        <f t="shared" si="51"/>
        <v>0</v>
      </c>
      <c r="M726" s="195"/>
    </row>
    <row r="727" spans="1:13">
      <c r="A727" s="212">
        <v>42431</v>
      </c>
      <c r="B727" s="224" t="s">
        <v>52</v>
      </c>
      <c r="C727" s="109">
        <v>53.42</v>
      </c>
      <c r="D727" s="219">
        <v>180</v>
      </c>
      <c r="E727" s="204"/>
      <c r="F727" s="232"/>
      <c r="G727" s="210">
        <v>1827084.93</v>
      </c>
      <c r="H727" s="214"/>
      <c r="I727" s="129">
        <f t="shared" si="50"/>
        <v>1827084.9300000004</v>
      </c>
      <c r="J727" s="129">
        <f t="shared" si="51"/>
        <v>0</v>
      </c>
      <c r="M727" s="195"/>
    </row>
    <row r="728" spans="1:13">
      <c r="A728" s="212">
        <v>42431</v>
      </c>
      <c r="B728" s="213" t="s">
        <v>53</v>
      </c>
      <c r="C728" s="109"/>
      <c r="D728" s="219"/>
      <c r="E728" s="204">
        <v>22865</v>
      </c>
      <c r="F728" s="232">
        <v>2</v>
      </c>
      <c r="G728" s="210">
        <v>1827138.35</v>
      </c>
      <c r="H728" s="214" t="s">
        <v>2448</v>
      </c>
      <c r="I728" s="129">
        <f t="shared" si="50"/>
        <v>1827138.3500000003</v>
      </c>
      <c r="J728" s="129">
        <f t="shared" si="51"/>
        <v>0</v>
      </c>
      <c r="K728" s="201"/>
      <c r="M728" s="195"/>
    </row>
    <row r="729" spans="1:13">
      <c r="A729" s="212">
        <v>42431</v>
      </c>
      <c r="B729" s="224" t="s">
        <v>55</v>
      </c>
      <c r="C729" s="109">
        <v>35.979999999999997</v>
      </c>
      <c r="D729" s="219">
        <v>180</v>
      </c>
      <c r="E729" s="204"/>
      <c r="F729" s="232"/>
      <c r="G729" s="210">
        <v>1804273.35</v>
      </c>
      <c r="H729" s="214"/>
      <c r="I729" s="129">
        <f t="shared" si="50"/>
        <v>1804273.3500000003</v>
      </c>
      <c r="J729" s="129">
        <f t="shared" si="51"/>
        <v>0</v>
      </c>
      <c r="M729" s="195"/>
    </row>
    <row r="730" spans="1:13">
      <c r="A730" s="212">
        <v>42431</v>
      </c>
      <c r="B730" s="224" t="s">
        <v>56</v>
      </c>
      <c r="C730" s="109">
        <v>224.89</v>
      </c>
      <c r="D730" s="219">
        <v>180</v>
      </c>
      <c r="E730" s="204"/>
      <c r="F730" s="232"/>
      <c r="G730" s="210">
        <v>1804309.33</v>
      </c>
      <c r="H730" s="214"/>
      <c r="I730" s="129">
        <f t="shared" si="50"/>
        <v>1804309.3300000003</v>
      </c>
      <c r="J730" s="129">
        <f t="shared" si="51"/>
        <v>0</v>
      </c>
      <c r="M730" s="195"/>
    </row>
    <row r="731" spans="1:13">
      <c r="A731" s="212">
        <v>42431</v>
      </c>
      <c r="B731" s="213" t="s">
        <v>57</v>
      </c>
      <c r="C731" s="109"/>
      <c r="D731" s="219"/>
      <c r="E731" s="204">
        <v>9179.7099999999991</v>
      </c>
      <c r="F731" s="232">
        <v>2</v>
      </c>
      <c r="G731" s="210">
        <v>1804534.22</v>
      </c>
      <c r="H731" s="214" t="s">
        <v>2448</v>
      </c>
      <c r="I731" s="129">
        <f t="shared" si="50"/>
        <v>1804534.2200000002</v>
      </c>
      <c r="J731" s="129">
        <f t="shared" si="51"/>
        <v>0</v>
      </c>
      <c r="K731" s="201"/>
      <c r="M731" s="195"/>
    </row>
    <row r="732" spans="1:13" s="189" customFormat="1">
      <c r="A732" s="202">
        <v>42430</v>
      </c>
      <c r="B732" s="203" t="s">
        <v>2449</v>
      </c>
      <c r="C732" s="109"/>
      <c r="D732" s="219"/>
      <c r="E732" s="204">
        <v>144130</v>
      </c>
      <c r="F732" s="232">
        <v>11</v>
      </c>
      <c r="G732" s="237">
        <v>1795354.51</v>
      </c>
      <c r="H732" s="214" t="s">
        <v>2450</v>
      </c>
      <c r="I732" s="129">
        <f t="shared" ref="I732:I761" si="52">+I733-C732+E732</f>
        <v>1795354.5100000002</v>
      </c>
      <c r="J732" s="129">
        <f t="shared" ref="J732:J762" si="53">+G732-I732</f>
        <v>0</v>
      </c>
      <c r="K732" s="220"/>
      <c r="M732" s="222"/>
    </row>
    <row r="733" spans="1:13">
      <c r="A733" s="212">
        <v>42430</v>
      </c>
      <c r="B733" s="213" t="s">
        <v>2451</v>
      </c>
      <c r="C733" s="109"/>
      <c r="D733" s="219"/>
      <c r="E733" s="204">
        <v>1025</v>
      </c>
      <c r="F733" s="232">
        <v>45</v>
      </c>
      <c r="G733" s="210">
        <v>1651224.51</v>
      </c>
      <c r="H733" s="214" t="s">
        <v>2452</v>
      </c>
      <c r="I733" s="129">
        <f t="shared" si="52"/>
        <v>1651224.5100000002</v>
      </c>
      <c r="J733" s="129">
        <f t="shared" si="53"/>
        <v>0</v>
      </c>
      <c r="K733" s="201"/>
      <c r="M733" s="195"/>
    </row>
    <row r="734" spans="1:13">
      <c r="A734" s="212">
        <v>42430</v>
      </c>
      <c r="B734" s="213" t="s">
        <v>2453</v>
      </c>
      <c r="C734" s="109"/>
      <c r="D734" s="219"/>
      <c r="E734" s="204">
        <v>203000</v>
      </c>
      <c r="F734" s="232">
        <v>7</v>
      </c>
      <c r="G734" s="210">
        <v>1650199.51</v>
      </c>
      <c r="H734" s="214" t="s">
        <v>2454</v>
      </c>
      <c r="I734" s="129">
        <f t="shared" si="52"/>
        <v>1650199.5100000002</v>
      </c>
      <c r="J734" s="129">
        <f t="shared" si="53"/>
        <v>0</v>
      </c>
    </row>
    <row r="735" spans="1:13">
      <c r="A735" s="162">
        <v>42430</v>
      </c>
      <c r="B735" s="128" t="s">
        <v>2455</v>
      </c>
      <c r="C735" s="109">
        <v>7540.03</v>
      </c>
      <c r="D735" s="219">
        <v>1</v>
      </c>
      <c r="E735" s="204"/>
      <c r="F735" s="232"/>
      <c r="G735" s="210">
        <v>1447199.51</v>
      </c>
      <c r="H735" s="214"/>
      <c r="I735" s="129">
        <f t="shared" si="52"/>
        <v>1447199.5100000002</v>
      </c>
      <c r="J735" s="129">
        <f t="shared" si="53"/>
        <v>0</v>
      </c>
    </row>
    <row r="736" spans="1:13">
      <c r="A736" s="162">
        <v>42430</v>
      </c>
      <c r="B736" s="128" t="s">
        <v>2456</v>
      </c>
      <c r="C736" s="109">
        <v>6457.62</v>
      </c>
      <c r="D736" s="219">
        <v>3</v>
      </c>
      <c r="E736" s="204"/>
      <c r="F736" s="232"/>
      <c r="G736" s="210">
        <v>1454739.54</v>
      </c>
      <c r="H736" s="214"/>
      <c r="I736" s="129">
        <f t="shared" si="52"/>
        <v>1454739.5400000003</v>
      </c>
      <c r="J736" s="129">
        <f t="shared" si="53"/>
        <v>0</v>
      </c>
    </row>
    <row r="737" spans="1:11">
      <c r="A737" s="162">
        <v>42430</v>
      </c>
      <c r="B737" s="128" t="s">
        <v>2457</v>
      </c>
      <c r="C737" s="109">
        <v>17358.39</v>
      </c>
      <c r="D737" s="219">
        <v>2</v>
      </c>
      <c r="E737" s="204"/>
      <c r="F737" s="232"/>
      <c r="G737" s="210">
        <v>1461197.16</v>
      </c>
      <c r="H737" s="214"/>
      <c r="I737" s="129">
        <f t="shared" si="52"/>
        <v>1461197.1600000004</v>
      </c>
      <c r="J737" s="129">
        <f t="shared" si="53"/>
        <v>0</v>
      </c>
      <c r="K737" s="195"/>
    </row>
    <row r="738" spans="1:11">
      <c r="A738" s="162">
        <v>42430</v>
      </c>
      <c r="B738" s="128" t="s">
        <v>2458</v>
      </c>
      <c r="C738" s="109">
        <v>1000</v>
      </c>
      <c r="D738" s="219">
        <v>9</v>
      </c>
      <c r="E738" s="204"/>
      <c r="F738" s="232"/>
      <c r="G738" s="210">
        <v>1478555.55</v>
      </c>
      <c r="H738" s="214"/>
      <c r="I738" s="129">
        <f t="shared" si="52"/>
        <v>1478555.5500000003</v>
      </c>
      <c r="J738" s="129">
        <f t="shared" si="53"/>
        <v>0</v>
      </c>
      <c r="K738" s="195"/>
    </row>
    <row r="739" spans="1:11">
      <c r="A739" s="162">
        <v>42430</v>
      </c>
      <c r="B739" s="128" t="s">
        <v>16</v>
      </c>
      <c r="C739" s="109"/>
      <c r="D739" s="219"/>
      <c r="E739" s="204">
        <v>1050</v>
      </c>
      <c r="F739" s="232"/>
      <c r="G739" s="210">
        <v>1479555.55</v>
      </c>
      <c r="H739" s="214"/>
      <c r="I739" s="129">
        <f t="shared" si="52"/>
        <v>1479555.5500000003</v>
      </c>
      <c r="J739" s="129">
        <f t="shared" si="53"/>
        <v>0</v>
      </c>
      <c r="K739" s="195"/>
    </row>
    <row r="740" spans="1:11">
      <c r="A740" s="162">
        <v>42430</v>
      </c>
      <c r="B740" s="128" t="s">
        <v>16</v>
      </c>
      <c r="C740" s="109"/>
      <c r="D740" s="219"/>
      <c r="E740" s="204">
        <v>4103.68</v>
      </c>
      <c r="F740" s="232">
        <v>3</v>
      </c>
      <c r="G740" s="210">
        <v>1478505.55</v>
      </c>
      <c r="H740" s="214" t="s">
        <v>2459</v>
      </c>
      <c r="I740" s="129">
        <f t="shared" si="52"/>
        <v>1478505.5500000003</v>
      </c>
      <c r="J740" s="129">
        <f t="shared" si="53"/>
        <v>0</v>
      </c>
      <c r="K740" s="195"/>
    </row>
    <row r="741" spans="1:11">
      <c r="A741" s="162">
        <v>42430</v>
      </c>
      <c r="B741" s="128" t="s">
        <v>16</v>
      </c>
      <c r="C741" s="109"/>
      <c r="D741" s="219"/>
      <c r="E741" s="204">
        <v>35000</v>
      </c>
      <c r="F741" s="232">
        <v>1</v>
      </c>
      <c r="G741" s="210">
        <v>1474401.87</v>
      </c>
      <c r="H741" s="214" t="s">
        <v>2460</v>
      </c>
      <c r="I741" s="129">
        <f t="shared" si="52"/>
        <v>1474401.8700000003</v>
      </c>
      <c r="J741" s="129">
        <f t="shared" si="53"/>
        <v>0</v>
      </c>
      <c r="K741" s="195"/>
    </row>
    <row r="742" spans="1:11">
      <c r="A742" s="162">
        <v>42430</v>
      </c>
      <c r="B742" s="128" t="s">
        <v>16</v>
      </c>
      <c r="C742" s="109"/>
      <c r="D742" s="219"/>
      <c r="E742" s="204">
        <v>25486.55</v>
      </c>
      <c r="F742" s="232" t="s">
        <v>768</v>
      </c>
      <c r="G742" s="210">
        <v>1439401.87</v>
      </c>
      <c r="H742" s="214" t="s">
        <v>2461</v>
      </c>
      <c r="I742" s="129">
        <f t="shared" si="52"/>
        <v>1439401.8700000003</v>
      </c>
      <c r="J742" s="129">
        <f t="shared" si="53"/>
        <v>0</v>
      </c>
      <c r="K742" s="195"/>
    </row>
    <row r="743" spans="1:11">
      <c r="A743" s="162">
        <v>42430</v>
      </c>
      <c r="B743" s="128" t="s">
        <v>16</v>
      </c>
      <c r="C743" s="109"/>
      <c r="D743" s="219"/>
      <c r="E743" s="204">
        <v>1000</v>
      </c>
      <c r="F743" s="232">
        <v>17</v>
      </c>
      <c r="G743" s="210">
        <v>1413915.32</v>
      </c>
      <c r="H743" s="214" t="s">
        <v>2462</v>
      </c>
      <c r="I743" s="129">
        <f t="shared" si="52"/>
        <v>1413915.3200000003</v>
      </c>
      <c r="J743" s="129">
        <f t="shared" si="53"/>
        <v>0</v>
      </c>
      <c r="K743" s="195"/>
    </row>
    <row r="744" spans="1:11">
      <c r="A744" s="162">
        <v>42430</v>
      </c>
      <c r="B744" s="128" t="s">
        <v>2463</v>
      </c>
      <c r="C744" s="109">
        <v>658241.75</v>
      </c>
      <c r="D744" s="219">
        <v>7</v>
      </c>
      <c r="E744" s="204"/>
      <c r="F744" s="232"/>
      <c r="G744" s="210">
        <v>1412915.32</v>
      </c>
      <c r="H744" s="214"/>
      <c r="I744" s="129">
        <f t="shared" si="52"/>
        <v>1412915.3200000003</v>
      </c>
      <c r="J744" s="129">
        <f t="shared" si="53"/>
        <v>0</v>
      </c>
      <c r="K744" s="195"/>
    </row>
    <row r="745" spans="1:11">
      <c r="A745" s="162">
        <v>42430</v>
      </c>
      <c r="B745" s="128" t="s">
        <v>16</v>
      </c>
      <c r="C745" s="109"/>
      <c r="D745" s="219"/>
      <c r="E745" s="204">
        <v>30000</v>
      </c>
      <c r="F745" s="232">
        <v>6</v>
      </c>
      <c r="G745" s="210">
        <v>2071157.07</v>
      </c>
      <c r="H745" s="214" t="s">
        <v>2464</v>
      </c>
      <c r="I745" s="129">
        <f t="shared" si="52"/>
        <v>2071157.0700000003</v>
      </c>
      <c r="J745" s="129">
        <f t="shared" si="53"/>
        <v>0</v>
      </c>
      <c r="K745" s="195"/>
    </row>
    <row r="746" spans="1:11">
      <c r="A746" s="162">
        <v>42430</v>
      </c>
      <c r="B746" s="128" t="s">
        <v>2465</v>
      </c>
      <c r="C746" s="109">
        <v>210000</v>
      </c>
      <c r="D746" s="219">
        <v>8</v>
      </c>
      <c r="E746" s="204"/>
      <c r="F746" s="232"/>
      <c r="G746" s="210">
        <v>2041157.07</v>
      </c>
      <c r="H746" s="214" t="s">
        <v>2466</v>
      </c>
      <c r="I746" s="129">
        <f t="shared" si="52"/>
        <v>2041157.0700000003</v>
      </c>
      <c r="J746" s="129">
        <f t="shared" si="53"/>
        <v>0</v>
      </c>
      <c r="K746" s="195"/>
    </row>
    <row r="747" spans="1:11">
      <c r="A747" s="162">
        <v>42430</v>
      </c>
      <c r="B747" s="128" t="s">
        <v>2467</v>
      </c>
      <c r="C747" s="109"/>
      <c r="D747" s="219"/>
      <c r="E747" s="204">
        <v>735000</v>
      </c>
      <c r="F747" s="232">
        <v>10</v>
      </c>
      <c r="G747" s="210">
        <v>2251157.0699999998</v>
      </c>
      <c r="H747" s="214" t="s">
        <v>2468</v>
      </c>
      <c r="I747" s="129">
        <f t="shared" si="52"/>
        <v>2251157.0700000003</v>
      </c>
      <c r="J747" s="129">
        <f t="shared" si="53"/>
        <v>0</v>
      </c>
      <c r="K747" s="195"/>
    </row>
    <row r="748" spans="1:11">
      <c r="A748" s="162">
        <v>42430</v>
      </c>
      <c r="B748" s="128" t="s">
        <v>16</v>
      </c>
      <c r="C748" s="109"/>
      <c r="D748" s="219"/>
      <c r="E748" s="204">
        <v>9408.9699999999993</v>
      </c>
      <c r="F748" s="232" t="s">
        <v>2480</v>
      </c>
      <c r="G748" s="210">
        <v>1516157.07</v>
      </c>
      <c r="H748" s="214" t="s">
        <v>2469</v>
      </c>
      <c r="I748" s="129">
        <f t="shared" si="52"/>
        <v>1516157.07</v>
      </c>
      <c r="J748" s="129">
        <f t="shared" si="53"/>
        <v>0</v>
      </c>
      <c r="K748" s="195"/>
    </row>
    <row r="749" spans="1:11">
      <c r="A749" s="162">
        <v>42430</v>
      </c>
      <c r="B749" s="128" t="s">
        <v>16</v>
      </c>
      <c r="C749" s="109"/>
      <c r="D749" s="219"/>
      <c r="E749" s="204">
        <v>20000</v>
      </c>
      <c r="F749" s="232" t="s">
        <v>767</v>
      </c>
      <c r="G749" s="210">
        <v>1506748.1</v>
      </c>
      <c r="H749" s="214" t="s">
        <v>2470</v>
      </c>
      <c r="I749" s="129">
        <f t="shared" si="52"/>
        <v>1506748.1</v>
      </c>
      <c r="J749" s="129">
        <f t="shared" si="53"/>
        <v>0</v>
      </c>
      <c r="K749" s="195"/>
    </row>
    <row r="750" spans="1:11">
      <c r="A750" s="162">
        <v>42430</v>
      </c>
      <c r="B750" s="128" t="s">
        <v>16</v>
      </c>
      <c r="C750" s="109"/>
      <c r="D750" s="219"/>
      <c r="E750" s="204">
        <v>47000</v>
      </c>
      <c r="F750" s="232" t="s">
        <v>2481</v>
      </c>
      <c r="G750" s="210">
        <v>1486748.1</v>
      </c>
      <c r="H750" s="214" t="s">
        <v>2471</v>
      </c>
      <c r="I750" s="129">
        <f t="shared" si="52"/>
        <v>1486748.1</v>
      </c>
      <c r="J750" s="129">
        <f t="shared" si="53"/>
        <v>0</v>
      </c>
      <c r="K750" s="195"/>
    </row>
    <row r="751" spans="1:11">
      <c r="A751" s="162">
        <v>42430</v>
      </c>
      <c r="B751" s="128" t="s">
        <v>16</v>
      </c>
      <c r="C751" s="109"/>
      <c r="D751" s="219"/>
      <c r="E751" s="204">
        <v>20000</v>
      </c>
      <c r="F751" s="232" t="s">
        <v>769</v>
      </c>
      <c r="G751" s="210">
        <v>1439748.1</v>
      </c>
      <c r="H751" s="214" t="s">
        <v>2472</v>
      </c>
      <c r="I751" s="129">
        <f t="shared" si="52"/>
        <v>1439748.1</v>
      </c>
      <c r="J751" s="129">
        <f t="shared" si="53"/>
        <v>0</v>
      </c>
      <c r="K751" s="195"/>
    </row>
    <row r="752" spans="1:11">
      <c r="A752" s="162">
        <v>42430</v>
      </c>
      <c r="B752" s="128" t="s">
        <v>16</v>
      </c>
      <c r="C752" s="109"/>
      <c r="D752" s="219"/>
      <c r="E752" s="204">
        <v>35000</v>
      </c>
      <c r="F752" s="232" t="s">
        <v>2478</v>
      </c>
      <c r="G752" s="210">
        <v>1419748.1</v>
      </c>
      <c r="H752" s="214" t="s">
        <v>2473</v>
      </c>
      <c r="I752" s="129">
        <f t="shared" si="52"/>
        <v>1419748.1</v>
      </c>
      <c r="J752" s="129">
        <f t="shared" si="53"/>
        <v>0</v>
      </c>
      <c r="K752" s="195"/>
    </row>
    <row r="753" spans="1:12">
      <c r="A753" s="162">
        <v>42430</v>
      </c>
      <c r="B753" s="186" t="s">
        <v>2474</v>
      </c>
      <c r="C753" s="109">
        <v>5000</v>
      </c>
      <c r="D753" s="235">
        <v>182</v>
      </c>
      <c r="E753" s="204"/>
      <c r="F753" s="232"/>
      <c r="G753" s="210">
        <v>1384748.1</v>
      </c>
      <c r="H753" s="214"/>
      <c r="I753" s="129">
        <f t="shared" si="52"/>
        <v>1384748.1</v>
      </c>
      <c r="J753" s="129">
        <f t="shared" si="53"/>
        <v>0</v>
      </c>
      <c r="K753" s="195"/>
    </row>
    <row r="754" spans="1:12">
      <c r="A754" s="162">
        <v>42430</v>
      </c>
      <c r="B754" s="225" t="s">
        <v>50</v>
      </c>
      <c r="C754" s="109">
        <v>15.49</v>
      </c>
      <c r="D754" s="219">
        <v>180</v>
      </c>
      <c r="E754" s="204"/>
      <c r="F754" s="232"/>
      <c r="G754" s="210">
        <v>1389748.1</v>
      </c>
      <c r="H754" s="211"/>
      <c r="I754" s="129">
        <f t="shared" si="52"/>
        <v>1389748.1</v>
      </c>
      <c r="J754" s="129">
        <f t="shared" si="53"/>
        <v>0</v>
      </c>
      <c r="K754" s="195"/>
    </row>
    <row r="755" spans="1:12">
      <c r="A755" s="162">
        <v>42430</v>
      </c>
      <c r="B755" s="225" t="s">
        <v>52</v>
      </c>
      <c r="C755" s="109">
        <v>96.83</v>
      </c>
      <c r="D755" s="219">
        <v>180</v>
      </c>
      <c r="E755" s="204"/>
      <c r="F755" s="232"/>
      <c r="G755" s="210">
        <v>1389763.59</v>
      </c>
      <c r="H755" s="211"/>
      <c r="I755" s="129">
        <f t="shared" si="52"/>
        <v>1389763.59</v>
      </c>
      <c r="J755" s="129">
        <f t="shared" si="53"/>
        <v>0</v>
      </c>
      <c r="K755" s="195"/>
    </row>
    <row r="756" spans="1:12">
      <c r="A756" s="162">
        <v>42430</v>
      </c>
      <c r="B756" s="99" t="s">
        <v>53</v>
      </c>
      <c r="C756" s="109"/>
      <c r="D756" s="219"/>
      <c r="E756" s="204">
        <v>20419.990000000002</v>
      </c>
      <c r="F756" s="232" t="s">
        <v>2479</v>
      </c>
      <c r="G756" s="210">
        <v>1389860.42</v>
      </c>
      <c r="H756" s="211" t="s">
        <v>2475</v>
      </c>
      <c r="I756" s="129">
        <f t="shared" si="52"/>
        <v>1389860.4200000002</v>
      </c>
      <c r="J756" s="129">
        <f t="shared" si="53"/>
        <v>0</v>
      </c>
      <c r="K756" s="195"/>
    </row>
    <row r="757" spans="1:12">
      <c r="A757" s="162">
        <v>42430</v>
      </c>
      <c r="B757" s="225" t="s">
        <v>55</v>
      </c>
      <c r="C757" s="109">
        <v>146.55000000000001</v>
      </c>
      <c r="D757" s="219">
        <v>180</v>
      </c>
      <c r="E757" s="204"/>
      <c r="F757" s="232"/>
      <c r="G757" s="210">
        <v>1369440.43</v>
      </c>
      <c r="H757" s="211"/>
      <c r="I757" s="129">
        <f t="shared" si="52"/>
        <v>1369440.4300000002</v>
      </c>
      <c r="J757" s="129">
        <f t="shared" si="53"/>
        <v>0</v>
      </c>
      <c r="K757" s="195"/>
    </row>
    <row r="758" spans="1:12">
      <c r="A758" s="162">
        <v>42430</v>
      </c>
      <c r="B758" s="225" t="s">
        <v>56</v>
      </c>
      <c r="C758" s="109">
        <v>915.91</v>
      </c>
      <c r="D758" s="219">
        <v>180</v>
      </c>
      <c r="E758" s="204"/>
      <c r="F758" s="232"/>
      <c r="G758" s="210">
        <v>1369586.98</v>
      </c>
      <c r="H758" s="211"/>
      <c r="I758" s="129">
        <f t="shared" si="52"/>
        <v>1369586.9800000002</v>
      </c>
      <c r="J758" s="129">
        <f t="shared" si="53"/>
        <v>0</v>
      </c>
      <c r="K758" s="195"/>
    </row>
    <row r="759" spans="1:12">
      <c r="A759" s="162">
        <v>42430</v>
      </c>
      <c r="B759" s="99" t="s">
        <v>57</v>
      </c>
      <c r="C759" s="109"/>
      <c r="D759" s="219"/>
      <c r="E759" s="204">
        <v>37384.6</v>
      </c>
      <c r="F759" s="232" t="s">
        <v>2479</v>
      </c>
      <c r="G759" s="210">
        <v>1370502.89</v>
      </c>
      <c r="H759" s="211" t="s">
        <v>2475</v>
      </c>
      <c r="I759" s="129">
        <f t="shared" si="52"/>
        <v>1370502.8900000001</v>
      </c>
      <c r="J759" s="129">
        <f t="shared" si="53"/>
        <v>0</v>
      </c>
      <c r="K759" s="195"/>
    </row>
    <row r="760" spans="1:12">
      <c r="A760" s="162">
        <v>42430</v>
      </c>
      <c r="B760" s="223" t="s">
        <v>2476</v>
      </c>
      <c r="C760" s="109"/>
      <c r="D760" s="219"/>
      <c r="E760" s="204">
        <v>2419.98</v>
      </c>
      <c r="F760" s="232" t="s">
        <v>779</v>
      </c>
      <c r="G760" s="210">
        <v>1333118.29</v>
      </c>
      <c r="H760" s="211"/>
      <c r="I760" s="129">
        <f t="shared" si="52"/>
        <v>1333118.29</v>
      </c>
      <c r="J760" s="129">
        <f t="shared" si="53"/>
        <v>0</v>
      </c>
      <c r="K760" s="195"/>
    </row>
    <row r="761" spans="1:12">
      <c r="A761" s="162">
        <v>42430</v>
      </c>
      <c r="B761" s="225" t="s">
        <v>757</v>
      </c>
      <c r="C761" s="109">
        <v>343.2</v>
      </c>
      <c r="D761" s="219">
        <v>180</v>
      </c>
      <c r="E761" s="204"/>
      <c r="F761" s="232"/>
      <c r="G761" s="210">
        <v>1330698.31</v>
      </c>
      <c r="H761" s="211"/>
      <c r="I761" s="129">
        <f t="shared" si="52"/>
        <v>1330698.31</v>
      </c>
      <c r="J761" s="129">
        <f t="shared" si="53"/>
        <v>0</v>
      </c>
      <c r="K761" s="195"/>
      <c r="L761" s="195"/>
    </row>
    <row r="762" spans="1:12">
      <c r="A762" s="162">
        <v>42430</v>
      </c>
      <c r="B762" s="234" t="s">
        <v>2477</v>
      </c>
      <c r="C762" s="109">
        <v>2145</v>
      </c>
      <c r="D762" s="219">
        <v>180</v>
      </c>
      <c r="E762" s="204"/>
      <c r="F762" s="232"/>
      <c r="G762" s="210">
        <v>1331041.51</v>
      </c>
      <c r="H762" s="211"/>
      <c r="I762" s="129">
        <f>+I763-C762+E762</f>
        <v>1331041.51</v>
      </c>
      <c r="J762" s="129">
        <f t="shared" si="53"/>
        <v>0</v>
      </c>
      <c r="K762" s="195"/>
      <c r="L762" s="195"/>
    </row>
    <row r="763" spans="1:12">
      <c r="A763" s="162">
        <v>42430</v>
      </c>
      <c r="B763" s="99" t="s">
        <v>1658</v>
      </c>
      <c r="C763" s="109">
        <v>855.88</v>
      </c>
      <c r="D763" s="219">
        <v>189</v>
      </c>
      <c r="E763" s="204"/>
      <c r="F763" s="232"/>
      <c r="G763" s="210">
        <v>1333186.51</v>
      </c>
      <c r="H763" s="215" t="s">
        <v>2069</v>
      </c>
      <c r="I763" s="129">
        <f>+I764-C763+E763</f>
        <v>1333186.51</v>
      </c>
      <c r="J763" s="129">
        <f>+G763-I763</f>
        <v>0</v>
      </c>
      <c r="K763" s="195"/>
      <c r="L763" s="210"/>
    </row>
    <row r="764" spans="1:12">
      <c r="C764" s="109"/>
      <c r="I764" s="109">
        <v>1334042.3899999999</v>
      </c>
    </row>
    <row r="765" spans="1:12">
      <c r="C765" s="109"/>
    </row>
    <row r="766" spans="1:12">
      <c r="C766" s="109"/>
    </row>
  </sheetData>
  <autoFilter ref="A6:H764"/>
  <mergeCells count="3">
    <mergeCell ref="A1:G1"/>
    <mergeCell ref="A3:B3"/>
    <mergeCell ref="A4:B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45"/>
  <sheetViews>
    <sheetView workbookViewId="0">
      <selection activeCell="B14" sqref="B14"/>
    </sheetView>
  </sheetViews>
  <sheetFormatPr baseColWidth="10" defaultRowHeight="11.25"/>
  <cols>
    <col min="1" max="1" width="11.85546875" style="99" bestFit="1" customWidth="1"/>
    <col min="2" max="2" width="69.42578125" style="128" bestFit="1" customWidth="1"/>
    <col min="3" max="3" width="11.5703125" style="210" bestFit="1" customWidth="1"/>
    <col min="4" max="4" width="6.140625" style="254" bestFit="1" customWidth="1"/>
    <col min="5" max="5" width="11.7109375" style="210" bestFit="1" customWidth="1"/>
    <col min="6" max="6" width="5.140625" style="232" bestFit="1" customWidth="1"/>
    <col min="7" max="7" width="14" style="210" bestFit="1" customWidth="1"/>
    <col min="8" max="8" width="30.5703125" style="240" customWidth="1"/>
    <col min="9" max="9" width="2.85546875" style="99" bestFit="1" customWidth="1"/>
    <col min="10" max="10" width="14" style="99" bestFit="1" customWidth="1"/>
    <col min="11" max="16384" width="11.42578125" style="99"/>
  </cols>
  <sheetData>
    <row r="1" spans="1:12" ht="12" thickBot="1">
      <c r="A1" s="505" t="s">
        <v>0</v>
      </c>
      <c r="B1" s="506"/>
      <c r="C1" s="506"/>
      <c r="D1" s="507"/>
      <c r="E1" s="506"/>
      <c r="F1" s="506"/>
      <c r="G1" s="508"/>
    </row>
    <row r="2" spans="1:12">
      <c r="A2" s="100">
        <v>42430</v>
      </c>
      <c r="B2" s="239" t="s">
        <v>1</v>
      </c>
      <c r="C2" s="197"/>
      <c r="D2" s="253"/>
      <c r="E2" s="198"/>
      <c r="F2" s="217"/>
      <c r="G2" s="197"/>
    </row>
    <row r="3" spans="1:12">
      <c r="A3" s="498" t="s">
        <v>2</v>
      </c>
      <c r="B3" s="498"/>
      <c r="C3" s="197"/>
      <c r="D3" s="253"/>
      <c r="E3" s="198"/>
      <c r="F3" s="217"/>
      <c r="G3" s="197"/>
    </row>
    <row r="4" spans="1:12">
      <c r="A4" s="500" t="s">
        <v>3</v>
      </c>
      <c r="B4" s="500"/>
      <c r="C4" s="197"/>
      <c r="D4" s="253"/>
      <c r="E4" s="198"/>
      <c r="F4" s="217"/>
      <c r="G4" s="197"/>
    </row>
    <row r="5" spans="1:12">
      <c r="A5" s="104"/>
      <c r="B5" s="9"/>
      <c r="C5" s="197"/>
      <c r="D5" s="253"/>
      <c r="E5" s="197"/>
      <c r="F5" s="217"/>
      <c r="G5" s="197"/>
    </row>
    <row r="6" spans="1:12" ht="12" customHeight="1">
      <c r="A6" s="106" t="s">
        <v>4</v>
      </c>
      <c r="B6" s="12" t="s">
        <v>5</v>
      </c>
      <c r="C6" s="200" t="s">
        <v>6</v>
      </c>
      <c r="D6" s="253"/>
      <c r="E6" s="200" t="s">
        <v>7</v>
      </c>
      <c r="F6" s="217"/>
      <c r="G6" s="200" t="s">
        <v>8</v>
      </c>
    </row>
    <row r="7" spans="1:12" ht="12" customHeight="1">
      <c r="A7" s="212">
        <v>42489</v>
      </c>
      <c r="B7" s="213" t="s">
        <v>2500</v>
      </c>
      <c r="E7" s="210">
        <v>1880</v>
      </c>
      <c r="F7" s="232">
        <v>314</v>
      </c>
      <c r="G7" s="210">
        <f t="shared" ref="G7:G38" si="0">+G8-C7+E7</f>
        <v>1592012.639999998</v>
      </c>
      <c r="H7" s="240" t="s">
        <v>2501</v>
      </c>
      <c r="J7" s="195"/>
      <c r="K7" s="210"/>
      <c r="L7" s="195"/>
    </row>
    <row r="8" spans="1:12" ht="12" customHeight="1">
      <c r="A8" s="212">
        <v>42489</v>
      </c>
      <c r="B8" s="213" t="s">
        <v>2502</v>
      </c>
      <c r="E8" s="210">
        <v>160000</v>
      </c>
      <c r="F8" s="232">
        <v>316</v>
      </c>
      <c r="G8" s="210">
        <f t="shared" si="0"/>
        <v>1590132.639999998</v>
      </c>
      <c r="H8" s="240" t="s">
        <v>2503</v>
      </c>
      <c r="J8" s="195"/>
      <c r="K8" s="210"/>
      <c r="L8" s="195"/>
    </row>
    <row r="9" spans="1:12" ht="12" customHeight="1">
      <c r="A9" s="212">
        <v>42489</v>
      </c>
      <c r="B9" s="213" t="s">
        <v>2504</v>
      </c>
      <c r="C9" s="204"/>
      <c r="E9" s="204">
        <v>1840</v>
      </c>
      <c r="F9" s="232">
        <v>304</v>
      </c>
      <c r="G9" s="210">
        <f t="shared" si="0"/>
        <v>1430132.639999998</v>
      </c>
      <c r="H9" s="240" t="s">
        <v>2505</v>
      </c>
      <c r="J9" s="195"/>
      <c r="K9" s="210"/>
      <c r="L9" s="195"/>
    </row>
    <row r="10" spans="1:12" ht="12" customHeight="1">
      <c r="A10" s="212">
        <v>42489</v>
      </c>
      <c r="B10" s="213" t="s">
        <v>2506</v>
      </c>
      <c r="E10" s="204">
        <v>37212.35</v>
      </c>
      <c r="G10" s="210">
        <f t="shared" si="0"/>
        <v>1428292.639999998</v>
      </c>
      <c r="J10" s="195"/>
      <c r="K10" s="210"/>
      <c r="L10" s="195"/>
    </row>
    <row r="11" spans="1:12" ht="12" customHeight="1">
      <c r="A11" s="212">
        <v>42489</v>
      </c>
      <c r="B11" s="213" t="s">
        <v>2507</v>
      </c>
      <c r="C11" s="210">
        <v>4800</v>
      </c>
      <c r="D11" s="254">
        <v>197</v>
      </c>
      <c r="G11" s="210">
        <f t="shared" si="0"/>
        <v>1391080.2899999979</v>
      </c>
      <c r="J11" s="195"/>
      <c r="K11" s="210"/>
      <c r="L11" s="195"/>
    </row>
    <row r="12" spans="1:12" ht="12" customHeight="1">
      <c r="A12" s="212">
        <v>42489</v>
      </c>
      <c r="B12" s="213" t="s">
        <v>2508</v>
      </c>
      <c r="C12" s="210">
        <v>3800</v>
      </c>
      <c r="D12" s="254">
        <v>196</v>
      </c>
      <c r="G12" s="210">
        <f t="shared" si="0"/>
        <v>1395880.2899999979</v>
      </c>
      <c r="J12" s="195"/>
      <c r="K12" s="210"/>
      <c r="L12" s="195"/>
    </row>
    <row r="13" spans="1:12" ht="12" customHeight="1">
      <c r="A13" s="212">
        <v>42489</v>
      </c>
      <c r="B13" s="213" t="s">
        <v>2509</v>
      </c>
      <c r="C13" s="210">
        <v>7540.03</v>
      </c>
      <c r="D13" s="254">
        <v>191</v>
      </c>
      <c r="G13" s="210">
        <f t="shared" si="0"/>
        <v>1399680.2899999979</v>
      </c>
      <c r="J13" s="195"/>
      <c r="K13" s="210"/>
      <c r="L13" s="195"/>
    </row>
    <row r="14" spans="1:12" ht="12" customHeight="1">
      <c r="A14" s="212">
        <v>42489</v>
      </c>
      <c r="B14" s="213" t="s">
        <v>2510</v>
      </c>
      <c r="C14" s="210">
        <v>50000</v>
      </c>
      <c r="D14" s="254">
        <v>195</v>
      </c>
      <c r="G14" s="210">
        <f t="shared" si="0"/>
        <v>1407220.319999998</v>
      </c>
      <c r="J14" s="195"/>
      <c r="K14" s="210"/>
      <c r="L14" s="195"/>
    </row>
    <row r="15" spans="1:12" ht="12" customHeight="1">
      <c r="A15" s="212">
        <v>42489</v>
      </c>
      <c r="B15" s="213" t="s">
        <v>89</v>
      </c>
      <c r="E15" s="210">
        <v>1589</v>
      </c>
      <c r="G15" s="210">
        <f t="shared" si="0"/>
        <v>1457220.319999998</v>
      </c>
      <c r="H15" s="240" t="s">
        <v>2511</v>
      </c>
      <c r="J15" s="195"/>
      <c r="K15" s="210"/>
      <c r="L15" s="195"/>
    </row>
    <row r="16" spans="1:12" ht="12" customHeight="1">
      <c r="A16" s="212">
        <v>42489</v>
      </c>
      <c r="B16" s="213" t="s">
        <v>2512</v>
      </c>
      <c r="C16" s="210">
        <v>488548.81</v>
      </c>
      <c r="D16" s="254">
        <v>192</v>
      </c>
      <c r="G16" s="210">
        <f t="shared" si="0"/>
        <v>1455631.319999998</v>
      </c>
      <c r="J16" s="195"/>
      <c r="K16" s="210"/>
      <c r="L16" s="195"/>
    </row>
    <row r="17" spans="1:12" ht="12" customHeight="1">
      <c r="A17" s="212">
        <v>42489</v>
      </c>
      <c r="B17" s="213" t="s">
        <v>2513</v>
      </c>
      <c r="E17" s="204">
        <v>79000</v>
      </c>
      <c r="F17" s="232">
        <v>318</v>
      </c>
      <c r="G17" s="210">
        <f t="shared" si="0"/>
        <v>1944180.129999998</v>
      </c>
      <c r="H17" s="255" t="s">
        <v>3332</v>
      </c>
      <c r="J17" s="195"/>
      <c r="K17" s="210"/>
      <c r="L17" s="195"/>
    </row>
    <row r="18" spans="1:12" ht="12" customHeight="1">
      <c r="A18" s="212">
        <v>42489</v>
      </c>
      <c r="B18" s="213" t="s">
        <v>2514</v>
      </c>
      <c r="C18" s="210">
        <v>2169.1999999999998</v>
      </c>
      <c r="D18" s="254">
        <v>193</v>
      </c>
      <c r="G18" s="210">
        <f t="shared" si="0"/>
        <v>1865180.129999998</v>
      </c>
      <c r="J18" s="195"/>
      <c r="K18" s="210"/>
      <c r="L18" s="195"/>
    </row>
    <row r="19" spans="1:12" ht="12" customHeight="1">
      <c r="A19" s="212">
        <v>42489</v>
      </c>
      <c r="B19" s="213" t="s">
        <v>2515</v>
      </c>
      <c r="C19" s="210">
        <v>269415.09000000003</v>
      </c>
      <c r="D19" s="254">
        <v>194</v>
      </c>
      <c r="G19" s="210">
        <f t="shared" si="0"/>
        <v>1867349.329999998</v>
      </c>
      <c r="J19" s="195"/>
      <c r="K19" s="210"/>
      <c r="L19" s="195"/>
    </row>
    <row r="20" spans="1:12" ht="12" customHeight="1">
      <c r="A20" s="212">
        <v>42489</v>
      </c>
      <c r="B20" s="226" t="s">
        <v>2516</v>
      </c>
      <c r="C20" s="204"/>
      <c r="E20" s="204">
        <v>7375.57</v>
      </c>
      <c r="F20" s="232">
        <v>310</v>
      </c>
      <c r="G20" s="210">
        <f t="shared" si="0"/>
        <v>2136764.4199999981</v>
      </c>
      <c r="H20" s="240" t="s">
        <v>2517</v>
      </c>
      <c r="J20" s="195"/>
      <c r="K20" s="210"/>
      <c r="L20" s="195"/>
    </row>
    <row r="21" spans="1:12" ht="12" customHeight="1">
      <c r="A21" s="212">
        <v>42489</v>
      </c>
      <c r="B21" s="213" t="s">
        <v>16</v>
      </c>
      <c r="E21" s="210">
        <v>24458.400000000001</v>
      </c>
      <c r="F21" s="232">
        <v>303</v>
      </c>
      <c r="G21" s="210">
        <f t="shared" si="0"/>
        <v>2129388.8499999982</v>
      </c>
      <c r="H21" s="240" t="s">
        <v>2518</v>
      </c>
      <c r="J21" s="195"/>
      <c r="K21" s="210"/>
      <c r="L21" s="195"/>
    </row>
    <row r="22" spans="1:12" ht="12" customHeight="1">
      <c r="A22" s="212">
        <v>42489</v>
      </c>
      <c r="B22" s="213" t="s">
        <v>16</v>
      </c>
      <c r="E22" s="210">
        <v>6031</v>
      </c>
      <c r="F22" s="232">
        <v>236</v>
      </c>
      <c r="G22" s="210">
        <f t="shared" si="0"/>
        <v>2104930.4499999983</v>
      </c>
      <c r="H22" s="240" t="s">
        <v>2519</v>
      </c>
      <c r="J22" s="195"/>
      <c r="K22" s="210"/>
      <c r="L22" s="195"/>
    </row>
    <row r="23" spans="1:12" ht="12" customHeight="1">
      <c r="A23" s="212">
        <v>42489</v>
      </c>
      <c r="B23" s="213" t="s">
        <v>16</v>
      </c>
      <c r="E23" s="210">
        <v>48000</v>
      </c>
      <c r="F23" s="232">
        <v>275</v>
      </c>
      <c r="G23" s="210">
        <f t="shared" si="0"/>
        <v>2098899.4499999983</v>
      </c>
      <c r="H23" s="240" t="s">
        <v>2520</v>
      </c>
      <c r="J23" s="195"/>
      <c r="K23" s="210"/>
      <c r="L23" s="195"/>
    </row>
    <row r="24" spans="1:12" ht="12" customHeight="1">
      <c r="A24" s="212">
        <v>42489</v>
      </c>
      <c r="B24" s="213" t="s">
        <v>16</v>
      </c>
      <c r="E24" s="210">
        <v>210000</v>
      </c>
      <c r="F24" s="232">
        <v>302</v>
      </c>
      <c r="G24" s="210">
        <f t="shared" si="0"/>
        <v>2050899.4499999986</v>
      </c>
      <c r="H24" s="240" t="s">
        <v>2521</v>
      </c>
      <c r="J24" s="195"/>
      <c r="K24" s="210"/>
      <c r="L24" s="195"/>
    </row>
    <row r="25" spans="1:12" ht="12" customHeight="1">
      <c r="A25" s="212">
        <v>42489</v>
      </c>
      <c r="B25" s="213" t="s">
        <v>2522</v>
      </c>
      <c r="E25" s="210">
        <v>90000</v>
      </c>
      <c r="G25" s="210">
        <f t="shared" si="0"/>
        <v>1840899.4499999986</v>
      </c>
      <c r="H25" s="240" t="s">
        <v>2511</v>
      </c>
      <c r="J25" s="195"/>
      <c r="K25" s="210"/>
      <c r="L25" s="195"/>
    </row>
    <row r="26" spans="1:12" ht="12" customHeight="1">
      <c r="A26" s="212">
        <v>42489</v>
      </c>
      <c r="B26" s="213" t="s">
        <v>2523</v>
      </c>
      <c r="C26" s="203"/>
      <c r="E26" s="251">
        <v>2169.1999999999998</v>
      </c>
      <c r="F26" s="232" t="s">
        <v>3335</v>
      </c>
      <c r="G26" s="210">
        <f t="shared" si="0"/>
        <v>1750899.4499999986</v>
      </c>
      <c r="H26" s="241" t="s">
        <v>3330</v>
      </c>
      <c r="I26" s="99">
        <v>1</v>
      </c>
      <c r="J26" s="195"/>
      <c r="K26" s="210"/>
      <c r="L26" s="195"/>
    </row>
    <row r="27" spans="1:12" ht="12" customHeight="1">
      <c r="A27" s="212">
        <v>42489</v>
      </c>
      <c r="B27" s="213" t="s">
        <v>2524</v>
      </c>
      <c r="C27" s="213"/>
      <c r="E27" s="210">
        <v>243948</v>
      </c>
      <c r="F27" s="232">
        <v>327</v>
      </c>
      <c r="G27" s="210">
        <f t="shared" si="0"/>
        <v>1748730.2499999986</v>
      </c>
      <c r="H27" s="241" t="s">
        <v>2525</v>
      </c>
      <c r="J27" s="195"/>
      <c r="K27" s="210"/>
      <c r="L27" s="195"/>
    </row>
    <row r="28" spans="1:12" ht="12" customHeight="1">
      <c r="A28" s="212">
        <v>42489</v>
      </c>
      <c r="B28" s="213" t="s">
        <v>13</v>
      </c>
      <c r="C28" s="213"/>
      <c r="E28" s="210">
        <v>90000</v>
      </c>
      <c r="F28" s="232">
        <v>312</v>
      </c>
      <c r="G28" s="210">
        <f t="shared" si="0"/>
        <v>1504782.2499999986</v>
      </c>
      <c r="H28" s="240" t="s">
        <v>2526</v>
      </c>
      <c r="J28" s="195"/>
      <c r="K28" s="210"/>
      <c r="L28" s="195"/>
    </row>
    <row r="29" spans="1:12" ht="12" customHeight="1">
      <c r="A29" s="212">
        <v>42489</v>
      </c>
      <c r="B29" s="213" t="s">
        <v>2527</v>
      </c>
      <c r="C29" s="242">
        <v>202000</v>
      </c>
      <c r="D29" s="254">
        <v>188</v>
      </c>
      <c r="G29" s="210">
        <f t="shared" si="0"/>
        <v>1414782.2499999986</v>
      </c>
      <c r="H29" s="241"/>
      <c r="J29" s="195"/>
      <c r="K29" s="210"/>
      <c r="L29" s="195"/>
    </row>
    <row r="30" spans="1:12" ht="12" customHeight="1">
      <c r="A30" s="212">
        <v>42489</v>
      </c>
      <c r="B30" s="213" t="s">
        <v>2528</v>
      </c>
      <c r="C30" s="213"/>
      <c r="E30" s="210">
        <v>423700</v>
      </c>
      <c r="F30" s="232">
        <v>311</v>
      </c>
      <c r="G30" s="210">
        <f t="shared" si="0"/>
        <v>1616782.2499999986</v>
      </c>
      <c r="H30" s="240" t="s">
        <v>2529</v>
      </c>
      <c r="J30" s="195"/>
      <c r="K30" s="210"/>
      <c r="L30" s="195"/>
    </row>
    <row r="31" spans="1:12" ht="12" customHeight="1">
      <c r="A31" s="212">
        <v>42489</v>
      </c>
      <c r="B31" s="213" t="s">
        <v>2530</v>
      </c>
      <c r="C31" s="213"/>
      <c r="E31" s="210">
        <v>4100</v>
      </c>
      <c r="F31" s="232">
        <v>309</v>
      </c>
      <c r="G31" s="210">
        <f t="shared" si="0"/>
        <v>1193082.2499999986</v>
      </c>
      <c r="H31" s="240" t="s">
        <v>2531</v>
      </c>
      <c r="J31" s="195"/>
      <c r="K31" s="210"/>
      <c r="L31" s="195"/>
    </row>
    <row r="32" spans="1:12" ht="12" customHeight="1">
      <c r="A32" s="212">
        <v>42489</v>
      </c>
      <c r="B32" s="213" t="s">
        <v>2532</v>
      </c>
      <c r="C32" s="203"/>
      <c r="E32" s="204">
        <v>45000</v>
      </c>
      <c r="F32" s="232">
        <v>306</v>
      </c>
      <c r="G32" s="210">
        <f t="shared" si="0"/>
        <v>1188982.2499999986</v>
      </c>
      <c r="H32" s="240" t="s">
        <v>2533</v>
      </c>
      <c r="J32" s="195"/>
      <c r="K32" s="210"/>
      <c r="L32" s="195"/>
    </row>
    <row r="33" spans="1:12" ht="12" customHeight="1">
      <c r="A33" s="212">
        <v>42489</v>
      </c>
      <c r="B33" s="227" t="s">
        <v>2534</v>
      </c>
      <c r="C33" s="204"/>
      <c r="E33" s="210">
        <v>186458.03</v>
      </c>
      <c r="F33" s="232">
        <v>337</v>
      </c>
      <c r="G33" s="210">
        <f t="shared" si="0"/>
        <v>1143982.2499999986</v>
      </c>
      <c r="H33" s="240" t="s">
        <v>3340</v>
      </c>
      <c r="J33" s="195"/>
      <c r="K33" s="210"/>
      <c r="L33" s="195"/>
    </row>
    <row r="34" spans="1:12" ht="12" customHeight="1">
      <c r="A34" s="212">
        <v>42489</v>
      </c>
      <c r="B34" s="203" t="s">
        <v>2535</v>
      </c>
      <c r="E34" s="210">
        <v>52500</v>
      </c>
      <c r="F34" s="232">
        <v>305</v>
      </c>
      <c r="G34" s="210">
        <f t="shared" si="0"/>
        <v>957524.21999999858</v>
      </c>
      <c r="H34" s="240" t="s">
        <v>2536</v>
      </c>
      <c r="J34" s="195"/>
      <c r="K34" s="210"/>
      <c r="L34" s="195"/>
    </row>
    <row r="35" spans="1:12" ht="12" customHeight="1">
      <c r="A35" s="212">
        <v>42489</v>
      </c>
      <c r="B35" s="213" t="s">
        <v>16</v>
      </c>
      <c r="E35" s="210">
        <v>19223.48</v>
      </c>
      <c r="F35" s="232">
        <v>272</v>
      </c>
      <c r="G35" s="210">
        <f t="shared" si="0"/>
        <v>905024.21999999858</v>
      </c>
      <c r="H35" s="240" t="s">
        <v>2537</v>
      </c>
      <c r="J35" s="195"/>
      <c r="K35" s="210"/>
      <c r="L35" s="195"/>
    </row>
    <row r="36" spans="1:12" ht="12" customHeight="1">
      <c r="A36" s="212">
        <v>42489</v>
      </c>
      <c r="B36" s="213" t="s">
        <v>16</v>
      </c>
      <c r="E36" s="210">
        <v>23966.3</v>
      </c>
      <c r="F36" s="232">
        <v>265</v>
      </c>
      <c r="G36" s="210">
        <f t="shared" si="0"/>
        <v>885800.73999999859</v>
      </c>
      <c r="H36" s="240" t="s">
        <v>2538</v>
      </c>
      <c r="J36" s="195"/>
      <c r="K36" s="210"/>
      <c r="L36" s="195"/>
    </row>
    <row r="37" spans="1:12" ht="12" customHeight="1">
      <c r="A37" s="212">
        <v>42489</v>
      </c>
      <c r="B37" s="224" t="s">
        <v>50</v>
      </c>
      <c r="C37" s="204">
        <v>13.38</v>
      </c>
      <c r="D37" s="254" t="s">
        <v>819</v>
      </c>
      <c r="E37" s="204"/>
      <c r="G37" s="210">
        <f t="shared" si="0"/>
        <v>861834.43999999855</v>
      </c>
      <c r="J37" s="195"/>
      <c r="K37" s="210"/>
      <c r="L37" s="195"/>
    </row>
    <row r="38" spans="1:12" ht="12" customHeight="1">
      <c r="A38" s="212">
        <v>42489</v>
      </c>
      <c r="B38" s="224" t="s">
        <v>52</v>
      </c>
      <c r="C38" s="204">
        <v>83.63</v>
      </c>
      <c r="D38" s="254" t="s">
        <v>819</v>
      </c>
      <c r="G38" s="210">
        <f t="shared" si="0"/>
        <v>861847.81999999855</v>
      </c>
      <c r="J38" s="195"/>
      <c r="K38" s="210"/>
      <c r="L38" s="195"/>
    </row>
    <row r="39" spans="1:12" ht="12" customHeight="1">
      <c r="A39" s="212">
        <v>42489</v>
      </c>
      <c r="B39" s="203" t="s">
        <v>53</v>
      </c>
      <c r="C39" s="204"/>
      <c r="E39" s="210">
        <v>17236.490000000002</v>
      </c>
      <c r="F39" s="232">
        <v>266</v>
      </c>
      <c r="G39" s="210">
        <f t="shared" ref="G39:G60" si="1">+G40-C39+E39</f>
        <v>861931.44999999856</v>
      </c>
      <c r="H39" s="240" t="s">
        <v>2539</v>
      </c>
      <c r="J39" s="195"/>
      <c r="K39" s="210"/>
      <c r="L39" s="195"/>
    </row>
    <row r="40" spans="1:12" ht="12" customHeight="1">
      <c r="A40" s="212">
        <v>42489</v>
      </c>
      <c r="B40" s="224" t="s">
        <v>55</v>
      </c>
      <c r="C40" s="204">
        <v>25.02</v>
      </c>
      <c r="D40" s="254" t="s">
        <v>819</v>
      </c>
      <c r="G40" s="210">
        <f t="shared" si="1"/>
        <v>844694.95999999857</v>
      </c>
      <c r="J40" s="195"/>
      <c r="K40" s="210"/>
      <c r="L40" s="195"/>
    </row>
    <row r="41" spans="1:12" ht="12" customHeight="1">
      <c r="A41" s="212">
        <v>42489</v>
      </c>
      <c r="B41" s="224" t="s">
        <v>56</v>
      </c>
      <c r="C41" s="210">
        <v>156.38999999999999</v>
      </c>
      <c r="D41" s="254" t="s">
        <v>819</v>
      </c>
      <c r="G41" s="210">
        <f t="shared" si="1"/>
        <v>844719.97999999858</v>
      </c>
      <c r="J41" s="195"/>
      <c r="K41" s="210"/>
      <c r="L41" s="195"/>
    </row>
    <row r="42" spans="1:12" ht="12" customHeight="1">
      <c r="A42" s="212">
        <v>42489</v>
      </c>
      <c r="B42" s="213" t="s">
        <v>57</v>
      </c>
      <c r="E42" s="210">
        <v>6383.59</v>
      </c>
      <c r="F42" s="232">
        <v>266</v>
      </c>
      <c r="G42" s="210">
        <f t="shared" si="1"/>
        <v>844876.3699999986</v>
      </c>
      <c r="H42" s="240" t="s">
        <v>2539</v>
      </c>
      <c r="J42" s="195"/>
      <c r="K42" s="210"/>
      <c r="L42" s="195"/>
    </row>
    <row r="43" spans="1:12" ht="12.75" customHeight="1">
      <c r="A43" s="212">
        <v>42489</v>
      </c>
      <c r="B43" s="213" t="s">
        <v>2540</v>
      </c>
      <c r="C43" s="210">
        <v>12528</v>
      </c>
      <c r="D43" s="254">
        <v>161</v>
      </c>
      <c r="G43" s="210">
        <f t="shared" si="1"/>
        <v>838492.77999999863</v>
      </c>
      <c r="J43" s="195"/>
      <c r="K43" s="210"/>
      <c r="L43" s="195"/>
    </row>
    <row r="44" spans="1:12" ht="12" customHeight="1">
      <c r="A44" s="212">
        <v>42488</v>
      </c>
      <c r="B44" s="203" t="s">
        <v>2541</v>
      </c>
      <c r="C44" s="204"/>
      <c r="E44" s="204">
        <v>2130</v>
      </c>
      <c r="F44" s="232">
        <v>271</v>
      </c>
      <c r="G44" s="210">
        <f t="shared" si="1"/>
        <v>851020.77999999863</v>
      </c>
      <c r="H44" s="240" t="s">
        <v>2542</v>
      </c>
      <c r="J44" s="195"/>
      <c r="K44" s="204"/>
      <c r="L44" s="195"/>
    </row>
    <row r="45" spans="1:12" ht="12" customHeight="1">
      <c r="A45" s="212">
        <v>42488</v>
      </c>
      <c r="B45" s="203" t="s">
        <v>2543</v>
      </c>
      <c r="C45" s="204"/>
      <c r="E45" s="204">
        <v>1840</v>
      </c>
      <c r="F45" s="232">
        <v>315</v>
      </c>
      <c r="G45" s="210">
        <f t="shared" si="1"/>
        <v>848890.77999999863</v>
      </c>
      <c r="H45" s="240" t="s">
        <v>2544</v>
      </c>
      <c r="J45" s="195"/>
      <c r="K45" s="204"/>
      <c r="L45" s="195"/>
    </row>
    <row r="46" spans="1:12" ht="12" customHeight="1">
      <c r="A46" s="212">
        <v>42488</v>
      </c>
      <c r="B46" s="227" t="s">
        <v>2545</v>
      </c>
      <c r="C46" s="204"/>
      <c r="E46" s="204">
        <v>184899.7</v>
      </c>
      <c r="F46" s="232">
        <v>338</v>
      </c>
      <c r="G46" s="210">
        <f t="shared" si="1"/>
        <v>847050.77999999863</v>
      </c>
      <c r="H46" s="240" t="s">
        <v>3341</v>
      </c>
      <c r="J46" s="195"/>
      <c r="K46" s="204"/>
      <c r="L46" s="195"/>
    </row>
    <row r="47" spans="1:12" ht="12" customHeight="1">
      <c r="A47" s="212">
        <v>42488</v>
      </c>
      <c r="B47" s="203" t="s">
        <v>16</v>
      </c>
      <c r="C47" s="204"/>
      <c r="E47" s="204">
        <v>150000</v>
      </c>
      <c r="F47" s="232">
        <v>269</v>
      </c>
      <c r="G47" s="210">
        <f t="shared" si="1"/>
        <v>662151.07999999868</v>
      </c>
      <c r="H47" s="240" t="s">
        <v>2546</v>
      </c>
      <c r="J47" s="195"/>
      <c r="K47" s="204"/>
      <c r="L47" s="195"/>
    </row>
    <row r="48" spans="1:12" ht="12" customHeight="1">
      <c r="A48" s="212">
        <v>42488</v>
      </c>
      <c r="B48" s="203" t="s">
        <v>2547</v>
      </c>
      <c r="C48" s="204">
        <v>150000</v>
      </c>
      <c r="D48" s="254">
        <v>185</v>
      </c>
      <c r="E48" s="204"/>
      <c r="G48" s="210">
        <f t="shared" si="1"/>
        <v>512151.07999999868</v>
      </c>
      <c r="J48" s="195"/>
      <c r="K48" s="204"/>
      <c r="L48" s="195"/>
    </row>
    <row r="49" spans="1:12" ht="12" customHeight="1">
      <c r="A49" s="212">
        <v>42488</v>
      </c>
      <c r="B49" s="203" t="s">
        <v>2548</v>
      </c>
      <c r="C49" s="204">
        <v>125000</v>
      </c>
      <c r="D49" s="254">
        <v>53</v>
      </c>
      <c r="E49" s="204"/>
      <c r="G49" s="210">
        <f t="shared" si="1"/>
        <v>662151.07999999868</v>
      </c>
      <c r="J49" s="195"/>
      <c r="K49" s="204"/>
      <c r="L49" s="195"/>
    </row>
    <row r="50" spans="1:12" ht="12" customHeight="1">
      <c r="A50" s="212">
        <v>42488</v>
      </c>
      <c r="B50" s="203" t="s">
        <v>2549</v>
      </c>
      <c r="C50" s="204">
        <v>125000</v>
      </c>
      <c r="D50" s="254">
        <v>54</v>
      </c>
      <c r="E50" s="204"/>
      <c r="G50" s="210">
        <f t="shared" si="1"/>
        <v>787151.07999999868</v>
      </c>
      <c r="J50" s="195"/>
      <c r="K50" s="204"/>
      <c r="L50" s="195"/>
    </row>
    <row r="51" spans="1:12" ht="12" customHeight="1">
      <c r="A51" s="212">
        <v>42488</v>
      </c>
      <c r="B51" s="203" t="s">
        <v>2550</v>
      </c>
      <c r="C51" s="204">
        <v>424.47</v>
      </c>
      <c r="D51" s="254">
        <v>186</v>
      </c>
      <c r="E51" s="204"/>
      <c r="G51" s="210">
        <f t="shared" si="1"/>
        <v>912151.07999999868</v>
      </c>
      <c r="J51" s="195"/>
      <c r="K51" s="204"/>
      <c r="L51" s="195"/>
    </row>
    <row r="52" spans="1:12" ht="12" customHeight="1">
      <c r="A52" s="212">
        <v>42488</v>
      </c>
      <c r="B52" s="213" t="s">
        <v>2551</v>
      </c>
      <c r="C52" s="210">
        <v>6424.49</v>
      </c>
      <c r="D52" s="254">
        <v>187</v>
      </c>
      <c r="G52" s="210">
        <f t="shared" si="1"/>
        <v>912575.54999999865</v>
      </c>
      <c r="J52" s="195"/>
      <c r="K52" s="210"/>
      <c r="L52" s="195"/>
    </row>
    <row r="53" spans="1:12" ht="12" customHeight="1">
      <c r="A53" s="212">
        <v>42488</v>
      </c>
      <c r="B53" s="213" t="s">
        <v>2552</v>
      </c>
      <c r="E53" s="210">
        <v>249000</v>
      </c>
      <c r="F53" s="232">
        <v>274</v>
      </c>
      <c r="G53" s="210">
        <f t="shared" si="1"/>
        <v>919000.03999999864</v>
      </c>
      <c r="H53" s="255" t="s">
        <v>3331</v>
      </c>
      <c r="J53" s="195"/>
      <c r="K53" s="210"/>
      <c r="L53" s="195"/>
    </row>
    <row r="54" spans="1:12" ht="12" customHeight="1">
      <c r="A54" s="212">
        <v>42488</v>
      </c>
      <c r="B54" s="213" t="s">
        <v>2553</v>
      </c>
      <c r="C54" s="210">
        <v>10577.99</v>
      </c>
      <c r="D54" s="254">
        <v>184</v>
      </c>
      <c r="G54" s="210">
        <f t="shared" si="1"/>
        <v>670000.03999999864</v>
      </c>
      <c r="J54" s="195"/>
      <c r="K54" s="210"/>
      <c r="L54" s="195"/>
    </row>
    <row r="55" spans="1:12" ht="12" customHeight="1">
      <c r="A55" s="212">
        <v>42488</v>
      </c>
      <c r="B55" s="213" t="s">
        <v>2554</v>
      </c>
      <c r="C55" s="251">
        <v>502296.24</v>
      </c>
      <c r="D55" s="254" t="s">
        <v>3335</v>
      </c>
      <c r="G55" s="210">
        <f t="shared" si="1"/>
        <v>680578.02999999863</v>
      </c>
      <c r="H55" s="241" t="s">
        <v>3330</v>
      </c>
      <c r="I55" s="99">
        <v>1</v>
      </c>
      <c r="J55" s="195"/>
      <c r="K55" s="210"/>
      <c r="L55" s="195"/>
    </row>
    <row r="56" spans="1:12" ht="12" customHeight="1">
      <c r="A56" s="243">
        <v>42488</v>
      </c>
      <c r="B56" s="244" t="s">
        <v>2555</v>
      </c>
      <c r="C56" s="245"/>
      <c r="E56" s="252">
        <v>502296.24</v>
      </c>
      <c r="F56" s="232" t="s">
        <v>3335</v>
      </c>
      <c r="G56" s="210">
        <f t="shared" si="1"/>
        <v>1182874.2699999986</v>
      </c>
      <c r="H56" s="241" t="s">
        <v>3330</v>
      </c>
      <c r="I56" s="99">
        <v>1</v>
      </c>
      <c r="J56" s="195"/>
      <c r="K56" s="245"/>
      <c r="L56" s="195"/>
    </row>
    <row r="57" spans="1:12" ht="12" customHeight="1">
      <c r="A57" s="243">
        <v>42488</v>
      </c>
      <c r="B57" s="244" t="s">
        <v>2556</v>
      </c>
      <c r="C57" s="245"/>
      <c r="E57" s="245">
        <v>340000</v>
      </c>
      <c r="F57" s="232">
        <v>273</v>
      </c>
      <c r="G57" s="210">
        <f t="shared" si="1"/>
        <v>680578.02999999863</v>
      </c>
      <c r="H57" s="240" t="s">
        <v>2557</v>
      </c>
      <c r="J57" s="195"/>
      <c r="K57" s="245"/>
      <c r="L57" s="195"/>
    </row>
    <row r="58" spans="1:12" ht="12" customHeight="1">
      <c r="A58" s="243">
        <v>42488</v>
      </c>
      <c r="B58" s="244" t="s">
        <v>2558</v>
      </c>
      <c r="C58" s="252">
        <v>239405</v>
      </c>
      <c r="D58" s="254" t="s">
        <v>3335</v>
      </c>
      <c r="E58" s="245"/>
      <c r="G58" s="210">
        <f t="shared" si="1"/>
        <v>340578.02999999863</v>
      </c>
      <c r="H58" s="241" t="s">
        <v>3330</v>
      </c>
      <c r="I58" s="99">
        <v>1</v>
      </c>
      <c r="J58" s="195"/>
      <c r="K58" s="245"/>
      <c r="L58" s="195"/>
    </row>
    <row r="59" spans="1:12" ht="12" customHeight="1">
      <c r="A59" s="243">
        <v>42488</v>
      </c>
      <c r="B59" s="244" t="s">
        <v>2559</v>
      </c>
      <c r="C59" s="252">
        <v>185458.2</v>
      </c>
      <c r="D59" s="254" t="s">
        <v>3335</v>
      </c>
      <c r="E59" s="245"/>
      <c r="G59" s="210">
        <f t="shared" si="1"/>
        <v>579983.02999999863</v>
      </c>
      <c r="H59" s="241" t="s">
        <v>3330</v>
      </c>
      <c r="I59" s="99">
        <v>1</v>
      </c>
      <c r="J59" s="195"/>
      <c r="K59" s="245"/>
      <c r="L59" s="195"/>
    </row>
    <row r="60" spans="1:12" ht="12" customHeight="1">
      <c r="A60" s="243">
        <v>42488</v>
      </c>
      <c r="B60" s="244" t="s">
        <v>2558</v>
      </c>
      <c r="C60" s="252">
        <v>72715.41</v>
      </c>
      <c r="D60" s="254" t="s">
        <v>3335</v>
      </c>
      <c r="E60" s="245"/>
      <c r="G60" s="210">
        <f t="shared" si="1"/>
        <v>765441.22999999858</v>
      </c>
      <c r="H60" s="241" t="s">
        <v>3330</v>
      </c>
      <c r="I60" s="99">
        <v>1</v>
      </c>
      <c r="J60" s="195"/>
      <c r="K60" s="245"/>
      <c r="L60" s="195"/>
    </row>
    <row r="61" spans="1:12" ht="12" customHeight="1">
      <c r="A61" s="243">
        <v>42488</v>
      </c>
      <c r="B61" s="244" t="s">
        <v>2558</v>
      </c>
      <c r="C61" s="252">
        <v>866225.93</v>
      </c>
      <c r="D61" s="254" t="s">
        <v>3335</v>
      </c>
      <c r="E61" s="245"/>
      <c r="G61" s="210">
        <f t="shared" ref="G61:G124" si="2">+G62-C61+E61</f>
        <v>838156.63999999862</v>
      </c>
      <c r="H61" s="241" t="s">
        <v>3330</v>
      </c>
      <c r="I61" s="99">
        <v>1</v>
      </c>
      <c r="J61" s="195"/>
      <c r="K61" s="245"/>
      <c r="L61" s="195"/>
    </row>
    <row r="62" spans="1:12" ht="12" customHeight="1">
      <c r="A62" s="243">
        <v>42488</v>
      </c>
      <c r="B62" s="244" t="s">
        <v>2560</v>
      </c>
      <c r="C62" s="245"/>
      <c r="E62" s="245">
        <v>234.27</v>
      </c>
      <c r="F62" s="232">
        <v>313</v>
      </c>
      <c r="G62" s="210">
        <f t="shared" si="2"/>
        <v>1704382.5699999987</v>
      </c>
      <c r="H62" s="240" t="s">
        <v>2561</v>
      </c>
      <c r="J62" s="195"/>
      <c r="K62" s="245"/>
      <c r="L62" s="195"/>
    </row>
    <row r="63" spans="1:12" ht="12" customHeight="1">
      <c r="A63" s="243">
        <v>42488</v>
      </c>
      <c r="B63" s="244" t="s">
        <v>2558</v>
      </c>
      <c r="C63" s="252">
        <v>14275.99</v>
      </c>
      <c r="D63" s="254" t="s">
        <v>3335</v>
      </c>
      <c r="E63" s="245"/>
      <c r="G63" s="210">
        <f t="shared" si="2"/>
        <v>1704148.2999999986</v>
      </c>
      <c r="H63" s="241" t="s">
        <v>3330</v>
      </c>
      <c r="I63" s="99">
        <v>1</v>
      </c>
      <c r="J63" s="195"/>
      <c r="K63" s="245"/>
      <c r="L63" s="195"/>
    </row>
    <row r="64" spans="1:12" ht="12" customHeight="1">
      <c r="A64" s="243">
        <v>42488</v>
      </c>
      <c r="B64" s="244" t="s">
        <v>2558</v>
      </c>
      <c r="C64" s="252">
        <v>163898.01999999999</v>
      </c>
      <c r="D64" s="254" t="s">
        <v>3335</v>
      </c>
      <c r="E64" s="245"/>
      <c r="G64" s="210">
        <f t="shared" si="2"/>
        <v>1718424.2899999986</v>
      </c>
      <c r="H64" s="241" t="s">
        <v>3330</v>
      </c>
      <c r="I64" s="99">
        <v>1</v>
      </c>
      <c r="J64" s="195"/>
      <c r="K64" s="245"/>
      <c r="L64" s="195"/>
    </row>
    <row r="65" spans="1:12" ht="12" customHeight="1">
      <c r="A65" s="243">
        <v>42488</v>
      </c>
      <c r="B65" s="244" t="s">
        <v>2558</v>
      </c>
      <c r="C65" s="252">
        <v>63859.32</v>
      </c>
      <c r="D65" s="254" t="s">
        <v>3335</v>
      </c>
      <c r="E65" s="245"/>
      <c r="G65" s="210">
        <f t="shared" si="2"/>
        <v>1882322.3099999987</v>
      </c>
      <c r="H65" s="241" t="s">
        <v>3330</v>
      </c>
      <c r="I65" s="99">
        <v>1</v>
      </c>
      <c r="J65" s="195"/>
      <c r="K65" s="245"/>
      <c r="L65" s="195"/>
    </row>
    <row r="66" spans="1:12" ht="12" customHeight="1">
      <c r="A66" s="212">
        <v>42488</v>
      </c>
      <c r="B66" s="213" t="s">
        <v>989</v>
      </c>
      <c r="C66" s="204"/>
      <c r="E66" s="204">
        <v>500028.66</v>
      </c>
      <c r="F66" s="232">
        <v>301</v>
      </c>
      <c r="G66" s="210">
        <f t="shared" si="2"/>
        <v>1946181.6299999987</v>
      </c>
      <c r="H66" s="240" t="s">
        <v>2562</v>
      </c>
      <c r="J66" s="195"/>
      <c r="K66" s="210"/>
      <c r="L66" s="195"/>
    </row>
    <row r="67" spans="1:12" ht="12" customHeight="1">
      <c r="A67" s="212">
        <v>42488</v>
      </c>
      <c r="B67" s="213" t="s">
        <v>1165</v>
      </c>
      <c r="C67" s="210">
        <v>499994.42</v>
      </c>
      <c r="D67" s="254">
        <v>190</v>
      </c>
      <c r="G67" s="210">
        <f t="shared" si="2"/>
        <v>1446152.9699999988</v>
      </c>
      <c r="H67" s="240" t="s">
        <v>2562</v>
      </c>
      <c r="J67" s="195"/>
      <c r="K67" s="210"/>
      <c r="L67" s="195"/>
    </row>
    <row r="68" spans="1:12" ht="12" customHeight="1">
      <c r="A68" s="212">
        <v>42488</v>
      </c>
      <c r="B68" s="213" t="s">
        <v>2563</v>
      </c>
      <c r="E68" s="210">
        <v>1840</v>
      </c>
      <c r="F68" s="232">
        <v>262</v>
      </c>
      <c r="G68" s="210">
        <f t="shared" si="2"/>
        <v>1946147.3899999987</v>
      </c>
      <c r="H68" s="240" t="s">
        <v>2564</v>
      </c>
      <c r="J68" s="195"/>
      <c r="K68" s="210"/>
      <c r="L68" s="195"/>
    </row>
    <row r="69" spans="1:12" ht="12" customHeight="1">
      <c r="A69" s="212">
        <v>42488</v>
      </c>
      <c r="B69" s="226" t="s">
        <v>2565</v>
      </c>
      <c r="C69" s="204"/>
      <c r="E69" s="204">
        <v>8683.17</v>
      </c>
      <c r="F69" s="232">
        <v>267</v>
      </c>
      <c r="G69" s="210">
        <f t="shared" si="2"/>
        <v>1944307.3899999987</v>
      </c>
      <c r="H69" s="240" t="s">
        <v>2566</v>
      </c>
      <c r="J69" s="195"/>
      <c r="K69" s="204"/>
      <c r="L69" s="195"/>
    </row>
    <row r="70" spans="1:12" ht="12" customHeight="1">
      <c r="A70" s="212">
        <v>42488</v>
      </c>
      <c r="B70" s="213" t="s">
        <v>2567</v>
      </c>
      <c r="E70" s="210">
        <v>1932</v>
      </c>
      <c r="F70" s="232">
        <v>321</v>
      </c>
      <c r="G70" s="210">
        <f t="shared" si="2"/>
        <v>1935624.2199999988</v>
      </c>
      <c r="H70" s="240" t="s">
        <v>2568</v>
      </c>
      <c r="J70" s="195"/>
      <c r="K70" s="210"/>
      <c r="L70" s="195"/>
    </row>
    <row r="71" spans="1:12" ht="12" customHeight="1">
      <c r="A71" s="212">
        <v>42488</v>
      </c>
      <c r="B71" s="213" t="s">
        <v>2569</v>
      </c>
      <c r="E71" s="210">
        <v>55419.89</v>
      </c>
      <c r="F71" s="232">
        <v>270</v>
      </c>
      <c r="G71" s="210">
        <f t="shared" si="2"/>
        <v>1933692.2199999988</v>
      </c>
      <c r="H71" s="240" t="s">
        <v>2570</v>
      </c>
      <c r="J71" s="195"/>
      <c r="K71" s="210"/>
      <c r="L71" s="195"/>
    </row>
    <row r="72" spans="1:12" ht="12" customHeight="1">
      <c r="A72" s="212">
        <v>42488</v>
      </c>
      <c r="B72" s="213" t="s">
        <v>2571</v>
      </c>
      <c r="C72" s="210">
        <v>1416852.97</v>
      </c>
      <c r="D72" s="254">
        <v>159</v>
      </c>
      <c r="G72" s="210">
        <f t="shared" si="2"/>
        <v>1878272.3299999989</v>
      </c>
      <c r="J72" s="195"/>
      <c r="K72" s="210"/>
      <c r="L72" s="195"/>
    </row>
    <row r="73" spans="1:12" ht="12" customHeight="1">
      <c r="A73" s="212">
        <v>42488</v>
      </c>
      <c r="B73" s="213" t="s">
        <v>16</v>
      </c>
      <c r="E73" s="210">
        <v>27951.21</v>
      </c>
      <c r="F73" s="232">
        <v>260</v>
      </c>
      <c r="G73" s="210">
        <f t="shared" si="2"/>
        <v>3295125.2999999989</v>
      </c>
      <c r="H73" s="240" t="s">
        <v>2572</v>
      </c>
      <c r="J73" s="195"/>
      <c r="K73" s="210"/>
      <c r="L73" s="195"/>
    </row>
    <row r="74" spans="1:12" ht="12" customHeight="1">
      <c r="A74" s="212">
        <v>42488</v>
      </c>
      <c r="B74" s="213" t="s">
        <v>2573</v>
      </c>
      <c r="E74" s="251">
        <v>239405</v>
      </c>
      <c r="F74" s="232" t="s">
        <v>3335</v>
      </c>
      <c r="G74" s="210">
        <f t="shared" si="2"/>
        <v>3267174.0899999989</v>
      </c>
      <c r="H74" s="241" t="s">
        <v>3330</v>
      </c>
      <c r="I74" s="99">
        <v>1</v>
      </c>
      <c r="J74" s="195"/>
      <c r="K74" s="210"/>
      <c r="L74" s="195"/>
    </row>
    <row r="75" spans="1:12" ht="12" customHeight="1">
      <c r="A75" s="212">
        <v>42488</v>
      </c>
      <c r="B75" s="213" t="s">
        <v>2574</v>
      </c>
      <c r="E75" s="251">
        <v>185458.2</v>
      </c>
      <c r="F75" s="232" t="s">
        <v>3335</v>
      </c>
      <c r="G75" s="210">
        <f t="shared" si="2"/>
        <v>3027769.0899999989</v>
      </c>
      <c r="H75" s="241" t="s">
        <v>3330</v>
      </c>
      <c r="I75" s="99">
        <v>1</v>
      </c>
      <c r="J75" s="195"/>
      <c r="K75" s="210"/>
      <c r="L75" s="195"/>
    </row>
    <row r="76" spans="1:12" ht="12" customHeight="1">
      <c r="A76" s="212">
        <v>42488</v>
      </c>
      <c r="B76" s="213" t="s">
        <v>2573</v>
      </c>
      <c r="E76" s="251">
        <v>72715.41</v>
      </c>
      <c r="F76" s="232" t="s">
        <v>3335</v>
      </c>
      <c r="G76" s="210">
        <f t="shared" si="2"/>
        <v>2842310.8899999987</v>
      </c>
      <c r="H76" s="241" t="s">
        <v>3330</v>
      </c>
      <c r="I76" s="99">
        <v>1</v>
      </c>
      <c r="J76" s="195"/>
      <c r="K76" s="210"/>
      <c r="L76" s="195"/>
    </row>
    <row r="77" spans="1:12" ht="12" customHeight="1">
      <c r="A77" s="212">
        <v>42488</v>
      </c>
      <c r="B77" s="213" t="s">
        <v>2573</v>
      </c>
      <c r="E77" s="251">
        <v>866225.93</v>
      </c>
      <c r="F77" s="232" t="s">
        <v>3335</v>
      </c>
      <c r="G77" s="210">
        <f t="shared" si="2"/>
        <v>2769595.4799999986</v>
      </c>
      <c r="H77" s="241" t="s">
        <v>3330</v>
      </c>
      <c r="I77" s="99">
        <v>1</v>
      </c>
      <c r="J77" s="195"/>
      <c r="K77" s="210"/>
      <c r="L77" s="195"/>
    </row>
    <row r="78" spans="1:12" ht="12" customHeight="1">
      <c r="A78" s="212">
        <v>42488</v>
      </c>
      <c r="B78" s="213" t="s">
        <v>2573</v>
      </c>
      <c r="E78" s="251">
        <v>14275.99</v>
      </c>
      <c r="F78" s="232" t="s">
        <v>3335</v>
      </c>
      <c r="G78" s="210">
        <f t="shared" si="2"/>
        <v>1903369.5499999986</v>
      </c>
      <c r="H78" s="241" t="s">
        <v>3330</v>
      </c>
      <c r="I78" s="99">
        <v>1</v>
      </c>
      <c r="J78" s="195"/>
      <c r="K78" s="210"/>
      <c r="L78" s="195"/>
    </row>
    <row r="79" spans="1:12" ht="12" customHeight="1">
      <c r="A79" s="212">
        <v>42488</v>
      </c>
      <c r="B79" s="213" t="s">
        <v>2573</v>
      </c>
      <c r="E79" s="251">
        <v>163898.01999999999</v>
      </c>
      <c r="F79" s="232" t="s">
        <v>3335</v>
      </c>
      <c r="G79" s="210">
        <f t="shared" si="2"/>
        <v>1889093.5599999987</v>
      </c>
      <c r="H79" s="241" t="s">
        <v>3330</v>
      </c>
      <c r="I79" s="99">
        <v>1</v>
      </c>
      <c r="J79" s="195"/>
      <c r="K79" s="210"/>
      <c r="L79" s="195"/>
    </row>
    <row r="80" spans="1:12" ht="12" customHeight="1">
      <c r="A80" s="212">
        <v>42488</v>
      </c>
      <c r="B80" s="213" t="s">
        <v>2573</v>
      </c>
      <c r="E80" s="251">
        <v>63859.32</v>
      </c>
      <c r="F80" s="232" t="s">
        <v>3335</v>
      </c>
      <c r="G80" s="210">
        <f t="shared" si="2"/>
        <v>1725195.5399999986</v>
      </c>
      <c r="H80" s="241" t="s">
        <v>3330</v>
      </c>
      <c r="I80" s="99">
        <v>1</v>
      </c>
      <c r="J80" s="195"/>
      <c r="K80" s="210"/>
      <c r="L80" s="195"/>
    </row>
    <row r="81" spans="1:12" ht="12" customHeight="1">
      <c r="A81" s="212">
        <v>42488</v>
      </c>
      <c r="B81" s="236" t="s">
        <v>2575</v>
      </c>
      <c r="C81" s="204"/>
      <c r="E81" s="210">
        <v>1753.86</v>
      </c>
      <c r="F81" s="232" t="s">
        <v>779</v>
      </c>
      <c r="G81" s="210">
        <f t="shared" si="2"/>
        <v>1661336.2199999986</v>
      </c>
      <c r="H81" s="246"/>
      <c r="J81" s="195"/>
      <c r="K81" s="210"/>
      <c r="L81" s="195"/>
    </row>
    <row r="82" spans="1:12" ht="12" customHeight="1">
      <c r="A82" s="212">
        <v>42488</v>
      </c>
      <c r="B82" s="224" t="s">
        <v>50</v>
      </c>
      <c r="C82" s="210">
        <v>19.329999999999998</v>
      </c>
      <c r="D82" s="254" t="s">
        <v>819</v>
      </c>
      <c r="G82" s="210">
        <f t="shared" si="2"/>
        <v>1659582.3599999985</v>
      </c>
      <c r="H82" s="246"/>
      <c r="J82" s="195"/>
      <c r="K82" s="210"/>
      <c r="L82" s="195"/>
    </row>
    <row r="83" spans="1:12" ht="12" customHeight="1">
      <c r="A83" s="212">
        <v>42488</v>
      </c>
      <c r="B83" s="224" t="s">
        <v>52</v>
      </c>
      <c r="C83" s="210">
        <v>120.83</v>
      </c>
      <c r="D83" s="254" t="s">
        <v>819</v>
      </c>
      <c r="G83" s="210">
        <f t="shared" si="2"/>
        <v>1659601.6899999985</v>
      </c>
      <c r="H83" s="246"/>
      <c r="J83" s="195"/>
      <c r="K83" s="210"/>
      <c r="L83" s="195"/>
    </row>
    <row r="84" spans="1:12" ht="12" customHeight="1">
      <c r="A84" s="212">
        <v>42488</v>
      </c>
      <c r="B84" s="213" t="s">
        <v>53</v>
      </c>
      <c r="E84" s="210">
        <v>31751.63</v>
      </c>
      <c r="F84" s="232">
        <v>256</v>
      </c>
      <c r="G84" s="210">
        <f t="shared" si="2"/>
        <v>1659722.5199999986</v>
      </c>
      <c r="H84" s="240" t="s">
        <v>2576</v>
      </c>
      <c r="J84" s="195"/>
      <c r="K84" s="210"/>
      <c r="L84" s="195"/>
    </row>
    <row r="85" spans="1:12" ht="12" customHeight="1">
      <c r="A85" s="212">
        <v>42488</v>
      </c>
      <c r="B85" s="224" t="s">
        <v>55</v>
      </c>
      <c r="C85" s="210">
        <v>118.69</v>
      </c>
      <c r="D85" s="254" t="s">
        <v>819</v>
      </c>
      <c r="G85" s="210">
        <f t="shared" si="2"/>
        <v>1627970.8899999987</v>
      </c>
      <c r="H85" s="246"/>
      <c r="J85" s="195"/>
      <c r="K85" s="210"/>
      <c r="L85" s="195"/>
    </row>
    <row r="86" spans="1:12" ht="12" customHeight="1">
      <c r="A86" s="212">
        <v>42488</v>
      </c>
      <c r="B86" s="224" t="s">
        <v>56</v>
      </c>
      <c r="C86" s="210">
        <v>741.81</v>
      </c>
      <c r="D86" s="254" t="s">
        <v>819</v>
      </c>
      <c r="G86" s="210">
        <f t="shared" si="2"/>
        <v>1628089.5799999987</v>
      </c>
      <c r="H86" s="246"/>
      <c r="J86" s="195"/>
      <c r="K86" s="210"/>
      <c r="L86" s="195"/>
    </row>
    <row r="87" spans="1:12" ht="12" customHeight="1">
      <c r="A87" s="212">
        <v>42488</v>
      </c>
      <c r="B87" s="213" t="s">
        <v>57</v>
      </c>
      <c r="E87" s="210">
        <v>30278.89</v>
      </c>
      <c r="F87" s="232">
        <v>256</v>
      </c>
      <c r="G87" s="210">
        <f t="shared" si="2"/>
        <v>1628831.3899999987</v>
      </c>
      <c r="H87" s="240" t="s">
        <v>2576</v>
      </c>
      <c r="J87" s="195"/>
      <c r="K87" s="210"/>
      <c r="L87" s="195"/>
    </row>
    <row r="88" spans="1:12" ht="12" customHeight="1">
      <c r="A88" s="212">
        <v>42488</v>
      </c>
      <c r="B88" s="213" t="s">
        <v>2577</v>
      </c>
      <c r="C88" s="210">
        <v>1600</v>
      </c>
      <c r="D88" s="254">
        <v>181</v>
      </c>
      <c r="G88" s="210">
        <f t="shared" si="2"/>
        <v>1598552.4999999988</v>
      </c>
      <c r="H88" s="246"/>
      <c r="J88" s="195"/>
      <c r="K88" s="210"/>
      <c r="L88" s="195"/>
    </row>
    <row r="89" spans="1:12" ht="12" customHeight="1">
      <c r="A89" s="202">
        <v>42487</v>
      </c>
      <c r="B89" s="203" t="s">
        <v>2578</v>
      </c>
      <c r="C89" s="204"/>
      <c r="E89" s="204">
        <v>2623.41</v>
      </c>
      <c r="F89" s="232">
        <v>320</v>
      </c>
      <c r="G89" s="210">
        <f t="shared" si="2"/>
        <v>1600152.4999999988</v>
      </c>
      <c r="H89" s="246" t="s">
        <v>2579</v>
      </c>
      <c r="J89" s="195"/>
      <c r="K89" s="204"/>
      <c r="L89" s="195"/>
    </row>
    <row r="90" spans="1:12" ht="12" customHeight="1">
      <c r="A90" s="202">
        <v>42487</v>
      </c>
      <c r="B90" s="203" t="s">
        <v>2580</v>
      </c>
      <c r="C90" s="204"/>
      <c r="E90" s="204">
        <v>51271.88</v>
      </c>
      <c r="F90" s="232">
        <v>261</v>
      </c>
      <c r="G90" s="210">
        <f t="shared" si="2"/>
        <v>1597529.0899999989</v>
      </c>
      <c r="H90" s="255" t="s">
        <v>3329</v>
      </c>
      <c r="J90" s="195"/>
      <c r="K90" s="204"/>
      <c r="L90" s="195"/>
    </row>
    <row r="91" spans="1:12" ht="12" customHeight="1">
      <c r="A91" s="202">
        <v>42487</v>
      </c>
      <c r="B91" s="203" t="s">
        <v>2581</v>
      </c>
      <c r="C91" s="204"/>
      <c r="E91" s="204">
        <v>14251</v>
      </c>
      <c r="F91" s="232">
        <v>254</v>
      </c>
      <c r="G91" s="210">
        <f t="shared" si="2"/>
        <v>1546257.209999999</v>
      </c>
      <c r="H91" s="246" t="s">
        <v>2582</v>
      </c>
      <c r="J91" s="195"/>
      <c r="K91" s="210"/>
      <c r="L91" s="195"/>
    </row>
    <row r="92" spans="1:12" ht="12" customHeight="1">
      <c r="A92" s="202">
        <v>42487</v>
      </c>
      <c r="B92" s="203" t="s">
        <v>2583</v>
      </c>
      <c r="E92" s="210">
        <v>14293</v>
      </c>
      <c r="F92" s="232">
        <v>255</v>
      </c>
      <c r="G92" s="210">
        <f t="shared" si="2"/>
        <v>1532006.209999999</v>
      </c>
      <c r="H92" s="246" t="s">
        <v>2584</v>
      </c>
      <c r="J92" s="195"/>
      <c r="K92" s="210"/>
      <c r="L92" s="195"/>
    </row>
    <row r="93" spans="1:12" ht="12" customHeight="1">
      <c r="A93" s="202">
        <v>42487</v>
      </c>
      <c r="B93" s="227" t="s">
        <v>2585</v>
      </c>
      <c r="E93" s="210">
        <v>154799.74</v>
      </c>
      <c r="F93" s="232">
        <v>259</v>
      </c>
      <c r="G93" s="210">
        <f t="shared" si="2"/>
        <v>1517713.209999999</v>
      </c>
      <c r="H93" s="246" t="s">
        <v>2586</v>
      </c>
      <c r="I93" s="99" t="s">
        <v>802</v>
      </c>
      <c r="J93" s="195"/>
      <c r="K93" s="210"/>
      <c r="L93" s="195"/>
    </row>
    <row r="94" spans="1:12" ht="12" customHeight="1">
      <c r="A94" s="202">
        <v>42487</v>
      </c>
      <c r="B94" s="227" t="s">
        <v>2587</v>
      </c>
      <c r="E94" s="210">
        <v>85997.67</v>
      </c>
      <c r="F94" s="232">
        <v>296</v>
      </c>
      <c r="G94" s="210">
        <f t="shared" si="2"/>
        <v>1362913.469999999</v>
      </c>
      <c r="H94" s="246" t="s">
        <v>2588</v>
      </c>
      <c r="I94" s="99" t="s">
        <v>802</v>
      </c>
      <c r="J94" s="195"/>
      <c r="K94" s="210"/>
      <c r="L94" s="195"/>
    </row>
    <row r="95" spans="1:12" ht="12" customHeight="1">
      <c r="A95" s="202">
        <v>42487</v>
      </c>
      <c r="B95" s="227" t="s">
        <v>2589</v>
      </c>
      <c r="E95" s="210">
        <v>146545.75</v>
      </c>
      <c r="F95" s="232">
        <v>297</v>
      </c>
      <c r="G95" s="210">
        <f t="shared" si="2"/>
        <v>1276915.7999999991</v>
      </c>
      <c r="H95" s="246" t="s">
        <v>2590</v>
      </c>
      <c r="I95" s="99" t="s">
        <v>802</v>
      </c>
      <c r="J95" s="195"/>
      <c r="K95" s="210"/>
      <c r="L95" s="195"/>
    </row>
    <row r="96" spans="1:12" ht="12" customHeight="1">
      <c r="A96" s="202">
        <v>42487</v>
      </c>
      <c r="B96" s="227" t="s">
        <v>2591</v>
      </c>
      <c r="E96" s="210">
        <v>77937.17</v>
      </c>
      <c r="F96" s="232">
        <v>298</v>
      </c>
      <c r="G96" s="210">
        <f t="shared" si="2"/>
        <v>1130370.0499999991</v>
      </c>
      <c r="H96" s="246" t="s">
        <v>2592</v>
      </c>
      <c r="I96" s="99" t="s">
        <v>802</v>
      </c>
      <c r="J96" s="195"/>
      <c r="K96" s="210"/>
      <c r="L96" s="195"/>
    </row>
    <row r="97" spans="1:12" ht="12" customHeight="1">
      <c r="A97" s="202">
        <v>42487</v>
      </c>
      <c r="B97" s="227" t="s">
        <v>2593</v>
      </c>
      <c r="E97" s="210">
        <v>297867.92</v>
      </c>
      <c r="F97" s="232">
        <v>299</v>
      </c>
      <c r="G97" s="210">
        <f t="shared" si="2"/>
        <v>1052432.8799999992</v>
      </c>
      <c r="H97" s="246" t="s">
        <v>1623</v>
      </c>
      <c r="I97" s="99" t="s">
        <v>802</v>
      </c>
      <c r="J97" s="195"/>
      <c r="K97" s="210"/>
      <c r="L97" s="195"/>
    </row>
    <row r="98" spans="1:12" ht="12" customHeight="1">
      <c r="A98" s="202">
        <v>42487</v>
      </c>
      <c r="B98" s="227" t="s">
        <v>2594</v>
      </c>
      <c r="E98" s="210">
        <v>227183.99</v>
      </c>
      <c r="F98" s="232">
        <v>300</v>
      </c>
      <c r="G98" s="210">
        <f t="shared" si="2"/>
        <v>754564.95999999926</v>
      </c>
      <c r="H98" s="246" t="s">
        <v>2595</v>
      </c>
      <c r="I98" s="99" t="s">
        <v>802</v>
      </c>
      <c r="J98" s="195"/>
      <c r="K98" s="210"/>
      <c r="L98" s="195"/>
    </row>
    <row r="99" spans="1:12" ht="12" customHeight="1">
      <c r="A99" s="202">
        <v>42487</v>
      </c>
      <c r="B99" s="213" t="s">
        <v>2596</v>
      </c>
      <c r="E99" s="210">
        <v>174058</v>
      </c>
      <c r="F99" s="232">
        <v>295</v>
      </c>
      <c r="G99" s="210">
        <f t="shared" si="2"/>
        <v>527380.96999999927</v>
      </c>
      <c r="H99" s="246" t="s">
        <v>841</v>
      </c>
      <c r="I99" s="99" t="s">
        <v>802</v>
      </c>
      <c r="J99" s="195"/>
      <c r="K99" s="210"/>
      <c r="L99" s="195"/>
    </row>
    <row r="100" spans="1:12" ht="12" customHeight="1">
      <c r="A100" s="202">
        <v>42487</v>
      </c>
      <c r="B100" s="213" t="s">
        <v>2597</v>
      </c>
      <c r="C100" s="129">
        <v>2853.6</v>
      </c>
      <c r="G100" s="210">
        <f t="shared" si="2"/>
        <v>353322.96999999927</v>
      </c>
      <c r="H100" s="246" t="s">
        <v>3337</v>
      </c>
      <c r="J100" s="195"/>
      <c r="K100" s="210"/>
      <c r="L100" s="195"/>
    </row>
    <row r="101" spans="1:12" ht="12" customHeight="1">
      <c r="A101" s="202">
        <v>42487</v>
      </c>
      <c r="B101" s="213" t="s">
        <v>2598</v>
      </c>
      <c r="C101" s="210">
        <v>2800</v>
      </c>
      <c r="D101" s="254">
        <v>182</v>
      </c>
      <c r="G101" s="210">
        <f t="shared" si="2"/>
        <v>356176.56999999925</v>
      </c>
      <c r="H101" s="246"/>
      <c r="J101" s="195"/>
      <c r="K101" s="210"/>
      <c r="L101" s="195"/>
    </row>
    <row r="102" spans="1:12" ht="12" customHeight="1">
      <c r="A102" s="202">
        <v>42487</v>
      </c>
      <c r="B102" s="213" t="s">
        <v>2599</v>
      </c>
      <c r="E102" s="210">
        <v>1025</v>
      </c>
      <c r="F102" s="232">
        <v>258</v>
      </c>
      <c r="G102" s="210">
        <f t="shared" si="2"/>
        <v>358976.56999999925</v>
      </c>
      <c r="H102" s="246" t="s">
        <v>2600</v>
      </c>
      <c r="J102" s="195"/>
      <c r="K102" s="210"/>
      <c r="L102" s="195"/>
    </row>
    <row r="103" spans="1:12" ht="12" customHeight="1">
      <c r="A103" s="202">
        <v>42487</v>
      </c>
      <c r="B103" s="213" t="s">
        <v>2601</v>
      </c>
      <c r="C103" s="210">
        <v>2620.16</v>
      </c>
      <c r="D103" s="254">
        <v>180</v>
      </c>
      <c r="G103" s="210">
        <f t="shared" si="2"/>
        <v>357951.56999999925</v>
      </c>
      <c r="H103" s="246"/>
      <c r="J103" s="195"/>
      <c r="K103" s="210"/>
      <c r="L103" s="195"/>
    </row>
    <row r="104" spans="1:12" ht="12" customHeight="1">
      <c r="A104" s="202">
        <v>42487</v>
      </c>
      <c r="B104" s="213" t="s">
        <v>2602</v>
      </c>
      <c r="C104" s="210">
        <v>3016</v>
      </c>
      <c r="D104" s="254">
        <v>167</v>
      </c>
      <c r="G104" s="210">
        <f t="shared" si="2"/>
        <v>360571.72999999922</v>
      </c>
      <c r="H104" s="246"/>
      <c r="J104" s="195"/>
      <c r="K104" s="210"/>
      <c r="L104" s="195"/>
    </row>
    <row r="105" spans="1:12" ht="12" customHeight="1">
      <c r="A105" s="202">
        <v>42487</v>
      </c>
      <c r="B105" s="213" t="s">
        <v>2603</v>
      </c>
      <c r="C105" s="210">
        <v>4408</v>
      </c>
      <c r="D105" s="254">
        <v>166</v>
      </c>
      <c r="G105" s="210">
        <f t="shared" si="2"/>
        <v>363587.72999999922</v>
      </c>
      <c r="H105" s="246"/>
      <c r="J105" s="195"/>
      <c r="K105" s="210"/>
      <c r="L105" s="195"/>
    </row>
    <row r="106" spans="1:12" ht="12" customHeight="1">
      <c r="A106" s="202">
        <v>42487</v>
      </c>
      <c r="B106" s="213" t="s">
        <v>2604</v>
      </c>
      <c r="C106" s="210">
        <v>17052</v>
      </c>
      <c r="D106" s="254">
        <v>165</v>
      </c>
      <c r="G106" s="210">
        <f t="shared" si="2"/>
        <v>367995.72999999922</v>
      </c>
      <c r="H106" s="246"/>
      <c r="J106" s="195"/>
      <c r="K106" s="210"/>
      <c r="L106" s="195"/>
    </row>
    <row r="107" spans="1:12" ht="12" customHeight="1">
      <c r="A107" s="202">
        <v>42487</v>
      </c>
      <c r="B107" s="213" t="s">
        <v>2605</v>
      </c>
      <c r="C107" s="210">
        <v>8004</v>
      </c>
      <c r="D107" s="254">
        <v>164</v>
      </c>
      <c r="G107" s="210">
        <f t="shared" si="2"/>
        <v>385047.72999999922</v>
      </c>
      <c r="H107" s="246"/>
      <c r="J107" s="195"/>
      <c r="K107" s="210"/>
      <c r="L107" s="195"/>
    </row>
    <row r="108" spans="1:12" ht="12" customHeight="1">
      <c r="A108" s="202">
        <v>42487</v>
      </c>
      <c r="B108" s="213" t="s">
        <v>2606</v>
      </c>
      <c r="C108" s="210">
        <v>13677.56</v>
      </c>
      <c r="D108" s="254">
        <v>179</v>
      </c>
      <c r="G108" s="210">
        <f t="shared" si="2"/>
        <v>393051.72999999922</v>
      </c>
      <c r="H108" s="246"/>
      <c r="J108" s="195"/>
      <c r="K108" s="210"/>
      <c r="L108" s="195"/>
    </row>
    <row r="109" spans="1:12" ht="12" customHeight="1">
      <c r="A109" s="202">
        <v>42487</v>
      </c>
      <c r="B109" s="213" t="s">
        <v>2607</v>
      </c>
      <c r="C109" s="210">
        <v>26448</v>
      </c>
      <c r="D109" s="254">
        <v>55</v>
      </c>
      <c r="G109" s="210">
        <f t="shared" si="2"/>
        <v>406729.28999999922</v>
      </c>
      <c r="H109" s="246"/>
      <c r="J109" s="195"/>
      <c r="K109" s="210"/>
      <c r="L109" s="195"/>
    </row>
    <row r="110" spans="1:12" ht="12" customHeight="1">
      <c r="A110" s="202">
        <v>42487</v>
      </c>
      <c r="B110" s="213" t="s">
        <v>2608</v>
      </c>
      <c r="C110" s="210">
        <v>5779.33</v>
      </c>
      <c r="D110" s="254">
        <v>178</v>
      </c>
      <c r="G110" s="210">
        <f t="shared" si="2"/>
        <v>433177.28999999922</v>
      </c>
      <c r="H110" s="246"/>
      <c r="J110" s="195"/>
      <c r="K110" s="210"/>
      <c r="L110" s="195"/>
    </row>
    <row r="111" spans="1:12" ht="12" customHeight="1">
      <c r="A111" s="202">
        <v>42487</v>
      </c>
      <c r="B111" s="213" t="s">
        <v>2609</v>
      </c>
      <c r="C111" s="210">
        <v>232</v>
      </c>
      <c r="D111" s="254">
        <v>177</v>
      </c>
      <c r="G111" s="210">
        <f t="shared" si="2"/>
        <v>438956.61999999924</v>
      </c>
      <c r="H111" s="246"/>
      <c r="J111" s="195"/>
      <c r="K111" s="210"/>
      <c r="L111" s="195"/>
    </row>
    <row r="112" spans="1:12" ht="12" customHeight="1">
      <c r="A112" s="202">
        <v>42487</v>
      </c>
      <c r="B112" s="213" t="s">
        <v>2610</v>
      </c>
      <c r="C112" s="210">
        <v>270.12</v>
      </c>
      <c r="D112" s="254">
        <v>176</v>
      </c>
      <c r="G112" s="210">
        <f t="shared" si="2"/>
        <v>439188.61999999924</v>
      </c>
      <c r="H112" s="246"/>
      <c r="J112" s="195"/>
      <c r="K112" s="210"/>
      <c r="L112" s="195"/>
    </row>
    <row r="113" spans="1:12" ht="12" customHeight="1">
      <c r="A113" s="202">
        <v>42487</v>
      </c>
      <c r="B113" s="213" t="s">
        <v>2611</v>
      </c>
      <c r="C113" s="210">
        <v>2822.03</v>
      </c>
      <c r="D113" s="254">
        <v>175</v>
      </c>
      <c r="G113" s="210">
        <f t="shared" si="2"/>
        <v>439458.73999999923</v>
      </c>
      <c r="H113" s="246"/>
      <c r="J113" s="195"/>
      <c r="K113" s="210"/>
      <c r="L113" s="195"/>
    </row>
    <row r="114" spans="1:12" ht="12" customHeight="1">
      <c r="A114" s="202">
        <v>42487</v>
      </c>
      <c r="B114" s="213" t="s">
        <v>2612</v>
      </c>
      <c r="C114" s="210">
        <v>10943.65</v>
      </c>
      <c r="D114" s="254">
        <v>174</v>
      </c>
      <c r="G114" s="210">
        <f t="shared" si="2"/>
        <v>442280.76999999926</v>
      </c>
      <c r="H114" s="246"/>
      <c r="J114" s="195"/>
      <c r="K114" s="210"/>
      <c r="L114" s="195"/>
    </row>
    <row r="115" spans="1:12" ht="12" customHeight="1">
      <c r="A115" s="202">
        <v>42487</v>
      </c>
      <c r="B115" s="213" t="s">
        <v>2613</v>
      </c>
      <c r="C115" s="210">
        <v>2210.39</v>
      </c>
      <c r="D115" s="254">
        <v>173</v>
      </c>
      <c r="G115" s="210">
        <f t="shared" si="2"/>
        <v>453224.41999999929</v>
      </c>
      <c r="H115" s="246"/>
      <c r="J115" s="195"/>
      <c r="K115" s="210"/>
      <c r="L115" s="195"/>
    </row>
    <row r="116" spans="1:12" ht="12" customHeight="1">
      <c r="A116" s="202">
        <v>42487</v>
      </c>
      <c r="B116" s="213" t="s">
        <v>2614</v>
      </c>
      <c r="C116" s="210">
        <v>500</v>
      </c>
      <c r="D116" s="254">
        <v>172</v>
      </c>
      <c r="G116" s="210">
        <f t="shared" si="2"/>
        <v>455434.8099999993</v>
      </c>
      <c r="H116" s="246"/>
      <c r="J116" s="195"/>
      <c r="K116" s="210"/>
      <c r="L116" s="195"/>
    </row>
    <row r="117" spans="1:12" ht="12" customHeight="1">
      <c r="A117" s="202">
        <v>42487</v>
      </c>
      <c r="B117" s="213" t="s">
        <v>2615</v>
      </c>
      <c r="C117" s="210">
        <v>2610</v>
      </c>
      <c r="D117" s="254">
        <v>171</v>
      </c>
      <c r="G117" s="210">
        <f t="shared" si="2"/>
        <v>455934.8099999993</v>
      </c>
      <c r="H117" s="246"/>
      <c r="J117" s="195"/>
      <c r="K117" s="210"/>
      <c r="L117" s="195"/>
    </row>
    <row r="118" spans="1:12" ht="12" customHeight="1">
      <c r="A118" s="202">
        <v>42487</v>
      </c>
      <c r="B118" s="213" t="s">
        <v>2616</v>
      </c>
      <c r="C118" s="210">
        <v>20000</v>
      </c>
      <c r="D118" s="254">
        <v>163</v>
      </c>
      <c r="G118" s="210">
        <f t="shared" si="2"/>
        <v>458544.8099999993</v>
      </c>
      <c r="H118" s="246"/>
      <c r="J118" s="195"/>
      <c r="K118" s="210"/>
      <c r="L118" s="195"/>
    </row>
    <row r="119" spans="1:12" ht="12" customHeight="1">
      <c r="A119" s="202">
        <v>42487</v>
      </c>
      <c r="B119" s="213" t="s">
        <v>2617</v>
      </c>
      <c r="C119" s="210">
        <v>20000</v>
      </c>
      <c r="D119" s="254">
        <v>162</v>
      </c>
      <c r="G119" s="210">
        <f t="shared" si="2"/>
        <v>478544.8099999993</v>
      </c>
      <c r="H119" s="246"/>
      <c r="J119" s="195"/>
      <c r="K119" s="210"/>
      <c r="L119" s="195"/>
    </row>
    <row r="120" spans="1:12" ht="12" customHeight="1">
      <c r="A120" s="202">
        <v>42487</v>
      </c>
      <c r="B120" s="213" t="s">
        <v>2618</v>
      </c>
      <c r="C120" s="210">
        <v>331.68</v>
      </c>
      <c r="D120" s="254">
        <v>170</v>
      </c>
      <c r="G120" s="210">
        <f t="shared" si="2"/>
        <v>498544.8099999993</v>
      </c>
      <c r="H120" s="246"/>
      <c r="J120" s="195"/>
      <c r="K120" s="210"/>
      <c r="L120" s="195"/>
    </row>
    <row r="121" spans="1:12" ht="12" customHeight="1">
      <c r="A121" s="202">
        <v>42487</v>
      </c>
      <c r="B121" s="213" t="s">
        <v>2619</v>
      </c>
      <c r="C121" s="210">
        <v>6770.13</v>
      </c>
      <c r="D121" s="254">
        <v>169</v>
      </c>
      <c r="G121" s="210">
        <f t="shared" si="2"/>
        <v>498876.48999999929</v>
      </c>
      <c r="H121" s="246"/>
      <c r="J121" s="195"/>
      <c r="K121" s="210"/>
      <c r="L121" s="195"/>
    </row>
    <row r="122" spans="1:12" ht="12" customHeight="1">
      <c r="A122" s="202">
        <v>42487</v>
      </c>
      <c r="B122" s="213" t="s">
        <v>2620</v>
      </c>
      <c r="C122" s="210">
        <v>200</v>
      </c>
      <c r="D122" s="254">
        <v>168</v>
      </c>
      <c r="G122" s="210">
        <f t="shared" si="2"/>
        <v>505646.6199999993</v>
      </c>
      <c r="H122" s="246"/>
      <c r="J122" s="195"/>
      <c r="K122" s="210"/>
      <c r="L122" s="195"/>
    </row>
    <row r="123" spans="1:12" ht="12" customHeight="1">
      <c r="A123" s="202">
        <v>42487</v>
      </c>
      <c r="B123" s="203" t="s">
        <v>2621</v>
      </c>
      <c r="C123" s="247">
        <v>45909.75</v>
      </c>
      <c r="D123" s="254">
        <v>155</v>
      </c>
      <c r="E123" s="204"/>
      <c r="G123" s="210">
        <f t="shared" si="2"/>
        <v>505846.6199999993</v>
      </c>
      <c r="H123" s="246"/>
      <c r="J123" s="195"/>
      <c r="K123" s="204"/>
      <c r="L123" s="195"/>
    </row>
    <row r="124" spans="1:12" ht="12" customHeight="1">
      <c r="A124" s="202">
        <v>42487</v>
      </c>
      <c r="B124" s="203" t="s">
        <v>2622</v>
      </c>
      <c r="C124" s="247">
        <v>25000</v>
      </c>
      <c r="D124" s="254">
        <v>158</v>
      </c>
      <c r="E124" s="204"/>
      <c r="G124" s="210">
        <f t="shared" si="2"/>
        <v>551756.3699999993</v>
      </c>
      <c r="H124" s="246"/>
      <c r="J124" s="195"/>
      <c r="K124" s="210"/>
      <c r="L124" s="195"/>
    </row>
    <row r="125" spans="1:12" ht="12" customHeight="1">
      <c r="A125" s="202">
        <v>42487</v>
      </c>
      <c r="B125" s="203" t="s">
        <v>16</v>
      </c>
      <c r="C125" s="203"/>
      <c r="E125" s="204">
        <v>436</v>
      </c>
      <c r="G125" s="210">
        <f t="shared" ref="G125:G188" si="3">+G126-C125+E125</f>
        <v>576756.3699999993</v>
      </c>
      <c r="H125" s="246"/>
      <c r="J125" s="195"/>
      <c r="K125" s="210"/>
      <c r="L125" s="195"/>
    </row>
    <row r="126" spans="1:12" ht="12" customHeight="1">
      <c r="A126" s="202">
        <v>42487</v>
      </c>
      <c r="B126" s="203" t="s">
        <v>16</v>
      </c>
      <c r="C126" s="213"/>
      <c r="E126" s="210">
        <v>142000</v>
      </c>
      <c r="F126" s="232">
        <v>249</v>
      </c>
      <c r="G126" s="210">
        <f t="shared" si="3"/>
        <v>576320.3699999993</v>
      </c>
      <c r="H126" s="246" t="s">
        <v>2623</v>
      </c>
      <c r="J126" s="195"/>
      <c r="K126" s="210"/>
      <c r="L126" s="195"/>
    </row>
    <row r="127" spans="1:12" ht="12" customHeight="1">
      <c r="A127" s="202">
        <v>42487</v>
      </c>
      <c r="B127" s="203" t="s">
        <v>16</v>
      </c>
      <c r="C127" s="213"/>
      <c r="E127" s="210">
        <v>4178.2700000000004</v>
      </c>
      <c r="F127" s="232">
        <v>248</v>
      </c>
      <c r="G127" s="210">
        <f t="shared" si="3"/>
        <v>434320.3699999993</v>
      </c>
      <c r="H127" s="246" t="s">
        <v>2624</v>
      </c>
      <c r="J127" s="195"/>
      <c r="K127" s="210"/>
      <c r="L127" s="195"/>
    </row>
    <row r="128" spans="1:12" ht="12" customHeight="1">
      <c r="A128" s="202">
        <v>42487</v>
      </c>
      <c r="B128" s="213" t="s">
        <v>16</v>
      </c>
      <c r="C128" s="213"/>
      <c r="E128" s="210">
        <v>1712</v>
      </c>
      <c r="G128" s="210">
        <f t="shared" si="3"/>
        <v>430142.09999999928</v>
      </c>
      <c r="H128" s="246"/>
      <c r="J128" s="195"/>
      <c r="K128" s="210"/>
      <c r="L128" s="195"/>
    </row>
    <row r="129" spans="1:12" ht="12" customHeight="1">
      <c r="A129" s="202">
        <v>42487</v>
      </c>
      <c r="B129" s="213" t="s">
        <v>16</v>
      </c>
      <c r="C129" s="213"/>
      <c r="E129" s="210">
        <v>1897</v>
      </c>
      <c r="F129" s="232">
        <v>325</v>
      </c>
      <c r="G129" s="210">
        <f t="shared" si="3"/>
        <v>428430.09999999928</v>
      </c>
      <c r="H129" s="255" t="s">
        <v>3328</v>
      </c>
      <c r="J129" s="195"/>
      <c r="K129" s="210"/>
      <c r="L129" s="195"/>
    </row>
    <row r="130" spans="1:12" ht="12" customHeight="1">
      <c r="A130" s="202">
        <v>42487</v>
      </c>
      <c r="B130" s="213" t="s">
        <v>16</v>
      </c>
      <c r="C130" s="213"/>
      <c r="E130" s="210">
        <v>11010.32</v>
      </c>
      <c r="F130" s="232">
        <v>246</v>
      </c>
      <c r="G130" s="210">
        <f t="shared" si="3"/>
        <v>426533.09999999928</v>
      </c>
      <c r="H130" s="246" t="s">
        <v>2625</v>
      </c>
      <c r="J130" s="195"/>
      <c r="K130" s="210"/>
      <c r="L130" s="195"/>
    </row>
    <row r="131" spans="1:12" ht="12" customHeight="1">
      <c r="A131" s="202">
        <v>42487</v>
      </c>
      <c r="B131" s="213" t="s">
        <v>16</v>
      </c>
      <c r="C131" s="213"/>
      <c r="E131" s="210">
        <v>50000</v>
      </c>
      <c r="F131" s="232">
        <v>252</v>
      </c>
      <c r="G131" s="210">
        <f t="shared" si="3"/>
        <v>415522.77999999927</v>
      </c>
      <c r="H131" s="246" t="s">
        <v>2626</v>
      </c>
      <c r="J131" s="195"/>
      <c r="K131" s="210"/>
      <c r="L131" s="195"/>
    </row>
    <row r="132" spans="1:12" ht="12" customHeight="1">
      <c r="A132" s="202">
        <v>42487</v>
      </c>
      <c r="B132" s="213" t="s">
        <v>2627</v>
      </c>
      <c r="C132" s="242">
        <v>2387</v>
      </c>
      <c r="D132" s="254">
        <v>153</v>
      </c>
      <c r="G132" s="210">
        <f t="shared" si="3"/>
        <v>365522.77999999927</v>
      </c>
      <c r="H132" s="246"/>
      <c r="J132" s="195"/>
      <c r="K132" s="210"/>
      <c r="L132" s="195"/>
    </row>
    <row r="133" spans="1:12" ht="12" customHeight="1">
      <c r="A133" s="202">
        <v>42487</v>
      </c>
      <c r="B133" s="213" t="s">
        <v>16</v>
      </c>
      <c r="C133" s="213"/>
      <c r="E133" s="210">
        <v>5030</v>
      </c>
      <c r="F133" s="232">
        <v>257</v>
      </c>
      <c r="G133" s="210">
        <f t="shared" si="3"/>
        <v>367909.77999999927</v>
      </c>
      <c r="H133" s="246" t="s">
        <v>3327</v>
      </c>
      <c r="J133" s="195"/>
      <c r="K133" s="210"/>
      <c r="L133" s="195"/>
    </row>
    <row r="134" spans="1:12" ht="12" customHeight="1">
      <c r="A134" s="202">
        <v>42487</v>
      </c>
      <c r="B134" s="213" t="s">
        <v>2628</v>
      </c>
      <c r="C134" s="242">
        <v>6625.92</v>
      </c>
      <c r="D134" s="254">
        <v>183</v>
      </c>
      <c r="G134" s="210">
        <f t="shared" si="3"/>
        <v>362879.77999999927</v>
      </c>
      <c r="H134" s="246"/>
      <c r="J134" s="195"/>
      <c r="K134" s="210"/>
      <c r="L134" s="195"/>
    </row>
    <row r="135" spans="1:12" ht="12" customHeight="1">
      <c r="A135" s="202">
        <v>42487</v>
      </c>
      <c r="B135" s="213" t="s">
        <v>2629</v>
      </c>
      <c r="C135" s="213"/>
      <c r="E135" s="210">
        <v>12329.59</v>
      </c>
      <c r="F135" s="232">
        <v>263</v>
      </c>
      <c r="G135" s="210">
        <f t="shared" si="3"/>
        <v>369505.69999999925</v>
      </c>
      <c r="H135" s="246" t="s">
        <v>2630</v>
      </c>
      <c r="J135" s="195"/>
      <c r="K135" s="210"/>
      <c r="L135" s="195"/>
    </row>
    <row r="136" spans="1:12" ht="12" customHeight="1">
      <c r="A136" s="202">
        <v>42487</v>
      </c>
      <c r="B136" s="236" t="s">
        <v>2631</v>
      </c>
      <c r="C136" s="204"/>
      <c r="E136" s="204">
        <v>977.01</v>
      </c>
      <c r="F136" s="232" t="s">
        <v>779</v>
      </c>
      <c r="G136" s="210">
        <f t="shared" si="3"/>
        <v>357176.10999999923</v>
      </c>
      <c r="H136" s="246"/>
      <c r="J136" s="195"/>
      <c r="K136" s="210"/>
      <c r="L136" s="195"/>
    </row>
    <row r="137" spans="1:12" ht="12" customHeight="1">
      <c r="A137" s="202">
        <v>42487</v>
      </c>
      <c r="B137" s="224" t="s">
        <v>50</v>
      </c>
      <c r="C137" s="204">
        <v>11.52</v>
      </c>
      <c r="D137" s="254" t="s">
        <v>819</v>
      </c>
      <c r="G137" s="210">
        <f t="shared" si="3"/>
        <v>356199.09999999922</v>
      </c>
      <c r="H137" s="246"/>
      <c r="J137" s="195"/>
      <c r="K137" s="210"/>
      <c r="L137" s="195"/>
    </row>
    <row r="138" spans="1:12" ht="12" customHeight="1">
      <c r="A138" s="202">
        <v>42487</v>
      </c>
      <c r="B138" s="224" t="s">
        <v>52</v>
      </c>
      <c r="C138" s="204">
        <v>72</v>
      </c>
      <c r="D138" s="254" t="s">
        <v>819</v>
      </c>
      <c r="G138" s="210">
        <f t="shared" si="3"/>
        <v>356210.61999999924</v>
      </c>
      <c r="H138" s="246"/>
      <c r="J138" s="195"/>
      <c r="K138" s="210"/>
      <c r="L138" s="195"/>
    </row>
    <row r="139" spans="1:12" ht="12" customHeight="1">
      <c r="A139" s="202">
        <v>42487</v>
      </c>
      <c r="B139" s="203" t="s">
        <v>53</v>
      </c>
      <c r="C139" s="204"/>
      <c r="E139" s="210">
        <v>8867.99</v>
      </c>
      <c r="F139" s="232">
        <v>253</v>
      </c>
      <c r="G139" s="210">
        <f t="shared" si="3"/>
        <v>356282.61999999924</v>
      </c>
      <c r="H139" s="240" t="s">
        <v>2632</v>
      </c>
      <c r="J139" s="195"/>
      <c r="K139" s="210"/>
      <c r="L139" s="195"/>
    </row>
    <row r="140" spans="1:12" ht="12" customHeight="1">
      <c r="A140" s="202">
        <v>42487</v>
      </c>
      <c r="B140" s="224" t="s">
        <v>55</v>
      </c>
      <c r="C140" s="204">
        <v>0.24</v>
      </c>
      <c r="D140" s="254" t="s">
        <v>819</v>
      </c>
      <c r="G140" s="210">
        <f t="shared" si="3"/>
        <v>347414.62999999925</v>
      </c>
      <c r="H140" s="246"/>
      <c r="J140" s="195"/>
      <c r="K140" s="210"/>
      <c r="L140" s="195"/>
    </row>
    <row r="141" spans="1:12" ht="12" customHeight="1">
      <c r="A141" s="202">
        <v>42487</v>
      </c>
      <c r="B141" s="224" t="s">
        <v>56</v>
      </c>
      <c r="C141" s="210">
        <v>1.53</v>
      </c>
      <c r="D141" s="254" t="s">
        <v>819</v>
      </c>
      <c r="G141" s="210">
        <f t="shared" si="3"/>
        <v>347414.86999999924</v>
      </c>
      <c r="H141" s="246"/>
      <c r="J141" s="195"/>
      <c r="K141" s="210"/>
      <c r="L141" s="195"/>
    </row>
    <row r="142" spans="1:12" ht="12" customHeight="1">
      <c r="A142" s="202">
        <v>42487</v>
      </c>
      <c r="B142" s="213" t="s">
        <v>57</v>
      </c>
      <c r="E142" s="210">
        <v>62.64</v>
      </c>
      <c r="F142" s="232">
        <v>253</v>
      </c>
      <c r="G142" s="210">
        <f t="shared" si="3"/>
        <v>347416.39999999927</v>
      </c>
      <c r="H142" s="240" t="s">
        <v>2632</v>
      </c>
      <c r="J142" s="195"/>
      <c r="K142" s="210"/>
      <c r="L142" s="195"/>
    </row>
    <row r="143" spans="1:12" ht="12" customHeight="1">
      <c r="A143" s="212">
        <v>42486</v>
      </c>
      <c r="B143" s="213" t="s">
        <v>2633</v>
      </c>
      <c r="C143" s="210">
        <v>7476.18</v>
      </c>
      <c r="D143" s="254">
        <v>99</v>
      </c>
      <c r="G143" s="210">
        <f t="shared" si="3"/>
        <v>347353.75999999925</v>
      </c>
      <c r="H143" s="246"/>
      <c r="J143" s="195"/>
      <c r="K143" s="238"/>
      <c r="L143" s="195"/>
    </row>
    <row r="144" spans="1:12" ht="12" customHeight="1">
      <c r="A144" s="212">
        <v>42486</v>
      </c>
      <c r="B144" s="213" t="s">
        <v>2634</v>
      </c>
      <c r="C144" s="210">
        <v>12714.82</v>
      </c>
      <c r="D144" s="254">
        <v>100</v>
      </c>
      <c r="G144" s="210">
        <f t="shared" si="3"/>
        <v>354829.93999999925</v>
      </c>
      <c r="H144" s="246"/>
      <c r="J144" s="195"/>
      <c r="K144" s="210"/>
      <c r="L144" s="195"/>
    </row>
    <row r="145" spans="1:12" ht="12" customHeight="1">
      <c r="A145" s="202">
        <v>42486</v>
      </c>
      <c r="B145" s="203" t="s">
        <v>2635</v>
      </c>
      <c r="C145" s="204">
        <v>50000</v>
      </c>
      <c r="D145" s="254">
        <v>127</v>
      </c>
      <c r="E145" s="204"/>
      <c r="G145" s="210">
        <f t="shared" si="3"/>
        <v>367544.75999999925</v>
      </c>
      <c r="H145" s="246"/>
      <c r="J145" s="195"/>
      <c r="K145" s="204"/>
      <c r="L145" s="195"/>
    </row>
    <row r="146" spans="1:12" ht="12" customHeight="1">
      <c r="A146" s="202">
        <v>42486</v>
      </c>
      <c r="B146" s="203" t="s">
        <v>16</v>
      </c>
      <c r="C146" s="204"/>
      <c r="E146" s="204">
        <v>2000</v>
      </c>
      <c r="F146" s="232">
        <v>231</v>
      </c>
      <c r="G146" s="210">
        <f t="shared" si="3"/>
        <v>417544.75999999925</v>
      </c>
      <c r="H146" s="246" t="s">
        <v>2636</v>
      </c>
      <c r="J146" s="195"/>
      <c r="K146" s="204"/>
      <c r="L146" s="195"/>
    </row>
    <row r="147" spans="1:12" ht="12" customHeight="1">
      <c r="A147" s="202">
        <v>42486</v>
      </c>
      <c r="B147" s="203" t="s">
        <v>16</v>
      </c>
      <c r="C147" s="204"/>
      <c r="E147" s="204">
        <v>15522.34</v>
      </c>
      <c r="F147" s="232">
        <v>210</v>
      </c>
      <c r="G147" s="210">
        <f t="shared" si="3"/>
        <v>415544.75999999925</v>
      </c>
      <c r="H147" s="246" t="s">
        <v>2637</v>
      </c>
      <c r="J147" s="195"/>
      <c r="K147" s="204"/>
      <c r="L147" s="195"/>
    </row>
    <row r="148" spans="1:12" ht="12" customHeight="1">
      <c r="A148" s="202">
        <v>42486</v>
      </c>
      <c r="B148" s="203" t="s">
        <v>2638</v>
      </c>
      <c r="C148" s="204"/>
      <c r="E148" s="204">
        <v>4100</v>
      </c>
      <c r="F148" s="232">
        <v>250</v>
      </c>
      <c r="G148" s="210">
        <f t="shared" si="3"/>
        <v>400022.41999999923</v>
      </c>
      <c r="H148" s="246" t="s">
        <v>2639</v>
      </c>
      <c r="J148" s="195"/>
      <c r="K148" s="204"/>
      <c r="L148" s="195"/>
    </row>
    <row r="149" spans="1:12" ht="12" customHeight="1">
      <c r="A149" s="202">
        <v>42486</v>
      </c>
      <c r="B149" s="203" t="s">
        <v>2640</v>
      </c>
      <c r="C149" s="204">
        <v>60</v>
      </c>
      <c r="D149" s="254">
        <v>157</v>
      </c>
      <c r="E149" s="204"/>
      <c r="G149" s="210">
        <f t="shared" si="3"/>
        <v>395922.41999999923</v>
      </c>
      <c r="H149" s="246"/>
      <c r="J149" s="195"/>
      <c r="K149" s="204"/>
      <c r="L149" s="195"/>
    </row>
    <row r="150" spans="1:12" ht="12" customHeight="1">
      <c r="A150" s="202">
        <v>42486</v>
      </c>
      <c r="B150" s="227" t="s">
        <v>2641</v>
      </c>
      <c r="C150" s="204"/>
      <c r="E150" s="204">
        <v>94299.91</v>
      </c>
      <c r="F150" s="232">
        <v>293</v>
      </c>
      <c r="G150" s="210">
        <f t="shared" si="3"/>
        <v>395982.41999999923</v>
      </c>
      <c r="H150" s="246" t="s">
        <v>2642</v>
      </c>
      <c r="I150" s="99" t="s">
        <v>802</v>
      </c>
      <c r="J150" s="195"/>
      <c r="K150" s="204"/>
      <c r="L150" s="195"/>
    </row>
    <row r="151" spans="1:12" ht="12" customHeight="1">
      <c r="A151" s="202">
        <v>42486</v>
      </c>
      <c r="B151" s="227" t="s">
        <v>2643</v>
      </c>
      <c r="C151" s="204"/>
      <c r="E151" s="204">
        <v>158507.29999999999</v>
      </c>
      <c r="F151" s="232">
        <v>294</v>
      </c>
      <c r="G151" s="210">
        <f t="shared" si="3"/>
        <v>301682.50999999925</v>
      </c>
      <c r="H151" s="246" t="s">
        <v>2644</v>
      </c>
      <c r="I151" s="99" t="s">
        <v>802</v>
      </c>
      <c r="J151" s="195"/>
      <c r="K151" s="204"/>
      <c r="L151" s="195"/>
    </row>
    <row r="152" spans="1:12" ht="12" customHeight="1">
      <c r="A152" s="202">
        <v>42486</v>
      </c>
      <c r="B152" s="203" t="s">
        <v>2645</v>
      </c>
      <c r="C152" s="204">
        <v>4060</v>
      </c>
      <c r="D152" s="254">
        <v>132</v>
      </c>
      <c r="E152" s="204"/>
      <c r="G152" s="210">
        <f t="shared" si="3"/>
        <v>143175.20999999926</v>
      </c>
      <c r="H152" s="246"/>
      <c r="J152" s="195"/>
      <c r="K152" s="204"/>
      <c r="L152" s="195"/>
    </row>
    <row r="153" spans="1:12" ht="12" customHeight="1">
      <c r="A153" s="202">
        <v>42486</v>
      </c>
      <c r="B153" s="203" t="s">
        <v>16</v>
      </c>
      <c r="C153" s="204"/>
      <c r="E153" s="204">
        <v>1000</v>
      </c>
      <c r="F153" s="232">
        <v>268</v>
      </c>
      <c r="G153" s="210">
        <f t="shared" si="3"/>
        <v>147235.20999999926</v>
      </c>
      <c r="H153" s="246" t="s">
        <v>2646</v>
      </c>
      <c r="J153" s="195"/>
      <c r="K153" s="204"/>
      <c r="L153" s="195"/>
    </row>
    <row r="154" spans="1:12" ht="12" customHeight="1">
      <c r="A154" s="202">
        <v>42486</v>
      </c>
      <c r="B154" s="203" t="s">
        <v>2647</v>
      </c>
      <c r="C154" s="204">
        <v>1855046.68</v>
      </c>
      <c r="D154" s="254">
        <v>156</v>
      </c>
      <c r="E154" s="204"/>
      <c r="G154" s="210">
        <f t="shared" si="3"/>
        <v>146235.20999999926</v>
      </c>
      <c r="H154" s="246"/>
      <c r="J154" s="195"/>
      <c r="K154" s="204"/>
      <c r="L154" s="195"/>
    </row>
    <row r="155" spans="1:12" ht="12" customHeight="1">
      <c r="A155" s="202">
        <v>42486</v>
      </c>
      <c r="B155" s="203" t="s">
        <v>2648</v>
      </c>
      <c r="C155" s="204"/>
      <c r="E155" s="204">
        <v>3030</v>
      </c>
      <c r="F155" s="232">
        <v>247</v>
      </c>
      <c r="G155" s="210">
        <f t="shared" si="3"/>
        <v>2001281.8899999992</v>
      </c>
      <c r="H155" s="246" t="s">
        <v>2649</v>
      </c>
      <c r="J155" s="195"/>
      <c r="K155" s="204"/>
      <c r="L155" s="195"/>
    </row>
    <row r="156" spans="1:12" ht="12" customHeight="1">
      <c r="A156" s="202">
        <v>42486</v>
      </c>
      <c r="B156" s="224" t="s">
        <v>50</v>
      </c>
      <c r="C156" s="204">
        <v>10.039999999999999</v>
      </c>
      <c r="D156" s="254" t="s">
        <v>819</v>
      </c>
      <c r="E156" s="204"/>
      <c r="G156" s="210">
        <f t="shared" si="3"/>
        <v>1998251.8899999992</v>
      </c>
      <c r="H156" s="246"/>
      <c r="J156" s="195"/>
      <c r="K156" s="210"/>
      <c r="L156" s="195"/>
    </row>
    <row r="157" spans="1:12" ht="12" customHeight="1">
      <c r="A157" s="202">
        <v>42486</v>
      </c>
      <c r="B157" s="224" t="s">
        <v>52</v>
      </c>
      <c r="C157" s="204">
        <v>62.72</v>
      </c>
      <c r="D157" s="254" t="s">
        <v>819</v>
      </c>
      <c r="E157" s="204"/>
      <c r="G157" s="210">
        <f t="shared" si="3"/>
        <v>1998261.9299999992</v>
      </c>
      <c r="H157" s="246"/>
      <c r="J157" s="195"/>
      <c r="K157" s="210"/>
      <c r="L157" s="195"/>
    </row>
    <row r="158" spans="1:12" ht="12" customHeight="1">
      <c r="A158" s="202">
        <v>42486</v>
      </c>
      <c r="B158" s="203" t="s">
        <v>53</v>
      </c>
      <c r="C158" s="204"/>
      <c r="E158" s="204">
        <v>6597.22</v>
      </c>
      <c r="F158" s="232">
        <v>235</v>
      </c>
      <c r="G158" s="210">
        <f t="shared" si="3"/>
        <v>1998324.6499999992</v>
      </c>
      <c r="H158" s="240" t="s">
        <v>2650</v>
      </c>
      <c r="J158" s="195"/>
      <c r="K158" s="210"/>
      <c r="L158" s="195"/>
    </row>
    <row r="159" spans="1:12" ht="12" customHeight="1">
      <c r="A159" s="202">
        <v>42486</v>
      </c>
      <c r="B159" s="224" t="s">
        <v>55</v>
      </c>
      <c r="C159" s="204">
        <v>79.36</v>
      </c>
      <c r="D159" s="254" t="s">
        <v>819</v>
      </c>
      <c r="E159" s="204"/>
      <c r="G159" s="210">
        <f t="shared" si="3"/>
        <v>1991727.4299999992</v>
      </c>
      <c r="H159" s="246"/>
      <c r="J159" s="195"/>
      <c r="K159" s="210"/>
      <c r="L159" s="195"/>
    </row>
    <row r="160" spans="1:12" ht="12" customHeight="1">
      <c r="A160" s="202">
        <v>42486</v>
      </c>
      <c r="B160" s="224" t="s">
        <v>56</v>
      </c>
      <c r="C160" s="204">
        <v>495.97</v>
      </c>
      <c r="D160" s="254" t="s">
        <v>819</v>
      </c>
      <c r="E160" s="204"/>
      <c r="G160" s="210">
        <f t="shared" si="3"/>
        <v>1991806.7899999993</v>
      </c>
      <c r="H160" s="246"/>
      <c r="J160" s="195"/>
      <c r="K160" s="210"/>
      <c r="L160" s="195"/>
    </row>
    <row r="161" spans="1:12" ht="12" customHeight="1">
      <c r="A161" s="202">
        <v>42486</v>
      </c>
      <c r="B161" s="203" t="s">
        <v>57</v>
      </c>
      <c r="C161" s="204"/>
      <c r="E161" s="204">
        <v>20243.86</v>
      </c>
      <c r="F161" s="232">
        <v>235</v>
      </c>
      <c r="G161" s="210">
        <f t="shared" si="3"/>
        <v>1992302.7599999993</v>
      </c>
      <c r="H161" s="240" t="s">
        <v>2650</v>
      </c>
      <c r="J161" s="195"/>
      <c r="K161" s="210"/>
      <c r="L161" s="195"/>
    </row>
    <row r="162" spans="1:12" ht="12" customHeight="1">
      <c r="A162" s="202">
        <v>42486</v>
      </c>
      <c r="B162" s="224" t="s">
        <v>162</v>
      </c>
      <c r="C162" s="204">
        <v>119.91</v>
      </c>
      <c r="D162" s="254" t="s">
        <v>819</v>
      </c>
      <c r="E162" s="204"/>
      <c r="G162" s="210">
        <f t="shared" si="3"/>
        <v>1972058.8999999992</v>
      </c>
      <c r="H162" s="246"/>
      <c r="J162" s="195"/>
      <c r="K162" s="210"/>
      <c r="L162" s="195"/>
    </row>
    <row r="163" spans="1:12" ht="12" customHeight="1">
      <c r="A163" s="202">
        <v>42486</v>
      </c>
      <c r="B163" s="224" t="s">
        <v>163</v>
      </c>
      <c r="C163" s="204">
        <v>749.47</v>
      </c>
      <c r="D163" s="254" t="s">
        <v>819</v>
      </c>
      <c r="E163" s="204"/>
      <c r="G163" s="210">
        <f t="shared" si="3"/>
        <v>1972178.8099999991</v>
      </c>
      <c r="H163" s="246"/>
      <c r="J163" s="195"/>
      <c r="K163" s="210"/>
      <c r="L163" s="195"/>
    </row>
    <row r="164" spans="1:12" ht="12" customHeight="1">
      <c r="A164" s="202">
        <v>42486</v>
      </c>
      <c r="B164" s="203" t="s">
        <v>164</v>
      </c>
      <c r="C164" s="204"/>
      <c r="E164" s="204">
        <v>8120</v>
      </c>
      <c r="F164" s="232">
        <v>235</v>
      </c>
      <c r="G164" s="210">
        <f t="shared" si="3"/>
        <v>1972928.2799999991</v>
      </c>
      <c r="H164" s="240" t="s">
        <v>2650</v>
      </c>
      <c r="J164" s="195"/>
      <c r="K164" s="210"/>
      <c r="L164" s="195"/>
    </row>
    <row r="165" spans="1:12" ht="12" customHeight="1">
      <c r="A165" s="212">
        <v>42485</v>
      </c>
      <c r="B165" s="227" t="s">
        <v>2651</v>
      </c>
      <c r="C165" s="204"/>
      <c r="E165" s="204">
        <v>254161.76</v>
      </c>
      <c r="F165" s="232">
        <v>287</v>
      </c>
      <c r="G165" s="210">
        <f t="shared" si="3"/>
        <v>1964808.2799999991</v>
      </c>
      <c r="H165" s="248" t="s">
        <v>2652</v>
      </c>
      <c r="I165" s="99" t="s">
        <v>802</v>
      </c>
      <c r="J165" s="195"/>
      <c r="K165" s="204"/>
      <c r="L165" s="195"/>
    </row>
    <row r="166" spans="1:12" ht="12" customHeight="1">
      <c r="A166" s="212">
        <v>42485</v>
      </c>
      <c r="B166" s="227" t="s">
        <v>2653</v>
      </c>
      <c r="C166" s="204"/>
      <c r="E166" s="204">
        <v>171730.78</v>
      </c>
      <c r="F166" s="232">
        <v>288</v>
      </c>
      <c r="G166" s="210">
        <f t="shared" si="3"/>
        <v>1710646.5199999991</v>
      </c>
      <c r="H166" s="248" t="s">
        <v>2654</v>
      </c>
      <c r="I166" s="99" t="s">
        <v>802</v>
      </c>
      <c r="J166" s="195"/>
      <c r="K166" s="204"/>
      <c r="L166" s="195"/>
    </row>
    <row r="167" spans="1:12" ht="12" customHeight="1">
      <c r="A167" s="212">
        <v>42485</v>
      </c>
      <c r="B167" s="227" t="s">
        <v>2655</v>
      </c>
      <c r="C167" s="204"/>
      <c r="E167" s="204">
        <v>124996.73</v>
      </c>
      <c r="F167" s="232">
        <v>289</v>
      </c>
      <c r="G167" s="210">
        <f t="shared" si="3"/>
        <v>1538915.7399999991</v>
      </c>
      <c r="H167" s="248" t="s">
        <v>2656</v>
      </c>
      <c r="I167" s="99" t="s">
        <v>802</v>
      </c>
      <c r="J167" s="195"/>
      <c r="K167" s="204"/>
      <c r="L167" s="195"/>
    </row>
    <row r="168" spans="1:12" ht="12" customHeight="1">
      <c r="A168" s="212">
        <v>42485</v>
      </c>
      <c r="B168" s="227" t="s">
        <v>2657</v>
      </c>
      <c r="C168" s="204"/>
      <c r="E168" s="204">
        <v>243685.2</v>
      </c>
      <c r="F168" s="232">
        <v>290</v>
      </c>
      <c r="G168" s="210">
        <f t="shared" si="3"/>
        <v>1413919.0099999991</v>
      </c>
      <c r="H168" s="248" t="s">
        <v>2658</v>
      </c>
      <c r="I168" s="99" t="s">
        <v>802</v>
      </c>
      <c r="J168" s="195"/>
      <c r="K168" s="204"/>
      <c r="L168" s="195"/>
    </row>
    <row r="169" spans="1:12" ht="12" customHeight="1">
      <c r="A169" s="212">
        <v>42485</v>
      </c>
      <c r="B169" s="227" t="s">
        <v>2659</v>
      </c>
      <c r="C169" s="204"/>
      <c r="E169" s="204">
        <v>184346.97</v>
      </c>
      <c r="F169" s="232">
        <v>291</v>
      </c>
      <c r="G169" s="210">
        <f t="shared" si="3"/>
        <v>1170233.8099999991</v>
      </c>
      <c r="H169" s="248" t="s">
        <v>2660</v>
      </c>
      <c r="I169" s="99" t="s">
        <v>802</v>
      </c>
      <c r="J169" s="195"/>
      <c r="K169" s="204"/>
      <c r="L169" s="195"/>
    </row>
    <row r="170" spans="1:12" ht="12" customHeight="1">
      <c r="A170" s="212">
        <v>42485</v>
      </c>
      <c r="B170" s="227" t="s">
        <v>2661</v>
      </c>
      <c r="C170" s="204"/>
      <c r="E170" s="204">
        <v>124092.13</v>
      </c>
      <c r="F170" s="232">
        <v>292</v>
      </c>
      <c r="G170" s="210">
        <f t="shared" si="3"/>
        <v>985886.83999999915</v>
      </c>
      <c r="H170" s="248" t="s">
        <v>2662</v>
      </c>
      <c r="I170" s="99" t="s">
        <v>802</v>
      </c>
      <c r="J170" s="195"/>
      <c r="K170" s="204"/>
      <c r="L170" s="195"/>
    </row>
    <row r="171" spans="1:12" ht="12" customHeight="1">
      <c r="A171" s="212">
        <v>42485</v>
      </c>
      <c r="B171" s="203" t="s">
        <v>89</v>
      </c>
      <c r="C171" s="204"/>
      <c r="E171" s="204">
        <v>1025</v>
      </c>
      <c r="F171" s="232">
        <v>245</v>
      </c>
      <c r="G171" s="210">
        <f t="shared" si="3"/>
        <v>861794.70999999915</v>
      </c>
      <c r="H171" s="248" t="s">
        <v>2663</v>
      </c>
      <c r="J171" s="195"/>
      <c r="K171" s="204"/>
      <c r="L171" s="195"/>
    </row>
    <row r="172" spans="1:12" ht="12" customHeight="1">
      <c r="A172" s="212">
        <v>42485</v>
      </c>
      <c r="B172" s="203" t="s">
        <v>2664</v>
      </c>
      <c r="C172" s="204"/>
      <c r="E172" s="204">
        <v>27910.1</v>
      </c>
      <c r="F172" s="232">
        <v>244</v>
      </c>
      <c r="G172" s="210">
        <f t="shared" si="3"/>
        <v>860769.70999999915</v>
      </c>
      <c r="H172" s="248" t="s">
        <v>2665</v>
      </c>
      <c r="J172" s="195"/>
      <c r="K172" s="204"/>
      <c r="L172" s="195"/>
    </row>
    <row r="173" spans="1:12" ht="12" customHeight="1">
      <c r="A173" s="212">
        <v>42485</v>
      </c>
      <c r="B173" s="203" t="s">
        <v>2666</v>
      </c>
      <c r="C173" s="204"/>
      <c r="E173" s="204">
        <v>70240</v>
      </c>
      <c r="F173" s="232">
        <v>237</v>
      </c>
      <c r="G173" s="210">
        <f t="shared" si="3"/>
        <v>832859.60999999917</v>
      </c>
      <c r="H173" s="248" t="s">
        <v>2667</v>
      </c>
      <c r="J173" s="195"/>
      <c r="K173" s="204"/>
      <c r="L173" s="195"/>
    </row>
    <row r="174" spans="1:12" ht="12" customHeight="1">
      <c r="A174" s="212">
        <v>42485</v>
      </c>
      <c r="B174" s="203" t="s">
        <v>16</v>
      </c>
      <c r="C174" s="204"/>
      <c r="E174" s="204">
        <v>111900</v>
      </c>
      <c r="F174" s="232">
        <v>233</v>
      </c>
      <c r="G174" s="210">
        <f t="shared" si="3"/>
        <v>762619.60999999917</v>
      </c>
      <c r="H174" s="248" t="s">
        <v>2668</v>
      </c>
      <c r="J174" s="195"/>
      <c r="K174" s="204"/>
      <c r="L174" s="195"/>
    </row>
    <row r="175" spans="1:12" ht="12" customHeight="1">
      <c r="A175" s="212">
        <v>42485</v>
      </c>
      <c r="B175" s="203" t="s">
        <v>2669</v>
      </c>
      <c r="C175" s="204"/>
      <c r="E175" s="204">
        <v>360154.25</v>
      </c>
      <c r="F175" s="232">
        <v>242</v>
      </c>
      <c r="G175" s="210">
        <f t="shared" si="3"/>
        <v>650719.60999999917</v>
      </c>
      <c r="H175" s="248" t="s">
        <v>2670</v>
      </c>
      <c r="J175" s="195"/>
      <c r="K175" s="204"/>
      <c r="L175" s="195"/>
    </row>
    <row r="176" spans="1:12" ht="12" customHeight="1">
      <c r="A176" s="212">
        <v>42485</v>
      </c>
      <c r="B176" s="203" t="s">
        <v>2671</v>
      </c>
      <c r="C176" s="204">
        <v>14742.43</v>
      </c>
      <c r="D176" s="254">
        <v>152</v>
      </c>
      <c r="E176" s="204"/>
      <c r="G176" s="210">
        <f t="shared" si="3"/>
        <v>290565.35999999911</v>
      </c>
      <c r="H176" s="248"/>
      <c r="J176" s="195"/>
      <c r="K176" s="204"/>
      <c r="L176" s="195"/>
    </row>
    <row r="177" spans="1:12" ht="12" customHeight="1">
      <c r="A177" s="212">
        <v>42485</v>
      </c>
      <c r="B177" s="213" t="s">
        <v>13</v>
      </c>
      <c r="E177" s="210">
        <v>12351</v>
      </c>
      <c r="F177" s="232">
        <v>236</v>
      </c>
      <c r="G177" s="210">
        <f t="shared" si="3"/>
        <v>305307.78999999911</v>
      </c>
      <c r="H177" s="248"/>
      <c r="J177" s="195"/>
      <c r="K177" s="210"/>
      <c r="L177" s="195"/>
    </row>
    <row r="178" spans="1:12" ht="12" customHeight="1">
      <c r="A178" s="212">
        <v>42485</v>
      </c>
      <c r="B178" s="213" t="s">
        <v>2672</v>
      </c>
      <c r="E178" s="210">
        <v>5000</v>
      </c>
      <c r="F178" s="232">
        <v>240</v>
      </c>
      <c r="G178" s="210">
        <f t="shared" si="3"/>
        <v>292956.78999999911</v>
      </c>
      <c r="H178" s="248" t="s">
        <v>2673</v>
      </c>
      <c r="J178" s="195"/>
      <c r="K178" s="210"/>
      <c r="L178" s="195"/>
    </row>
    <row r="179" spans="1:12" ht="12" customHeight="1">
      <c r="A179" s="212">
        <v>42485</v>
      </c>
      <c r="B179" s="213" t="s">
        <v>2674</v>
      </c>
      <c r="C179" s="210">
        <v>2324408.84</v>
      </c>
      <c r="D179" s="254">
        <v>154</v>
      </c>
      <c r="G179" s="210">
        <f t="shared" si="3"/>
        <v>287956.78999999911</v>
      </c>
      <c r="H179" s="248"/>
      <c r="J179" s="195"/>
      <c r="K179" s="210"/>
      <c r="L179" s="195"/>
    </row>
    <row r="180" spans="1:12" ht="12" customHeight="1">
      <c r="A180" s="212">
        <v>42485</v>
      </c>
      <c r="B180" s="213" t="s">
        <v>2675</v>
      </c>
      <c r="E180" s="210">
        <v>15376.5</v>
      </c>
      <c r="G180" s="210">
        <f t="shared" si="3"/>
        <v>2612365.629999999</v>
      </c>
      <c r="H180" s="248" t="s">
        <v>815</v>
      </c>
      <c r="J180" s="195"/>
      <c r="K180" s="210"/>
      <c r="L180" s="195"/>
    </row>
    <row r="181" spans="1:12" ht="12" customHeight="1">
      <c r="A181" s="212">
        <v>42485</v>
      </c>
      <c r="B181" s="213" t="s">
        <v>2676</v>
      </c>
      <c r="E181" s="210">
        <v>1500</v>
      </c>
      <c r="F181" s="232">
        <v>243</v>
      </c>
      <c r="G181" s="210">
        <f t="shared" si="3"/>
        <v>2596989.129999999</v>
      </c>
      <c r="H181" s="248" t="s">
        <v>2677</v>
      </c>
      <c r="J181" s="195"/>
      <c r="K181" s="210"/>
      <c r="L181" s="195"/>
    </row>
    <row r="182" spans="1:12" ht="12" customHeight="1">
      <c r="A182" s="212">
        <v>42485</v>
      </c>
      <c r="B182" s="226" t="s">
        <v>2678</v>
      </c>
      <c r="E182" s="210">
        <v>10114.530000000001</v>
      </c>
      <c r="F182" s="232">
        <v>241</v>
      </c>
      <c r="G182" s="210">
        <f t="shared" si="3"/>
        <v>2595489.129999999</v>
      </c>
      <c r="H182" s="240" t="s">
        <v>2679</v>
      </c>
      <c r="J182" s="195"/>
      <c r="K182" s="210"/>
      <c r="L182" s="195"/>
    </row>
    <row r="183" spans="1:12" ht="12" customHeight="1">
      <c r="A183" s="212">
        <v>42485</v>
      </c>
      <c r="B183" s="226" t="s">
        <v>2680</v>
      </c>
      <c r="E183" s="210">
        <v>50038.02</v>
      </c>
      <c r="F183" s="232">
        <v>239</v>
      </c>
      <c r="G183" s="210">
        <f t="shared" si="3"/>
        <v>2585374.5999999992</v>
      </c>
      <c r="H183" s="240" t="s">
        <v>2681</v>
      </c>
      <c r="J183" s="195"/>
      <c r="K183" s="210"/>
      <c r="L183" s="195"/>
    </row>
    <row r="184" spans="1:12" ht="12" customHeight="1">
      <c r="A184" s="212">
        <v>42485</v>
      </c>
      <c r="B184" s="213" t="s">
        <v>2682</v>
      </c>
      <c r="E184" s="210">
        <v>1025</v>
      </c>
      <c r="F184" s="232">
        <v>227</v>
      </c>
      <c r="G184" s="210">
        <f t="shared" si="3"/>
        <v>2535336.5799999991</v>
      </c>
      <c r="H184" s="248" t="s">
        <v>2683</v>
      </c>
      <c r="J184" s="195"/>
      <c r="K184" s="210"/>
      <c r="L184" s="195"/>
    </row>
    <row r="185" spans="1:12" ht="12" customHeight="1">
      <c r="A185" s="212">
        <v>42485</v>
      </c>
      <c r="B185" s="213" t="s">
        <v>13</v>
      </c>
      <c r="E185" s="210">
        <v>5837</v>
      </c>
      <c r="F185" s="232">
        <v>224</v>
      </c>
      <c r="G185" s="210">
        <f t="shared" si="3"/>
        <v>2534311.5799999991</v>
      </c>
      <c r="H185" s="248" t="s">
        <v>2684</v>
      </c>
      <c r="J185" s="195"/>
      <c r="K185" s="210"/>
      <c r="L185" s="195"/>
    </row>
    <row r="186" spans="1:12" ht="12" customHeight="1">
      <c r="A186" s="212">
        <v>42485</v>
      </c>
      <c r="B186" s="213" t="s">
        <v>13</v>
      </c>
      <c r="E186" s="210">
        <v>3030</v>
      </c>
      <c r="F186" s="232" t="s">
        <v>2478</v>
      </c>
      <c r="G186" s="210">
        <f t="shared" si="3"/>
        <v>2528474.5799999991</v>
      </c>
      <c r="H186" s="248" t="s">
        <v>3336</v>
      </c>
      <c r="J186" s="195"/>
      <c r="K186" s="210"/>
      <c r="L186" s="195"/>
    </row>
    <row r="187" spans="1:12" ht="12" customHeight="1">
      <c r="A187" s="212">
        <v>42485</v>
      </c>
      <c r="B187" s="213" t="s">
        <v>16</v>
      </c>
      <c r="E187" s="210">
        <v>27345.78</v>
      </c>
      <c r="F187" s="232">
        <v>230</v>
      </c>
      <c r="G187" s="210">
        <f t="shared" si="3"/>
        <v>2525444.5799999991</v>
      </c>
      <c r="H187" s="248" t="s">
        <v>2685</v>
      </c>
      <c r="J187" s="195"/>
      <c r="K187" s="210"/>
      <c r="L187" s="195"/>
    </row>
    <row r="188" spans="1:12" ht="12" customHeight="1">
      <c r="A188" s="212">
        <v>42485</v>
      </c>
      <c r="B188" s="224" t="s">
        <v>50</v>
      </c>
      <c r="C188" s="204">
        <v>14.06</v>
      </c>
      <c r="D188" s="254" t="s">
        <v>819</v>
      </c>
      <c r="E188" s="204"/>
      <c r="G188" s="210">
        <f t="shared" si="3"/>
        <v>2498098.7999999993</v>
      </c>
      <c r="H188" s="246"/>
      <c r="J188" s="195"/>
      <c r="K188" s="210"/>
      <c r="L188" s="195"/>
    </row>
    <row r="189" spans="1:12" ht="12" customHeight="1">
      <c r="A189" s="212">
        <v>42485</v>
      </c>
      <c r="B189" s="224" t="s">
        <v>52</v>
      </c>
      <c r="C189" s="204">
        <v>87.85</v>
      </c>
      <c r="D189" s="254" t="s">
        <v>819</v>
      </c>
      <c r="G189" s="210">
        <f t="shared" ref="G189:G252" si="4">+G190-C189+E189</f>
        <v>2498112.8599999994</v>
      </c>
      <c r="H189" s="246"/>
      <c r="J189" s="195"/>
      <c r="K189" s="210"/>
      <c r="L189" s="195"/>
    </row>
    <row r="190" spans="1:12" ht="12" customHeight="1">
      <c r="A190" s="212">
        <v>42485</v>
      </c>
      <c r="B190" s="203" t="s">
        <v>53</v>
      </c>
      <c r="C190" s="204"/>
      <c r="E190" s="210">
        <v>28873.51</v>
      </c>
      <c r="F190" s="232">
        <v>229</v>
      </c>
      <c r="G190" s="210">
        <f t="shared" si="4"/>
        <v>2498200.7099999995</v>
      </c>
      <c r="H190" s="240" t="s">
        <v>2686</v>
      </c>
      <c r="J190" s="195"/>
      <c r="K190" s="210"/>
      <c r="L190" s="195"/>
    </row>
    <row r="191" spans="1:12" ht="12" customHeight="1">
      <c r="A191" s="212">
        <v>42485</v>
      </c>
      <c r="B191" s="224" t="s">
        <v>55</v>
      </c>
      <c r="C191" s="204">
        <v>13.72</v>
      </c>
      <c r="D191" s="254" t="s">
        <v>819</v>
      </c>
      <c r="G191" s="210">
        <f t="shared" si="4"/>
        <v>2469327.1999999997</v>
      </c>
      <c r="H191" s="246"/>
      <c r="J191" s="195"/>
      <c r="K191" s="210"/>
      <c r="L191" s="195"/>
    </row>
    <row r="192" spans="1:12" ht="12" customHeight="1">
      <c r="A192" s="212">
        <v>42485</v>
      </c>
      <c r="B192" s="224" t="s">
        <v>56</v>
      </c>
      <c r="C192" s="204">
        <v>85.74</v>
      </c>
      <c r="D192" s="254" t="s">
        <v>819</v>
      </c>
      <c r="G192" s="210">
        <f t="shared" si="4"/>
        <v>2469340.92</v>
      </c>
      <c r="H192" s="246"/>
      <c r="J192" s="195"/>
      <c r="K192" s="210"/>
      <c r="L192" s="195"/>
    </row>
    <row r="193" spans="1:12" ht="12" customHeight="1">
      <c r="A193" s="212">
        <v>42485</v>
      </c>
      <c r="B193" s="203" t="s">
        <v>57</v>
      </c>
      <c r="C193" s="204"/>
      <c r="E193" s="210">
        <v>3500</v>
      </c>
      <c r="F193" s="232">
        <v>229</v>
      </c>
      <c r="G193" s="210">
        <f t="shared" si="4"/>
        <v>2469426.66</v>
      </c>
      <c r="H193" s="240" t="s">
        <v>2686</v>
      </c>
      <c r="J193" s="195"/>
      <c r="K193" s="210"/>
      <c r="L193" s="195"/>
    </row>
    <row r="194" spans="1:12" ht="12" customHeight="1">
      <c r="A194" s="212">
        <v>42485</v>
      </c>
      <c r="B194" s="224" t="s">
        <v>50</v>
      </c>
      <c r="C194" s="204">
        <v>11.63</v>
      </c>
      <c r="D194" s="254" t="s">
        <v>819</v>
      </c>
      <c r="G194" s="210">
        <f t="shared" si="4"/>
        <v>2465926.66</v>
      </c>
      <c r="H194" s="246"/>
      <c r="J194" s="195"/>
      <c r="K194" s="210"/>
      <c r="L194" s="195"/>
    </row>
    <row r="195" spans="1:12" ht="12" customHeight="1">
      <c r="A195" s="212">
        <v>42485</v>
      </c>
      <c r="B195" s="224" t="s">
        <v>52</v>
      </c>
      <c r="C195" s="204">
        <v>72.7</v>
      </c>
      <c r="D195" s="254" t="s">
        <v>819</v>
      </c>
      <c r="G195" s="210">
        <f t="shared" si="4"/>
        <v>2465938.29</v>
      </c>
      <c r="H195" s="246"/>
      <c r="J195" s="195"/>
      <c r="K195" s="210"/>
      <c r="L195" s="195"/>
    </row>
    <row r="196" spans="1:12" ht="12" customHeight="1">
      <c r="A196" s="212">
        <v>42485</v>
      </c>
      <c r="B196" s="213" t="s">
        <v>53</v>
      </c>
      <c r="E196" s="210">
        <v>43128.4</v>
      </c>
      <c r="F196" s="232">
        <v>218</v>
      </c>
      <c r="G196" s="210">
        <f t="shared" si="4"/>
        <v>2466010.9900000002</v>
      </c>
      <c r="H196" s="240" t="s">
        <v>2687</v>
      </c>
      <c r="J196" s="195"/>
      <c r="K196" s="210"/>
      <c r="L196" s="195"/>
    </row>
    <row r="197" spans="1:12" ht="12" customHeight="1">
      <c r="A197" s="212">
        <v>42485</v>
      </c>
      <c r="B197" s="224" t="s">
        <v>55</v>
      </c>
      <c r="C197" s="210">
        <v>18.13</v>
      </c>
      <c r="D197" s="254" t="s">
        <v>819</v>
      </c>
      <c r="G197" s="210">
        <f t="shared" si="4"/>
        <v>2422882.5900000003</v>
      </c>
      <c r="H197" s="246"/>
      <c r="J197" s="195"/>
      <c r="K197" s="210"/>
      <c r="L197" s="195"/>
    </row>
    <row r="198" spans="1:12" ht="12" customHeight="1">
      <c r="A198" s="212">
        <v>42485</v>
      </c>
      <c r="B198" s="224" t="s">
        <v>56</v>
      </c>
      <c r="C198" s="210">
        <v>113.33</v>
      </c>
      <c r="D198" s="254" t="s">
        <v>819</v>
      </c>
      <c r="G198" s="210">
        <f t="shared" si="4"/>
        <v>2422900.7200000002</v>
      </c>
      <c r="H198" s="246"/>
      <c r="J198" s="195"/>
      <c r="K198" s="210"/>
      <c r="L198" s="195"/>
    </row>
    <row r="199" spans="1:12" ht="12" customHeight="1">
      <c r="A199" s="212">
        <v>42485</v>
      </c>
      <c r="B199" s="213" t="s">
        <v>57</v>
      </c>
      <c r="E199" s="210">
        <v>4626.3900000000003</v>
      </c>
      <c r="F199" s="232">
        <v>218</v>
      </c>
      <c r="G199" s="210">
        <f t="shared" si="4"/>
        <v>2423014.0500000003</v>
      </c>
      <c r="H199" s="240" t="s">
        <v>2687</v>
      </c>
      <c r="J199" s="195"/>
      <c r="K199" s="210"/>
      <c r="L199" s="195"/>
    </row>
    <row r="200" spans="1:12" ht="12" customHeight="1">
      <c r="A200" s="212">
        <v>42485</v>
      </c>
      <c r="B200" s="226" t="s">
        <v>2696</v>
      </c>
      <c r="E200" s="210">
        <v>105737.28</v>
      </c>
      <c r="F200" s="232">
        <v>232</v>
      </c>
      <c r="G200" s="210">
        <f t="shared" si="4"/>
        <v>2418387.66</v>
      </c>
      <c r="H200" s="246"/>
      <c r="J200" s="195"/>
      <c r="K200" s="210"/>
      <c r="L200" s="195"/>
    </row>
    <row r="201" spans="1:12" ht="12" customHeight="1">
      <c r="A201" s="212">
        <v>42485</v>
      </c>
      <c r="B201" s="213" t="s">
        <v>2698</v>
      </c>
      <c r="C201" s="210">
        <v>376344.82</v>
      </c>
      <c r="D201" s="254">
        <v>101</v>
      </c>
      <c r="G201" s="210">
        <f t="shared" si="4"/>
        <v>2312650.3800000004</v>
      </c>
      <c r="H201" s="246"/>
      <c r="J201" s="195"/>
      <c r="K201" s="210"/>
      <c r="L201" s="195"/>
    </row>
    <row r="202" spans="1:12" ht="12" customHeight="1">
      <c r="A202" s="212">
        <v>42483</v>
      </c>
      <c r="B202" s="229" t="s">
        <v>2688</v>
      </c>
      <c r="C202" s="129">
        <v>5000</v>
      </c>
      <c r="D202" s="254" t="s">
        <v>3334</v>
      </c>
      <c r="G202" s="210">
        <f t="shared" si="4"/>
        <v>2688995.2</v>
      </c>
      <c r="H202" s="246" t="s">
        <v>2690</v>
      </c>
      <c r="J202" s="195"/>
      <c r="K202" s="210"/>
      <c r="L202" s="195"/>
    </row>
    <row r="203" spans="1:12" ht="12" customHeight="1">
      <c r="A203" s="212">
        <v>42483</v>
      </c>
      <c r="B203" s="213" t="s">
        <v>2689</v>
      </c>
      <c r="E203" s="210">
        <v>10000</v>
      </c>
      <c r="G203" s="210">
        <f t="shared" si="4"/>
        <v>2693995.2</v>
      </c>
      <c r="H203" s="246"/>
      <c r="J203" s="195"/>
      <c r="K203" s="210"/>
      <c r="L203" s="195"/>
    </row>
    <row r="204" spans="1:12" ht="12" customHeight="1">
      <c r="A204" s="212">
        <v>42483</v>
      </c>
      <c r="B204" s="213" t="s">
        <v>13</v>
      </c>
      <c r="E204" s="210">
        <v>1840</v>
      </c>
      <c r="F204" s="232">
        <v>215</v>
      </c>
      <c r="G204" s="210">
        <f t="shared" si="4"/>
        <v>2683995.2000000002</v>
      </c>
      <c r="H204" s="246" t="s">
        <v>2691</v>
      </c>
      <c r="J204" s="195"/>
      <c r="K204" s="210"/>
      <c r="L204" s="195"/>
    </row>
    <row r="205" spans="1:12" ht="12" customHeight="1">
      <c r="A205" s="212">
        <v>42483</v>
      </c>
      <c r="B205" s="213" t="s">
        <v>16</v>
      </c>
      <c r="E205" s="210">
        <v>8275.01</v>
      </c>
      <c r="F205" s="258">
        <v>198</v>
      </c>
      <c r="G205" s="210">
        <f t="shared" si="4"/>
        <v>2682155.2000000002</v>
      </c>
      <c r="H205" s="246" t="s">
        <v>2692</v>
      </c>
      <c r="J205" s="195"/>
      <c r="K205" s="210"/>
      <c r="L205" s="195"/>
    </row>
    <row r="206" spans="1:12" ht="12" customHeight="1">
      <c r="A206" s="212">
        <v>42483</v>
      </c>
      <c r="B206" s="213" t="s">
        <v>16</v>
      </c>
      <c r="E206" s="210">
        <v>20171.86</v>
      </c>
      <c r="F206" s="232">
        <v>219</v>
      </c>
      <c r="G206" s="210">
        <f t="shared" si="4"/>
        <v>2673880.1900000004</v>
      </c>
      <c r="H206" s="246" t="s">
        <v>2693</v>
      </c>
      <c r="J206" s="195"/>
      <c r="K206" s="210"/>
      <c r="L206" s="195"/>
    </row>
    <row r="207" spans="1:12" ht="12" customHeight="1">
      <c r="A207" s="212">
        <v>42483</v>
      </c>
      <c r="B207" s="213" t="s">
        <v>16</v>
      </c>
      <c r="E207" s="210">
        <v>20000</v>
      </c>
      <c r="F207" s="232">
        <v>217</v>
      </c>
      <c r="G207" s="210">
        <f t="shared" si="4"/>
        <v>2653708.3300000005</v>
      </c>
      <c r="H207" s="240" t="s">
        <v>2695</v>
      </c>
      <c r="J207" s="195"/>
      <c r="K207" s="210"/>
      <c r="L207" s="195"/>
    </row>
    <row r="208" spans="1:12" ht="12" customHeight="1">
      <c r="A208" s="212">
        <v>42483</v>
      </c>
      <c r="B208" s="213" t="s">
        <v>16</v>
      </c>
      <c r="E208" s="210">
        <v>74000</v>
      </c>
      <c r="F208" s="232">
        <v>214</v>
      </c>
      <c r="G208" s="210">
        <f t="shared" si="4"/>
        <v>2633708.3300000005</v>
      </c>
      <c r="H208" s="240" t="s">
        <v>2697</v>
      </c>
      <c r="J208" s="195"/>
      <c r="K208" s="210"/>
      <c r="L208" s="195"/>
    </row>
    <row r="209" spans="1:12" ht="12.75" customHeight="1">
      <c r="A209" s="212">
        <v>42483</v>
      </c>
      <c r="B209" s="213" t="s">
        <v>2694</v>
      </c>
      <c r="E209" s="210">
        <v>69921.16</v>
      </c>
      <c r="F209" s="232">
        <v>226</v>
      </c>
      <c r="G209" s="210">
        <f t="shared" si="4"/>
        <v>2559708.3300000005</v>
      </c>
      <c r="J209" s="195"/>
      <c r="K209" s="210"/>
      <c r="L209" s="195"/>
    </row>
    <row r="210" spans="1:12" ht="12" customHeight="1">
      <c r="A210" s="212">
        <v>42482</v>
      </c>
      <c r="B210" s="213" t="s">
        <v>2699</v>
      </c>
      <c r="E210" s="210">
        <v>3000</v>
      </c>
      <c r="F210" s="232">
        <v>264</v>
      </c>
      <c r="G210" s="210">
        <f t="shared" si="4"/>
        <v>2489787.1700000004</v>
      </c>
      <c r="H210" s="240" t="s">
        <v>2700</v>
      </c>
      <c r="J210" s="195"/>
      <c r="K210" s="210"/>
      <c r="L210" s="195"/>
    </row>
    <row r="211" spans="1:12" ht="12" customHeight="1">
      <c r="A211" s="212">
        <v>42482</v>
      </c>
      <c r="B211" s="213" t="s">
        <v>2701</v>
      </c>
      <c r="C211" s="203"/>
      <c r="E211" s="204">
        <v>13090.02</v>
      </c>
      <c r="F211" s="232">
        <v>238</v>
      </c>
      <c r="G211" s="210">
        <f t="shared" si="4"/>
        <v>2486787.1700000004</v>
      </c>
      <c r="H211" s="240" t="s">
        <v>2702</v>
      </c>
      <c r="J211" s="195"/>
      <c r="K211" s="204"/>
      <c r="L211" s="195"/>
    </row>
    <row r="212" spans="1:12">
      <c r="A212" s="212">
        <v>42482</v>
      </c>
      <c r="B212" s="213" t="s">
        <v>2703</v>
      </c>
      <c r="C212" s="203"/>
      <c r="E212" s="204">
        <v>110000</v>
      </c>
      <c r="F212" s="232">
        <v>228</v>
      </c>
      <c r="G212" s="210">
        <f t="shared" si="4"/>
        <v>2473697.1500000004</v>
      </c>
      <c r="H212" s="240" t="s">
        <v>2704</v>
      </c>
      <c r="J212" s="195"/>
      <c r="K212" s="204"/>
      <c r="L212" s="195"/>
    </row>
    <row r="213" spans="1:12">
      <c r="A213" s="212">
        <v>42482</v>
      </c>
      <c r="B213" s="213" t="s">
        <v>2705</v>
      </c>
      <c r="C213" s="203"/>
      <c r="E213" s="204">
        <v>5725</v>
      </c>
      <c r="F213" s="232">
        <v>221</v>
      </c>
      <c r="G213" s="210">
        <f t="shared" si="4"/>
        <v>2363697.1500000004</v>
      </c>
      <c r="H213" s="255" t="s">
        <v>3326</v>
      </c>
      <c r="J213" s="195"/>
      <c r="K213" s="204"/>
      <c r="L213" s="195"/>
    </row>
    <row r="214" spans="1:12">
      <c r="A214" s="212">
        <v>42482</v>
      </c>
      <c r="B214" s="213" t="s">
        <v>2705</v>
      </c>
      <c r="C214" s="203"/>
      <c r="E214" s="204">
        <v>105000</v>
      </c>
      <c r="F214" s="232">
        <v>222</v>
      </c>
      <c r="G214" s="210">
        <f t="shared" si="4"/>
        <v>2357972.1500000004</v>
      </c>
      <c r="H214" s="255" t="s">
        <v>3325</v>
      </c>
      <c r="J214" s="195"/>
      <c r="K214" s="204"/>
      <c r="L214" s="195"/>
    </row>
    <row r="215" spans="1:12">
      <c r="A215" s="212">
        <v>42482</v>
      </c>
      <c r="B215" s="213" t="s">
        <v>2706</v>
      </c>
      <c r="C215" s="247">
        <v>115979.56</v>
      </c>
      <c r="D215" s="254">
        <v>143</v>
      </c>
      <c r="E215" s="204"/>
      <c r="G215" s="210">
        <f t="shared" si="4"/>
        <v>2252972.1500000004</v>
      </c>
      <c r="J215" s="195"/>
      <c r="K215" s="204"/>
      <c r="L215" s="195"/>
    </row>
    <row r="216" spans="1:12">
      <c r="A216" s="212">
        <v>42482</v>
      </c>
      <c r="B216" s="213" t="s">
        <v>2707</v>
      </c>
      <c r="C216" s="247">
        <v>15835.71</v>
      </c>
      <c r="D216" s="254">
        <v>144</v>
      </c>
      <c r="E216" s="204"/>
      <c r="G216" s="210">
        <f t="shared" si="4"/>
        <v>2368951.7100000004</v>
      </c>
      <c r="J216" s="195"/>
      <c r="K216" s="204"/>
      <c r="L216" s="195"/>
    </row>
    <row r="217" spans="1:12">
      <c r="A217" s="212">
        <v>42482</v>
      </c>
      <c r="B217" s="213" t="s">
        <v>2708</v>
      </c>
      <c r="C217" s="203"/>
      <c r="E217" s="204">
        <v>245000</v>
      </c>
      <c r="F217" s="232">
        <v>211</v>
      </c>
      <c r="G217" s="210">
        <f t="shared" si="4"/>
        <v>2384787.4200000004</v>
      </c>
      <c r="H217" s="240" t="s">
        <v>2709</v>
      </c>
      <c r="J217" s="195"/>
      <c r="K217" s="204"/>
      <c r="L217" s="195"/>
    </row>
    <row r="218" spans="1:12">
      <c r="A218" s="212">
        <v>42482</v>
      </c>
      <c r="B218" s="213" t="s">
        <v>2710</v>
      </c>
      <c r="C218" s="203"/>
      <c r="E218" s="204">
        <v>274300</v>
      </c>
      <c r="F218" s="232">
        <v>212</v>
      </c>
      <c r="G218" s="210">
        <f t="shared" si="4"/>
        <v>2139787.4200000004</v>
      </c>
      <c r="H218" s="240" t="s">
        <v>2711</v>
      </c>
      <c r="J218" s="195"/>
      <c r="K218" s="204"/>
      <c r="L218" s="195"/>
    </row>
    <row r="219" spans="1:12">
      <c r="A219" s="212">
        <v>42482</v>
      </c>
      <c r="B219" s="227" t="s">
        <v>2712</v>
      </c>
      <c r="C219" s="213"/>
      <c r="E219" s="210">
        <v>149908.01</v>
      </c>
      <c r="F219" s="232">
        <v>284</v>
      </c>
      <c r="G219" s="210">
        <f t="shared" si="4"/>
        <v>1865487.4200000004</v>
      </c>
      <c r="H219" s="240" t="s">
        <v>2713</v>
      </c>
      <c r="I219" s="99" t="s">
        <v>802</v>
      </c>
      <c r="J219" s="195"/>
      <c r="K219" s="210"/>
      <c r="L219" s="195"/>
    </row>
    <row r="220" spans="1:12">
      <c r="A220" s="212">
        <v>42482</v>
      </c>
      <c r="B220" s="227" t="s">
        <v>2714</v>
      </c>
      <c r="C220" s="213"/>
      <c r="E220" s="210">
        <v>125754.81</v>
      </c>
      <c r="F220" s="232">
        <v>285</v>
      </c>
      <c r="G220" s="210">
        <f t="shared" si="4"/>
        <v>1715579.4100000004</v>
      </c>
      <c r="H220" s="240" t="s">
        <v>2715</v>
      </c>
      <c r="I220" s="99" t="s">
        <v>802</v>
      </c>
      <c r="J220" s="195"/>
      <c r="K220" s="210"/>
      <c r="L220" s="195"/>
    </row>
    <row r="221" spans="1:12">
      <c r="A221" s="212">
        <v>42482</v>
      </c>
      <c r="B221" s="227" t="s">
        <v>2716</v>
      </c>
      <c r="C221" s="213"/>
      <c r="E221" s="210">
        <v>197661.82</v>
      </c>
      <c r="F221" s="232">
        <v>286</v>
      </c>
      <c r="G221" s="210">
        <f t="shared" si="4"/>
        <v>1589824.6000000003</v>
      </c>
      <c r="H221" s="240" t="s">
        <v>2717</v>
      </c>
      <c r="I221" s="99" t="s">
        <v>802</v>
      </c>
      <c r="J221" s="195"/>
      <c r="K221" s="210"/>
      <c r="L221" s="195"/>
    </row>
    <row r="222" spans="1:12">
      <c r="A222" s="212">
        <v>42482</v>
      </c>
      <c r="B222" s="213" t="s">
        <v>2718</v>
      </c>
      <c r="C222" s="213"/>
      <c r="E222" s="210">
        <v>144000</v>
      </c>
      <c r="F222" s="232">
        <v>220</v>
      </c>
      <c r="G222" s="210">
        <f t="shared" si="4"/>
        <v>1392162.7800000003</v>
      </c>
      <c r="H222" s="240" t="s">
        <v>2719</v>
      </c>
      <c r="J222" s="195"/>
      <c r="K222" s="210"/>
      <c r="L222" s="195"/>
    </row>
    <row r="223" spans="1:12">
      <c r="A223" s="212">
        <v>42482</v>
      </c>
      <c r="B223" s="213" t="s">
        <v>2720</v>
      </c>
      <c r="C223" s="213"/>
      <c r="E223" s="210">
        <v>6728</v>
      </c>
      <c r="F223" s="232">
        <v>234</v>
      </c>
      <c r="G223" s="210">
        <f t="shared" si="4"/>
        <v>1248162.7800000003</v>
      </c>
      <c r="H223" s="240" t="s">
        <v>2721</v>
      </c>
      <c r="J223" s="195"/>
      <c r="K223" s="210"/>
      <c r="L223" s="195"/>
    </row>
    <row r="224" spans="1:12">
      <c r="A224" s="212">
        <v>42482</v>
      </c>
      <c r="B224" s="213" t="s">
        <v>2722</v>
      </c>
      <c r="C224" s="213"/>
      <c r="E224" s="210">
        <v>351700</v>
      </c>
      <c r="F224" s="232">
        <v>213</v>
      </c>
      <c r="G224" s="210">
        <f t="shared" si="4"/>
        <v>1241434.7800000003</v>
      </c>
      <c r="H224" s="240" t="s">
        <v>2723</v>
      </c>
      <c r="J224" s="195"/>
      <c r="K224" s="210"/>
      <c r="L224" s="195"/>
    </row>
    <row r="225" spans="1:12">
      <c r="A225" s="212">
        <v>42482</v>
      </c>
      <c r="B225" s="213" t="s">
        <v>2724</v>
      </c>
      <c r="C225" s="242">
        <v>105000</v>
      </c>
      <c r="D225" s="254">
        <v>146</v>
      </c>
      <c r="G225" s="210">
        <f t="shared" si="4"/>
        <v>889734.78000000026</v>
      </c>
      <c r="J225" s="195"/>
      <c r="K225" s="210"/>
      <c r="L225" s="195"/>
    </row>
    <row r="226" spans="1:12">
      <c r="A226" s="212">
        <v>42482</v>
      </c>
      <c r="B226" s="203" t="s">
        <v>2725</v>
      </c>
      <c r="C226" s="204"/>
      <c r="E226" s="204">
        <v>1025</v>
      </c>
      <c r="F226" s="232">
        <v>208</v>
      </c>
      <c r="G226" s="210">
        <f t="shared" si="4"/>
        <v>994734.78000000026</v>
      </c>
      <c r="H226" s="246" t="s">
        <v>2726</v>
      </c>
      <c r="I226" s="189"/>
      <c r="J226" s="195"/>
      <c r="K226" s="210"/>
      <c r="L226" s="195"/>
    </row>
    <row r="227" spans="1:12" s="189" customFormat="1">
      <c r="A227" s="212">
        <v>42482</v>
      </c>
      <c r="B227" s="203" t="s">
        <v>2727</v>
      </c>
      <c r="C227" s="204">
        <v>1182786.1200000001</v>
      </c>
      <c r="D227" s="254">
        <v>150</v>
      </c>
      <c r="E227" s="204"/>
      <c r="F227" s="232"/>
      <c r="G227" s="210">
        <f t="shared" si="4"/>
        <v>993709.78000000026</v>
      </c>
      <c r="H227" s="246"/>
      <c r="J227" s="195"/>
      <c r="K227" s="210"/>
      <c r="L227" s="195"/>
    </row>
    <row r="228" spans="1:12" s="189" customFormat="1">
      <c r="A228" s="212">
        <v>42482</v>
      </c>
      <c r="B228" s="203" t="s">
        <v>2728</v>
      </c>
      <c r="C228" s="204">
        <v>2922.82</v>
      </c>
      <c r="D228" s="254">
        <v>145</v>
      </c>
      <c r="E228" s="204"/>
      <c r="F228" s="232"/>
      <c r="G228" s="210">
        <f t="shared" si="4"/>
        <v>2176495.9000000004</v>
      </c>
      <c r="H228" s="246"/>
      <c r="J228" s="195"/>
      <c r="K228" s="210"/>
      <c r="L228" s="195"/>
    </row>
    <row r="229" spans="1:12" s="189" customFormat="1">
      <c r="A229" s="212">
        <v>42482</v>
      </c>
      <c r="B229" s="203" t="s">
        <v>2729</v>
      </c>
      <c r="C229" s="204">
        <v>54681.4</v>
      </c>
      <c r="D229" s="254">
        <v>151</v>
      </c>
      <c r="E229" s="204"/>
      <c r="F229" s="232"/>
      <c r="G229" s="210">
        <f t="shared" si="4"/>
        <v>2179418.7200000002</v>
      </c>
      <c r="H229" s="246"/>
      <c r="J229" s="195"/>
      <c r="K229" s="210"/>
      <c r="L229" s="195"/>
    </row>
    <row r="230" spans="1:12" s="189" customFormat="1">
      <c r="A230" s="212">
        <v>42482</v>
      </c>
      <c r="B230" s="203" t="s">
        <v>2730</v>
      </c>
      <c r="C230" s="204">
        <v>24244</v>
      </c>
      <c r="D230" s="254">
        <v>148</v>
      </c>
      <c r="E230" s="204"/>
      <c r="F230" s="232"/>
      <c r="G230" s="210">
        <f t="shared" si="4"/>
        <v>2234100.12</v>
      </c>
      <c r="H230" s="246"/>
      <c r="J230" s="195"/>
      <c r="K230" s="210"/>
      <c r="L230" s="195"/>
    </row>
    <row r="231" spans="1:12" s="189" customFormat="1">
      <c r="A231" s="212">
        <v>42482</v>
      </c>
      <c r="B231" s="203" t="s">
        <v>2731</v>
      </c>
      <c r="C231" s="204">
        <v>3294</v>
      </c>
      <c r="D231" s="254">
        <v>149</v>
      </c>
      <c r="E231" s="204"/>
      <c r="F231" s="232"/>
      <c r="G231" s="210">
        <f t="shared" si="4"/>
        <v>2258344.12</v>
      </c>
      <c r="H231" s="246"/>
      <c r="J231" s="195"/>
      <c r="K231" s="210"/>
      <c r="L231" s="195"/>
    </row>
    <row r="232" spans="1:12" s="189" customFormat="1">
      <c r="A232" s="212">
        <v>42482</v>
      </c>
      <c r="B232" s="203" t="s">
        <v>2732</v>
      </c>
      <c r="C232" s="204">
        <v>5102.5</v>
      </c>
      <c r="D232" s="254">
        <v>147</v>
      </c>
      <c r="E232" s="204"/>
      <c r="F232" s="232"/>
      <c r="G232" s="210">
        <f t="shared" si="4"/>
        <v>2261638.12</v>
      </c>
      <c r="H232" s="246"/>
      <c r="J232" s="195"/>
      <c r="K232" s="210"/>
      <c r="L232" s="195"/>
    </row>
    <row r="233" spans="1:12" s="189" customFormat="1">
      <c r="A233" s="212">
        <v>42482</v>
      </c>
      <c r="B233" s="203" t="s">
        <v>2733</v>
      </c>
      <c r="C233" s="204"/>
      <c r="D233" s="254"/>
      <c r="E233" s="204">
        <v>2240</v>
      </c>
      <c r="F233" s="232">
        <v>216</v>
      </c>
      <c r="G233" s="210">
        <f t="shared" si="4"/>
        <v>2266740.62</v>
      </c>
      <c r="H233" s="246" t="s">
        <v>2734</v>
      </c>
      <c r="J233" s="195"/>
      <c r="K233" s="210"/>
      <c r="L233" s="195"/>
    </row>
    <row r="234" spans="1:12" s="189" customFormat="1">
      <c r="A234" s="212">
        <v>42482</v>
      </c>
      <c r="B234" s="203" t="s">
        <v>83</v>
      </c>
      <c r="C234" s="204"/>
      <c r="D234" s="254"/>
      <c r="E234" s="204">
        <v>15000</v>
      </c>
      <c r="F234" s="232">
        <v>223</v>
      </c>
      <c r="G234" s="210">
        <f t="shared" si="4"/>
        <v>2264500.62</v>
      </c>
      <c r="H234" s="246" t="s">
        <v>2735</v>
      </c>
      <c r="J234" s="195"/>
      <c r="K234" s="210"/>
      <c r="L234" s="195"/>
    </row>
    <row r="235" spans="1:12" s="189" customFormat="1">
      <c r="A235" s="212">
        <v>42482</v>
      </c>
      <c r="B235" s="203" t="s">
        <v>2736</v>
      </c>
      <c r="C235" s="204"/>
      <c r="D235" s="254"/>
      <c r="E235" s="204">
        <v>20000</v>
      </c>
      <c r="F235" s="232">
        <v>203</v>
      </c>
      <c r="G235" s="210">
        <f t="shared" si="4"/>
        <v>2249500.62</v>
      </c>
      <c r="H235" s="246" t="s">
        <v>2737</v>
      </c>
      <c r="J235" s="195"/>
      <c r="K235" s="210"/>
      <c r="L235" s="195"/>
    </row>
    <row r="236" spans="1:12" s="189" customFormat="1">
      <c r="A236" s="212">
        <v>42482</v>
      </c>
      <c r="B236" s="203" t="s">
        <v>16</v>
      </c>
      <c r="C236" s="204"/>
      <c r="D236" s="254"/>
      <c r="E236" s="204">
        <v>12059.14</v>
      </c>
      <c r="F236" s="232">
        <v>206</v>
      </c>
      <c r="G236" s="210">
        <f t="shared" si="4"/>
        <v>2229500.62</v>
      </c>
      <c r="H236" s="246" t="s">
        <v>2738</v>
      </c>
      <c r="J236" s="195"/>
      <c r="K236" s="210"/>
      <c r="L236" s="195"/>
    </row>
    <row r="237" spans="1:12" s="189" customFormat="1">
      <c r="A237" s="212">
        <v>42482</v>
      </c>
      <c r="B237" s="203" t="s">
        <v>2739</v>
      </c>
      <c r="C237" s="204">
        <v>222904.46</v>
      </c>
      <c r="D237" s="254">
        <v>123</v>
      </c>
      <c r="E237" s="204"/>
      <c r="F237" s="232"/>
      <c r="G237" s="210">
        <f t="shared" si="4"/>
        <v>2217441.48</v>
      </c>
      <c r="H237" s="246"/>
      <c r="J237" s="195"/>
      <c r="K237" s="210"/>
      <c r="L237" s="195"/>
    </row>
    <row r="238" spans="1:12" s="189" customFormat="1">
      <c r="A238" s="212">
        <v>42482</v>
      </c>
      <c r="B238" s="203" t="s">
        <v>16</v>
      </c>
      <c r="C238" s="204"/>
      <c r="D238" s="254"/>
      <c r="E238" s="204">
        <v>130000</v>
      </c>
      <c r="F238" s="232">
        <v>207</v>
      </c>
      <c r="G238" s="210">
        <f t="shared" si="4"/>
        <v>2440345.94</v>
      </c>
      <c r="H238" s="246" t="s">
        <v>2740</v>
      </c>
      <c r="J238" s="195"/>
      <c r="K238" s="210"/>
      <c r="L238" s="195"/>
    </row>
    <row r="239" spans="1:12" s="189" customFormat="1">
      <c r="A239" s="212">
        <v>42482</v>
      </c>
      <c r="B239" s="229" t="s">
        <v>2741</v>
      </c>
      <c r="C239" s="109">
        <v>5000</v>
      </c>
      <c r="D239" s="254" t="s">
        <v>3334</v>
      </c>
      <c r="E239" s="204"/>
      <c r="F239" s="232"/>
      <c r="G239" s="210">
        <f t="shared" si="4"/>
        <v>2310345.94</v>
      </c>
      <c r="H239" s="246"/>
      <c r="J239" s="195"/>
      <c r="K239" s="210"/>
      <c r="L239" s="195"/>
    </row>
    <row r="240" spans="1:12" s="189" customFormat="1">
      <c r="A240" s="212">
        <v>42482</v>
      </c>
      <c r="B240" s="224" t="s">
        <v>50</v>
      </c>
      <c r="C240" s="204">
        <v>9.5399999999999991</v>
      </c>
      <c r="D240" s="254" t="s">
        <v>819</v>
      </c>
      <c r="E240" s="204"/>
      <c r="F240" s="232"/>
      <c r="G240" s="210">
        <f t="shared" si="4"/>
        <v>2315345.94</v>
      </c>
      <c r="H240" s="246"/>
      <c r="J240" s="195"/>
      <c r="K240" s="210"/>
      <c r="L240" s="195"/>
    </row>
    <row r="241" spans="1:12" s="189" customFormat="1">
      <c r="A241" s="212">
        <v>42482</v>
      </c>
      <c r="B241" s="224" t="s">
        <v>52</v>
      </c>
      <c r="C241" s="204">
        <v>59.64</v>
      </c>
      <c r="D241" s="254" t="s">
        <v>819</v>
      </c>
      <c r="E241" s="204"/>
      <c r="F241" s="232"/>
      <c r="G241" s="210">
        <f t="shared" si="4"/>
        <v>2315355.48</v>
      </c>
      <c r="H241" s="246"/>
      <c r="J241" s="195"/>
      <c r="K241" s="210"/>
      <c r="L241" s="195"/>
    </row>
    <row r="242" spans="1:12" s="189" customFormat="1">
      <c r="A242" s="212">
        <v>42482</v>
      </c>
      <c r="B242" s="213" t="s">
        <v>53</v>
      </c>
      <c r="C242" s="210"/>
      <c r="D242" s="254"/>
      <c r="E242" s="210">
        <v>12450.01</v>
      </c>
      <c r="F242" s="232">
        <v>205</v>
      </c>
      <c r="G242" s="210">
        <f t="shared" si="4"/>
        <v>2315415.12</v>
      </c>
      <c r="H242" s="240" t="s">
        <v>2742</v>
      </c>
      <c r="J242" s="195"/>
      <c r="K242" s="210"/>
      <c r="L242" s="195"/>
    </row>
    <row r="243" spans="1:12" s="189" customFormat="1">
      <c r="A243" s="212">
        <v>42482</v>
      </c>
      <c r="B243" s="224" t="s">
        <v>55</v>
      </c>
      <c r="C243" s="210">
        <v>15.05</v>
      </c>
      <c r="D243" s="254" t="s">
        <v>819</v>
      </c>
      <c r="E243" s="210"/>
      <c r="F243" s="232"/>
      <c r="G243" s="210">
        <f t="shared" si="4"/>
        <v>2302965.1100000003</v>
      </c>
      <c r="H243" s="246"/>
      <c r="J243" s="195"/>
      <c r="K243" s="210"/>
      <c r="L243" s="195"/>
    </row>
    <row r="244" spans="1:12" s="189" customFormat="1">
      <c r="A244" s="212">
        <v>42482</v>
      </c>
      <c r="B244" s="224" t="s">
        <v>56</v>
      </c>
      <c r="C244" s="210">
        <v>94.08</v>
      </c>
      <c r="D244" s="254" t="s">
        <v>819</v>
      </c>
      <c r="E244" s="210"/>
      <c r="F244" s="232"/>
      <c r="G244" s="210">
        <f t="shared" si="4"/>
        <v>2302980.16</v>
      </c>
      <c r="H244" s="246"/>
      <c r="J244" s="195"/>
      <c r="K244" s="210"/>
      <c r="L244" s="195"/>
    </row>
    <row r="245" spans="1:12" s="189" customFormat="1">
      <c r="A245" s="212">
        <v>42482</v>
      </c>
      <c r="B245" s="213" t="s">
        <v>57</v>
      </c>
      <c r="C245" s="210"/>
      <c r="D245" s="254"/>
      <c r="E245" s="210">
        <v>3840</v>
      </c>
      <c r="F245" s="232">
        <v>205</v>
      </c>
      <c r="G245" s="210">
        <f t="shared" si="4"/>
        <v>2303074.2400000002</v>
      </c>
      <c r="H245" s="240" t="s">
        <v>2742</v>
      </c>
      <c r="J245" s="195"/>
      <c r="K245" s="210"/>
      <c r="L245" s="195"/>
    </row>
    <row r="246" spans="1:12" s="189" customFormat="1">
      <c r="A246" s="212">
        <v>42481</v>
      </c>
      <c r="B246" s="213" t="s">
        <v>244</v>
      </c>
      <c r="C246" s="210">
        <v>13451.85</v>
      </c>
      <c r="D246" s="254">
        <v>189</v>
      </c>
      <c r="E246" s="210"/>
      <c r="F246" s="232"/>
      <c r="G246" s="210">
        <f t="shared" si="4"/>
        <v>2299234.2400000002</v>
      </c>
      <c r="H246" s="246" t="s">
        <v>841</v>
      </c>
      <c r="J246" s="195"/>
      <c r="K246" s="210"/>
      <c r="L246" s="195"/>
    </row>
    <row r="247" spans="1:12" s="189" customFormat="1">
      <c r="A247" s="212">
        <v>42481</v>
      </c>
      <c r="B247" s="213" t="s">
        <v>2743</v>
      </c>
      <c r="C247" s="210"/>
      <c r="D247" s="254"/>
      <c r="E247" s="210">
        <v>30000</v>
      </c>
      <c r="F247" s="232">
        <v>251</v>
      </c>
      <c r="G247" s="210">
        <f t="shared" si="4"/>
        <v>2312686.0900000003</v>
      </c>
      <c r="H247" s="246" t="s">
        <v>2744</v>
      </c>
      <c r="J247" s="195"/>
      <c r="K247" s="210"/>
      <c r="L247" s="195"/>
    </row>
    <row r="248" spans="1:12" s="189" customFormat="1">
      <c r="A248" s="212">
        <v>42481</v>
      </c>
      <c r="B248" s="213" t="s">
        <v>13</v>
      </c>
      <c r="C248" s="203"/>
      <c r="D248" s="254"/>
      <c r="E248" s="204">
        <v>7309.79</v>
      </c>
      <c r="F248" s="232">
        <v>200</v>
      </c>
      <c r="G248" s="210">
        <f t="shared" si="4"/>
        <v>2282686.0900000003</v>
      </c>
      <c r="H248" s="240" t="s">
        <v>2745</v>
      </c>
      <c r="I248" s="99"/>
      <c r="J248" s="195"/>
      <c r="K248" s="204"/>
      <c r="L248" s="195"/>
    </row>
    <row r="249" spans="1:12">
      <c r="A249" s="212">
        <v>42481</v>
      </c>
      <c r="B249" s="213" t="s">
        <v>13</v>
      </c>
      <c r="C249" s="213"/>
      <c r="E249" s="210">
        <v>1025</v>
      </c>
      <c r="F249" s="232">
        <v>199</v>
      </c>
      <c r="G249" s="210">
        <f t="shared" si="4"/>
        <v>2275376.3000000003</v>
      </c>
      <c r="H249" s="240" t="s">
        <v>2746</v>
      </c>
      <c r="J249" s="195"/>
      <c r="K249" s="210"/>
      <c r="L249" s="195"/>
    </row>
    <row r="250" spans="1:12">
      <c r="A250" s="212">
        <v>42481</v>
      </c>
      <c r="B250" s="213" t="s">
        <v>16</v>
      </c>
      <c r="C250" s="213"/>
      <c r="E250" s="210">
        <v>6248.89</v>
      </c>
      <c r="F250" s="232">
        <v>192</v>
      </c>
      <c r="G250" s="210">
        <f t="shared" si="4"/>
        <v>2274351.3000000003</v>
      </c>
      <c r="H250" s="240" t="s">
        <v>2747</v>
      </c>
      <c r="J250" s="195"/>
      <c r="K250" s="210"/>
      <c r="L250" s="195"/>
    </row>
    <row r="251" spans="1:12">
      <c r="A251" s="212">
        <v>42481</v>
      </c>
      <c r="B251" s="213" t="s">
        <v>16</v>
      </c>
      <c r="C251" s="213"/>
      <c r="E251" s="210">
        <v>45000</v>
      </c>
      <c r="F251" s="232">
        <v>169</v>
      </c>
      <c r="G251" s="210">
        <f t="shared" si="4"/>
        <v>2268102.41</v>
      </c>
      <c r="H251" s="240" t="s">
        <v>2748</v>
      </c>
      <c r="J251" s="195"/>
      <c r="K251" s="210"/>
      <c r="L251" s="195"/>
    </row>
    <row r="252" spans="1:12">
      <c r="A252" s="212">
        <v>42481</v>
      </c>
      <c r="B252" s="213" t="s">
        <v>16</v>
      </c>
      <c r="C252" s="213"/>
      <c r="E252" s="210">
        <v>29915</v>
      </c>
      <c r="F252" s="232">
        <v>202</v>
      </c>
      <c r="G252" s="210">
        <f t="shared" si="4"/>
        <v>2223102.41</v>
      </c>
      <c r="H252" s="240" t="s">
        <v>2749</v>
      </c>
      <c r="J252" s="195"/>
      <c r="K252" s="210"/>
      <c r="L252" s="195"/>
    </row>
    <row r="253" spans="1:12">
      <c r="A253" s="212">
        <v>42481</v>
      </c>
      <c r="B253" s="227" t="s">
        <v>2750</v>
      </c>
      <c r="C253" s="213"/>
      <c r="E253" s="210">
        <v>286892.7</v>
      </c>
      <c r="F253" s="232">
        <v>280</v>
      </c>
      <c r="G253" s="210">
        <f t="shared" ref="G253:G316" si="5">+G254-C253+E253</f>
        <v>2193187.41</v>
      </c>
      <c r="H253" s="240" t="s">
        <v>2751</v>
      </c>
      <c r="I253" s="99" t="s">
        <v>802</v>
      </c>
      <c r="J253" s="195"/>
      <c r="K253" s="210"/>
      <c r="L253" s="195"/>
    </row>
    <row r="254" spans="1:12">
      <c r="A254" s="212">
        <v>42481</v>
      </c>
      <c r="B254" s="227" t="s">
        <v>2752</v>
      </c>
      <c r="C254" s="213"/>
      <c r="E254" s="210">
        <v>165997.49</v>
      </c>
      <c r="F254" s="232">
        <v>281</v>
      </c>
      <c r="G254" s="210">
        <f t="shared" si="5"/>
        <v>1906294.71</v>
      </c>
      <c r="H254" s="240" t="s">
        <v>2753</v>
      </c>
      <c r="I254" s="99" t="s">
        <v>802</v>
      </c>
      <c r="J254" s="195"/>
      <c r="K254" s="210"/>
      <c r="L254" s="195"/>
    </row>
    <row r="255" spans="1:12">
      <c r="A255" s="212">
        <v>42481</v>
      </c>
      <c r="B255" s="227" t="s">
        <v>2754</v>
      </c>
      <c r="C255" s="213"/>
      <c r="E255" s="210">
        <v>212634.53</v>
      </c>
      <c r="F255" s="232">
        <v>282</v>
      </c>
      <c r="G255" s="210">
        <f t="shared" si="5"/>
        <v>1740297.22</v>
      </c>
      <c r="H255" s="240" t="s">
        <v>2755</v>
      </c>
      <c r="I255" s="99" t="s">
        <v>802</v>
      </c>
      <c r="J255" s="195"/>
      <c r="K255" s="210"/>
      <c r="L255" s="195"/>
    </row>
    <row r="256" spans="1:12">
      <c r="A256" s="212">
        <v>42481</v>
      </c>
      <c r="B256" s="227" t="s">
        <v>2756</v>
      </c>
      <c r="C256" s="213"/>
      <c r="E256" s="210">
        <v>181616.3</v>
      </c>
      <c r="F256" s="232">
        <v>283</v>
      </c>
      <c r="G256" s="210">
        <f t="shared" si="5"/>
        <v>1527662.69</v>
      </c>
      <c r="H256" s="240" t="s">
        <v>2757</v>
      </c>
      <c r="I256" s="99" t="s">
        <v>802</v>
      </c>
      <c r="J256" s="195"/>
      <c r="K256" s="210"/>
      <c r="L256" s="195"/>
    </row>
    <row r="257" spans="1:12">
      <c r="A257" s="212">
        <v>42481</v>
      </c>
      <c r="B257" s="213" t="s">
        <v>2758</v>
      </c>
      <c r="C257" s="213"/>
      <c r="E257" s="210">
        <v>3030</v>
      </c>
      <c r="F257" s="232">
        <v>201</v>
      </c>
      <c r="G257" s="210">
        <f t="shared" si="5"/>
        <v>1346046.39</v>
      </c>
      <c r="H257" s="240" t="s">
        <v>2759</v>
      </c>
      <c r="J257" s="195"/>
      <c r="K257" s="210"/>
      <c r="L257" s="195"/>
    </row>
    <row r="258" spans="1:12">
      <c r="A258" s="212">
        <v>42481</v>
      </c>
      <c r="B258" s="213" t="s">
        <v>16</v>
      </c>
      <c r="C258" s="213"/>
      <c r="E258" s="210">
        <v>23734.82</v>
      </c>
      <c r="F258" s="232">
        <v>195</v>
      </c>
      <c r="G258" s="210">
        <f t="shared" si="5"/>
        <v>1343016.39</v>
      </c>
      <c r="H258" s="240" t="s">
        <v>2760</v>
      </c>
      <c r="J258" s="195"/>
      <c r="K258" s="210"/>
      <c r="L258" s="195"/>
    </row>
    <row r="259" spans="1:12">
      <c r="A259" s="212">
        <v>42481</v>
      </c>
      <c r="B259" s="236" t="s">
        <v>2761</v>
      </c>
      <c r="C259" s="204"/>
      <c r="E259" s="204">
        <v>2888.13</v>
      </c>
      <c r="F259" s="232" t="s">
        <v>779</v>
      </c>
      <c r="G259" s="210">
        <f t="shared" si="5"/>
        <v>1319281.5699999998</v>
      </c>
      <c r="J259" s="195"/>
      <c r="K259" s="210"/>
      <c r="L259" s="195"/>
    </row>
    <row r="260" spans="1:12">
      <c r="A260" s="212">
        <v>42481</v>
      </c>
      <c r="B260" s="224" t="s">
        <v>50</v>
      </c>
      <c r="C260" s="210">
        <v>9.31</v>
      </c>
      <c r="D260" s="254" t="s">
        <v>819</v>
      </c>
      <c r="G260" s="210">
        <f t="shared" si="5"/>
        <v>1316393.44</v>
      </c>
      <c r="J260" s="195"/>
      <c r="K260" s="210"/>
      <c r="L260" s="195"/>
    </row>
    <row r="261" spans="1:12">
      <c r="A261" s="212">
        <v>42481</v>
      </c>
      <c r="B261" s="224" t="s">
        <v>52</v>
      </c>
      <c r="C261" s="210">
        <v>58.18</v>
      </c>
      <c r="D261" s="254" t="s">
        <v>819</v>
      </c>
      <c r="G261" s="210">
        <f t="shared" si="5"/>
        <v>1316402.75</v>
      </c>
      <c r="J261" s="195"/>
      <c r="K261" s="210"/>
      <c r="L261" s="195"/>
    </row>
    <row r="262" spans="1:12">
      <c r="A262" s="212">
        <v>42481</v>
      </c>
      <c r="B262" s="213" t="s">
        <v>53</v>
      </c>
      <c r="E262" s="210">
        <v>6061.81</v>
      </c>
      <c r="F262" s="232">
        <v>191</v>
      </c>
      <c r="G262" s="210">
        <f t="shared" si="5"/>
        <v>1316460.93</v>
      </c>
      <c r="H262" s="240" t="s">
        <v>2762</v>
      </c>
      <c r="J262" s="195"/>
      <c r="K262" s="210"/>
      <c r="L262" s="195"/>
    </row>
    <row r="263" spans="1:12">
      <c r="A263" s="212">
        <v>42481</v>
      </c>
      <c r="B263" s="224" t="s">
        <v>55</v>
      </c>
      <c r="C263" s="210">
        <v>70.45</v>
      </c>
      <c r="D263" s="254" t="s">
        <v>819</v>
      </c>
      <c r="G263" s="210">
        <f t="shared" si="5"/>
        <v>1310399.1199999999</v>
      </c>
      <c r="J263" s="195"/>
      <c r="K263" s="210"/>
      <c r="L263" s="195"/>
    </row>
    <row r="264" spans="1:12">
      <c r="A264" s="212">
        <v>42481</v>
      </c>
      <c r="B264" s="224" t="s">
        <v>56</v>
      </c>
      <c r="C264" s="210">
        <v>440.31</v>
      </c>
      <c r="D264" s="254" t="s">
        <v>819</v>
      </c>
      <c r="G264" s="210">
        <f t="shared" si="5"/>
        <v>1310469.5699999998</v>
      </c>
      <c r="J264" s="195"/>
      <c r="K264" s="210"/>
      <c r="L264" s="195"/>
    </row>
    <row r="265" spans="1:12">
      <c r="A265" s="212">
        <v>42481</v>
      </c>
      <c r="B265" s="213" t="s">
        <v>57</v>
      </c>
      <c r="E265" s="210">
        <v>17973.12</v>
      </c>
      <c r="F265" s="232">
        <v>191</v>
      </c>
      <c r="G265" s="210">
        <f t="shared" si="5"/>
        <v>1310909.8799999999</v>
      </c>
      <c r="H265" s="240" t="s">
        <v>2762</v>
      </c>
      <c r="J265" s="195"/>
      <c r="K265" s="210"/>
      <c r="L265" s="195"/>
    </row>
    <row r="266" spans="1:12">
      <c r="A266" s="212">
        <v>42481</v>
      </c>
      <c r="B266" s="213" t="s">
        <v>2763</v>
      </c>
      <c r="C266" s="210">
        <v>117500</v>
      </c>
      <c r="D266" s="254" t="s">
        <v>771</v>
      </c>
      <c r="G266" s="210">
        <f t="shared" si="5"/>
        <v>1292936.7599999998</v>
      </c>
      <c r="J266" s="195"/>
      <c r="K266" s="210"/>
      <c r="L266" s="195"/>
    </row>
    <row r="267" spans="1:12">
      <c r="A267" s="212">
        <v>42480</v>
      </c>
      <c r="B267" s="213" t="s">
        <v>2764</v>
      </c>
      <c r="E267" s="210">
        <v>52500</v>
      </c>
      <c r="F267" s="232">
        <v>194</v>
      </c>
      <c r="G267" s="210">
        <f t="shared" si="5"/>
        <v>1410436.7599999998</v>
      </c>
      <c r="H267" s="240" t="s">
        <v>2765</v>
      </c>
      <c r="J267" s="195"/>
      <c r="K267" s="210"/>
      <c r="L267" s="195"/>
    </row>
    <row r="268" spans="1:12">
      <c r="A268" s="212">
        <v>42480</v>
      </c>
      <c r="B268" s="213" t="s">
        <v>1947</v>
      </c>
      <c r="C268" s="210">
        <v>1841.64</v>
      </c>
      <c r="D268" s="254">
        <v>135</v>
      </c>
      <c r="G268" s="210">
        <f t="shared" si="5"/>
        <v>1357936.7599999998</v>
      </c>
      <c r="H268" s="240" t="s">
        <v>2766</v>
      </c>
      <c r="J268" s="195"/>
      <c r="K268" s="210"/>
      <c r="L268" s="195"/>
    </row>
    <row r="269" spans="1:12">
      <c r="A269" s="212">
        <v>42480</v>
      </c>
      <c r="B269" s="213" t="s">
        <v>1950</v>
      </c>
      <c r="C269" s="210">
        <v>4142.49</v>
      </c>
      <c r="D269" s="254">
        <v>136</v>
      </c>
      <c r="G269" s="210">
        <f t="shared" si="5"/>
        <v>1359778.3999999997</v>
      </c>
      <c r="H269" s="240" t="s">
        <v>2767</v>
      </c>
      <c r="J269" s="195"/>
      <c r="K269" s="210"/>
      <c r="L269" s="195"/>
    </row>
    <row r="270" spans="1:12">
      <c r="A270" s="212">
        <v>42480</v>
      </c>
      <c r="B270" s="227" t="s">
        <v>2768</v>
      </c>
      <c r="E270" s="210">
        <v>227893.34</v>
      </c>
      <c r="F270" s="232">
        <v>278</v>
      </c>
      <c r="G270" s="210">
        <f t="shared" si="5"/>
        <v>1363920.8899999997</v>
      </c>
      <c r="H270" s="240" t="s">
        <v>2769</v>
      </c>
      <c r="I270" s="99" t="s">
        <v>802</v>
      </c>
      <c r="J270" s="195"/>
      <c r="K270" s="210"/>
      <c r="L270" s="195"/>
    </row>
    <row r="271" spans="1:12">
      <c r="A271" s="212">
        <v>42480</v>
      </c>
      <c r="B271" s="227" t="s">
        <v>2770</v>
      </c>
      <c r="E271" s="210">
        <v>152590.44</v>
      </c>
      <c r="F271" s="232">
        <v>279</v>
      </c>
      <c r="G271" s="210">
        <f t="shared" si="5"/>
        <v>1136027.5499999996</v>
      </c>
      <c r="H271" s="240" t="s">
        <v>2771</v>
      </c>
      <c r="I271" s="99" t="s">
        <v>802</v>
      </c>
      <c r="J271" s="195"/>
      <c r="K271" s="210"/>
      <c r="L271" s="195"/>
    </row>
    <row r="272" spans="1:12">
      <c r="A272" s="212">
        <v>42480</v>
      </c>
      <c r="B272" s="213" t="s">
        <v>2772</v>
      </c>
      <c r="C272" s="210">
        <v>3928.25</v>
      </c>
      <c r="D272" s="254">
        <v>126</v>
      </c>
      <c r="G272" s="210">
        <f t="shared" si="5"/>
        <v>983437.10999999964</v>
      </c>
      <c r="J272" s="195"/>
      <c r="K272" s="210"/>
      <c r="L272" s="195"/>
    </row>
    <row r="273" spans="1:12">
      <c r="A273" s="212">
        <v>42480</v>
      </c>
      <c r="B273" s="213" t="s">
        <v>2773</v>
      </c>
      <c r="E273" s="210">
        <v>411000</v>
      </c>
      <c r="F273" s="232">
        <v>197</v>
      </c>
      <c r="G273" s="210">
        <f t="shared" si="5"/>
        <v>987365.35999999964</v>
      </c>
      <c r="H273" s="255" t="s">
        <v>3324</v>
      </c>
      <c r="J273" s="195"/>
      <c r="K273" s="210"/>
      <c r="L273" s="195"/>
    </row>
    <row r="274" spans="1:12">
      <c r="A274" s="212">
        <v>42480</v>
      </c>
      <c r="B274" s="213" t="s">
        <v>2774</v>
      </c>
      <c r="E274" s="210">
        <v>2129.5300000000002</v>
      </c>
      <c r="F274" s="232">
        <v>209</v>
      </c>
      <c r="G274" s="210">
        <f t="shared" si="5"/>
        <v>576365.35999999964</v>
      </c>
      <c r="H274" s="240" t="s">
        <v>2775</v>
      </c>
      <c r="J274" s="195"/>
      <c r="K274" s="210"/>
      <c r="L274" s="195"/>
    </row>
    <row r="275" spans="1:12">
      <c r="A275" s="212">
        <v>42480</v>
      </c>
      <c r="B275" s="213" t="s">
        <v>2776</v>
      </c>
      <c r="E275" s="210">
        <v>180000</v>
      </c>
      <c r="F275" s="232">
        <v>204</v>
      </c>
      <c r="G275" s="210">
        <f t="shared" si="5"/>
        <v>574235.82999999961</v>
      </c>
      <c r="H275" s="240" t="s">
        <v>2777</v>
      </c>
      <c r="J275" s="195"/>
      <c r="K275" s="210"/>
      <c r="L275" s="195"/>
    </row>
    <row r="276" spans="1:12">
      <c r="A276" s="212">
        <v>42480</v>
      </c>
      <c r="B276" s="213" t="s">
        <v>2778</v>
      </c>
      <c r="E276" s="210">
        <v>45000</v>
      </c>
      <c r="F276" s="232">
        <v>177</v>
      </c>
      <c r="G276" s="210">
        <f t="shared" si="5"/>
        <v>394235.82999999961</v>
      </c>
      <c r="H276" s="240" t="s">
        <v>2779</v>
      </c>
      <c r="J276" s="195"/>
      <c r="K276" s="210"/>
      <c r="L276" s="195"/>
    </row>
    <row r="277" spans="1:12">
      <c r="A277" s="212">
        <v>42480</v>
      </c>
      <c r="B277" s="213" t="s">
        <v>2780</v>
      </c>
      <c r="E277" s="210">
        <v>3030</v>
      </c>
      <c r="F277" s="232">
        <v>170</v>
      </c>
      <c r="G277" s="210">
        <f t="shared" si="5"/>
        <v>349235.82999999961</v>
      </c>
      <c r="H277" s="240" t="s">
        <v>2781</v>
      </c>
      <c r="J277" s="195"/>
      <c r="K277" s="210"/>
      <c r="L277" s="195"/>
    </row>
    <row r="278" spans="1:12">
      <c r="A278" s="212">
        <v>42480</v>
      </c>
      <c r="B278" s="213" t="s">
        <v>2782</v>
      </c>
      <c r="E278" s="210">
        <v>14197.01</v>
      </c>
      <c r="F278" s="232">
        <v>182</v>
      </c>
      <c r="G278" s="210">
        <f t="shared" si="5"/>
        <v>346205.82999999961</v>
      </c>
      <c r="H278" s="240" t="s">
        <v>2783</v>
      </c>
      <c r="J278" s="195"/>
      <c r="K278" s="210"/>
      <c r="L278" s="195"/>
    </row>
    <row r="279" spans="1:12">
      <c r="A279" s="212">
        <v>42480</v>
      </c>
      <c r="B279" s="213" t="s">
        <v>2784</v>
      </c>
      <c r="E279" s="210">
        <v>164800</v>
      </c>
      <c r="F279" s="232">
        <v>189</v>
      </c>
      <c r="G279" s="210">
        <f t="shared" si="5"/>
        <v>332008.8199999996</v>
      </c>
      <c r="H279" s="240" t="s">
        <v>2785</v>
      </c>
      <c r="J279" s="195"/>
      <c r="K279" s="210"/>
      <c r="L279" s="195"/>
    </row>
    <row r="280" spans="1:12">
      <c r="A280" s="212">
        <v>42480</v>
      </c>
      <c r="B280" s="213" t="s">
        <v>2786</v>
      </c>
      <c r="C280" s="210">
        <v>1738664.5</v>
      </c>
      <c r="D280" s="254">
        <v>133</v>
      </c>
      <c r="G280" s="210">
        <f t="shared" si="5"/>
        <v>167208.8199999996</v>
      </c>
      <c r="J280" s="195"/>
      <c r="K280" s="210"/>
      <c r="L280" s="195"/>
    </row>
    <row r="281" spans="1:12">
      <c r="A281" s="212">
        <v>42480</v>
      </c>
      <c r="B281" s="213" t="s">
        <v>2787</v>
      </c>
      <c r="E281" s="210">
        <v>530000</v>
      </c>
      <c r="F281" s="232">
        <v>196</v>
      </c>
      <c r="G281" s="210">
        <f t="shared" si="5"/>
        <v>1905873.3199999996</v>
      </c>
      <c r="H281" s="240" t="s">
        <v>2788</v>
      </c>
      <c r="J281" s="195"/>
      <c r="K281" s="210"/>
      <c r="L281" s="195"/>
    </row>
    <row r="282" spans="1:12">
      <c r="A282" s="212">
        <v>42480</v>
      </c>
      <c r="B282" s="213" t="s">
        <v>2789</v>
      </c>
      <c r="E282" s="210">
        <v>200029.82</v>
      </c>
      <c r="F282" s="232">
        <v>276</v>
      </c>
      <c r="G282" s="210">
        <f t="shared" si="5"/>
        <v>1375873.3199999996</v>
      </c>
      <c r="H282" s="240" t="s">
        <v>2790</v>
      </c>
      <c r="J282" s="195"/>
      <c r="K282" s="210"/>
      <c r="L282" s="195"/>
    </row>
    <row r="283" spans="1:12">
      <c r="A283" s="212">
        <v>42480</v>
      </c>
      <c r="B283" s="213" t="s">
        <v>2791</v>
      </c>
      <c r="C283" s="210">
        <v>1025</v>
      </c>
      <c r="D283" s="254">
        <v>140</v>
      </c>
      <c r="G283" s="210">
        <f t="shared" si="5"/>
        <v>1175843.4999999995</v>
      </c>
      <c r="J283" s="195"/>
      <c r="K283" s="210"/>
      <c r="L283" s="195"/>
    </row>
    <row r="284" spans="1:12">
      <c r="A284" s="212">
        <v>42480</v>
      </c>
      <c r="B284" s="213" t="s">
        <v>2792</v>
      </c>
      <c r="C284" s="210">
        <v>4547.2</v>
      </c>
      <c r="D284" s="254">
        <v>138</v>
      </c>
      <c r="G284" s="210">
        <f t="shared" si="5"/>
        <v>1176868.4999999995</v>
      </c>
      <c r="J284" s="195"/>
      <c r="K284" s="210"/>
      <c r="L284" s="195"/>
    </row>
    <row r="285" spans="1:12">
      <c r="A285" s="212">
        <v>42480</v>
      </c>
      <c r="B285" s="213" t="s">
        <v>2793</v>
      </c>
      <c r="C285" s="210">
        <v>27840</v>
      </c>
      <c r="D285" s="254">
        <v>139</v>
      </c>
      <c r="G285" s="210">
        <f t="shared" si="5"/>
        <v>1181415.6999999995</v>
      </c>
      <c r="J285" s="195"/>
      <c r="K285" s="210"/>
      <c r="L285" s="195"/>
    </row>
    <row r="286" spans="1:12">
      <c r="A286" s="212">
        <v>42480</v>
      </c>
      <c r="B286" s="213" t="s">
        <v>2794</v>
      </c>
      <c r="C286" s="210">
        <v>10000</v>
      </c>
      <c r="D286" s="254">
        <v>141</v>
      </c>
      <c r="G286" s="210">
        <f t="shared" si="5"/>
        <v>1209255.6999999995</v>
      </c>
      <c r="J286" s="195"/>
      <c r="K286" s="210"/>
      <c r="L286" s="195"/>
    </row>
    <row r="287" spans="1:12">
      <c r="A287" s="212">
        <v>42480</v>
      </c>
      <c r="B287" s="213" t="s">
        <v>2795</v>
      </c>
      <c r="C287" s="210">
        <v>20000</v>
      </c>
      <c r="D287" s="254">
        <v>142</v>
      </c>
      <c r="G287" s="210">
        <f t="shared" si="5"/>
        <v>1219255.6999999995</v>
      </c>
      <c r="J287" s="195"/>
      <c r="K287" s="210"/>
      <c r="L287" s="195"/>
    </row>
    <row r="288" spans="1:12">
      <c r="A288" s="212">
        <v>42480</v>
      </c>
      <c r="B288" s="213" t="s">
        <v>2796</v>
      </c>
      <c r="C288" s="210">
        <v>1566</v>
      </c>
      <c r="D288" s="254">
        <v>137</v>
      </c>
      <c r="G288" s="210">
        <f t="shared" si="5"/>
        <v>1239255.6999999995</v>
      </c>
      <c r="J288" s="195"/>
      <c r="K288" s="210"/>
      <c r="L288" s="195"/>
    </row>
    <row r="289" spans="1:12">
      <c r="A289" s="212">
        <v>42480</v>
      </c>
      <c r="B289" s="213" t="s">
        <v>2797</v>
      </c>
      <c r="E289" s="210">
        <v>3642.07</v>
      </c>
      <c r="F289" s="232">
        <v>225</v>
      </c>
      <c r="G289" s="210">
        <f t="shared" si="5"/>
        <v>1240821.6999999995</v>
      </c>
      <c r="H289" s="240" t="s">
        <v>2798</v>
      </c>
      <c r="J289" s="195"/>
      <c r="K289" s="210"/>
      <c r="L289" s="195"/>
    </row>
    <row r="290" spans="1:12">
      <c r="A290" s="212">
        <v>42480</v>
      </c>
      <c r="B290" s="203" t="s">
        <v>16</v>
      </c>
      <c r="C290" s="204"/>
      <c r="E290" s="204">
        <v>160000</v>
      </c>
      <c r="F290" s="232">
        <v>188</v>
      </c>
      <c r="G290" s="210">
        <f t="shared" si="5"/>
        <v>1237179.6299999994</v>
      </c>
      <c r="H290" s="240" t="s">
        <v>2799</v>
      </c>
      <c r="J290" s="195"/>
      <c r="K290" s="204"/>
      <c r="L290" s="195"/>
    </row>
    <row r="291" spans="1:12">
      <c r="A291" s="212">
        <v>42480</v>
      </c>
      <c r="B291" s="203" t="s">
        <v>2800</v>
      </c>
      <c r="C291" s="204">
        <v>160000</v>
      </c>
      <c r="D291" s="254">
        <v>128</v>
      </c>
      <c r="E291" s="204"/>
      <c r="G291" s="210">
        <f t="shared" si="5"/>
        <v>1077179.6299999994</v>
      </c>
      <c r="J291" s="195"/>
      <c r="K291" s="204"/>
      <c r="L291" s="195"/>
    </row>
    <row r="292" spans="1:12">
      <c r="A292" s="212">
        <v>42480</v>
      </c>
      <c r="B292" s="229" t="s">
        <v>2801</v>
      </c>
      <c r="C292" s="129">
        <v>5000</v>
      </c>
      <c r="D292" s="254" t="s">
        <v>3334</v>
      </c>
      <c r="G292" s="210">
        <f t="shared" si="5"/>
        <v>1237179.6299999994</v>
      </c>
      <c r="J292" s="195"/>
      <c r="K292" s="210"/>
      <c r="L292" s="195"/>
    </row>
    <row r="293" spans="1:12">
      <c r="A293" s="212">
        <v>42480</v>
      </c>
      <c r="B293" s="213" t="s">
        <v>2802</v>
      </c>
      <c r="E293" s="210">
        <v>195900</v>
      </c>
      <c r="F293" s="232">
        <v>190</v>
      </c>
      <c r="G293" s="210">
        <f t="shared" si="5"/>
        <v>1242179.6299999994</v>
      </c>
      <c r="H293" s="240" t="s">
        <v>2803</v>
      </c>
      <c r="J293" s="195"/>
      <c r="K293" s="210"/>
      <c r="L293" s="195"/>
    </row>
    <row r="294" spans="1:12">
      <c r="A294" s="212">
        <v>42480</v>
      </c>
      <c r="B294" s="213" t="s">
        <v>1040</v>
      </c>
      <c r="C294" s="210">
        <v>24478.37</v>
      </c>
      <c r="D294" s="254">
        <v>134</v>
      </c>
      <c r="G294" s="210">
        <f t="shared" si="5"/>
        <v>1046279.6299999993</v>
      </c>
      <c r="H294" s="240" t="s">
        <v>2804</v>
      </c>
      <c r="J294" s="195"/>
      <c r="K294" s="210"/>
      <c r="L294" s="195"/>
    </row>
    <row r="295" spans="1:12">
      <c r="A295" s="212">
        <v>42480</v>
      </c>
      <c r="B295" s="224" t="s">
        <v>50</v>
      </c>
      <c r="C295" s="204">
        <v>14.31</v>
      </c>
      <c r="D295" s="254" t="s">
        <v>819</v>
      </c>
      <c r="E295" s="204"/>
      <c r="G295" s="210">
        <f t="shared" si="5"/>
        <v>1070757.9999999993</v>
      </c>
      <c r="J295" s="195"/>
      <c r="K295" s="210"/>
      <c r="L295" s="195"/>
    </row>
    <row r="296" spans="1:12">
      <c r="A296" s="212">
        <v>42480</v>
      </c>
      <c r="B296" s="224" t="s">
        <v>52</v>
      </c>
      <c r="C296" s="204">
        <v>89.42</v>
      </c>
      <c r="D296" s="254" t="s">
        <v>819</v>
      </c>
      <c r="E296" s="204"/>
      <c r="G296" s="210">
        <f t="shared" si="5"/>
        <v>1070772.3099999994</v>
      </c>
      <c r="J296" s="195"/>
      <c r="K296" s="210"/>
      <c r="L296" s="195"/>
    </row>
    <row r="297" spans="1:12">
      <c r="A297" s="212">
        <v>42480</v>
      </c>
      <c r="B297" s="213" t="s">
        <v>53</v>
      </c>
      <c r="E297" s="210">
        <v>12395.08</v>
      </c>
      <c r="F297" s="232">
        <v>171</v>
      </c>
      <c r="G297" s="210">
        <f t="shared" si="5"/>
        <v>1070861.7299999993</v>
      </c>
      <c r="H297" s="240" t="s">
        <v>2805</v>
      </c>
      <c r="J297" s="195"/>
      <c r="K297" s="210"/>
      <c r="L297" s="195"/>
    </row>
    <row r="298" spans="1:12">
      <c r="A298" s="212">
        <v>42480</v>
      </c>
      <c r="B298" s="224" t="s">
        <v>55</v>
      </c>
      <c r="C298" s="210">
        <v>19.87</v>
      </c>
      <c r="D298" s="254" t="s">
        <v>819</v>
      </c>
      <c r="G298" s="210">
        <f t="shared" si="5"/>
        <v>1058466.6499999992</v>
      </c>
      <c r="J298" s="195"/>
      <c r="K298" s="210"/>
      <c r="L298" s="195"/>
    </row>
    <row r="299" spans="1:12">
      <c r="A299" s="212">
        <v>42480</v>
      </c>
      <c r="B299" s="224" t="s">
        <v>56</v>
      </c>
      <c r="C299" s="210">
        <v>124.21</v>
      </c>
      <c r="D299" s="254" t="s">
        <v>819</v>
      </c>
      <c r="G299" s="210">
        <f t="shared" si="5"/>
        <v>1058486.5199999993</v>
      </c>
      <c r="J299" s="195"/>
      <c r="K299" s="210"/>
      <c r="L299" s="195"/>
    </row>
    <row r="300" spans="1:12">
      <c r="A300" s="212">
        <v>42480</v>
      </c>
      <c r="B300" s="213" t="s">
        <v>57</v>
      </c>
      <c r="E300" s="210">
        <v>5070.0200000000004</v>
      </c>
      <c r="F300" s="232">
        <v>171</v>
      </c>
      <c r="G300" s="210">
        <f t="shared" si="5"/>
        <v>1058610.7299999993</v>
      </c>
      <c r="H300" s="240" t="s">
        <v>2805</v>
      </c>
      <c r="J300" s="195"/>
      <c r="K300" s="210"/>
      <c r="L300" s="195"/>
    </row>
    <row r="301" spans="1:12">
      <c r="A301" s="212">
        <v>42479</v>
      </c>
      <c r="B301" s="203" t="s">
        <v>986</v>
      </c>
      <c r="C301" s="204"/>
      <c r="E301" s="204">
        <v>110000</v>
      </c>
      <c r="F301" s="232">
        <v>187</v>
      </c>
      <c r="G301" s="210">
        <f t="shared" si="5"/>
        <v>1053540.7099999993</v>
      </c>
      <c r="H301" s="240" t="s">
        <v>2806</v>
      </c>
      <c r="J301" s="195"/>
      <c r="K301" s="204"/>
      <c r="L301" s="195"/>
    </row>
    <row r="302" spans="1:12">
      <c r="A302" s="212">
        <v>42479</v>
      </c>
      <c r="B302" s="203" t="s">
        <v>16</v>
      </c>
      <c r="C302" s="204"/>
      <c r="E302" s="204">
        <v>85000</v>
      </c>
      <c r="F302" s="232">
        <v>180</v>
      </c>
      <c r="G302" s="210">
        <f t="shared" si="5"/>
        <v>943540.70999999926</v>
      </c>
      <c r="H302" s="240" t="s">
        <v>2807</v>
      </c>
      <c r="J302" s="195"/>
      <c r="K302" s="204"/>
      <c r="L302" s="195"/>
    </row>
    <row r="303" spans="1:12">
      <c r="A303" s="212">
        <v>42479</v>
      </c>
      <c r="B303" s="203" t="s">
        <v>2808</v>
      </c>
      <c r="C303" s="204"/>
      <c r="E303" s="204">
        <v>38128.720000000001</v>
      </c>
      <c r="F303" s="232">
        <v>184</v>
      </c>
      <c r="G303" s="210">
        <f t="shared" si="5"/>
        <v>858540.70999999926</v>
      </c>
      <c r="H303" s="255" t="s">
        <v>3322</v>
      </c>
      <c r="J303" s="195"/>
      <c r="K303" s="204"/>
      <c r="L303" s="195"/>
    </row>
    <row r="304" spans="1:12">
      <c r="A304" s="212">
        <v>42479</v>
      </c>
      <c r="B304" s="203" t="s">
        <v>2808</v>
      </c>
      <c r="C304" s="204"/>
      <c r="E304" s="204">
        <v>10804.52</v>
      </c>
      <c r="F304" s="232">
        <v>185</v>
      </c>
      <c r="G304" s="210">
        <f t="shared" si="5"/>
        <v>820411.98999999929</v>
      </c>
      <c r="H304" s="255" t="s">
        <v>3323</v>
      </c>
      <c r="J304" s="195"/>
      <c r="K304" s="204"/>
      <c r="L304" s="195"/>
    </row>
    <row r="305" spans="1:12">
      <c r="A305" s="212">
        <v>42479</v>
      </c>
      <c r="B305" s="213" t="s">
        <v>2809</v>
      </c>
      <c r="E305" s="210">
        <v>6072.26</v>
      </c>
      <c r="F305" s="232">
        <v>186</v>
      </c>
      <c r="G305" s="210">
        <f t="shared" si="5"/>
        <v>809607.46999999927</v>
      </c>
      <c r="H305" s="255" t="s">
        <v>3322</v>
      </c>
      <c r="J305" s="195"/>
      <c r="K305" s="210"/>
      <c r="L305" s="195"/>
    </row>
    <row r="306" spans="1:12">
      <c r="A306" s="212">
        <v>42479</v>
      </c>
      <c r="B306" s="213" t="s">
        <v>2810</v>
      </c>
      <c r="C306" s="210">
        <v>11731.25</v>
      </c>
      <c r="D306" s="254">
        <v>116</v>
      </c>
      <c r="G306" s="210">
        <f t="shared" si="5"/>
        <v>803535.20999999926</v>
      </c>
      <c r="J306" s="195"/>
      <c r="K306" s="210"/>
      <c r="L306" s="195"/>
    </row>
    <row r="307" spans="1:12">
      <c r="A307" s="212">
        <v>42479</v>
      </c>
      <c r="B307" s="226" t="s">
        <v>2811</v>
      </c>
      <c r="E307" s="210">
        <v>30581.49</v>
      </c>
      <c r="F307" s="232">
        <v>326</v>
      </c>
      <c r="G307" s="210">
        <f t="shared" si="5"/>
        <v>815266.45999999926</v>
      </c>
      <c r="J307" s="195"/>
      <c r="K307" s="210"/>
      <c r="L307" s="195"/>
    </row>
    <row r="308" spans="1:12">
      <c r="A308" s="212">
        <v>42479</v>
      </c>
      <c r="B308" s="213" t="s">
        <v>2812</v>
      </c>
      <c r="C308" s="210">
        <v>8993.18</v>
      </c>
      <c r="D308" s="254">
        <v>115</v>
      </c>
      <c r="G308" s="210">
        <f t="shared" si="5"/>
        <v>784684.96999999927</v>
      </c>
      <c r="J308" s="195"/>
      <c r="K308" s="210"/>
      <c r="L308" s="195"/>
    </row>
    <row r="309" spans="1:12">
      <c r="A309" s="212">
        <v>42479</v>
      </c>
      <c r="B309" s="213" t="s">
        <v>2813</v>
      </c>
      <c r="C309" s="210">
        <v>8749.7000000000007</v>
      </c>
      <c r="D309" s="254">
        <v>114</v>
      </c>
      <c r="G309" s="210">
        <f t="shared" si="5"/>
        <v>793678.14999999932</v>
      </c>
      <c r="J309" s="195"/>
      <c r="K309" s="210"/>
      <c r="L309" s="195"/>
    </row>
    <row r="310" spans="1:12">
      <c r="A310" s="212">
        <v>42479</v>
      </c>
      <c r="B310" s="213" t="s">
        <v>2814</v>
      </c>
      <c r="C310" s="210">
        <v>11390.18</v>
      </c>
      <c r="D310" s="254">
        <v>113</v>
      </c>
      <c r="G310" s="210">
        <f t="shared" si="5"/>
        <v>802427.84999999928</v>
      </c>
      <c r="J310" s="195"/>
      <c r="K310" s="210"/>
      <c r="L310" s="195"/>
    </row>
    <row r="311" spans="1:12">
      <c r="A311" s="212">
        <v>42479</v>
      </c>
      <c r="B311" s="213" t="s">
        <v>2815</v>
      </c>
      <c r="C311" s="210">
        <v>9054.5400000000009</v>
      </c>
      <c r="D311" s="254">
        <v>112</v>
      </c>
      <c r="G311" s="210">
        <f t="shared" si="5"/>
        <v>813818.02999999933</v>
      </c>
      <c r="J311" s="195"/>
      <c r="K311" s="210"/>
      <c r="L311" s="195"/>
    </row>
    <row r="312" spans="1:12">
      <c r="A312" s="212">
        <v>42479</v>
      </c>
      <c r="B312" s="213" t="s">
        <v>2816</v>
      </c>
      <c r="C312" s="210">
        <v>13172.11</v>
      </c>
      <c r="D312" s="254">
        <v>111</v>
      </c>
      <c r="G312" s="210">
        <f t="shared" si="5"/>
        <v>822872.56999999937</v>
      </c>
      <c r="J312" s="195"/>
      <c r="K312" s="210"/>
      <c r="L312" s="195"/>
    </row>
    <row r="313" spans="1:12">
      <c r="A313" s="212">
        <v>42479</v>
      </c>
      <c r="B313" s="213" t="s">
        <v>2817</v>
      </c>
      <c r="E313" s="210">
        <v>268000</v>
      </c>
      <c r="F313" s="232">
        <v>183</v>
      </c>
      <c r="G313" s="210">
        <f t="shared" si="5"/>
        <v>836044.67999999935</v>
      </c>
      <c r="H313" s="240" t="s">
        <v>2818</v>
      </c>
      <c r="J313" s="195"/>
      <c r="K313" s="210"/>
      <c r="L313" s="195"/>
    </row>
    <row r="314" spans="1:12">
      <c r="A314" s="212">
        <v>42479</v>
      </c>
      <c r="B314" s="213" t="s">
        <v>16</v>
      </c>
      <c r="E314" s="210">
        <v>2830.01</v>
      </c>
      <c r="F314" s="232">
        <v>172</v>
      </c>
      <c r="G314" s="210">
        <f t="shared" si="5"/>
        <v>568044.67999999935</v>
      </c>
      <c r="H314" s="240" t="s">
        <v>2819</v>
      </c>
      <c r="J314" s="195"/>
      <c r="K314" s="210"/>
      <c r="L314" s="195"/>
    </row>
    <row r="315" spans="1:12">
      <c r="A315" s="212">
        <v>42479</v>
      </c>
      <c r="B315" s="213" t="s">
        <v>16</v>
      </c>
      <c r="E315" s="210">
        <v>10000.01</v>
      </c>
      <c r="F315" s="232">
        <v>193</v>
      </c>
      <c r="G315" s="210">
        <f t="shared" si="5"/>
        <v>565214.66999999934</v>
      </c>
      <c r="H315" s="240" t="s">
        <v>2820</v>
      </c>
      <c r="J315" s="195"/>
      <c r="K315" s="210"/>
      <c r="L315" s="195"/>
    </row>
    <row r="316" spans="1:12">
      <c r="A316" s="212">
        <v>42479</v>
      </c>
      <c r="B316" s="213" t="s">
        <v>13</v>
      </c>
      <c r="E316" s="210">
        <v>2839.99</v>
      </c>
      <c r="F316" s="232">
        <v>167</v>
      </c>
      <c r="G316" s="210">
        <f t="shared" si="5"/>
        <v>555214.65999999933</v>
      </c>
      <c r="H316" s="240" t="s">
        <v>2821</v>
      </c>
      <c r="J316" s="195"/>
      <c r="K316" s="210"/>
      <c r="L316" s="195"/>
    </row>
    <row r="317" spans="1:12">
      <c r="A317" s="212">
        <v>42479</v>
      </c>
      <c r="B317" s="213" t="s">
        <v>2822</v>
      </c>
      <c r="E317" s="210">
        <v>20000</v>
      </c>
      <c r="F317" s="232">
        <v>179</v>
      </c>
      <c r="G317" s="210">
        <f t="shared" ref="G317:G380" si="6">+G318-C317+E317</f>
        <v>552374.66999999934</v>
      </c>
      <c r="H317" s="240" t="s">
        <v>2823</v>
      </c>
      <c r="J317" s="195"/>
      <c r="K317" s="210"/>
      <c r="L317" s="195"/>
    </row>
    <row r="318" spans="1:12">
      <c r="A318" s="212">
        <v>42479</v>
      </c>
      <c r="B318" s="213" t="s">
        <v>2824</v>
      </c>
      <c r="E318" s="210">
        <v>3030</v>
      </c>
      <c r="F318" s="232">
        <v>175</v>
      </c>
      <c r="G318" s="210">
        <f t="shared" si="6"/>
        <v>532374.66999999934</v>
      </c>
      <c r="H318" s="240" t="s">
        <v>2825</v>
      </c>
      <c r="J318" s="195"/>
      <c r="K318" s="210"/>
      <c r="L318" s="195"/>
    </row>
    <row r="319" spans="1:12">
      <c r="A319" s="212">
        <v>42479</v>
      </c>
      <c r="B319" s="213" t="s">
        <v>2826</v>
      </c>
      <c r="C319" s="210">
        <v>507222.22</v>
      </c>
      <c r="D319" s="254">
        <v>129</v>
      </c>
      <c r="G319" s="210">
        <f t="shared" si="6"/>
        <v>529344.66999999934</v>
      </c>
      <c r="J319" s="195"/>
      <c r="K319" s="210"/>
      <c r="L319" s="195"/>
    </row>
    <row r="320" spans="1:12">
      <c r="A320" s="212">
        <v>42479</v>
      </c>
      <c r="B320" s="213" t="s">
        <v>2827</v>
      </c>
      <c r="C320" s="210">
        <v>3456.8</v>
      </c>
      <c r="D320" s="254">
        <v>130</v>
      </c>
      <c r="G320" s="210">
        <f t="shared" si="6"/>
        <v>1036566.8899999993</v>
      </c>
      <c r="J320" s="195"/>
      <c r="K320" s="210"/>
      <c r="L320" s="195"/>
    </row>
    <row r="321" spans="1:12">
      <c r="A321" s="212">
        <v>42479</v>
      </c>
      <c r="B321" s="213" t="s">
        <v>2828</v>
      </c>
      <c r="E321" s="210">
        <v>10000</v>
      </c>
      <c r="F321" s="232">
        <v>118</v>
      </c>
      <c r="G321" s="210">
        <f t="shared" si="6"/>
        <v>1040023.6899999994</v>
      </c>
      <c r="H321" s="240" t="s">
        <v>2829</v>
      </c>
      <c r="J321" s="195"/>
      <c r="K321" s="210"/>
      <c r="L321" s="195"/>
    </row>
    <row r="322" spans="1:12">
      <c r="A322" s="212">
        <v>42479</v>
      </c>
      <c r="B322" s="226" t="s">
        <v>2830</v>
      </c>
      <c r="C322" s="204"/>
      <c r="E322" s="204">
        <v>12794.5</v>
      </c>
      <c r="F322" s="232">
        <v>173</v>
      </c>
      <c r="G322" s="210">
        <f t="shared" si="6"/>
        <v>1030023.6899999994</v>
      </c>
      <c r="H322" s="240" t="s">
        <v>2831</v>
      </c>
      <c r="J322" s="195"/>
      <c r="K322" s="204"/>
      <c r="L322" s="195"/>
    </row>
    <row r="323" spans="1:12">
      <c r="A323" s="212">
        <v>42479</v>
      </c>
      <c r="B323" s="226" t="s">
        <v>2832</v>
      </c>
      <c r="C323" s="204"/>
      <c r="E323" s="204">
        <v>5146.79</v>
      </c>
      <c r="F323" s="232">
        <v>174</v>
      </c>
      <c r="G323" s="210">
        <f t="shared" si="6"/>
        <v>1017229.1899999994</v>
      </c>
      <c r="H323" s="240" t="s">
        <v>2833</v>
      </c>
      <c r="J323" s="195"/>
      <c r="K323" s="204"/>
      <c r="L323" s="195"/>
    </row>
    <row r="324" spans="1:12">
      <c r="A324" s="212">
        <v>42479</v>
      </c>
      <c r="B324" s="203" t="s">
        <v>13</v>
      </c>
      <c r="C324" s="204"/>
      <c r="E324" s="204">
        <v>3724.09</v>
      </c>
      <c r="F324" s="232">
        <v>161</v>
      </c>
      <c r="G324" s="210">
        <f t="shared" si="6"/>
        <v>1012082.3999999993</v>
      </c>
      <c r="H324" s="240" t="s">
        <v>2834</v>
      </c>
      <c r="J324" s="195"/>
      <c r="K324" s="204"/>
      <c r="L324" s="195"/>
    </row>
    <row r="325" spans="1:12">
      <c r="A325" s="212">
        <v>42479</v>
      </c>
      <c r="B325" s="203" t="s">
        <v>16</v>
      </c>
      <c r="C325" s="204"/>
      <c r="E325" s="204">
        <v>1717.81</v>
      </c>
      <c r="F325" s="232">
        <v>158</v>
      </c>
      <c r="G325" s="210">
        <f t="shared" si="6"/>
        <v>1008358.3099999994</v>
      </c>
      <c r="H325" s="240" t="s">
        <v>2835</v>
      </c>
      <c r="J325" s="195"/>
      <c r="K325" s="204"/>
      <c r="L325" s="195"/>
    </row>
    <row r="326" spans="1:12">
      <c r="A326" s="212">
        <v>42479</v>
      </c>
      <c r="B326" s="203" t="s">
        <v>16</v>
      </c>
      <c r="C326" s="204"/>
      <c r="E326" s="204">
        <v>14464.66</v>
      </c>
      <c r="F326" s="232">
        <v>164</v>
      </c>
      <c r="G326" s="210">
        <f t="shared" si="6"/>
        <v>1006640.4999999993</v>
      </c>
      <c r="H326" s="240" t="s">
        <v>2836</v>
      </c>
      <c r="J326" s="195"/>
      <c r="K326" s="204"/>
      <c r="L326" s="195"/>
    </row>
    <row r="327" spans="1:12">
      <c r="A327" s="212">
        <v>42479</v>
      </c>
      <c r="B327" s="203" t="s">
        <v>16</v>
      </c>
      <c r="C327" s="204"/>
      <c r="E327" s="204">
        <v>87545</v>
      </c>
      <c r="F327" s="232">
        <v>159</v>
      </c>
      <c r="G327" s="210">
        <f t="shared" si="6"/>
        <v>992175.83999999927</v>
      </c>
      <c r="H327" s="240" t="s">
        <v>2837</v>
      </c>
      <c r="J327" s="195"/>
      <c r="K327" s="204"/>
      <c r="L327" s="195"/>
    </row>
    <row r="328" spans="1:12">
      <c r="A328" s="212">
        <v>42479</v>
      </c>
      <c r="B328" s="229" t="s">
        <v>2838</v>
      </c>
      <c r="C328" s="109">
        <v>5000</v>
      </c>
      <c r="D328" s="254" t="s">
        <v>3334</v>
      </c>
      <c r="E328" s="204"/>
      <c r="G328" s="210">
        <f t="shared" si="6"/>
        <v>904630.83999999927</v>
      </c>
      <c r="J328" s="195"/>
      <c r="K328" s="204"/>
      <c r="L328" s="195"/>
    </row>
    <row r="329" spans="1:12">
      <c r="A329" s="212">
        <v>42479</v>
      </c>
      <c r="B329" s="213" t="s">
        <v>2839</v>
      </c>
      <c r="E329" s="210">
        <v>156600</v>
      </c>
      <c r="F329" s="232">
        <v>176</v>
      </c>
      <c r="G329" s="210">
        <f t="shared" si="6"/>
        <v>909630.83999999927</v>
      </c>
      <c r="H329" s="240" t="s">
        <v>2840</v>
      </c>
      <c r="J329" s="195"/>
      <c r="K329" s="210"/>
      <c r="L329" s="195"/>
    </row>
    <row r="330" spans="1:12">
      <c r="A330" s="212">
        <v>42479</v>
      </c>
      <c r="B330" s="224" t="s">
        <v>2841</v>
      </c>
      <c r="C330" s="210">
        <v>8.64</v>
      </c>
      <c r="D330" s="254" t="s">
        <v>819</v>
      </c>
      <c r="G330" s="210">
        <f t="shared" si="6"/>
        <v>753030.83999999927</v>
      </c>
      <c r="J330" s="195"/>
      <c r="K330" s="210"/>
      <c r="L330" s="195"/>
    </row>
    <row r="331" spans="1:12">
      <c r="A331" s="212">
        <v>42479</v>
      </c>
      <c r="B331" s="224" t="s">
        <v>52</v>
      </c>
      <c r="C331" s="210">
        <v>54</v>
      </c>
      <c r="D331" s="254" t="s">
        <v>819</v>
      </c>
      <c r="G331" s="210">
        <f t="shared" si="6"/>
        <v>753039.47999999928</v>
      </c>
      <c r="J331" s="195"/>
      <c r="K331" s="210"/>
      <c r="L331" s="195"/>
    </row>
    <row r="332" spans="1:12">
      <c r="A332" s="212">
        <v>42479</v>
      </c>
      <c r="B332" s="213" t="s">
        <v>53</v>
      </c>
      <c r="E332" s="210">
        <v>12382.67</v>
      </c>
      <c r="F332" s="232">
        <v>165</v>
      </c>
      <c r="G332" s="210">
        <f t="shared" si="6"/>
        <v>753093.47999999928</v>
      </c>
      <c r="H332" s="240" t="s">
        <v>2842</v>
      </c>
      <c r="J332" s="195"/>
      <c r="K332" s="210"/>
      <c r="L332" s="195"/>
    </row>
    <row r="333" spans="1:12">
      <c r="A333" s="212">
        <v>42479</v>
      </c>
      <c r="B333" s="224" t="s">
        <v>55</v>
      </c>
      <c r="C333" s="210">
        <v>23.94</v>
      </c>
      <c r="D333" s="254" t="s">
        <v>819</v>
      </c>
      <c r="G333" s="210">
        <f t="shared" si="6"/>
        <v>740710.80999999924</v>
      </c>
      <c r="J333" s="195"/>
      <c r="K333" s="210"/>
      <c r="L333" s="195"/>
    </row>
    <row r="334" spans="1:12">
      <c r="A334" s="212">
        <v>42479</v>
      </c>
      <c r="B334" s="224" t="s">
        <v>56</v>
      </c>
      <c r="C334" s="210">
        <v>149.62</v>
      </c>
      <c r="D334" s="254" t="s">
        <v>819</v>
      </c>
      <c r="G334" s="210">
        <f t="shared" si="6"/>
        <v>740734.74999999919</v>
      </c>
      <c r="J334" s="195"/>
      <c r="K334" s="210"/>
      <c r="L334" s="195"/>
    </row>
    <row r="335" spans="1:12">
      <c r="A335" s="212">
        <v>42479</v>
      </c>
      <c r="B335" s="213" t="s">
        <v>57</v>
      </c>
      <c r="E335" s="210">
        <v>6108.16</v>
      </c>
      <c r="F335" s="232">
        <v>165</v>
      </c>
      <c r="G335" s="210">
        <f t="shared" si="6"/>
        <v>740884.36999999918</v>
      </c>
      <c r="H335" s="240" t="s">
        <v>2842</v>
      </c>
      <c r="J335" s="195"/>
      <c r="K335" s="210"/>
      <c r="L335" s="195"/>
    </row>
    <row r="336" spans="1:12">
      <c r="A336" s="212">
        <v>42479</v>
      </c>
      <c r="B336" s="213" t="s">
        <v>2843</v>
      </c>
      <c r="C336" s="210">
        <v>5000</v>
      </c>
      <c r="D336" s="254">
        <v>110</v>
      </c>
      <c r="G336" s="210">
        <f t="shared" si="6"/>
        <v>734776.20999999915</v>
      </c>
      <c r="J336" s="195"/>
      <c r="K336" s="210"/>
      <c r="L336" s="195"/>
    </row>
    <row r="337" spans="1:12">
      <c r="A337" s="212">
        <v>42479</v>
      </c>
      <c r="B337" s="213" t="s">
        <v>2844</v>
      </c>
      <c r="C337" s="210">
        <v>4350</v>
      </c>
      <c r="D337" s="254">
        <v>107</v>
      </c>
      <c r="G337" s="210">
        <f t="shared" si="6"/>
        <v>739776.20999999915</v>
      </c>
      <c r="J337" s="195"/>
      <c r="K337" s="210"/>
      <c r="L337" s="195"/>
    </row>
    <row r="338" spans="1:12">
      <c r="A338" s="212">
        <v>42478</v>
      </c>
      <c r="B338" s="213" t="s">
        <v>2845</v>
      </c>
      <c r="C338" s="210">
        <v>66366</v>
      </c>
      <c r="D338" s="254">
        <v>131</v>
      </c>
      <c r="G338" s="210">
        <f t="shared" si="6"/>
        <v>744126.20999999915</v>
      </c>
      <c r="H338" s="240" t="s">
        <v>2846</v>
      </c>
      <c r="J338" s="195"/>
      <c r="K338" s="210"/>
      <c r="L338" s="195"/>
    </row>
    <row r="339" spans="1:12">
      <c r="A339" s="212">
        <v>42478</v>
      </c>
      <c r="B339" s="213" t="s">
        <v>2847</v>
      </c>
      <c r="E339" s="210">
        <v>3030</v>
      </c>
      <c r="F339" s="232">
        <v>181</v>
      </c>
      <c r="G339" s="210">
        <f t="shared" si="6"/>
        <v>810492.20999999915</v>
      </c>
      <c r="H339" s="240" t="s">
        <v>2848</v>
      </c>
      <c r="J339" s="195"/>
      <c r="K339" s="210"/>
      <c r="L339" s="195"/>
    </row>
    <row r="340" spans="1:12">
      <c r="A340" s="212">
        <v>42478</v>
      </c>
      <c r="B340" s="203" t="s">
        <v>2849</v>
      </c>
      <c r="E340" s="210">
        <v>1025</v>
      </c>
      <c r="F340" s="232">
        <v>162</v>
      </c>
      <c r="G340" s="210">
        <f t="shared" si="6"/>
        <v>807462.20999999915</v>
      </c>
      <c r="H340" s="240" t="s">
        <v>2850</v>
      </c>
      <c r="J340" s="195"/>
      <c r="K340" s="210"/>
      <c r="L340" s="195"/>
    </row>
    <row r="341" spans="1:12">
      <c r="A341" s="212">
        <v>42478</v>
      </c>
      <c r="B341" s="213" t="s">
        <v>2851</v>
      </c>
      <c r="C341" s="210">
        <v>63859.32</v>
      </c>
      <c r="D341" s="254">
        <v>125</v>
      </c>
      <c r="G341" s="210">
        <f t="shared" si="6"/>
        <v>806437.20999999915</v>
      </c>
      <c r="J341" s="195"/>
      <c r="K341" s="210"/>
      <c r="L341" s="195"/>
    </row>
    <row r="342" spans="1:12">
      <c r="A342" s="212">
        <v>42478</v>
      </c>
      <c r="B342" s="213" t="s">
        <v>2852</v>
      </c>
      <c r="C342" s="210">
        <v>885718</v>
      </c>
      <c r="D342" s="254">
        <v>102</v>
      </c>
      <c r="G342" s="210">
        <f t="shared" si="6"/>
        <v>870296.5299999991</v>
      </c>
      <c r="J342" s="195"/>
      <c r="K342" s="210"/>
      <c r="L342" s="195"/>
    </row>
    <row r="343" spans="1:12">
      <c r="A343" s="212">
        <v>42478</v>
      </c>
      <c r="B343" s="213" t="s">
        <v>2853</v>
      </c>
      <c r="E343" s="204">
        <v>410000</v>
      </c>
      <c r="F343" s="232">
        <v>166</v>
      </c>
      <c r="G343" s="210">
        <f t="shared" si="6"/>
        <v>1756014.5299999991</v>
      </c>
      <c r="H343" s="255" t="s">
        <v>3321</v>
      </c>
      <c r="J343" s="195"/>
      <c r="K343" s="210"/>
      <c r="L343" s="195"/>
    </row>
    <row r="344" spans="1:12">
      <c r="A344" s="212">
        <v>42478</v>
      </c>
      <c r="B344" s="213" t="s">
        <v>2854</v>
      </c>
      <c r="C344" s="210">
        <v>38591</v>
      </c>
      <c r="D344" s="254">
        <v>122</v>
      </c>
      <c r="G344" s="210">
        <f t="shared" si="6"/>
        <v>1346014.5299999991</v>
      </c>
      <c r="J344" s="195"/>
      <c r="K344" s="210"/>
      <c r="L344" s="195"/>
    </row>
    <row r="345" spans="1:12">
      <c r="A345" s="212">
        <v>42478</v>
      </c>
      <c r="B345" s="213" t="s">
        <v>16</v>
      </c>
      <c r="E345" s="210">
        <v>119800</v>
      </c>
      <c r="F345" s="232">
        <v>168</v>
      </c>
      <c r="G345" s="210">
        <f t="shared" si="6"/>
        <v>1384605.5299999991</v>
      </c>
      <c r="H345" s="240" t="s">
        <v>2855</v>
      </c>
      <c r="J345" s="195"/>
      <c r="K345" s="210"/>
      <c r="L345" s="195"/>
    </row>
    <row r="346" spans="1:12">
      <c r="A346" s="212">
        <v>42478</v>
      </c>
      <c r="B346" s="213" t="s">
        <v>16</v>
      </c>
      <c r="E346" s="210">
        <v>3136.3</v>
      </c>
      <c r="F346" s="232">
        <v>158</v>
      </c>
      <c r="G346" s="210">
        <f t="shared" si="6"/>
        <v>1264805.5299999991</v>
      </c>
      <c r="H346" s="240" t="s">
        <v>2856</v>
      </c>
      <c r="J346" s="195"/>
      <c r="K346" s="210"/>
      <c r="L346" s="195"/>
    </row>
    <row r="347" spans="1:12">
      <c r="A347" s="50">
        <v>42478</v>
      </c>
      <c r="B347" s="255" t="s">
        <v>2857</v>
      </c>
      <c r="C347" s="2"/>
      <c r="D347" s="257"/>
      <c r="E347" s="249">
        <v>800009.1</v>
      </c>
      <c r="F347" s="233">
        <v>336</v>
      </c>
      <c r="G347" s="210">
        <f t="shared" si="6"/>
        <v>1261669.2299999991</v>
      </c>
      <c r="J347" s="195"/>
      <c r="K347" s="249"/>
      <c r="L347" s="195"/>
    </row>
    <row r="348" spans="1:12">
      <c r="A348" s="50">
        <v>42478</v>
      </c>
      <c r="B348" s="255" t="s">
        <v>2858</v>
      </c>
      <c r="C348" s="249">
        <v>2077</v>
      </c>
      <c r="D348" s="257">
        <v>73</v>
      </c>
      <c r="E348" s="2"/>
      <c r="F348" s="233"/>
      <c r="G348" s="210">
        <f t="shared" si="6"/>
        <v>461660.12999999907</v>
      </c>
      <c r="J348" s="195"/>
      <c r="K348" s="249"/>
      <c r="L348" s="195"/>
    </row>
    <row r="349" spans="1:12">
      <c r="A349" s="212">
        <v>42478</v>
      </c>
      <c r="B349" s="213" t="s">
        <v>2859</v>
      </c>
      <c r="C349" s="203"/>
      <c r="E349" s="210">
        <v>3531.65</v>
      </c>
      <c r="F349" s="232">
        <v>163</v>
      </c>
      <c r="G349" s="210">
        <f t="shared" si="6"/>
        <v>463737.12999999907</v>
      </c>
      <c r="H349" s="240" t="s">
        <v>2860</v>
      </c>
      <c r="J349" s="195"/>
      <c r="K349" s="210"/>
      <c r="L349" s="195"/>
    </row>
    <row r="350" spans="1:12">
      <c r="A350" s="212">
        <v>42478</v>
      </c>
      <c r="B350" s="213" t="s">
        <v>13</v>
      </c>
      <c r="C350" s="213"/>
      <c r="E350" s="210">
        <v>100000</v>
      </c>
      <c r="F350" s="232">
        <v>144</v>
      </c>
      <c r="G350" s="210">
        <f t="shared" si="6"/>
        <v>460205.47999999905</v>
      </c>
      <c r="H350" s="240" t="s">
        <v>2861</v>
      </c>
      <c r="J350" s="195"/>
      <c r="K350" s="210"/>
      <c r="L350" s="195"/>
    </row>
    <row r="351" spans="1:12">
      <c r="A351" s="212">
        <v>42478</v>
      </c>
      <c r="B351" s="213" t="s">
        <v>13</v>
      </c>
      <c r="C351" s="213"/>
      <c r="E351" s="210">
        <v>3030</v>
      </c>
      <c r="F351" s="232">
        <v>153</v>
      </c>
      <c r="G351" s="210">
        <f t="shared" si="6"/>
        <v>360205.47999999905</v>
      </c>
      <c r="H351" s="240" t="s">
        <v>2862</v>
      </c>
      <c r="J351" s="195"/>
      <c r="K351" s="210"/>
      <c r="L351" s="195"/>
    </row>
    <row r="352" spans="1:12">
      <c r="A352" s="212">
        <v>42478</v>
      </c>
      <c r="B352" s="213" t="s">
        <v>16</v>
      </c>
      <c r="C352" s="213"/>
      <c r="E352" s="210">
        <v>33974.120000000003</v>
      </c>
      <c r="F352" s="232">
        <v>155</v>
      </c>
      <c r="G352" s="210">
        <f t="shared" si="6"/>
        <v>357175.47999999905</v>
      </c>
      <c r="H352" s="240" t="s">
        <v>2863</v>
      </c>
      <c r="J352" s="195"/>
      <c r="K352" s="210"/>
      <c r="L352" s="195"/>
    </row>
    <row r="353" spans="1:12">
      <c r="A353" s="212">
        <v>42478</v>
      </c>
      <c r="B353" s="213" t="s">
        <v>16</v>
      </c>
      <c r="C353" s="213"/>
      <c r="E353" s="210">
        <v>50000</v>
      </c>
      <c r="F353" s="232">
        <v>152</v>
      </c>
      <c r="G353" s="210">
        <f t="shared" si="6"/>
        <v>323201.35999999905</v>
      </c>
      <c r="H353" s="240" t="s">
        <v>2864</v>
      </c>
      <c r="J353" s="195"/>
      <c r="K353" s="210"/>
      <c r="L353" s="195"/>
    </row>
    <row r="354" spans="1:12">
      <c r="A354" s="212">
        <v>42478</v>
      </c>
      <c r="B354" s="224" t="s">
        <v>50</v>
      </c>
      <c r="C354" s="210">
        <v>3.13</v>
      </c>
      <c r="D354" s="254" t="s">
        <v>819</v>
      </c>
      <c r="G354" s="210">
        <f t="shared" si="6"/>
        <v>273201.35999999905</v>
      </c>
      <c r="J354" s="195"/>
      <c r="K354" s="210"/>
      <c r="L354" s="195"/>
    </row>
    <row r="355" spans="1:12">
      <c r="A355" s="212">
        <v>42478</v>
      </c>
      <c r="B355" s="224" t="s">
        <v>52</v>
      </c>
      <c r="C355" s="210">
        <v>19.55</v>
      </c>
      <c r="D355" s="254" t="s">
        <v>819</v>
      </c>
      <c r="G355" s="210">
        <f t="shared" si="6"/>
        <v>273204.48999999906</v>
      </c>
      <c r="J355" s="195"/>
      <c r="K355" s="210"/>
      <c r="L355" s="195"/>
    </row>
    <row r="356" spans="1:12">
      <c r="A356" s="212">
        <v>42478</v>
      </c>
      <c r="B356" s="213" t="s">
        <v>53</v>
      </c>
      <c r="E356" s="210">
        <v>1150</v>
      </c>
      <c r="F356" s="232">
        <v>142</v>
      </c>
      <c r="G356" s="210">
        <f t="shared" si="6"/>
        <v>273224.03999999905</v>
      </c>
      <c r="H356" s="240" t="s">
        <v>2865</v>
      </c>
      <c r="J356" s="195"/>
      <c r="K356" s="210"/>
      <c r="L356" s="195"/>
    </row>
    <row r="357" spans="1:12">
      <c r="A357" s="212">
        <v>42478</v>
      </c>
      <c r="B357" s="224" t="s">
        <v>55</v>
      </c>
      <c r="C357" s="210">
        <v>24.86</v>
      </c>
      <c r="D357" s="254" t="s">
        <v>819</v>
      </c>
      <c r="G357" s="210">
        <f t="shared" si="6"/>
        <v>272074.03999999905</v>
      </c>
      <c r="J357" s="195"/>
      <c r="K357" s="210"/>
      <c r="L357" s="195"/>
    </row>
    <row r="358" spans="1:12">
      <c r="A358" s="212">
        <v>42478</v>
      </c>
      <c r="B358" s="224" t="s">
        <v>56</v>
      </c>
      <c r="C358" s="210">
        <v>155.37</v>
      </c>
      <c r="D358" s="254" t="s">
        <v>819</v>
      </c>
      <c r="G358" s="210">
        <f t="shared" si="6"/>
        <v>272098.89999999903</v>
      </c>
      <c r="J358" s="195"/>
      <c r="K358" s="210"/>
      <c r="L358" s="195"/>
    </row>
    <row r="359" spans="1:12">
      <c r="A359" s="212">
        <v>42478</v>
      </c>
      <c r="B359" s="213" t="s">
        <v>57</v>
      </c>
      <c r="E359" s="210">
        <v>6342.03</v>
      </c>
      <c r="F359" s="232">
        <v>142</v>
      </c>
      <c r="G359" s="210">
        <f t="shared" si="6"/>
        <v>272254.26999999903</v>
      </c>
      <c r="H359" s="240" t="s">
        <v>2865</v>
      </c>
      <c r="J359" s="195"/>
      <c r="K359" s="210"/>
      <c r="L359" s="195"/>
    </row>
    <row r="360" spans="1:12">
      <c r="A360" s="212">
        <v>42478</v>
      </c>
      <c r="B360" s="224" t="s">
        <v>50</v>
      </c>
      <c r="C360" s="210">
        <v>22.95</v>
      </c>
      <c r="D360" s="254" t="s">
        <v>819</v>
      </c>
      <c r="G360" s="210">
        <f t="shared" si="6"/>
        <v>265912.239999999</v>
      </c>
      <c r="J360" s="195"/>
      <c r="K360" s="210"/>
      <c r="L360" s="195"/>
    </row>
    <row r="361" spans="1:12">
      <c r="A361" s="212">
        <v>42478</v>
      </c>
      <c r="B361" s="224" t="s">
        <v>52</v>
      </c>
      <c r="C361" s="210">
        <v>143.41999999999999</v>
      </c>
      <c r="D361" s="254" t="s">
        <v>819</v>
      </c>
      <c r="G361" s="210">
        <f t="shared" si="6"/>
        <v>265935.18999999901</v>
      </c>
      <c r="J361" s="195"/>
      <c r="K361" s="210"/>
      <c r="L361" s="195"/>
    </row>
    <row r="362" spans="1:12">
      <c r="A362" s="212">
        <v>42478</v>
      </c>
      <c r="B362" s="213" t="s">
        <v>53</v>
      </c>
      <c r="E362" s="210">
        <v>15286.58</v>
      </c>
      <c r="F362" s="232">
        <v>154</v>
      </c>
      <c r="G362" s="210">
        <f t="shared" si="6"/>
        <v>266078.609999999</v>
      </c>
      <c r="H362" s="240" t="s">
        <v>2866</v>
      </c>
      <c r="J362" s="195"/>
      <c r="K362" s="210"/>
      <c r="L362" s="195"/>
    </row>
    <row r="363" spans="1:12">
      <c r="A363" s="212">
        <v>42478</v>
      </c>
      <c r="B363" s="224" t="s">
        <v>55</v>
      </c>
      <c r="C363" s="210">
        <v>46.68</v>
      </c>
      <c r="D363" s="254" t="s">
        <v>819</v>
      </c>
      <c r="G363" s="210">
        <f t="shared" si="6"/>
        <v>250792.02999999898</v>
      </c>
      <c r="J363" s="195"/>
      <c r="K363" s="210"/>
      <c r="L363" s="195"/>
    </row>
    <row r="364" spans="1:12">
      <c r="A364" s="212">
        <v>42478</v>
      </c>
      <c r="B364" s="224" t="s">
        <v>56</v>
      </c>
      <c r="C364" s="210">
        <v>291.75</v>
      </c>
      <c r="D364" s="254" t="s">
        <v>819</v>
      </c>
      <c r="G364" s="210">
        <f t="shared" si="6"/>
        <v>250838.70999999897</v>
      </c>
      <c r="J364" s="195"/>
      <c r="K364" s="210"/>
      <c r="L364" s="195"/>
    </row>
    <row r="365" spans="1:12">
      <c r="A365" s="212">
        <v>42478</v>
      </c>
      <c r="B365" s="213" t="s">
        <v>57</v>
      </c>
      <c r="E365" s="210">
        <v>11909.31</v>
      </c>
      <c r="F365" s="232">
        <v>154</v>
      </c>
      <c r="G365" s="210">
        <f t="shared" si="6"/>
        <v>251130.45999999897</v>
      </c>
      <c r="H365" s="240" t="s">
        <v>2866</v>
      </c>
      <c r="J365" s="195"/>
      <c r="K365" s="210"/>
      <c r="L365" s="195"/>
    </row>
    <row r="366" spans="1:12">
      <c r="A366" s="212">
        <v>42476</v>
      </c>
      <c r="B366" s="213" t="s">
        <v>2150</v>
      </c>
      <c r="C366" s="210">
        <v>6000</v>
      </c>
      <c r="D366" s="254">
        <v>118</v>
      </c>
      <c r="G366" s="210">
        <f t="shared" si="6"/>
        <v>239221.14999999898</v>
      </c>
      <c r="J366" s="195"/>
      <c r="K366" s="210"/>
      <c r="L366" s="195"/>
    </row>
    <row r="367" spans="1:12">
      <c r="A367" s="212">
        <v>42476</v>
      </c>
      <c r="B367" s="213" t="s">
        <v>2867</v>
      </c>
      <c r="C367" s="210">
        <v>463976.03</v>
      </c>
      <c r="D367" s="254">
        <v>124</v>
      </c>
      <c r="G367" s="210">
        <f t="shared" si="6"/>
        <v>245221.14999999898</v>
      </c>
      <c r="J367" s="195"/>
      <c r="K367" s="210"/>
      <c r="L367" s="195"/>
    </row>
    <row r="368" spans="1:12">
      <c r="A368" s="212">
        <v>42476</v>
      </c>
      <c r="B368" s="229" t="s">
        <v>2868</v>
      </c>
      <c r="C368" s="129">
        <v>5000</v>
      </c>
      <c r="D368" s="254" t="s">
        <v>3334</v>
      </c>
      <c r="G368" s="210">
        <f t="shared" si="6"/>
        <v>709197.179999999</v>
      </c>
      <c r="J368" s="195"/>
      <c r="K368" s="210"/>
      <c r="L368" s="195"/>
    </row>
    <row r="369" spans="1:12">
      <c r="A369" s="212">
        <v>42476</v>
      </c>
      <c r="B369" s="213" t="s">
        <v>2869</v>
      </c>
      <c r="C369" s="210">
        <v>8258.01</v>
      </c>
      <c r="D369" s="254">
        <v>72</v>
      </c>
      <c r="G369" s="210">
        <f t="shared" si="6"/>
        <v>714197.179999999</v>
      </c>
      <c r="J369" s="195"/>
      <c r="K369" s="210"/>
      <c r="L369" s="195"/>
    </row>
    <row r="370" spans="1:12">
      <c r="A370" s="212">
        <v>42476</v>
      </c>
      <c r="B370" s="213" t="s">
        <v>16</v>
      </c>
      <c r="E370" s="210">
        <v>24270.87</v>
      </c>
      <c r="F370" s="232">
        <v>147</v>
      </c>
      <c r="G370" s="210">
        <f t="shared" si="6"/>
        <v>722455.18999999901</v>
      </c>
      <c r="H370" s="240" t="s">
        <v>2870</v>
      </c>
      <c r="J370" s="195"/>
      <c r="K370" s="210"/>
      <c r="L370" s="195"/>
    </row>
    <row r="371" spans="1:12">
      <c r="A371" s="202">
        <v>42475</v>
      </c>
      <c r="B371" s="203" t="s">
        <v>2871</v>
      </c>
      <c r="C371" s="203"/>
      <c r="E371" s="204">
        <v>1840</v>
      </c>
      <c r="F371" s="232">
        <v>151</v>
      </c>
      <c r="G371" s="210">
        <f t="shared" si="6"/>
        <v>698184.31999999902</v>
      </c>
      <c r="H371" s="240" t="s">
        <v>2872</v>
      </c>
      <c r="J371" s="195"/>
      <c r="K371" s="210"/>
      <c r="L371" s="195"/>
    </row>
    <row r="372" spans="1:12">
      <c r="A372" s="202">
        <v>42475</v>
      </c>
      <c r="B372" s="203" t="s">
        <v>2873</v>
      </c>
      <c r="C372" s="203"/>
      <c r="E372" s="204">
        <v>45000</v>
      </c>
      <c r="F372" s="232">
        <v>145</v>
      </c>
      <c r="G372" s="210">
        <f t="shared" si="6"/>
        <v>696344.31999999902</v>
      </c>
      <c r="H372" s="240" t="s">
        <v>2874</v>
      </c>
      <c r="J372" s="195"/>
      <c r="K372" s="210"/>
      <c r="L372" s="195"/>
    </row>
    <row r="373" spans="1:12">
      <c r="A373" s="202">
        <v>42475</v>
      </c>
      <c r="B373" s="203" t="s">
        <v>2875</v>
      </c>
      <c r="C373" s="203">
        <v>867.26</v>
      </c>
      <c r="D373" s="254">
        <v>109</v>
      </c>
      <c r="G373" s="210">
        <f t="shared" si="6"/>
        <v>651344.31999999902</v>
      </c>
      <c r="J373" s="195"/>
      <c r="K373" s="210"/>
      <c r="L373" s="195"/>
    </row>
    <row r="374" spans="1:12">
      <c r="A374" s="202">
        <v>42475</v>
      </c>
      <c r="B374" s="203" t="s">
        <v>2876</v>
      </c>
      <c r="C374" s="247">
        <v>50000</v>
      </c>
      <c r="D374" s="254">
        <v>108</v>
      </c>
      <c r="G374" s="210">
        <f t="shared" si="6"/>
        <v>652211.57999999903</v>
      </c>
      <c r="J374" s="195"/>
      <c r="K374" s="210"/>
      <c r="L374" s="195"/>
    </row>
    <row r="375" spans="1:12">
      <c r="A375" s="202">
        <v>42475</v>
      </c>
      <c r="B375" s="203" t="s">
        <v>2877</v>
      </c>
      <c r="C375" s="203"/>
      <c r="E375" s="210">
        <v>260000</v>
      </c>
      <c r="F375" s="232">
        <v>148</v>
      </c>
      <c r="G375" s="210">
        <f t="shared" si="6"/>
        <v>702211.57999999903</v>
      </c>
      <c r="H375" s="240" t="s">
        <v>2878</v>
      </c>
      <c r="J375" s="195"/>
      <c r="K375" s="210"/>
      <c r="L375" s="195"/>
    </row>
    <row r="376" spans="1:12">
      <c r="A376" s="202">
        <v>42475</v>
      </c>
      <c r="B376" s="213" t="s">
        <v>2879</v>
      </c>
      <c r="C376" s="213"/>
      <c r="E376" s="210">
        <v>7457</v>
      </c>
      <c r="F376" s="232">
        <v>141</v>
      </c>
      <c r="G376" s="210">
        <f t="shared" si="6"/>
        <v>442211.57999999903</v>
      </c>
      <c r="H376" s="240" t="s">
        <v>2880</v>
      </c>
      <c r="J376" s="195"/>
      <c r="K376" s="210"/>
      <c r="L376" s="195"/>
    </row>
    <row r="377" spans="1:12">
      <c r="A377" s="202">
        <v>42475</v>
      </c>
      <c r="B377" s="213" t="s">
        <v>2881</v>
      </c>
      <c r="C377" s="242">
        <v>163898.01999999999</v>
      </c>
      <c r="D377" s="254">
        <v>117</v>
      </c>
      <c r="G377" s="210">
        <f t="shared" si="6"/>
        <v>434754.57999999903</v>
      </c>
      <c r="J377" s="195"/>
      <c r="K377" s="210"/>
      <c r="L377" s="195"/>
    </row>
    <row r="378" spans="1:12">
      <c r="A378" s="202">
        <v>42475</v>
      </c>
      <c r="B378" s="213" t="s">
        <v>2882</v>
      </c>
      <c r="C378" s="213"/>
      <c r="E378" s="210">
        <v>1025</v>
      </c>
      <c r="F378" s="232">
        <v>146</v>
      </c>
      <c r="G378" s="210">
        <f t="shared" si="6"/>
        <v>598652.59999999905</v>
      </c>
      <c r="H378" s="240" t="s">
        <v>2883</v>
      </c>
      <c r="J378" s="195"/>
      <c r="K378" s="210"/>
      <c r="L378" s="195"/>
    </row>
    <row r="379" spans="1:12">
      <c r="A379" s="202">
        <v>42475</v>
      </c>
      <c r="B379" s="227" t="s">
        <v>2884</v>
      </c>
      <c r="C379" s="242">
        <v>199381.88</v>
      </c>
      <c r="D379" s="254">
        <v>120</v>
      </c>
      <c r="G379" s="210">
        <f t="shared" si="6"/>
        <v>597627.59999999905</v>
      </c>
      <c r="H379" s="240" t="s">
        <v>2885</v>
      </c>
      <c r="J379" s="195"/>
      <c r="K379" s="210"/>
      <c r="L379" s="195"/>
    </row>
    <row r="380" spans="1:12">
      <c r="A380" s="202">
        <v>42475</v>
      </c>
      <c r="B380" s="227" t="s">
        <v>2886</v>
      </c>
      <c r="C380" s="213">
        <v>549.54999999999995</v>
      </c>
      <c r="D380" s="254">
        <v>120</v>
      </c>
      <c r="G380" s="210">
        <f t="shared" si="6"/>
        <v>797009.47999999905</v>
      </c>
      <c r="H380" s="240" t="s">
        <v>2885</v>
      </c>
      <c r="J380" s="195"/>
      <c r="K380" s="210"/>
      <c r="L380" s="195"/>
    </row>
    <row r="381" spans="1:12">
      <c r="A381" s="202">
        <v>42475</v>
      </c>
      <c r="B381" s="227" t="s">
        <v>2887</v>
      </c>
      <c r="C381" s="242">
        <v>307194.49</v>
      </c>
      <c r="D381" s="254">
        <v>121</v>
      </c>
      <c r="G381" s="210">
        <f t="shared" ref="G381:G444" si="7">+G382-C381+E381</f>
        <v>797559.0299999991</v>
      </c>
      <c r="H381" s="240" t="s">
        <v>2888</v>
      </c>
      <c r="J381" s="195"/>
      <c r="K381" s="210"/>
      <c r="L381" s="195"/>
    </row>
    <row r="382" spans="1:12">
      <c r="A382" s="202">
        <v>42475</v>
      </c>
      <c r="B382" s="227" t="s">
        <v>2889</v>
      </c>
      <c r="C382" s="213">
        <v>846.71</v>
      </c>
      <c r="D382" s="254">
        <v>121</v>
      </c>
      <c r="G382" s="210">
        <f t="shared" si="7"/>
        <v>1104753.5199999991</v>
      </c>
      <c r="H382" s="240" t="s">
        <v>2888</v>
      </c>
      <c r="J382" s="195"/>
      <c r="K382" s="210"/>
      <c r="L382" s="195"/>
    </row>
    <row r="383" spans="1:12">
      <c r="A383" s="202">
        <v>42475</v>
      </c>
      <c r="B383" s="213" t="s">
        <v>2890</v>
      </c>
      <c r="C383" s="213"/>
      <c r="E383" s="210">
        <v>400000</v>
      </c>
      <c r="F383" s="232">
        <v>150</v>
      </c>
      <c r="G383" s="210">
        <f t="shared" si="7"/>
        <v>1105600.2299999991</v>
      </c>
      <c r="H383" s="240" t="s">
        <v>2891</v>
      </c>
      <c r="J383" s="195"/>
      <c r="K383" s="210"/>
      <c r="L383" s="195"/>
    </row>
    <row r="384" spans="1:12">
      <c r="A384" s="202">
        <v>42475</v>
      </c>
      <c r="B384" s="213" t="s">
        <v>2892</v>
      </c>
      <c r="C384" s="213"/>
      <c r="E384" s="210">
        <v>500000</v>
      </c>
      <c r="F384" s="232">
        <v>149</v>
      </c>
      <c r="G384" s="210">
        <f t="shared" si="7"/>
        <v>705600.22999999893</v>
      </c>
      <c r="H384" s="240" t="s">
        <v>2893</v>
      </c>
      <c r="J384" s="195"/>
      <c r="K384" s="210"/>
      <c r="L384" s="195"/>
    </row>
    <row r="385" spans="1:12">
      <c r="A385" s="202">
        <v>42475</v>
      </c>
      <c r="B385" s="227" t="s">
        <v>2894</v>
      </c>
      <c r="C385" s="242">
        <v>243045.1</v>
      </c>
      <c r="D385" s="254">
        <v>119</v>
      </c>
      <c r="G385" s="210">
        <f t="shared" si="7"/>
        <v>205600.2299999989</v>
      </c>
      <c r="H385" s="240" t="s">
        <v>2895</v>
      </c>
      <c r="I385" s="99" t="s">
        <v>802</v>
      </c>
      <c r="J385" s="195"/>
      <c r="K385" s="210"/>
      <c r="L385" s="195"/>
    </row>
    <row r="386" spans="1:12">
      <c r="A386" s="202">
        <v>42475</v>
      </c>
      <c r="B386" s="227" t="s">
        <v>2896</v>
      </c>
      <c r="C386" s="213">
        <v>669.89</v>
      </c>
      <c r="D386" s="254">
        <v>119</v>
      </c>
      <c r="G386" s="210">
        <f t="shared" si="7"/>
        <v>448645.32999999891</v>
      </c>
      <c r="H386" s="240" t="s">
        <v>2895</v>
      </c>
      <c r="I386" s="99" t="s">
        <v>802</v>
      </c>
      <c r="J386" s="195"/>
      <c r="K386" s="210"/>
      <c r="L386" s="195"/>
    </row>
    <row r="387" spans="1:12">
      <c r="A387" s="202">
        <v>42475</v>
      </c>
      <c r="B387" s="213" t="s">
        <v>2897</v>
      </c>
      <c r="C387" s="242">
        <v>10244.39</v>
      </c>
      <c r="D387" s="254">
        <v>40</v>
      </c>
      <c r="G387" s="210">
        <f t="shared" si="7"/>
        <v>449315.21999999892</v>
      </c>
      <c r="J387" s="195"/>
      <c r="K387" s="210"/>
      <c r="L387" s="195"/>
    </row>
    <row r="388" spans="1:12">
      <c r="A388" s="202">
        <v>42475</v>
      </c>
      <c r="B388" s="213" t="s">
        <v>2898</v>
      </c>
      <c r="C388" s="242">
        <v>5000</v>
      </c>
      <c r="D388" s="254" t="s">
        <v>768</v>
      </c>
      <c r="G388" s="210">
        <f t="shared" si="7"/>
        <v>459559.60999999894</v>
      </c>
      <c r="J388" s="195"/>
      <c r="K388" s="210"/>
      <c r="L388" s="195"/>
    </row>
    <row r="389" spans="1:12">
      <c r="A389" s="202">
        <v>42475</v>
      </c>
      <c r="B389" s="213" t="s">
        <v>13</v>
      </c>
      <c r="C389" s="213"/>
      <c r="E389" s="210">
        <v>50000</v>
      </c>
      <c r="F389" s="232">
        <v>178</v>
      </c>
      <c r="G389" s="210">
        <f t="shared" si="7"/>
        <v>464559.60999999894</v>
      </c>
      <c r="H389" s="240" t="s">
        <v>2899</v>
      </c>
      <c r="J389" s="195"/>
      <c r="K389" s="210"/>
      <c r="L389" s="195"/>
    </row>
    <row r="390" spans="1:12">
      <c r="A390" s="202">
        <v>42475</v>
      </c>
      <c r="B390" s="213" t="s">
        <v>16</v>
      </c>
      <c r="C390" s="213"/>
      <c r="E390" s="210">
        <v>20000</v>
      </c>
      <c r="F390" s="232">
        <v>130</v>
      </c>
      <c r="G390" s="210">
        <f t="shared" si="7"/>
        <v>414559.60999999894</v>
      </c>
      <c r="H390" s="240" t="s">
        <v>2900</v>
      </c>
      <c r="J390" s="195"/>
      <c r="K390" s="210"/>
      <c r="L390" s="195"/>
    </row>
    <row r="391" spans="1:12">
      <c r="A391" s="202">
        <v>42475</v>
      </c>
      <c r="B391" s="213" t="s">
        <v>16</v>
      </c>
      <c r="C391" s="213"/>
      <c r="E391" s="210">
        <v>17454.02</v>
      </c>
      <c r="F391" s="232">
        <v>134</v>
      </c>
      <c r="G391" s="210">
        <f t="shared" si="7"/>
        <v>394559.60999999894</v>
      </c>
      <c r="H391" s="240" t="s">
        <v>2901</v>
      </c>
      <c r="J391" s="195"/>
      <c r="K391" s="210"/>
      <c r="L391" s="195"/>
    </row>
    <row r="392" spans="1:12">
      <c r="A392" s="202">
        <v>42475</v>
      </c>
      <c r="B392" s="229" t="s">
        <v>2902</v>
      </c>
      <c r="C392" s="129">
        <v>5000</v>
      </c>
      <c r="D392" s="254" t="s">
        <v>3334</v>
      </c>
      <c r="G392" s="210">
        <f t="shared" si="7"/>
        <v>377105.58999999892</v>
      </c>
      <c r="J392" s="195"/>
      <c r="K392" s="210"/>
      <c r="L392" s="195"/>
    </row>
    <row r="393" spans="1:12">
      <c r="A393" s="202">
        <v>42475</v>
      </c>
      <c r="B393" s="213" t="s">
        <v>986</v>
      </c>
      <c r="C393" s="213"/>
      <c r="E393" s="210">
        <v>30000</v>
      </c>
      <c r="F393" s="232">
        <v>139</v>
      </c>
      <c r="G393" s="210">
        <f t="shared" si="7"/>
        <v>382105.58999999892</v>
      </c>
      <c r="H393" s="240" t="s">
        <v>2903</v>
      </c>
      <c r="J393" s="195"/>
      <c r="K393" s="210"/>
      <c r="L393" s="195"/>
    </row>
    <row r="394" spans="1:12">
      <c r="A394" s="202">
        <v>42475</v>
      </c>
      <c r="B394" s="236" t="s">
        <v>2904</v>
      </c>
      <c r="C394" s="204"/>
      <c r="E394" s="210">
        <v>977.01</v>
      </c>
      <c r="F394" s="232" t="s">
        <v>779</v>
      </c>
      <c r="G394" s="210">
        <f t="shared" si="7"/>
        <v>352105.58999999892</v>
      </c>
      <c r="J394" s="195"/>
      <c r="K394" s="210"/>
      <c r="L394" s="195"/>
    </row>
    <row r="395" spans="1:12">
      <c r="A395" s="202">
        <v>42475</v>
      </c>
      <c r="B395" s="224" t="s">
        <v>50</v>
      </c>
      <c r="C395" s="204">
        <v>1.52</v>
      </c>
      <c r="D395" s="254" t="s">
        <v>819</v>
      </c>
      <c r="G395" s="210">
        <f t="shared" si="7"/>
        <v>351128.57999999891</v>
      </c>
      <c r="J395" s="195"/>
      <c r="K395" s="210"/>
      <c r="L395" s="195"/>
    </row>
    <row r="396" spans="1:12">
      <c r="A396" s="202">
        <v>42475</v>
      </c>
      <c r="B396" s="224" t="s">
        <v>52</v>
      </c>
      <c r="C396" s="204">
        <v>9.5</v>
      </c>
      <c r="D396" s="254" t="s">
        <v>819</v>
      </c>
      <c r="G396" s="210">
        <f t="shared" si="7"/>
        <v>351130.09999999893</v>
      </c>
      <c r="J396" s="195"/>
      <c r="K396" s="210"/>
      <c r="L396" s="195"/>
    </row>
    <row r="397" spans="1:12">
      <c r="A397" s="202">
        <v>42475</v>
      </c>
      <c r="B397" s="203" t="s">
        <v>53</v>
      </c>
      <c r="C397" s="204"/>
      <c r="E397" s="210">
        <v>558.9</v>
      </c>
      <c r="F397" s="232">
        <v>127</v>
      </c>
      <c r="G397" s="210">
        <f t="shared" si="7"/>
        <v>351139.59999999893</v>
      </c>
      <c r="H397" s="240" t="s">
        <v>2905</v>
      </c>
      <c r="J397" s="195"/>
      <c r="K397" s="210"/>
      <c r="L397" s="195"/>
    </row>
    <row r="398" spans="1:12">
      <c r="A398" s="202">
        <v>42474</v>
      </c>
      <c r="B398" s="203" t="s">
        <v>83</v>
      </c>
      <c r="C398" s="210">
        <v>30000</v>
      </c>
      <c r="D398" s="254">
        <v>106</v>
      </c>
      <c r="G398" s="210">
        <f t="shared" si="7"/>
        <v>350580.69999999891</v>
      </c>
      <c r="H398" s="240" t="s">
        <v>2906</v>
      </c>
      <c r="J398" s="195"/>
      <c r="K398" s="210"/>
      <c r="L398" s="195"/>
    </row>
    <row r="399" spans="1:12">
      <c r="A399" s="202">
        <v>42474</v>
      </c>
      <c r="B399" s="203" t="s">
        <v>2907</v>
      </c>
      <c r="C399" s="109">
        <v>14275.99</v>
      </c>
      <c r="D399" s="254">
        <v>300</v>
      </c>
      <c r="E399" s="204"/>
      <c r="G399" s="210">
        <f t="shared" si="7"/>
        <v>380580.69999999891</v>
      </c>
      <c r="J399" s="195"/>
      <c r="K399" s="204"/>
      <c r="L399" s="195"/>
    </row>
    <row r="400" spans="1:12">
      <c r="A400" s="202">
        <v>42474</v>
      </c>
      <c r="B400" s="203" t="s">
        <v>2907</v>
      </c>
      <c r="C400" s="109">
        <v>866225.93</v>
      </c>
      <c r="D400" s="254">
        <v>301</v>
      </c>
      <c r="E400" s="204"/>
      <c r="G400" s="210">
        <f t="shared" si="7"/>
        <v>394856.6899999989</v>
      </c>
      <c r="J400" s="195"/>
      <c r="K400" s="204"/>
      <c r="L400" s="195"/>
    </row>
    <row r="401" spans="1:12">
      <c r="A401" s="202">
        <v>42474</v>
      </c>
      <c r="B401" s="203" t="s">
        <v>2908</v>
      </c>
      <c r="C401" s="204"/>
      <c r="E401" s="204">
        <v>3255</v>
      </c>
      <c r="F401" s="232">
        <v>132</v>
      </c>
      <c r="G401" s="210">
        <f t="shared" si="7"/>
        <v>1261082.6199999989</v>
      </c>
      <c r="H401" s="240" t="s">
        <v>2909</v>
      </c>
      <c r="J401" s="195"/>
      <c r="K401" s="204"/>
      <c r="L401" s="195"/>
    </row>
    <row r="402" spans="1:12">
      <c r="A402" s="202">
        <v>42474</v>
      </c>
      <c r="B402" s="203" t="s">
        <v>2910</v>
      </c>
      <c r="C402" s="204"/>
      <c r="E402" s="204">
        <v>3030</v>
      </c>
      <c r="F402" s="232">
        <v>133</v>
      </c>
      <c r="G402" s="210">
        <f t="shared" si="7"/>
        <v>1257827.6199999989</v>
      </c>
      <c r="H402" s="240" t="s">
        <v>2911</v>
      </c>
      <c r="J402" s="195"/>
      <c r="K402" s="204"/>
      <c r="L402" s="195"/>
    </row>
    <row r="403" spans="1:12">
      <c r="A403" s="202">
        <v>42474</v>
      </c>
      <c r="B403" s="203" t="s">
        <v>13</v>
      </c>
      <c r="C403" s="204"/>
      <c r="E403" s="204">
        <v>157500</v>
      </c>
      <c r="F403" s="232">
        <v>160</v>
      </c>
      <c r="G403" s="210">
        <f t="shared" si="7"/>
        <v>1254797.6199999989</v>
      </c>
      <c r="H403" s="240" t="s">
        <v>2912</v>
      </c>
      <c r="J403" s="195"/>
      <c r="K403" s="204"/>
      <c r="L403" s="195"/>
    </row>
    <row r="404" spans="1:12">
      <c r="A404" s="202">
        <v>42474</v>
      </c>
      <c r="B404" s="226" t="s">
        <v>2913</v>
      </c>
      <c r="C404" s="204"/>
      <c r="E404" s="204">
        <v>189283.56</v>
      </c>
      <c r="F404" s="232">
        <v>136</v>
      </c>
      <c r="G404" s="210">
        <f t="shared" si="7"/>
        <v>1097297.6199999989</v>
      </c>
      <c r="H404" s="240" t="s">
        <v>802</v>
      </c>
      <c r="J404" s="195"/>
      <c r="K404" s="204"/>
      <c r="L404" s="195"/>
    </row>
    <row r="405" spans="1:12">
      <c r="A405" s="202">
        <v>42474</v>
      </c>
      <c r="B405" s="226" t="s">
        <v>2914</v>
      </c>
      <c r="C405" s="204"/>
      <c r="E405" s="204">
        <v>163461.48000000001</v>
      </c>
      <c r="F405" s="232">
        <v>137</v>
      </c>
      <c r="G405" s="210">
        <f t="shared" si="7"/>
        <v>908014.05999999901</v>
      </c>
      <c r="H405" s="240" t="s">
        <v>802</v>
      </c>
      <c r="J405" s="195"/>
      <c r="K405" s="204"/>
      <c r="L405" s="195"/>
    </row>
    <row r="406" spans="1:12">
      <c r="A406" s="202">
        <v>42474</v>
      </c>
      <c r="B406" s="226" t="s">
        <v>2915</v>
      </c>
      <c r="C406" s="204"/>
      <c r="E406" s="204">
        <v>40825.839999999997</v>
      </c>
      <c r="F406" s="232">
        <v>138</v>
      </c>
      <c r="G406" s="210">
        <f t="shared" si="7"/>
        <v>744552.57999999903</v>
      </c>
      <c r="H406" s="240" t="s">
        <v>802</v>
      </c>
      <c r="J406" s="195"/>
      <c r="K406" s="204"/>
      <c r="L406" s="195"/>
    </row>
    <row r="407" spans="1:12">
      <c r="A407" s="202">
        <v>42474</v>
      </c>
      <c r="B407" s="203" t="s">
        <v>2916</v>
      </c>
      <c r="C407" s="204">
        <v>5500</v>
      </c>
      <c r="D407" s="254">
        <v>74</v>
      </c>
      <c r="E407" s="204"/>
      <c r="G407" s="210">
        <f t="shared" si="7"/>
        <v>703726.73999999906</v>
      </c>
      <c r="J407" s="195"/>
      <c r="K407" s="204"/>
      <c r="L407" s="195"/>
    </row>
    <row r="408" spans="1:12">
      <c r="A408" s="202">
        <v>42474</v>
      </c>
      <c r="B408" s="203" t="s">
        <v>2917</v>
      </c>
      <c r="C408" s="204">
        <v>2169.1999999999998</v>
      </c>
      <c r="D408" s="254">
        <v>98</v>
      </c>
      <c r="E408" s="204"/>
      <c r="G408" s="210">
        <f t="shared" si="7"/>
        <v>709226.73999999906</v>
      </c>
      <c r="J408" s="195"/>
      <c r="K408" s="204"/>
      <c r="L408" s="195"/>
    </row>
    <row r="409" spans="1:12">
      <c r="A409" s="202">
        <v>42474</v>
      </c>
      <c r="B409" s="203" t="s">
        <v>2918</v>
      </c>
      <c r="C409" s="204"/>
      <c r="E409" s="204">
        <v>10367</v>
      </c>
      <c r="F409" s="232">
        <v>126</v>
      </c>
      <c r="G409" s="210">
        <f t="shared" si="7"/>
        <v>711395.93999999901</v>
      </c>
      <c r="H409" s="240" t="s">
        <v>2919</v>
      </c>
      <c r="J409" s="195"/>
      <c r="K409" s="210"/>
      <c r="L409" s="195"/>
    </row>
    <row r="410" spans="1:12">
      <c r="A410" s="202">
        <v>42474</v>
      </c>
      <c r="B410" s="203" t="s">
        <v>2920</v>
      </c>
      <c r="C410" s="204">
        <v>2018202.62</v>
      </c>
      <c r="D410" s="254">
        <v>103</v>
      </c>
      <c r="E410" s="204"/>
      <c r="G410" s="210">
        <f t="shared" si="7"/>
        <v>701028.93999999901</v>
      </c>
      <c r="J410" s="195"/>
      <c r="K410" s="210"/>
      <c r="L410" s="195"/>
    </row>
    <row r="411" spans="1:12">
      <c r="A411" s="202">
        <v>42474</v>
      </c>
      <c r="B411" s="203" t="s">
        <v>1165</v>
      </c>
      <c r="C411" s="204">
        <v>999985.21</v>
      </c>
      <c r="D411" s="254">
        <v>97</v>
      </c>
      <c r="E411" s="204"/>
      <c r="G411" s="210">
        <f t="shared" si="7"/>
        <v>2719231.5599999991</v>
      </c>
      <c r="H411" s="240" t="s">
        <v>802</v>
      </c>
      <c r="J411" s="195"/>
      <c r="K411" s="210"/>
      <c r="L411" s="195"/>
    </row>
    <row r="412" spans="1:12">
      <c r="A412" s="202">
        <v>42474</v>
      </c>
      <c r="B412" s="227" t="s">
        <v>2921</v>
      </c>
      <c r="C412" s="204"/>
      <c r="E412" s="204">
        <v>393899.02</v>
      </c>
      <c r="F412" s="232">
        <v>135</v>
      </c>
      <c r="G412" s="210">
        <f t="shared" si="7"/>
        <v>3719216.7699999991</v>
      </c>
      <c r="H412" s="240" t="s">
        <v>2922</v>
      </c>
      <c r="I412" s="99" t="s">
        <v>802</v>
      </c>
      <c r="J412" s="195"/>
      <c r="K412" s="210"/>
      <c r="L412" s="195"/>
    </row>
    <row r="413" spans="1:12">
      <c r="A413" s="202">
        <v>42474</v>
      </c>
      <c r="B413" s="227" t="s">
        <v>2923</v>
      </c>
      <c r="C413" s="204"/>
      <c r="E413" s="204">
        <v>171858.35</v>
      </c>
      <c r="F413" s="232">
        <v>135</v>
      </c>
      <c r="G413" s="210">
        <f t="shared" si="7"/>
        <v>3325317.7499999991</v>
      </c>
      <c r="H413" s="240" t="s">
        <v>2924</v>
      </c>
      <c r="I413" s="99" t="s">
        <v>802</v>
      </c>
      <c r="J413" s="195"/>
      <c r="K413" s="210"/>
      <c r="L413" s="195"/>
    </row>
    <row r="414" spans="1:12">
      <c r="A414" s="202">
        <v>42474</v>
      </c>
      <c r="B414" s="227" t="s">
        <v>2925</v>
      </c>
      <c r="C414" s="204"/>
      <c r="E414" s="204">
        <v>86893.69</v>
      </c>
      <c r="F414" s="232">
        <v>135</v>
      </c>
      <c r="G414" s="210">
        <f t="shared" si="7"/>
        <v>3153459.399999999</v>
      </c>
      <c r="H414" s="240" t="s">
        <v>2926</v>
      </c>
      <c r="I414" s="99" t="s">
        <v>802</v>
      </c>
      <c r="J414" s="195"/>
      <c r="K414" s="210"/>
      <c r="L414" s="195"/>
    </row>
    <row r="415" spans="1:12">
      <c r="A415" s="202">
        <v>42474</v>
      </c>
      <c r="B415" s="227" t="s">
        <v>2927</v>
      </c>
      <c r="C415" s="204"/>
      <c r="E415" s="204">
        <v>95993.81</v>
      </c>
      <c r="F415" s="232">
        <v>135</v>
      </c>
      <c r="G415" s="210">
        <f t="shared" si="7"/>
        <v>3066565.709999999</v>
      </c>
      <c r="H415" s="240" t="s">
        <v>2928</v>
      </c>
      <c r="I415" s="99" t="s">
        <v>802</v>
      </c>
      <c r="J415" s="195"/>
      <c r="K415" s="210"/>
      <c r="L415" s="195"/>
    </row>
    <row r="416" spans="1:12">
      <c r="A416" s="202">
        <v>42474</v>
      </c>
      <c r="B416" s="227" t="s">
        <v>2929</v>
      </c>
      <c r="C416" s="204"/>
      <c r="E416" s="204">
        <v>106685.94</v>
      </c>
      <c r="F416" s="232">
        <v>135</v>
      </c>
      <c r="G416" s="210">
        <f t="shared" si="7"/>
        <v>2970571.899999999</v>
      </c>
      <c r="H416" s="240" t="s">
        <v>2930</v>
      </c>
      <c r="I416" s="99" t="s">
        <v>802</v>
      </c>
      <c r="J416" s="195"/>
      <c r="K416" s="210"/>
      <c r="L416" s="195"/>
    </row>
    <row r="417" spans="1:12">
      <c r="A417" s="202">
        <v>42474</v>
      </c>
      <c r="B417" s="227" t="s">
        <v>2931</v>
      </c>
      <c r="C417" s="204"/>
      <c r="E417" s="204">
        <v>194994.65</v>
      </c>
      <c r="F417" s="232">
        <v>135</v>
      </c>
      <c r="G417" s="210">
        <f t="shared" si="7"/>
        <v>2863885.959999999</v>
      </c>
      <c r="H417" s="240" t="s">
        <v>2932</v>
      </c>
      <c r="I417" s="99" t="s">
        <v>802</v>
      </c>
      <c r="J417" s="195"/>
      <c r="K417" s="210"/>
      <c r="L417" s="195"/>
    </row>
    <row r="418" spans="1:12">
      <c r="A418" s="202">
        <v>42474</v>
      </c>
      <c r="B418" s="227" t="s">
        <v>2933</v>
      </c>
      <c r="C418" s="204"/>
      <c r="E418" s="204">
        <v>268986.52</v>
      </c>
      <c r="F418" s="232">
        <v>135</v>
      </c>
      <c r="G418" s="210">
        <f t="shared" si="7"/>
        <v>2668891.3099999991</v>
      </c>
      <c r="H418" s="240" t="s">
        <v>1295</v>
      </c>
      <c r="I418" s="99" t="s">
        <v>802</v>
      </c>
      <c r="J418" s="195"/>
      <c r="K418" s="210"/>
      <c r="L418" s="195"/>
    </row>
    <row r="419" spans="1:12">
      <c r="A419" s="202">
        <v>42474</v>
      </c>
      <c r="B419" s="203" t="s">
        <v>13</v>
      </c>
      <c r="C419" s="204"/>
      <c r="E419" s="204">
        <v>5000</v>
      </c>
      <c r="F419" s="232">
        <v>124</v>
      </c>
      <c r="G419" s="210">
        <f t="shared" si="7"/>
        <v>2399904.7899999991</v>
      </c>
      <c r="H419" s="240" t="s">
        <v>2934</v>
      </c>
      <c r="J419" s="195"/>
      <c r="K419" s="210"/>
      <c r="L419" s="195"/>
    </row>
    <row r="420" spans="1:12">
      <c r="A420" s="202">
        <v>42474</v>
      </c>
      <c r="B420" s="203" t="s">
        <v>2935</v>
      </c>
      <c r="C420" s="204"/>
      <c r="E420" s="204">
        <v>6294.96</v>
      </c>
      <c r="F420" s="232">
        <v>112</v>
      </c>
      <c r="G420" s="210">
        <f t="shared" si="7"/>
        <v>2394904.7899999991</v>
      </c>
      <c r="H420" s="240" t="s">
        <v>2936</v>
      </c>
      <c r="J420" s="195"/>
      <c r="K420" s="210"/>
      <c r="L420" s="195"/>
    </row>
    <row r="421" spans="1:12">
      <c r="A421" s="202">
        <v>42474</v>
      </c>
      <c r="B421" s="203" t="s">
        <v>2937</v>
      </c>
      <c r="C421" s="204"/>
      <c r="E421" s="204">
        <v>1697.01</v>
      </c>
      <c r="F421" s="232">
        <v>117</v>
      </c>
      <c r="G421" s="210">
        <f t="shared" si="7"/>
        <v>2388609.8299999991</v>
      </c>
      <c r="H421" s="240" t="s">
        <v>2938</v>
      </c>
      <c r="J421" s="195"/>
      <c r="K421" s="210"/>
      <c r="L421" s="195"/>
    </row>
    <row r="422" spans="1:12">
      <c r="A422" s="202">
        <v>42474</v>
      </c>
      <c r="B422" s="203" t="s">
        <v>16</v>
      </c>
      <c r="C422" s="204"/>
      <c r="E422" s="204">
        <v>14425</v>
      </c>
      <c r="F422" s="232">
        <v>102</v>
      </c>
      <c r="G422" s="210">
        <f t="shared" si="7"/>
        <v>2386912.8199999994</v>
      </c>
      <c r="H422" s="240" t="s">
        <v>2939</v>
      </c>
      <c r="J422" s="195"/>
      <c r="K422" s="210"/>
      <c r="L422" s="195"/>
    </row>
    <row r="423" spans="1:12">
      <c r="A423" s="202">
        <v>42474</v>
      </c>
      <c r="B423" s="203" t="s">
        <v>16</v>
      </c>
      <c r="C423" s="204"/>
      <c r="E423" s="204">
        <v>19510.810000000001</v>
      </c>
      <c r="F423" s="232">
        <v>119</v>
      </c>
      <c r="G423" s="210">
        <f t="shared" si="7"/>
        <v>2372487.8199999994</v>
      </c>
      <c r="H423" s="240" t="s">
        <v>2940</v>
      </c>
      <c r="J423" s="195"/>
      <c r="K423" s="210"/>
      <c r="L423" s="195"/>
    </row>
    <row r="424" spans="1:12">
      <c r="A424" s="202">
        <v>42474</v>
      </c>
      <c r="B424" s="203" t="s">
        <v>16</v>
      </c>
      <c r="C424" s="204"/>
      <c r="E424" s="204">
        <v>52000</v>
      </c>
      <c r="F424" s="232">
        <v>110</v>
      </c>
      <c r="G424" s="210">
        <f t="shared" si="7"/>
        <v>2352977.0099999993</v>
      </c>
      <c r="H424" s="240" t="s">
        <v>2941</v>
      </c>
      <c r="J424" s="195"/>
      <c r="K424" s="210"/>
      <c r="L424" s="195"/>
    </row>
    <row r="425" spans="1:12">
      <c r="A425" s="202">
        <v>42474</v>
      </c>
      <c r="B425" s="203" t="s">
        <v>16</v>
      </c>
      <c r="C425" s="204"/>
      <c r="E425" s="204">
        <v>43000</v>
      </c>
      <c r="F425" s="232">
        <v>101</v>
      </c>
      <c r="G425" s="210">
        <f t="shared" si="7"/>
        <v>2300977.0099999993</v>
      </c>
      <c r="H425" s="240" t="s">
        <v>2942</v>
      </c>
      <c r="J425" s="195"/>
      <c r="K425" s="210"/>
      <c r="L425" s="195"/>
    </row>
    <row r="426" spans="1:12">
      <c r="A426" s="202">
        <v>42474</v>
      </c>
      <c r="B426" s="229" t="s">
        <v>2943</v>
      </c>
      <c r="C426" s="109">
        <v>5000</v>
      </c>
      <c r="D426" s="254" t="s">
        <v>3334</v>
      </c>
      <c r="E426" s="204"/>
      <c r="G426" s="210">
        <f t="shared" si="7"/>
        <v>2257977.0099999993</v>
      </c>
      <c r="J426" s="195"/>
      <c r="K426" s="210"/>
      <c r="L426" s="195"/>
    </row>
    <row r="427" spans="1:12">
      <c r="A427" s="202">
        <v>42474</v>
      </c>
      <c r="B427" s="226" t="s">
        <v>2944</v>
      </c>
      <c r="C427" s="204"/>
      <c r="E427" s="204">
        <v>11543.16</v>
      </c>
      <c r="F427" s="232">
        <v>128</v>
      </c>
      <c r="G427" s="210">
        <f t="shared" si="7"/>
        <v>2262977.0099999993</v>
      </c>
      <c r="H427" s="240" t="s">
        <v>2945</v>
      </c>
      <c r="J427" s="195"/>
      <c r="K427" s="210"/>
      <c r="L427" s="195"/>
    </row>
    <row r="428" spans="1:12">
      <c r="A428" s="202">
        <v>42474</v>
      </c>
      <c r="B428" s="236" t="s">
        <v>2946</v>
      </c>
      <c r="C428" s="204"/>
      <c r="E428" s="210">
        <v>2888.13</v>
      </c>
      <c r="F428" s="232" t="s">
        <v>779</v>
      </c>
      <c r="G428" s="210">
        <f t="shared" si="7"/>
        <v>2251433.8499999992</v>
      </c>
      <c r="J428" s="195"/>
      <c r="K428" s="210"/>
      <c r="L428" s="195"/>
    </row>
    <row r="429" spans="1:12">
      <c r="A429" s="202">
        <v>42474</v>
      </c>
      <c r="B429" s="224" t="s">
        <v>50</v>
      </c>
      <c r="C429" s="204">
        <v>5.67</v>
      </c>
      <c r="D429" s="254" t="s">
        <v>819</v>
      </c>
      <c r="G429" s="210">
        <f t="shared" si="7"/>
        <v>2248545.7199999993</v>
      </c>
      <c r="J429" s="195"/>
      <c r="K429" s="210"/>
      <c r="L429" s="195"/>
    </row>
    <row r="430" spans="1:12">
      <c r="A430" s="202">
        <v>42474</v>
      </c>
      <c r="B430" s="224" t="s">
        <v>52</v>
      </c>
      <c r="C430" s="204">
        <v>35.42</v>
      </c>
      <c r="D430" s="254" t="s">
        <v>819</v>
      </c>
      <c r="G430" s="210">
        <f t="shared" si="7"/>
        <v>2248551.3899999992</v>
      </c>
      <c r="J430" s="195"/>
      <c r="K430" s="210"/>
      <c r="L430" s="195"/>
    </row>
    <row r="431" spans="1:12">
      <c r="A431" s="202">
        <v>42474</v>
      </c>
      <c r="B431" s="203" t="s">
        <v>53</v>
      </c>
      <c r="C431" s="204"/>
      <c r="E431" s="210">
        <v>4885.46</v>
      </c>
      <c r="F431" s="232">
        <v>108</v>
      </c>
      <c r="G431" s="210">
        <f t="shared" si="7"/>
        <v>2248586.8099999991</v>
      </c>
      <c r="H431" s="240" t="s">
        <v>2947</v>
      </c>
      <c r="J431" s="195"/>
      <c r="K431" s="210"/>
      <c r="L431" s="195"/>
    </row>
    <row r="432" spans="1:12">
      <c r="A432" s="212">
        <v>42473</v>
      </c>
      <c r="B432" s="203" t="s">
        <v>2948</v>
      </c>
      <c r="C432" s="204"/>
      <c r="E432" s="210">
        <v>7217</v>
      </c>
      <c r="F432" s="232">
        <v>76</v>
      </c>
      <c r="G432" s="210">
        <f t="shared" si="7"/>
        <v>2243701.3499999992</v>
      </c>
      <c r="H432" s="240" t="s">
        <v>2949</v>
      </c>
      <c r="J432" s="195"/>
      <c r="K432" s="210"/>
      <c r="L432" s="195"/>
    </row>
    <row r="433" spans="1:12">
      <c r="A433" s="212">
        <v>42473</v>
      </c>
      <c r="B433" s="203" t="s">
        <v>2950</v>
      </c>
      <c r="C433" s="204"/>
      <c r="E433" s="210">
        <v>5815</v>
      </c>
      <c r="F433" s="232">
        <v>95</v>
      </c>
      <c r="G433" s="210">
        <f t="shared" si="7"/>
        <v>2236484.3499999992</v>
      </c>
      <c r="H433" s="240" t="s">
        <v>2951</v>
      </c>
      <c r="J433" s="195"/>
      <c r="K433" s="210"/>
      <c r="L433" s="195"/>
    </row>
    <row r="434" spans="1:12">
      <c r="A434" s="212">
        <v>42473</v>
      </c>
      <c r="B434" s="203" t="s">
        <v>2952</v>
      </c>
      <c r="C434" s="204"/>
      <c r="E434" s="210">
        <v>10935</v>
      </c>
      <c r="F434" s="232">
        <v>107</v>
      </c>
      <c r="G434" s="210">
        <f t="shared" si="7"/>
        <v>2230669.3499999992</v>
      </c>
      <c r="H434" s="240" t="s">
        <v>2953</v>
      </c>
      <c r="J434" s="195"/>
      <c r="K434" s="210"/>
      <c r="L434" s="195"/>
    </row>
    <row r="435" spans="1:12">
      <c r="A435" s="212">
        <v>42473</v>
      </c>
      <c r="B435" s="203" t="s">
        <v>83</v>
      </c>
      <c r="C435" s="204"/>
      <c r="E435" s="210">
        <v>35000</v>
      </c>
      <c r="F435" s="232">
        <v>123</v>
      </c>
      <c r="G435" s="210">
        <f t="shared" si="7"/>
        <v>2219734.3499999992</v>
      </c>
      <c r="H435" s="240" t="s">
        <v>2954</v>
      </c>
      <c r="J435" s="195"/>
      <c r="K435" s="210"/>
      <c r="L435" s="195"/>
    </row>
    <row r="436" spans="1:12">
      <c r="A436" s="212">
        <v>42473</v>
      </c>
      <c r="B436" s="203" t="s">
        <v>2955</v>
      </c>
      <c r="C436" s="204"/>
      <c r="E436" s="210">
        <v>5300</v>
      </c>
      <c r="F436" s="232">
        <v>129</v>
      </c>
      <c r="G436" s="210">
        <f t="shared" si="7"/>
        <v>2184734.3499999992</v>
      </c>
      <c r="H436" s="240" t="s">
        <v>2956</v>
      </c>
      <c r="J436" s="195"/>
      <c r="K436" s="210"/>
      <c r="L436" s="195"/>
    </row>
    <row r="437" spans="1:12">
      <c r="A437" s="212">
        <v>42473</v>
      </c>
      <c r="B437" s="203" t="s">
        <v>2957</v>
      </c>
      <c r="C437" s="204"/>
      <c r="E437" s="210">
        <v>189631</v>
      </c>
      <c r="F437" s="232">
        <v>335</v>
      </c>
      <c r="G437" s="210">
        <f t="shared" si="7"/>
        <v>2179434.3499999992</v>
      </c>
      <c r="H437" s="240" t="s">
        <v>3339</v>
      </c>
      <c r="J437" s="195"/>
      <c r="K437" s="210"/>
      <c r="L437" s="195"/>
    </row>
    <row r="438" spans="1:12">
      <c r="A438" s="212">
        <v>42473</v>
      </c>
      <c r="B438" s="213" t="s">
        <v>2958</v>
      </c>
      <c r="C438" s="204"/>
      <c r="E438" s="204">
        <v>149000</v>
      </c>
      <c r="F438" s="232">
        <v>121</v>
      </c>
      <c r="G438" s="210">
        <f t="shared" si="7"/>
        <v>1989803.3499999992</v>
      </c>
      <c r="H438" s="255" t="s">
        <v>3320</v>
      </c>
      <c r="J438" s="195"/>
      <c r="K438" s="204"/>
      <c r="L438" s="195"/>
    </row>
    <row r="439" spans="1:12">
      <c r="A439" s="212">
        <v>42473</v>
      </c>
      <c r="B439" s="213" t="s">
        <v>2959</v>
      </c>
      <c r="E439" s="210">
        <v>295000</v>
      </c>
      <c r="F439" s="232">
        <v>122</v>
      </c>
      <c r="G439" s="210">
        <f t="shared" si="7"/>
        <v>1840803.3499999992</v>
      </c>
      <c r="H439" s="255" t="s">
        <v>3319</v>
      </c>
      <c r="J439" s="195"/>
      <c r="K439" s="210"/>
      <c r="L439" s="195"/>
    </row>
    <row r="440" spans="1:12">
      <c r="A440" s="212">
        <v>42473</v>
      </c>
      <c r="B440" s="213" t="s">
        <v>2960</v>
      </c>
      <c r="C440" s="129">
        <v>905902.43</v>
      </c>
      <c r="G440" s="210">
        <f t="shared" si="7"/>
        <v>1545803.3499999992</v>
      </c>
      <c r="H440" s="240" t="s">
        <v>3337</v>
      </c>
      <c r="J440" s="195"/>
      <c r="K440" s="210"/>
      <c r="L440" s="195"/>
    </row>
    <row r="441" spans="1:12">
      <c r="A441" s="212">
        <v>42473</v>
      </c>
      <c r="B441" s="213" t="s">
        <v>2961</v>
      </c>
      <c r="C441" s="210">
        <v>5946.96</v>
      </c>
      <c r="D441" s="254">
        <v>57</v>
      </c>
      <c r="G441" s="210">
        <f t="shared" si="7"/>
        <v>2451705.7799999993</v>
      </c>
      <c r="J441" s="195"/>
      <c r="K441" s="210"/>
      <c r="L441" s="195"/>
    </row>
    <row r="442" spans="1:12">
      <c r="A442" s="212">
        <v>42473</v>
      </c>
      <c r="B442" s="213" t="s">
        <v>2962</v>
      </c>
      <c r="C442" s="210">
        <v>8114.19</v>
      </c>
      <c r="D442" s="254">
        <v>58</v>
      </c>
      <c r="G442" s="210">
        <f t="shared" si="7"/>
        <v>2457652.7399999993</v>
      </c>
      <c r="J442" s="195"/>
      <c r="K442" s="210"/>
      <c r="L442" s="195"/>
    </row>
    <row r="443" spans="1:12">
      <c r="A443" s="212">
        <v>42473</v>
      </c>
      <c r="B443" s="213" t="s">
        <v>2963</v>
      </c>
      <c r="C443" s="210">
        <v>5790.8</v>
      </c>
      <c r="D443" s="254">
        <v>59</v>
      </c>
      <c r="G443" s="210">
        <f t="shared" si="7"/>
        <v>2465766.9299999992</v>
      </c>
      <c r="J443" s="195"/>
      <c r="K443" s="210"/>
      <c r="L443" s="195"/>
    </row>
    <row r="444" spans="1:12">
      <c r="A444" s="212">
        <v>42473</v>
      </c>
      <c r="B444" s="213" t="s">
        <v>2964</v>
      </c>
      <c r="C444" s="210">
        <v>13609.54</v>
      </c>
      <c r="D444" s="254">
        <v>60</v>
      </c>
      <c r="G444" s="210">
        <f t="shared" si="7"/>
        <v>2471557.7299999991</v>
      </c>
      <c r="J444" s="195"/>
      <c r="K444" s="210"/>
      <c r="L444" s="195"/>
    </row>
    <row r="445" spans="1:12">
      <c r="A445" s="212">
        <v>42473</v>
      </c>
      <c r="B445" s="213" t="s">
        <v>2965</v>
      </c>
      <c r="C445" s="210">
        <v>7045.07</v>
      </c>
      <c r="D445" s="254">
        <v>61</v>
      </c>
      <c r="G445" s="210">
        <f t="shared" ref="G445:G508" si="8">+G446-C445+E445</f>
        <v>2485167.2699999991</v>
      </c>
      <c r="J445" s="195"/>
      <c r="K445" s="210"/>
      <c r="L445" s="195"/>
    </row>
    <row r="446" spans="1:12">
      <c r="A446" s="212">
        <v>42473</v>
      </c>
      <c r="B446" s="213" t="s">
        <v>2966</v>
      </c>
      <c r="C446" s="210">
        <v>6927.2</v>
      </c>
      <c r="D446" s="254">
        <v>62</v>
      </c>
      <c r="G446" s="210">
        <f t="shared" si="8"/>
        <v>2492212.3399999989</v>
      </c>
      <c r="J446" s="195"/>
      <c r="K446" s="210"/>
      <c r="L446" s="195"/>
    </row>
    <row r="447" spans="1:12">
      <c r="A447" s="212">
        <v>42473</v>
      </c>
      <c r="B447" s="213" t="s">
        <v>2967</v>
      </c>
      <c r="C447" s="210">
        <v>11607.08</v>
      </c>
      <c r="D447" s="254">
        <v>63</v>
      </c>
      <c r="G447" s="210">
        <f t="shared" si="8"/>
        <v>2499139.5399999991</v>
      </c>
      <c r="J447" s="195"/>
      <c r="K447" s="210"/>
      <c r="L447" s="195"/>
    </row>
    <row r="448" spans="1:12">
      <c r="A448" s="212">
        <v>42473</v>
      </c>
      <c r="B448" s="213" t="s">
        <v>2968</v>
      </c>
      <c r="C448" s="210">
        <v>6662.87</v>
      </c>
      <c r="D448" s="254">
        <v>64</v>
      </c>
      <c r="G448" s="210">
        <f t="shared" si="8"/>
        <v>2510746.6199999992</v>
      </c>
      <c r="J448" s="195"/>
      <c r="K448" s="210"/>
      <c r="L448" s="195"/>
    </row>
    <row r="449" spans="1:12">
      <c r="A449" s="212">
        <v>42473</v>
      </c>
      <c r="B449" s="213" t="s">
        <v>2969</v>
      </c>
      <c r="C449" s="210">
        <v>6193.67</v>
      </c>
      <c r="D449" s="254">
        <v>65</v>
      </c>
      <c r="G449" s="210">
        <f t="shared" si="8"/>
        <v>2517409.4899999993</v>
      </c>
      <c r="J449" s="195"/>
      <c r="K449" s="210"/>
      <c r="L449" s="195"/>
    </row>
    <row r="450" spans="1:12">
      <c r="A450" s="212">
        <v>42473</v>
      </c>
      <c r="B450" s="213" t="s">
        <v>2970</v>
      </c>
      <c r="C450" s="210">
        <v>13172.11</v>
      </c>
      <c r="D450" s="254">
        <v>66</v>
      </c>
      <c r="G450" s="210">
        <f t="shared" si="8"/>
        <v>2523603.1599999992</v>
      </c>
      <c r="J450" s="195"/>
      <c r="K450" s="210"/>
      <c r="L450" s="195"/>
    </row>
    <row r="451" spans="1:12">
      <c r="A451" s="212">
        <v>42473</v>
      </c>
      <c r="B451" s="213" t="s">
        <v>2971</v>
      </c>
      <c r="C451" s="210">
        <v>8749.7000000000007</v>
      </c>
      <c r="D451" s="254">
        <v>67</v>
      </c>
      <c r="G451" s="210">
        <f t="shared" si="8"/>
        <v>2536775.2699999991</v>
      </c>
      <c r="J451" s="195"/>
      <c r="K451" s="210"/>
      <c r="L451" s="195"/>
    </row>
    <row r="452" spans="1:12">
      <c r="A452" s="212">
        <v>42473</v>
      </c>
      <c r="B452" s="213" t="s">
        <v>2972</v>
      </c>
      <c r="C452" s="210">
        <v>8672.16</v>
      </c>
      <c r="D452" s="254">
        <v>68</v>
      </c>
      <c r="G452" s="210">
        <f t="shared" si="8"/>
        <v>2545524.9699999993</v>
      </c>
      <c r="J452" s="195"/>
      <c r="K452" s="210"/>
      <c r="L452" s="195"/>
    </row>
    <row r="453" spans="1:12">
      <c r="A453" s="212">
        <v>42473</v>
      </c>
      <c r="B453" s="213" t="s">
        <v>2973</v>
      </c>
      <c r="C453" s="210">
        <v>7653.68</v>
      </c>
      <c r="D453" s="254">
        <v>69</v>
      </c>
      <c r="G453" s="210">
        <f t="shared" si="8"/>
        <v>2554197.1299999994</v>
      </c>
      <c r="J453" s="195"/>
      <c r="K453" s="210"/>
      <c r="L453" s="195"/>
    </row>
    <row r="454" spans="1:12">
      <c r="A454" s="212">
        <v>42473</v>
      </c>
      <c r="B454" s="213" t="s">
        <v>2974</v>
      </c>
      <c r="C454" s="210">
        <v>9756.06</v>
      </c>
      <c r="D454" s="254">
        <v>70</v>
      </c>
      <c r="G454" s="210">
        <f t="shared" si="8"/>
        <v>2561850.8099999996</v>
      </c>
      <c r="J454" s="195"/>
      <c r="K454" s="210"/>
      <c r="L454" s="195"/>
    </row>
    <row r="455" spans="1:12">
      <c r="A455" s="212">
        <v>42473</v>
      </c>
      <c r="B455" s="226" t="s">
        <v>2975</v>
      </c>
      <c r="E455" s="210">
        <v>37581.35</v>
      </c>
      <c r="F455" s="232">
        <v>113</v>
      </c>
      <c r="G455" s="210">
        <f t="shared" si="8"/>
        <v>2571606.8699999996</v>
      </c>
      <c r="H455" s="240" t="s">
        <v>2976</v>
      </c>
      <c r="J455" s="195"/>
      <c r="K455" s="210"/>
      <c r="L455" s="195"/>
    </row>
    <row r="456" spans="1:12">
      <c r="A456" s="212">
        <v>42473</v>
      </c>
      <c r="B456" s="229" t="s">
        <v>2977</v>
      </c>
      <c r="C456" s="129">
        <v>5000</v>
      </c>
      <c r="D456" s="254" t="s">
        <v>3334</v>
      </c>
      <c r="G456" s="210">
        <f t="shared" si="8"/>
        <v>2534025.5199999996</v>
      </c>
      <c r="J456" s="195"/>
      <c r="K456" s="210"/>
      <c r="L456" s="195"/>
    </row>
    <row r="457" spans="1:12">
      <c r="A457" s="212">
        <v>42473</v>
      </c>
      <c r="B457" s="213" t="s">
        <v>2978</v>
      </c>
      <c r="E457" s="210">
        <v>584000</v>
      </c>
      <c r="F457" s="232">
        <v>120</v>
      </c>
      <c r="G457" s="210">
        <f t="shared" si="8"/>
        <v>2539025.5199999996</v>
      </c>
      <c r="H457" s="240" t="s">
        <v>2979</v>
      </c>
      <c r="J457" s="195"/>
      <c r="K457" s="210"/>
      <c r="L457" s="195"/>
    </row>
    <row r="458" spans="1:12">
      <c r="A458" s="212">
        <v>42473</v>
      </c>
      <c r="B458" s="213" t="s">
        <v>2980</v>
      </c>
      <c r="E458" s="210">
        <v>2250</v>
      </c>
      <c r="F458" s="232">
        <v>114</v>
      </c>
      <c r="G458" s="210">
        <f t="shared" si="8"/>
        <v>1955025.5199999993</v>
      </c>
      <c r="H458" s="240" t="s">
        <v>2981</v>
      </c>
      <c r="J458" s="195"/>
      <c r="K458" s="210"/>
      <c r="L458" s="195"/>
    </row>
    <row r="459" spans="1:12">
      <c r="A459" s="212">
        <v>42473</v>
      </c>
      <c r="B459" s="213" t="s">
        <v>2982</v>
      </c>
      <c r="C459" s="210">
        <v>9860</v>
      </c>
      <c r="D459" s="254">
        <v>79</v>
      </c>
      <c r="G459" s="210">
        <f t="shared" si="8"/>
        <v>1952775.5199999993</v>
      </c>
      <c r="J459" s="195"/>
      <c r="K459" s="210"/>
      <c r="L459" s="195"/>
    </row>
    <row r="460" spans="1:12">
      <c r="A460" s="212">
        <v>42473</v>
      </c>
      <c r="B460" s="213" t="s">
        <v>2983</v>
      </c>
      <c r="C460" s="210">
        <v>21170</v>
      </c>
      <c r="D460" s="254">
        <v>96</v>
      </c>
      <c r="G460" s="210">
        <f t="shared" si="8"/>
        <v>1962635.5199999993</v>
      </c>
      <c r="J460" s="195"/>
      <c r="K460" s="210"/>
      <c r="L460" s="195"/>
    </row>
    <row r="461" spans="1:12">
      <c r="A461" s="212">
        <v>42473</v>
      </c>
      <c r="B461" s="213" t="s">
        <v>2984</v>
      </c>
      <c r="C461" s="210">
        <v>10440</v>
      </c>
      <c r="D461" s="254">
        <v>80</v>
      </c>
      <c r="G461" s="210">
        <f t="shared" si="8"/>
        <v>1983805.5199999993</v>
      </c>
      <c r="J461" s="195"/>
      <c r="K461" s="210"/>
      <c r="L461" s="195"/>
    </row>
    <row r="462" spans="1:12">
      <c r="A462" s="212">
        <v>42473</v>
      </c>
      <c r="B462" s="213" t="s">
        <v>2985</v>
      </c>
      <c r="C462" s="210">
        <v>1999.26</v>
      </c>
      <c r="D462" s="254">
        <v>87</v>
      </c>
      <c r="G462" s="210">
        <f t="shared" si="8"/>
        <v>1994245.5199999993</v>
      </c>
      <c r="J462" s="195"/>
      <c r="K462" s="210"/>
      <c r="L462" s="195"/>
    </row>
    <row r="463" spans="1:12">
      <c r="A463" s="212">
        <v>42473</v>
      </c>
      <c r="B463" s="213" t="s">
        <v>2986</v>
      </c>
      <c r="C463" s="210">
        <v>1450</v>
      </c>
      <c r="D463" s="254">
        <v>81</v>
      </c>
      <c r="G463" s="210">
        <f t="shared" si="8"/>
        <v>1996244.7799999993</v>
      </c>
      <c r="J463" s="195"/>
      <c r="K463" s="210"/>
      <c r="L463" s="195"/>
    </row>
    <row r="464" spans="1:12">
      <c r="A464" s="212">
        <v>42473</v>
      </c>
      <c r="B464" s="213" t="s">
        <v>2987</v>
      </c>
      <c r="C464" s="210">
        <v>459</v>
      </c>
      <c r="D464" s="254">
        <v>88</v>
      </c>
      <c r="G464" s="210">
        <f t="shared" si="8"/>
        <v>1997694.7799999993</v>
      </c>
      <c r="J464" s="195"/>
      <c r="K464" s="210"/>
      <c r="L464" s="195"/>
    </row>
    <row r="465" spans="1:12">
      <c r="A465" s="212">
        <v>42473</v>
      </c>
      <c r="B465" s="213" t="s">
        <v>2988</v>
      </c>
      <c r="C465" s="210">
        <v>11020</v>
      </c>
      <c r="D465" s="254">
        <v>82</v>
      </c>
      <c r="G465" s="210">
        <f t="shared" si="8"/>
        <v>1998153.7799999993</v>
      </c>
      <c r="J465" s="195"/>
      <c r="K465" s="210"/>
      <c r="L465" s="195"/>
    </row>
    <row r="466" spans="1:12">
      <c r="A466" s="212">
        <v>42473</v>
      </c>
      <c r="B466" s="213" t="s">
        <v>2989</v>
      </c>
      <c r="C466" s="210">
        <v>2600</v>
      </c>
      <c r="D466" s="254">
        <v>83</v>
      </c>
      <c r="G466" s="210">
        <f t="shared" si="8"/>
        <v>2009173.7799999993</v>
      </c>
      <c r="J466" s="195"/>
      <c r="K466" s="210"/>
      <c r="L466" s="195"/>
    </row>
    <row r="467" spans="1:12">
      <c r="A467" s="212">
        <v>42473</v>
      </c>
      <c r="B467" s="213" t="s">
        <v>2990</v>
      </c>
      <c r="C467" s="210">
        <v>12296</v>
      </c>
      <c r="D467" s="254">
        <v>89</v>
      </c>
      <c r="G467" s="210">
        <f t="shared" si="8"/>
        <v>2011773.7799999993</v>
      </c>
      <c r="J467" s="195"/>
      <c r="K467" s="210"/>
      <c r="L467" s="195"/>
    </row>
    <row r="468" spans="1:12">
      <c r="A468" s="212">
        <v>42473</v>
      </c>
      <c r="B468" s="213" t="s">
        <v>2991</v>
      </c>
      <c r="C468" s="210">
        <v>997.6</v>
      </c>
      <c r="D468" s="254">
        <v>90</v>
      </c>
      <c r="G468" s="210">
        <f t="shared" si="8"/>
        <v>2024069.7799999993</v>
      </c>
      <c r="J468" s="195"/>
      <c r="K468" s="210"/>
      <c r="L468" s="195"/>
    </row>
    <row r="469" spans="1:12">
      <c r="A469" s="212">
        <v>42473</v>
      </c>
      <c r="B469" s="213" t="s">
        <v>2992</v>
      </c>
      <c r="C469" s="210">
        <v>1600</v>
      </c>
      <c r="D469" s="254">
        <v>91</v>
      </c>
      <c r="G469" s="210">
        <f t="shared" si="8"/>
        <v>2025067.3799999994</v>
      </c>
      <c r="J469" s="195"/>
      <c r="K469" s="210"/>
      <c r="L469" s="195"/>
    </row>
    <row r="470" spans="1:12">
      <c r="A470" s="212">
        <v>42473</v>
      </c>
      <c r="B470" s="213" t="s">
        <v>2993</v>
      </c>
      <c r="C470" s="210">
        <v>139200</v>
      </c>
      <c r="D470" s="254">
        <v>92</v>
      </c>
      <c r="G470" s="210">
        <f t="shared" si="8"/>
        <v>2026667.3799999994</v>
      </c>
      <c r="J470" s="195"/>
      <c r="K470" s="210"/>
      <c r="L470" s="195"/>
    </row>
    <row r="471" spans="1:12">
      <c r="A471" s="212">
        <v>42473</v>
      </c>
      <c r="B471" s="213" t="s">
        <v>2994</v>
      </c>
      <c r="C471" s="210">
        <v>27840</v>
      </c>
      <c r="D471" s="254">
        <v>93</v>
      </c>
      <c r="G471" s="210">
        <f t="shared" si="8"/>
        <v>2165867.3799999994</v>
      </c>
      <c r="J471" s="195"/>
      <c r="K471" s="210"/>
      <c r="L471" s="195"/>
    </row>
    <row r="472" spans="1:12">
      <c r="A472" s="212">
        <v>42473</v>
      </c>
      <c r="B472" s="213" t="s">
        <v>2995</v>
      </c>
      <c r="C472" s="210">
        <v>10440</v>
      </c>
      <c r="D472" s="254">
        <v>95</v>
      </c>
      <c r="G472" s="210">
        <f t="shared" si="8"/>
        <v>2193707.3799999994</v>
      </c>
      <c r="J472" s="195"/>
      <c r="K472" s="210"/>
      <c r="L472" s="195"/>
    </row>
    <row r="473" spans="1:12">
      <c r="A473" s="212">
        <v>42473</v>
      </c>
      <c r="B473" s="213" t="s">
        <v>2996</v>
      </c>
      <c r="C473" s="210">
        <v>2000</v>
      </c>
      <c r="D473" s="254">
        <v>77</v>
      </c>
      <c r="G473" s="210">
        <f t="shared" si="8"/>
        <v>2204147.3799999994</v>
      </c>
      <c r="J473" s="195"/>
      <c r="K473" s="210"/>
      <c r="L473" s="195"/>
    </row>
    <row r="474" spans="1:12">
      <c r="A474" s="212">
        <v>42473</v>
      </c>
      <c r="B474" s="213" t="s">
        <v>2997</v>
      </c>
      <c r="C474" s="210">
        <v>1044</v>
      </c>
      <c r="D474" s="254">
        <v>84</v>
      </c>
      <c r="G474" s="210">
        <f t="shared" si="8"/>
        <v>2206147.3799999994</v>
      </c>
      <c r="J474" s="195"/>
      <c r="K474" s="210"/>
      <c r="L474" s="195"/>
    </row>
    <row r="475" spans="1:12">
      <c r="A475" s="212">
        <v>42473</v>
      </c>
      <c r="B475" s="213" t="s">
        <v>2998</v>
      </c>
      <c r="C475" s="210">
        <v>4842.7700000000004</v>
      </c>
      <c r="D475" s="254">
        <v>94</v>
      </c>
      <c r="G475" s="210">
        <f t="shared" si="8"/>
        <v>2207191.3799999994</v>
      </c>
      <c r="J475" s="195"/>
      <c r="K475" s="210"/>
      <c r="L475" s="195"/>
    </row>
    <row r="476" spans="1:12">
      <c r="A476" s="212">
        <v>42473</v>
      </c>
      <c r="B476" s="213" t="s">
        <v>2999</v>
      </c>
      <c r="C476" s="210">
        <v>7458.8</v>
      </c>
      <c r="D476" s="254">
        <v>85</v>
      </c>
      <c r="G476" s="210">
        <f t="shared" si="8"/>
        <v>2212034.1499999994</v>
      </c>
      <c r="J476" s="195"/>
      <c r="K476" s="210"/>
      <c r="L476" s="195"/>
    </row>
    <row r="477" spans="1:12">
      <c r="A477" s="212">
        <v>42473</v>
      </c>
      <c r="B477" s="213" t="s">
        <v>3000</v>
      </c>
      <c r="C477" s="210">
        <v>10000</v>
      </c>
      <c r="D477" s="254">
        <v>78</v>
      </c>
      <c r="G477" s="210">
        <f t="shared" si="8"/>
        <v>2219492.9499999993</v>
      </c>
      <c r="J477" s="195"/>
      <c r="K477" s="210"/>
      <c r="L477" s="195"/>
    </row>
    <row r="478" spans="1:12">
      <c r="A478" s="212">
        <v>42473</v>
      </c>
      <c r="B478" s="213" t="s">
        <v>3001</v>
      </c>
      <c r="C478" s="210">
        <v>3480</v>
      </c>
      <c r="D478" s="254">
        <v>86</v>
      </c>
      <c r="G478" s="210">
        <f t="shared" si="8"/>
        <v>2229492.9499999993</v>
      </c>
      <c r="J478" s="195"/>
      <c r="K478" s="210"/>
      <c r="L478" s="195"/>
    </row>
    <row r="479" spans="1:12">
      <c r="A479" s="212">
        <v>42473</v>
      </c>
      <c r="B479" s="213" t="s">
        <v>3002</v>
      </c>
      <c r="C479" s="210">
        <v>714630.3</v>
      </c>
      <c r="D479" s="254">
        <v>75</v>
      </c>
      <c r="G479" s="210">
        <f t="shared" si="8"/>
        <v>2232972.9499999993</v>
      </c>
      <c r="J479" s="195"/>
      <c r="K479" s="210"/>
      <c r="L479" s="195"/>
    </row>
    <row r="480" spans="1:12">
      <c r="A480" s="212">
        <v>42473</v>
      </c>
      <c r="B480" s="213" t="s">
        <v>3003</v>
      </c>
      <c r="C480" s="210">
        <v>72715.41</v>
      </c>
      <c r="D480" s="254">
        <v>76</v>
      </c>
      <c r="G480" s="210">
        <f t="shared" si="8"/>
        <v>2947603.2499999991</v>
      </c>
      <c r="J480" s="195"/>
      <c r="K480" s="210"/>
      <c r="L480" s="195"/>
    </row>
    <row r="481" spans="1:12">
      <c r="A481" s="212">
        <v>42473</v>
      </c>
      <c r="B481" s="213" t="s">
        <v>3004</v>
      </c>
      <c r="E481" s="210">
        <v>1025</v>
      </c>
      <c r="F481" s="232">
        <v>109</v>
      </c>
      <c r="G481" s="210">
        <f t="shared" si="8"/>
        <v>3020318.6599999992</v>
      </c>
      <c r="H481" s="240" t="s">
        <v>3005</v>
      </c>
      <c r="J481" s="195"/>
      <c r="K481" s="210"/>
      <c r="L481" s="195"/>
    </row>
    <row r="482" spans="1:12">
      <c r="A482" s="212">
        <v>42473</v>
      </c>
      <c r="B482" s="226" t="s">
        <v>3006</v>
      </c>
      <c r="E482" s="210">
        <v>8927.41</v>
      </c>
      <c r="F482" s="232">
        <v>115</v>
      </c>
      <c r="G482" s="210">
        <f t="shared" si="8"/>
        <v>3019293.6599999992</v>
      </c>
      <c r="J482" s="195"/>
      <c r="K482" s="210"/>
      <c r="L482" s="195"/>
    </row>
    <row r="483" spans="1:12">
      <c r="A483" s="212">
        <v>42473</v>
      </c>
      <c r="B483" s="226" t="s">
        <v>3007</v>
      </c>
      <c r="E483" s="210">
        <v>77760.98</v>
      </c>
      <c r="F483" s="232">
        <v>116</v>
      </c>
      <c r="G483" s="210">
        <f t="shared" si="8"/>
        <v>3010366.2499999991</v>
      </c>
      <c r="J483" s="195"/>
      <c r="K483" s="210"/>
      <c r="L483" s="195"/>
    </row>
    <row r="484" spans="1:12">
      <c r="A484" s="212">
        <v>42473</v>
      </c>
      <c r="B484" s="224" t="s">
        <v>302</v>
      </c>
      <c r="C484" s="204">
        <v>10.58</v>
      </c>
      <c r="D484" s="254" t="s">
        <v>819</v>
      </c>
      <c r="E484" s="204"/>
      <c r="G484" s="210">
        <f t="shared" si="8"/>
        <v>2932605.2699999991</v>
      </c>
      <c r="J484" s="195"/>
      <c r="K484" s="210"/>
      <c r="L484" s="195"/>
    </row>
    <row r="485" spans="1:12">
      <c r="A485" s="212">
        <v>42473</v>
      </c>
      <c r="B485" s="224" t="s">
        <v>52</v>
      </c>
      <c r="C485" s="210">
        <v>66.099999999999994</v>
      </c>
      <c r="D485" s="254" t="s">
        <v>819</v>
      </c>
      <c r="G485" s="210">
        <f t="shared" si="8"/>
        <v>2932615.8499999992</v>
      </c>
      <c r="J485" s="195"/>
      <c r="K485" s="210"/>
      <c r="L485" s="195"/>
    </row>
    <row r="486" spans="1:12">
      <c r="A486" s="212">
        <v>42473</v>
      </c>
      <c r="B486" s="213" t="s">
        <v>53</v>
      </c>
      <c r="E486" s="210">
        <v>15342.26</v>
      </c>
      <c r="F486" s="232">
        <v>96</v>
      </c>
      <c r="G486" s="210">
        <f t="shared" si="8"/>
        <v>2932681.9499999993</v>
      </c>
      <c r="H486" s="240" t="s">
        <v>3008</v>
      </c>
      <c r="J486" s="195"/>
      <c r="K486" s="210"/>
      <c r="L486" s="195"/>
    </row>
    <row r="487" spans="1:12">
      <c r="A487" s="212">
        <v>42473</v>
      </c>
      <c r="B487" s="224" t="s">
        <v>55</v>
      </c>
      <c r="C487" s="210">
        <v>86.08</v>
      </c>
      <c r="D487" s="254" t="s">
        <v>819</v>
      </c>
      <c r="G487" s="210">
        <f t="shared" si="8"/>
        <v>2917339.6899999995</v>
      </c>
      <c r="J487" s="195"/>
      <c r="K487" s="210"/>
      <c r="L487" s="195"/>
    </row>
    <row r="488" spans="1:12">
      <c r="A488" s="212">
        <v>42473</v>
      </c>
      <c r="B488" s="224" t="s">
        <v>56</v>
      </c>
      <c r="C488" s="210">
        <v>538.03</v>
      </c>
      <c r="D488" s="254" t="s">
        <v>819</v>
      </c>
      <c r="G488" s="210">
        <f t="shared" si="8"/>
        <v>2917425.7699999996</v>
      </c>
      <c r="J488" s="195"/>
      <c r="K488" s="210"/>
      <c r="L488" s="195"/>
    </row>
    <row r="489" spans="1:12">
      <c r="A489" s="212">
        <v>42473</v>
      </c>
      <c r="B489" s="213" t="s">
        <v>57</v>
      </c>
      <c r="E489" s="210">
        <v>21960.52</v>
      </c>
      <c r="F489" s="232">
        <v>96</v>
      </c>
      <c r="G489" s="210">
        <f t="shared" si="8"/>
        <v>2917963.7999999993</v>
      </c>
      <c r="H489" s="240" t="s">
        <v>3008</v>
      </c>
      <c r="J489" s="195"/>
      <c r="K489" s="210"/>
      <c r="L489" s="195"/>
    </row>
    <row r="490" spans="1:12">
      <c r="A490" s="212">
        <v>42473</v>
      </c>
      <c r="B490" s="224" t="s">
        <v>162</v>
      </c>
      <c r="C490" s="210">
        <v>126.08</v>
      </c>
      <c r="D490" s="254" t="s">
        <v>819</v>
      </c>
      <c r="G490" s="210">
        <f t="shared" si="8"/>
        <v>2896003.2799999993</v>
      </c>
      <c r="J490" s="195"/>
      <c r="K490" s="210"/>
      <c r="L490" s="195"/>
    </row>
    <row r="491" spans="1:12">
      <c r="A491" s="212">
        <v>42473</v>
      </c>
      <c r="B491" s="224" t="s">
        <v>163</v>
      </c>
      <c r="C491" s="210">
        <v>787.95</v>
      </c>
      <c r="D491" s="254" t="s">
        <v>819</v>
      </c>
      <c r="G491" s="210">
        <f t="shared" si="8"/>
        <v>2896129.3599999994</v>
      </c>
      <c r="J491" s="195"/>
      <c r="K491" s="210"/>
      <c r="L491" s="195"/>
    </row>
    <row r="492" spans="1:12">
      <c r="A492" s="212">
        <v>42473</v>
      </c>
      <c r="B492" s="213" t="s">
        <v>164</v>
      </c>
      <c r="E492" s="210">
        <v>8537</v>
      </c>
      <c r="F492" s="232">
        <v>96</v>
      </c>
      <c r="G492" s="210">
        <f t="shared" si="8"/>
        <v>2896917.3099999996</v>
      </c>
      <c r="H492" s="240" t="s">
        <v>3008</v>
      </c>
      <c r="J492" s="195"/>
      <c r="K492" s="210"/>
      <c r="L492" s="195"/>
    </row>
    <row r="493" spans="1:12">
      <c r="A493" s="212">
        <v>42472</v>
      </c>
      <c r="B493" s="213" t="s">
        <v>3009</v>
      </c>
      <c r="E493" s="210">
        <v>57901.46</v>
      </c>
      <c r="F493" s="232">
        <v>106</v>
      </c>
      <c r="G493" s="210">
        <f t="shared" si="8"/>
        <v>2888380.3099999996</v>
      </c>
      <c r="H493" s="240" t="s">
        <v>3010</v>
      </c>
      <c r="J493" s="195"/>
      <c r="K493" s="210"/>
      <c r="L493" s="195"/>
    </row>
    <row r="494" spans="1:12">
      <c r="A494" s="212">
        <v>42472</v>
      </c>
      <c r="B494" s="213" t="s">
        <v>3011</v>
      </c>
      <c r="E494" s="210">
        <v>1025</v>
      </c>
      <c r="F494" s="232">
        <v>97</v>
      </c>
      <c r="G494" s="210">
        <f t="shared" si="8"/>
        <v>2830478.8499999996</v>
      </c>
      <c r="H494" s="240" t="s">
        <v>3012</v>
      </c>
      <c r="J494" s="195"/>
      <c r="K494" s="210"/>
      <c r="L494" s="195"/>
    </row>
    <row r="495" spans="1:12">
      <c r="A495" s="212">
        <v>42472</v>
      </c>
      <c r="B495" s="213" t="s">
        <v>3013</v>
      </c>
      <c r="C495" s="204">
        <v>118144.98</v>
      </c>
      <c r="D495" s="254">
        <v>48</v>
      </c>
      <c r="E495" s="204"/>
      <c r="G495" s="210">
        <f t="shared" si="8"/>
        <v>2829453.8499999996</v>
      </c>
      <c r="J495" s="195"/>
      <c r="K495" s="204"/>
      <c r="L495" s="195"/>
    </row>
    <row r="496" spans="1:12">
      <c r="A496" s="212">
        <v>42472</v>
      </c>
      <c r="B496" s="213" t="s">
        <v>3014</v>
      </c>
      <c r="C496" s="210">
        <v>31855.02</v>
      </c>
      <c r="D496" s="254">
        <v>49</v>
      </c>
      <c r="G496" s="210">
        <f t="shared" si="8"/>
        <v>2947598.8299999996</v>
      </c>
      <c r="J496" s="195"/>
      <c r="K496" s="210"/>
      <c r="L496" s="195"/>
    </row>
    <row r="497" spans="1:12">
      <c r="A497" s="212">
        <v>42472</v>
      </c>
      <c r="B497" s="226" t="s">
        <v>3015</v>
      </c>
      <c r="E497" s="210">
        <v>101381.55</v>
      </c>
      <c r="F497" s="232">
        <v>99</v>
      </c>
      <c r="G497" s="210">
        <f t="shared" si="8"/>
        <v>2979453.8499999996</v>
      </c>
      <c r="J497" s="195"/>
      <c r="K497" s="210"/>
      <c r="L497" s="195"/>
    </row>
    <row r="498" spans="1:12">
      <c r="A498" s="212">
        <v>42472</v>
      </c>
      <c r="B498" s="213" t="s">
        <v>3016</v>
      </c>
      <c r="E498" s="210">
        <v>300013.56</v>
      </c>
      <c r="F498" s="232">
        <v>98</v>
      </c>
      <c r="G498" s="210">
        <f t="shared" si="8"/>
        <v>2878072.3</v>
      </c>
      <c r="H498" s="240" t="s">
        <v>3017</v>
      </c>
      <c r="J498" s="195"/>
      <c r="K498" s="210"/>
      <c r="L498" s="195"/>
    </row>
    <row r="499" spans="1:12">
      <c r="A499" s="212">
        <v>42472</v>
      </c>
      <c r="B499" s="213" t="s">
        <v>3018</v>
      </c>
      <c r="C499" s="210">
        <v>15000</v>
      </c>
      <c r="D499" s="254">
        <v>71</v>
      </c>
      <c r="G499" s="210">
        <f t="shared" si="8"/>
        <v>2578058.7399999998</v>
      </c>
      <c r="J499" s="195"/>
      <c r="K499" s="210"/>
      <c r="L499" s="195"/>
    </row>
    <row r="500" spans="1:12">
      <c r="A500" s="212">
        <v>42472</v>
      </c>
      <c r="B500" s="213" t="s">
        <v>3019</v>
      </c>
      <c r="E500" s="210">
        <v>40000</v>
      </c>
      <c r="F500" s="232">
        <v>104</v>
      </c>
      <c r="G500" s="210">
        <f t="shared" si="8"/>
        <v>2593058.7399999998</v>
      </c>
      <c r="H500" s="255" t="s">
        <v>3318</v>
      </c>
      <c r="J500" s="195"/>
      <c r="K500" s="210"/>
      <c r="L500" s="195"/>
    </row>
    <row r="501" spans="1:12">
      <c r="A501" s="212">
        <v>42472</v>
      </c>
      <c r="B501" s="213" t="s">
        <v>16</v>
      </c>
      <c r="E501" s="210">
        <v>23552.06</v>
      </c>
      <c r="F501" s="232">
        <v>93</v>
      </c>
      <c r="G501" s="210">
        <f t="shared" si="8"/>
        <v>2553058.7399999998</v>
      </c>
      <c r="H501" s="240" t="s">
        <v>3020</v>
      </c>
      <c r="J501" s="195"/>
      <c r="K501" s="210"/>
      <c r="L501" s="195"/>
    </row>
    <row r="502" spans="1:12">
      <c r="A502" s="212">
        <v>42472</v>
      </c>
      <c r="B502" s="213" t="s">
        <v>16</v>
      </c>
      <c r="E502" s="210">
        <v>30000</v>
      </c>
      <c r="F502" s="232">
        <v>94</v>
      </c>
      <c r="G502" s="210">
        <f t="shared" si="8"/>
        <v>2529506.6799999997</v>
      </c>
      <c r="H502" s="240" t="s">
        <v>3021</v>
      </c>
      <c r="J502" s="195"/>
      <c r="K502" s="210"/>
      <c r="L502" s="195"/>
    </row>
    <row r="503" spans="1:12">
      <c r="A503" s="212">
        <v>42472</v>
      </c>
      <c r="B503" s="213" t="s">
        <v>3022</v>
      </c>
      <c r="C503" s="210">
        <v>62000</v>
      </c>
      <c r="D503" s="254">
        <v>50</v>
      </c>
      <c r="G503" s="210">
        <f t="shared" si="8"/>
        <v>2499506.6799999997</v>
      </c>
      <c r="J503" s="195"/>
      <c r="K503" s="210"/>
      <c r="L503" s="195"/>
    </row>
    <row r="504" spans="1:12">
      <c r="A504" s="212">
        <v>42472</v>
      </c>
      <c r="B504" s="213" t="s">
        <v>3023</v>
      </c>
      <c r="E504" s="210">
        <v>566000</v>
      </c>
      <c r="F504" s="232">
        <v>103</v>
      </c>
      <c r="G504" s="210">
        <f t="shared" si="8"/>
        <v>2561506.6799999997</v>
      </c>
      <c r="H504" s="240" t="s">
        <v>3024</v>
      </c>
      <c r="J504" s="195"/>
      <c r="K504" s="210"/>
      <c r="L504" s="195"/>
    </row>
    <row r="505" spans="1:12">
      <c r="A505" s="212">
        <v>42472</v>
      </c>
      <c r="B505" s="213" t="s">
        <v>3025</v>
      </c>
      <c r="E505" s="210">
        <v>95013.48</v>
      </c>
      <c r="F505" s="232">
        <v>105</v>
      </c>
      <c r="G505" s="210">
        <f t="shared" si="8"/>
        <v>1995506.68</v>
      </c>
      <c r="H505" s="240" t="s">
        <v>3026</v>
      </c>
      <c r="J505" s="195"/>
      <c r="K505" s="210"/>
      <c r="L505" s="195"/>
    </row>
    <row r="506" spans="1:12">
      <c r="A506" s="212">
        <v>42472</v>
      </c>
      <c r="B506" s="213" t="s">
        <v>3027</v>
      </c>
      <c r="E506" s="210">
        <v>1025</v>
      </c>
      <c r="F506" s="232">
        <v>100</v>
      </c>
      <c r="G506" s="210">
        <f t="shared" si="8"/>
        <v>1900493.2</v>
      </c>
      <c r="H506" s="240" t="s">
        <v>3028</v>
      </c>
      <c r="J506" s="195"/>
      <c r="K506" s="210"/>
      <c r="L506" s="195"/>
    </row>
    <row r="507" spans="1:12">
      <c r="A507" s="212">
        <v>42472</v>
      </c>
      <c r="B507" s="227" t="s">
        <v>3029</v>
      </c>
      <c r="C507" s="204"/>
      <c r="E507" s="204">
        <v>192983.41</v>
      </c>
      <c r="F507" s="233">
        <v>328</v>
      </c>
      <c r="G507" s="210">
        <f t="shared" si="8"/>
        <v>1899468.2</v>
      </c>
      <c r="H507" s="240" t="s">
        <v>3313</v>
      </c>
      <c r="J507" s="195"/>
      <c r="K507" s="204"/>
      <c r="L507" s="195"/>
    </row>
    <row r="508" spans="1:12">
      <c r="A508" s="212">
        <v>42472</v>
      </c>
      <c r="B508" s="213" t="s">
        <v>3030</v>
      </c>
      <c r="C508" s="204"/>
      <c r="E508" s="204">
        <v>1025</v>
      </c>
      <c r="F508" s="232">
        <v>143</v>
      </c>
      <c r="G508" s="210">
        <f t="shared" si="8"/>
        <v>1706484.79</v>
      </c>
      <c r="H508" s="240" t="s">
        <v>3031</v>
      </c>
      <c r="J508" s="195"/>
      <c r="K508" s="204"/>
      <c r="L508" s="195"/>
    </row>
    <row r="509" spans="1:12">
      <c r="A509" s="212">
        <v>42472</v>
      </c>
      <c r="B509" s="213" t="s">
        <v>3032</v>
      </c>
      <c r="E509" s="210">
        <v>261.08999999999997</v>
      </c>
      <c r="F509" s="232">
        <v>157</v>
      </c>
      <c r="G509" s="210">
        <f t="shared" ref="G509:G572" si="9">+G510-C509+E509</f>
        <v>1705459.79</v>
      </c>
      <c r="H509" s="240" t="s">
        <v>3033</v>
      </c>
      <c r="J509" s="195"/>
      <c r="K509" s="210"/>
      <c r="L509" s="195"/>
    </row>
    <row r="510" spans="1:12">
      <c r="A510" s="212">
        <v>42472</v>
      </c>
      <c r="B510" s="213" t="s">
        <v>16</v>
      </c>
      <c r="E510" s="210">
        <v>2413.48</v>
      </c>
      <c r="F510" s="232">
        <v>87</v>
      </c>
      <c r="G510" s="210">
        <f t="shared" si="9"/>
        <v>1705198.7</v>
      </c>
      <c r="H510" s="240" t="s">
        <v>3034</v>
      </c>
      <c r="J510" s="195"/>
      <c r="K510" s="210"/>
      <c r="L510" s="195"/>
    </row>
    <row r="511" spans="1:12">
      <c r="A511" s="212">
        <v>42472</v>
      </c>
      <c r="B511" s="213" t="s">
        <v>16</v>
      </c>
      <c r="E511" s="210">
        <v>20740</v>
      </c>
      <c r="F511" s="232">
        <v>90</v>
      </c>
      <c r="G511" s="210">
        <f t="shared" si="9"/>
        <v>1702785.22</v>
      </c>
      <c r="H511" s="240" t="s">
        <v>3035</v>
      </c>
      <c r="J511" s="195"/>
      <c r="K511" s="210"/>
      <c r="L511" s="195"/>
    </row>
    <row r="512" spans="1:12">
      <c r="A512" s="212">
        <v>42472</v>
      </c>
      <c r="B512" s="229" t="s">
        <v>3036</v>
      </c>
      <c r="C512" s="129">
        <v>5000</v>
      </c>
      <c r="D512" s="254" t="s">
        <v>3334</v>
      </c>
      <c r="G512" s="210">
        <f t="shared" si="9"/>
        <v>1682045.22</v>
      </c>
      <c r="J512" s="195"/>
      <c r="K512" s="210"/>
      <c r="L512" s="195"/>
    </row>
    <row r="513" spans="1:12">
      <c r="A513" s="212">
        <v>42472</v>
      </c>
      <c r="B513" s="236" t="s">
        <v>3037</v>
      </c>
      <c r="C513" s="204"/>
      <c r="E513" s="204">
        <v>1619.29</v>
      </c>
      <c r="F513" s="232" t="s">
        <v>779</v>
      </c>
      <c r="G513" s="210">
        <f t="shared" si="9"/>
        <v>1687045.22</v>
      </c>
      <c r="J513" s="195"/>
      <c r="K513" s="204"/>
      <c r="L513" s="195"/>
    </row>
    <row r="514" spans="1:12">
      <c r="A514" s="212">
        <v>42472</v>
      </c>
      <c r="B514" s="224" t="s">
        <v>50</v>
      </c>
      <c r="C514" s="204">
        <v>5.76</v>
      </c>
      <c r="D514" s="254" t="s">
        <v>819</v>
      </c>
      <c r="E514" s="204"/>
      <c r="G514" s="210">
        <f t="shared" si="9"/>
        <v>1685425.93</v>
      </c>
      <c r="J514" s="195"/>
      <c r="K514" s="210"/>
      <c r="L514" s="195"/>
    </row>
    <row r="515" spans="1:12">
      <c r="A515" s="212">
        <v>42472</v>
      </c>
      <c r="B515" s="224" t="s">
        <v>52</v>
      </c>
      <c r="C515" s="204">
        <v>36</v>
      </c>
      <c r="D515" s="254" t="s">
        <v>819</v>
      </c>
      <c r="E515" s="204"/>
      <c r="G515" s="210">
        <f t="shared" si="9"/>
        <v>1685431.69</v>
      </c>
      <c r="J515" s="195"/>
      <c r="K515" s="210"/>
      <c r="L515" s="195"/>
    </row>
    <row r="516" spans="1:12">
      <c r="A516" s="212">
        <v>42472</v>
      </c>
      <c r="B516" s="213" t="s">
        <v>53</v>
      </c>
      <c r="E516" s="210">
        <v>6470.01</v>
      </c>
      <c r="F516" s="232">
        <v>88</v>
      </c>
      <c r="G516" s="210">
        <f t="shared" si="9"/>
        <v>1685467.69</v>
      </c>
      <c r="H516" s="240" t="s">
        <v>3038</v>
      </c>
      <c r="J516" s="195"/>
      <c r="K516" s="210"/>
      <c r="L516" s="195"/>
    </row>
    <row r="517" spans="1:12">
      <c r="A517" s="212">
        <v>42471</v>
      </c>
      <c r="B517" s="226" t="s">
        <v>3039</v>
      </c>
      <c r="C517" s="204"/>
      <c r="E517" s="204">
        <v>15789.94</v>
      </c>
      <c r="F517" s="232">
        <v>91</v>
      </c>
      <c r="G517" s="210">
        <f t="shared" si="9"/>
        <v>1678997.68</v>
      </c>
      <c r="H517" s="240" t="s">
        <v>3040</v>
      </c>
      <c r="J517" s="195"/>
      <c r="K517" s="237"/>
      <c r="L517" s="195"/>
    </row>
    <row r="518" spans="1:12">
      <c r="A518" s="212">
        <v>42471</v>
      </c>
      <c r="B518" s="227" t="s">
        <v>3041</v>
      </c>
      <c r="C518" s="204"/>
      <c r="E518" s="204">
        <v>89897.14</v>
      </c>
      <c r="F518" s="233">
        <v>329</v>
      </c>
      <c r="G518" s="210">
        <f t="shared" si="9"/>
        <v>1663207.74</v>
      </c>
      <c r="H518" s="240" t="s">
        <v>3312</v>
      </c>
      <c r="J518" s="195"/>
      <c r="K518" s="204"/>
      <c r="L518" s="195"/>
    </row>
    <row r="519" spans="1:12">
      <c r="A519" s="212">
        <v>42471</v>
      </c>
      <c r="B519" s="227" t="s">
        <v>3042</v>
      </c>
      <c r="C519" s="204"/>
      <c r="E519" s="204">
        <v>223894.64</v>
      </c>
      <c r="F519" s="233">
        <v>330</v>
      </c>
      <c r="G519" s="210">
        <f t="shared" si="9"/>
        <v>1573310.6</v>
      </c>
      <c r="H519" s="240" t="s">
        <v>3311</v>
      </c>
      <c r="J519" s="195"/>
      <c r="K519" s="204"/>
      <c r="L519" s="195"/>
    </row>
    <row r="520" spans="1:12">
      <c r="A520" s="212">
        <v>42471</v>
      </c>
      <c r="B520" s="227" t="s">
        <v>3043</v>
      </c>
      <c r="C520" s="204"/>
      <c r="E520" s="204">
        <v>145996.13</v>
      </c>
      <c r="F520" s="233">
        <v>331</v>
      </c>
      <c r="G520" s="210">
        <f t="shared" si="9"/>
        <v>1349415.96</v>
      </c>
      <c r="H520" s="240" t="s">
        <v>3310</v>
      </c>
      <c r="J520" s="195"/>
      <c r="K520" s="204"/>
      <c r="L520" s="195"/>
    </row>
    <row r="521" spans="1:12">
      <c r="A521" s="212">
        <v>42471</v>
      </c>
      <c r="B521" s="227" t="s">
        <v>3044</v>
      </c>
      <c r="C521" s="204"/>
      <c r="E521" s="204">
        <v>226093.98</v>
      </c>
      <c r="F521" s="233">
        <v>332</v>
      </c>
      <c r="G521" s="210">
        <f t="shared" si="9"/>
        <v>1203419.83</v>
      </c>
      <c r="H521" s="240" t="s">
        <v>3309</v>
      </c>
      <c r="J521" s="195"/>
      <c r="K521" s="204"/>
      <c r="L521" s="195"/>
    </row>
    <row r="522" spans="1:12">
      <c r="A522" s="212">
        <v>42471</v>
      </c>
      <c r="B522" s="227" t="s">
        <v>3045</v>
      </c>
      <c r="C522" s="204"/>
      <c r="E522" s="204">
        <v>77997.98</v>
      </c>
      <c r="F522" s="233">
        <v>333</v>
      </c>
      <c r="G522" s="210">
        <f t="shared" si="9"/>
        <v>977325.85</v>
      </c>
      <c r="H522" s="240" t="s">
        <v>3308</v>
      </c>
      <c r="J522" s="195"/>
      <c r="K522" s="204"/>
      <c r="L522" s="195"/>
    </row>
    <row r="523" spans="1:12">
      <c r="A523" s="212">
        <v>42471</v>
      </c>
      <c r="B523" s="227" t="s">
        <v>3046</v>
      </c>
      <c r="E523" s="210">
        <v>298591.62</v>
      </c>
      <c r="F523" s="233">
        <v>334</v>
      </c>
      <c r="G523" s="210">
        <f t="shared" si="9"/>
        <v>899327.87</v>
      </c>
      <c r="H523" s="240" t="s">
        <v>3307</v>
      </c>
      <c r="J523" s="195"/>
      <c r="K523" s="210"/>
      <c r="L523" s="195"/>
    </row>
    <row r="524" spans="1:12">
      <c r="A524" s="212">
        <v>42471</v>
      </c>
      <c r="B524" s="203" t="s">
        <v>3047</v>
      </c>
      <c r="C524" s="204">
        <v>1375341.52</v>
      </c>
      <c r="D524" s="254">
        <v>56</v>
      </c>
      <c r="E524" s="204"/>
      <c r="G524" s="210">
        <f t="shared" si="9"/>
        <v>600736.25</v>
      </c>
      <c r="J524" s="195"/>
      <c r="K524" s="204"/>
      <c r="L524" s="195"/>
    </row>
    <row r="525" spans="1:12">
      <c r="A525" s="212">
        <v>42471</v>
      </c>
      <c r="B525" s="203" t="s">
        <v>3048</v>
      </c>
      <c r="C525" s="109">
        <v>26448</v>
      </c>
      <c r="E525" s="204"/>
      <c r="G525" s="210">
        <f t="shared" si="9"/>
        <v>1976077.77</v>
      </c>
      <c r="J525" s="195"/>
      <c r="K525" s="204"/>
      <c r="L525" s="195"/>
    </row>
    <row r="526" spans="1:12">
      <c r="A526" s="212">
        <v>42471</v>
      </c>
      <c r="B526" s="203" t="s">
        <v>3049</v>
      </c>
      <c r="C526" s="204"/>
      <c r="E526" s="204">
        <v>288200</v>
      </c>
      <c r="F526" s="232">
        <v>89</v>
      </c>
      <c r="G526" s="210">
        <f t="shared" si="9"/>
        <v>2002525.77</v>
      </c>
      <c r="H526" s="240" t="s">
        <v>3050</v>
      </c>
      <c r="J526" s="195"/>
      <c r="K526" s="204"/>
      <c r="L526" s="195"/>
    </row>
    <row r="527" spans="1:12">
      <c r="A527" s="212">
        <v>42471</v>
      </c>
      <c r="B527" s="203" t="s">
        <v>16</v>
      </c>
      <c r="C527" s="204"/>
      <c r="E527" s="204">
        <v>16750.68</v>
      </c>
      <c r="F527" s="232">
        <v>80</v>
      </c>
      <c r="G527" s="210">
        <f t="shared" si="9"/>
        <v>1714325.77</v>
      </c>
      <c r="H527" s="240" t="s">
        <v>3051</v>
      </c>
      <c r="J527" s="195"/>
      <c r="K527" s="204"/>
      <c r="L527" s="195"/>
    </row>
    <row r="528" spans="1:12">
      <c r="A528" s="212">
        <v>42471</v>
      </c>
      <c r="B528" s="203" t="s">
        <v>16</v>
      </c>
      <c r="C528" s="204"/>
      <c r="E528" s="204">
        <v>20000</v>
      </c>
      <c r="F528" s="232">
        <v>85</v>
      </c>
      <c r="G528" s="210">
        <f t="shared" si="9"/>
        <v>1697575.09</v>
      </c>
      <c r="H528" s="240" t="s">
        <v>3052</v>
      </c>
      <c r="J528" s="195"/>
      <c r="K528" s="204"/>
      <c r="L528" s="195"/>
    </row>
    <row r="529" spans="1:12">
      <c r="A529" s="212">
        <v>42471</v>
      </c>
      <c r="B529" s="203" t="s">
        <v>16</v>
      </c>
      <c r="C529" s="204"/>
      <c r="E529" s="204">
        <v>29286.47</v>
      </c>
      <c r="F529" s="232">
        <v>83</v>
      </c>
      <c r="G529" s="210">
        <f t="shared" si="9"/>
        <v>1677575.09</v>
      </c>
      <c r="H529" s="240" t="s">
        <v>3053</v>
      </c>
      <c r="J529" s="195"/>
      <c r="K529" s="204"/>
      <c r="L529" s="195"/>
    </row>
    <row r="530" spans="1:12">
      <c r="A530" s="212">
        <v>42471</v>
      </c>
      <c r="B530" s="229" t="s">
        <v>3054</v>
      </c>
      <c r="C530" s="109">
        <v>5000</v>
      </c>
      <c r="D530" s="254" t="s">
        <v>3334</v>
      </c>
      <c r="E530" s="204"/>
      <c r="G530" s="210">
        <f t="shared" si="9"/>
        <v>1648288.62</v>
      </c>
      <c r="J530" s="195"/>
      <c r="K530" s="204"/>
      <c r="L530" s="195"/>
    </row>
    <row r="531" spans="1:12">
      <c r="A531" s="212">
        <v>42471</v>
      </c>
      <c r="B531" s="224" t="s">
        <v>50</v>
      </c>
      <c r="C531" s="210">
        <v>28.26</v>
      </c>
      <c r="D531" s="254" t="s">
        <v>819</v>
      </c>
      <c r="G531" s="210">
        <f t="shared" si="9"/>
        <v>1653288.62</v>
      </c>
      <c r="J531" s="195"/>
      <c r="K531" s="210"/>
      <c r="L531" s="195"/>
    </row>
    <row r="532" spans="1:12">
      <c r="A532" s="212">
        <v>42471</v>
      </c>
      <c r="B532" s="224" t="s">
        <v>52</v>
      </c>
      <c r="C532" s="210">
        <v>176.63</v>
      </c>
      <c r="D532" s="254" t="s">
        <v>819</v>
      </c>
      <c r="G532" s="210">
        <f t="shared" si="9"/>
        <v>1653316.8800000001</v>
      </c>
      <c r="J532" s="195"/>
      <c r="K532" s="210"/>
      <c r="L532" s="195"/>
    </row>
    <row r="533" spans="1:12">
      <c r="A533" s="212">
        <v>42471</v>
      </c>
      <c r="B533" s="213" t="s">
        <v>53</v>
      </c>
      <c r="E533" s="210">
        <v>23194.1</v>
      </c>
      <c r="F533" s="232">
        <v>84</v>
      </c>
      <c r="G533" s="210">
        <f t="shared" si="9"/>
        <v>1653493.51</v>
      </c>
      <c r="H533" s="240" t="s">
        <v>3055</v>
      </c>
      <c r="J533" s="195"/>
      <c r="K533" s="210"/>
      <c r="L533" s="195"/>
    </row>
    <row r="534" spans="1:12">
      <c r="A534" s="212">
        <v>42471</v>
      </c>
      <c r="B534" s="224" t="s">
        <v>55</v>
      </c>
      <c r="C534" s="210">
        <v>94.44</v>
      </c>
      <c r="D534" s="254" t="s">
        <v>819</v>
      </c>
      <c r="G534" s="210">
        <f t="shared" si="9"/>
        <v>1630299.41</v>
      </c>
      <c r="J534" s="195"/>
      <c r="K534" s="210"/>
      <c r="L534" s="195"/>
    </row>
    <row r="535" spans="1:12">
      <c r="A535" s="212">
        <v>42471</v>
      </c>
      <c r="B535" s="224" t="s">
        <v>56</v>
      </c>
      <c r="C535" s="210">
        <v>590.25</v>
      </c>
      <c r="D535" s="254" t="s">
        <v>819</v>
      </c>
      <c r="G535" s="210">
        <f t="shared" si="9"/>
        <v>1630393.8499999999</v>
      </c>
      <c r="J535" s="195"/>
      <c r="K535" s="210"/>
      <c r="L535" s="195"/>
    </row>
    <row r="536" spans="1:12">
      <c r="A536" s="212">
        <v>42471</v>
      </c>
      <c r="B536" s="213" t="s">
        <v>57</v>
      </c>
      <c r="E536" s="210">
        <v>24092.2</v>
      </c>
      <c r="F536" s="232">
        <v>84</v>
      </c>
      <c r="G536" s="210">
        <f t="shared" si="9"/>
        <v>1630984.0999999999</v>
      </c>
      <c r="H536" s="240" t="s">
        <v>3056</v>
      </c>
      <c r="J536" s="195"/>
      <c r="K536" s="210"/>
      <c r="L536" s="195"/>
    </row>
    <row r="537" spans="1:12">
      <c r="A537" s="212">
        <v>42471</v>
      </c>
      <c r="B537" s="224" t="s">
        <v>50</v>
      </c>
      <c r="C537" s="210">
        <v>17.93</v>
      </c>
      <c r="D537" s="254" t="s">
        <v>819</v>
      </c>
      <c r="G537" s="210">
        <f t="shared" si="9"/>
        <v>1606891.9</v>
      </c>
      <c r="J537" s="195"/>
      <c r="K537" s="210"/>
      <c r="L537" s="195"/>
    </row>
    <row r="538" spans="1:12">
      <c r="A538" s="212">
        <v>42471</v>
      </c>
      <c r="B538" s="224" t="s">
        <v>52</v>
      </c>
      <c r="C538" s="210">
        <v>112.04</v>
      </c>
      <c r="D538" s="254" t="s">
        <v>819</v>
      </c>
      <c r="G538" s="210">
        <f t="shared" si="9"/>
        <v>1606909.8299999998</v>
      </c>
      <c r="J538" s="195"/>
      <c r="K538" s="210"/>
      <c r="L538" s="195"/>
    </row>
    <row r="539" spans="1:12">
      <c r="A539" s="212">
        <v>42471</v>
      </c>
      <c r="B539" s="213" t="s">
        <v>53</v>
      </c>
      <c r="E539" s="210">
        <v>7732.84</v>
      </c>
      <c r="F539" s="232">
        <v>81</v>
      </c>
      <c r="G539" s="210">
        <f t="shared" si="9"/>
        <v>1607021.8699999999</v>
      </c>
      <c r="H539" s="240" t="s">
        <v>3057</v>
      </c>
      <c r="J539" s="195"/>
      <c r="K539" s="210"/>
      <c r="L539" s="195"/>
    </row>
    <row r="540" spans="1:12">
      <c r="A540" s="212">
        <v>42471</v>
      </c>
      <c r="B540" s="224" t="s">
        <v>55</v>
      </c>
      <c r="C540" s="210">
        <v>9.0399999999999991</v>
      </c>
      <c r="D540" s="254" t="s">
        <v>819</v>
      </c>
      <c r="G540" s="210">
        <f t="shared" si="9"/>
        <v>1599289.0299999998</v>
      </c>
      <c r="J540" s="195"/>
      <c r="K540" s="210"/>
      <c r="L540" s="195"/>
    </row>
    <row r="541" spans="1:12">
      <c r="A541" s="212">
        <v>42471</v>
      </c>
      <c r="B541" s="224" t="s">
        <v>56</v>
      </c>
      <c r="C541" s="210">
        <v>56.47</v>
      </c>
      <c r="D541" s="254" t="s">
        <v>819</v>
      </c>
      <c r="G541" s="210">
        <f t="shared" si="9"/>
        <v>1599298.0699999998</v>
      </c>
      <c r="J541" s="195"/>
      <c r="K541" s="210"/>
      <c r="L541" s="195"/>
    </row>
    <row r="542" spans="1:12">
      <c r="A542" s="212">
        <v>42471</v>
      </c>
      <c r="B542" s="213" t="s">
        <v>57</v>
      </c>
      <c r="E542" s="210">
        <v>2305</v>
      </c>
      <c r="F542" s="232">
        <v>81</v>
      </c>
      <c r="G542" s="210">
        <f t="shared" si="9"/>
        <v>1599354.5399999998</v>
      </c>
      <c r="H542" s="240" t="s">
        <v>3057</v>
      </c>
      <c r="J542" s="195"/>
      <c r="K542" s="210"/>
      <c r="L542" s="195"/>
    </row>
    <row r="543" spans="1:12">
      <c r="A543" s="212">
        <v>42471</v>
      </c>
      <c r="B543" s="226" t="s">
        <v>2696</v>
      </c>
      <c r="E543" s="204">
        <v>38802.93</v>
      </c>
      <c r="F543" s="232">
        <v>324</v>
      </c>
      <c r="G543" s="210">
        <f t="shared" si="9"/>
        <v>1597049.5399999998</v>
      </c>
      <c r="J543" s="195"/>
      <c r="K543" s="210"/>
      <c r="L543" s="195"/>
    </row>
    <row r="544" spans="1:12">
      <c r="A544" s="212">
        <v>42471</v>
      </c>
      <c r="B544" s="213" t="s">
        <v>3333</v>
      </c>
      <c r="C544" s="210">
        <v>7005</v>
      </c>
      <c r="D544" s="254">
        <v>41</v>
      </c>
      <c r="E544" s="204"/>
      <c r="G544" s="210">
        <f t="shared" si="9"/>
        <v>1558246.6099999999</v>
      </c>
      <c r="J544" s="195"/>
      <c r="K544" s="210"/>
      <c r="L544" s="195"/>
    </row>
    <row r="545" spans="1:12">
      <c r="A545" s="212">
        <v>42469</v>
      </c>
      <c r="B545" s="213" t="s">
        <v>3058</v>
      </c>
      <c r="E545" s="210">
        <v>1025</v>
      </c>
      <c r="F545" s="232">
        <v>82</v>
      </c>
      <c r="G545" s="210">
        <f t="shared" si="9"/>
        <v>1565251.6099999999</v>
      </c>
      <c r="H545" s="240" t="s">
        <v>3059</v>
      </c>
      <c r="J545" s="195"/>
      <c r="K545" s="238"/>
      <c r="L545" s="195"/>
    </row>
    <row r="546" spans="1:12">
      <c r="A546" s="212">
        <v>42469</v>
      </c>
      <c r="B546" s="229" t="s">
        <v>3060</v>
      </c>
      <c r="C546" s="129">
        <v>5000</v>
      </c>
      <c r="D546" s="254" t="s">
        <v>3334</v>
      </c>
      <c r="G546" s="210">
        <f t="shared" si="9"/>
        <v>1564226.6099999999</v>
      </c>
      <c r="J546" s="195"/>
      <c r="K546" s="210"/>
      <c r="L546" s="195"/>
    </row>
    <row r="547" spans="1:12">
      <c r="A547" s="212">
        <v>42469</v>
      </c>
      <c r="B547" s="213" t="s">
        <v>16</v>
      </c>
      <c r="E547" s="210">
        <v>14262.54</v>
      </c>
      <c r="F547" s="232">
        <v>54</v>
      </c>
      <c r="G547" s="210">
        <f t="shared" si="9"/>
        <v>1569226.6099999999</v>
      </c>
      <c r="H547" s="240" t="s">
        <v>3061</v>
      </c>
      <c r="J547" s="195"/>
      <c r="K547" s="210"/>
      <c r="L547" s="195"/>
    </row>
    <row r="548" spans="1:12">
      <c r="A548" s="212">
        <v>42469</v>
      </c>
      <c r="B548" s="213" t="s">
        <v>16</v>
      </c>
      <c r="E548" s="210">
        <v>17067.02</v>
      </c>
      <c r="F548" s="232">
        <v>72</v>
      </c>
      <c r="G548" s="210">
        <f t="shared" si="9"/>
        <v>1554964.0699999998</v>
      </c>
      <c r="H548" s="240" t="s">
        <v>3062</v>
      </c>
      <c r="J548" s="195"/>
      <c r="K548" s="210"/>
      <c r="L548" s="195"/>
    </row>
    <row r="549" spans="1:12">
      <c r="A549" s="212">
        <v>42468</v>
      </c>
      <c r="B549" s="213" t="s">
        <v>3063</v>
      </c>
      <c r="E549" s="210">
        <v>1162</v>
      </c>
      <c r="G549" s="210">
        <f t="shared" si="9"/>
        <v>1537897.0499999998</v>
      </c>
      <c r="H549" s="240" t="s">
        <v>3342</v>
      </c>
      <c r="J549" s="195"/>
      <c r="K549" s="238"/>
      <c r="L549" s="195"/>
    </row>
    <row r="550" spans="1:12">
      <c r="A550" s="212">
        <v>42468</v>
      </c>
      <c r="B550" s="213" t="s">
        <v>2873</v>
      </c>
      <c r="E550" s="210">
        <v>50000</v>
      </c>
      <c r="F550" s="232">
        <v>78</v>
      </c>
      <c r="G550" s="210">
        <f t="shared" si="9"/>
        <v>1536735.0499999998</v>
      </c>
      <c r="H550" s="240" t="s">
        <v>3064</v>
      </c>
      <c r="J550" s="195"/>
      <c r="K550" s="210"/>
      <c r="L550" s="195"/>
    </row>
    <row r="551" spans="1:12">
      <c r="A551" s="212">
        <v>42468</v>
      </c>
      <c r="B551" s="213" t="s">
        <v>3065</v>
      </c>
      <c r="C551" s="210">
        <v>23531</v>
      </c>
      <c r="D551" s="254">
        <v>46</v>
      </c>
      <c r="G551" s="210">
        <f t="shared" si="9"/>
        <v>1486735.0499999998</v>
      </c>
      <c r="J551" s="195"/>
      <c r="K551" s="210"/>
      <c r="L551" s="195"/>
    </row>
    <row r="552" spans="1:12">
      <c r="A552" s="212">
        <v>42468</v>
      </c>
      <c r="B552" s="213" t="s">
        <v>3066</v>
      </c>
      <c r="E552" s="210">
        <v>734712.15</v>
      </c>
      <c r="F552" s="232">
        <v>86</v>
      </c>
      <c r="G552" s="210">
        <f t="shared" si="9"/>
        <v>1510266.0499999998</v>
      </c>
      <c r="H552" s="240" t="s">
        <v>3067</v>
      </c>
      <c r="J552" s="195"/>
      <c r="K552" s="210"/>
      <c r="L552" s="195"/>
    </row>
    <row r="553" spans="1:12">
      <c r="A553" s="212">
        <v>42468</v>
      </c>
      <c r="B553" s="213" t="s">
        <v>3068</v>
      </c>
      <c r="C553" s="210">
        <v>7034.24</v>
      </c>
      <c r="D553" s="254">
        <v>47</v>
      </c>
      <c r="G553" s="210">
        <f t="shared" si="9"/>
        <v>775553.89999999967</v>
      </c>
      <c r="J553" s="195"/>
      <c r="K553" s="210"/>
      <c r="L553" s="195"/>
    </row>
    <row r="554" spans="1:12">
      <c r="A554" s="212">
        <v>42468</v>
      </c>
      <c r="B554" s="213" t="s">
        <v>3069</v>
      </c>
      <c r="E554" s="210">
        <v>366900</v>
      </c>
      <c r="F554" s="232">
        <v>79</v>
      </c>
      <c r="G554" s="210">
        <f t="shared" si="9"/>
        <v>782588.13999999966</v>
      </c>
      <c r="H554" s="240" t="s">
        <v>3070</v>
      </c>
      <c r="J554" s="195"/>
      <c r="K554" s="210"/>
      <c r="L554" s="195"/>
    </row>
    <row r="555" spans="1:12">
      <c r="A555" s="212">
        <v>42468</v>
      </c>
      <c r="B555" s="213" t="s">
        <v>3071</v>
      </c>
      <c r="C555" s="210">
        <v>185458.2</v>
      </c>
      <c r="D555" s="254">
        <v>51</v>
      </c>
      <c r="G555" s="210">
        <f t="shared" si="9"/>
        <v>415688.13999999961</v>
      </c>
      <c r="J555" s="195"/>
      <c r="K555" s="210"/>
      <c r="L555" s="195"/>
    </row>
    <row r="556" spans="1:12">
      <c r="A556" s="212">
        <v>42468</v>
      </c>
      <c r="B556" s="226" t="s">
        <v>3072</v>
      </c>
      <c r="E556" s="210">
        <v>2975.22</v>
      </c>
      <c r="F556" s="232">
        <v>77</v>
      </c>
      <c r="G556" s="210">
        <f t="shared" si="9"/>
        <v>601146.33999999962</v>
      </c>
      <c r="H556" s="240" t="s">
        <v>3073</v>
      </c>
      <c r="J556" s="195"/>
      <c r="K556" s="210"/>
      <c r="L556" s="195"/>
    </row>
    <row r="557" spans="1:12">
      <c r="A557" s="212">
        <v>42468</v>
      </c>
      <c r="B557" s="213" t="s">
        <v>3074</v>
      </c>
      <c r="E557" s="210">
        <v>5000</v>
      </c>
      <c r="F557" s="232">
        <v>18</v>
      </c>
      <c r="G557" s="210">
        <f t="shared" si="9"/>
        <v>598171.11999999965</v>
      </c>
      <c r="H557" s="240" t="s">
        <v>3075</v>
      </c>
      <c r="J557" s="195"/>
      <c r="K557" s="210"/>
      <c r="L557" s="195"/>
    </row>
    <row r="558" spans="1:12">
      <c r="A558" s="212">
        <v>42468</v>
      </c>
      <c r="B558" s="213" t="s">
        <v>16</v>
      </c>
      <c r="E558" s="210">
        <v>30000</v>
      </c>
      <c r="F558" s="232">
        <v>70</v>
      </c>
      <c r="G558" s="210">
        <f t="shared" si="9"/>
        <v>593171.11999999965</v>
      </c>
      <c r="H558" s="240" t="s">
        <v>3076</v>
      </c>
      <c r="J558" s="195"/>
      <c r="K558" s="210"/>
      <c r="L558" s="195"/>
    </row>
    <row r="559" spans="1:12">
      <c r="A559" s="212">
        <v>42468</v>
      </c>
      <c r="B559" s="213" t="s">
        <v>3077</v>
      </c>
      <c r="E559" s="210">
        <v>8629</v>
      </c>
      <c r="F559" s="232">
        <v>46</v>
      </c>
      <c r="G559" s="210">
        <f t="shared" si="9"/>
        <v>563171.11999999965</v>
      </c>
      <c r="H559" s="240" t="s">
        <v>3078</v>
      </c>
      <c r="J559" s="195"/>
      <c r="K559" s="210"/>
      <c r="L559" s="195"/>
    </row>
    <row r="560" spans="1:12">
      <c r="A560" s="212">
        <v>42468</v>
      </c>
      <c r="B560" s="213" t="s">
        <v>3079</v>
      </c>
      <c r="E560" s="210">
        <v>1074</v>
      </c>
      <c r="F560" s="232">
        <v>66</v>
      </c>
      <c r="G560" s="210">
        <f t="shared" si="9"/>
        <v>554542.11999999965</v>
      </c>
      <c r="H560" s="240" t="s">
        <v>3080</v>
      </c>
      <c r="J560" s="195"/>
      <c r="K560" s="210"/>
      <c r="L560" s="195"/>
    </row>
    <row r="561" spans="1:12">
      <c r="A561" s="212">
        <v>42468</v>
      </c>
      <c r="B561" s="229" t="s">
        <v>3081</v>
      </c>
      <c r="C561" s="129">
        <v>5000</v>
      </c>
      <c r="D561" s="254" t="s">
        <v>3334</v>
      </c>
      <c r="G561" s="210">
        <f t="shared" si="9"/>
        <v>553468.11999999965</v>
      </c>
      <c r="J561" s="195"/>
      <c r="K561" s="210"/>
      <c r="L561" s="195"/>
    </row>
    <row r="562" spans="1:12">
      <c r="A562" s="212">
        <v>42468</v>
      </c>
      <c r="B562" s="236" t="s">
        <v>3082</v>
      </c>
      <c r="E562" s="210">
        <v>976.26</v>
      </c>
      <c r="F562" s="232" t="s">
        <v>779</v>
      </c>
      <c r="G562" s="210">
        <f t="shared" si="9"/>
        <v>558468.11999999965</v>
      </c>
      <c r="J562" s="195"/>
      <c r="K562" s="210"/>
      <c r="L562" s="195"/>
    </row>
    <row r="563" spans="1:12">
      <c r="A563" s="212">
        <v>42468</v>
      </c>
      <c r="B563" s="224" t="s">
        <v>50</v>
      </c>
      <c r="C563" s="210">
        <v>5.76</v>
      </c>
      <c r="D563" s="254" t="s">
        <v>819</v>
      </c>
      <c r="G563" s="210">
        <f t="shared" si="9"/>
        <v>557491.85999999964</v>
      </c>
      <c r="J563" s="195"/>
      <c r="K563" s="210"/>
      <c r="L563" s="195"/>
    </row>
    <row r="564" spans="1:12">
      <c r="A564" s="212">
        <v>42468</v>
      </c>
      <c r="B564" s="224" t="s">
        <v>52</v>
      </c>
      <c r="C564" s="210">
        <v>36</v>
      </c>
      <c r="D564" s="254" t="s">
        <v>819</v>
      </c>
      <c r="G564" s="210">
        <f t="shared" si="9"/>
        <v>557497.61999999965</v>
      </c>
      <c r="J564" s="195"/>
      <c r="K564" s="210"/>
      <c r="L564" s="195"/>
    </row>
    <row r="565" spans="1:12">
      <c r="A565" s="212">
        <v>42468</v>
      </c>
      <c r="B565" s="213" t="s">
        <v>53</v>
      </c>
      <c r="E565" s="210">
        <v>3691.44</v>
      </c>
      <c r="F565" s="232">
        <v>65</v>
      </c>
      <c r="G565" s="210">
        <f t="shared" si="9"/>
        <v>557533.61999999965</v>
      </c>
      <c r="H565" s="240" t="s">
        <v>3083</v>
      </c>
      <c r="J565" s="195"/>
      <c r="K565" s="210"/>
      <c r="L565" s="195"/>
    </row>
    <row r="566" spans="1:12">
      <c r="A566" s="212">
        <v>42468</v>
      </c>
      <c r="B566" s="224" t="s">
        <v>55</v>
      </c>
      <c r="C566" s="210">
        <v>31.54</v>
      </c>
      <c r="D566" s="254" t="s">
        <v>819</v>
      </c>
      <c r="G566" s="210">
        <f t="shared" si="9"/>
        <v>553842.1799999997</v>
      </c>
      <c r="J566" s="195"/>
      <c r="K566" s="210"/>
      <c r="L566" s="195"/>
    </row>
    <row r="567" spans="1:12">
      <c r="A567" s="212">
        <v>42468</v>
      </c>
      <c r="B567" s="224" t="s">
        <v>56</v>
      </c>
      <c r="C567" s="210">
        <v>197.14</v>
      </c>
      <c r="D567" s="254" t="s">
        <v>819</v>
      </c>
      <c r="G567" s="210">
        <f t="shared" si="9"/>
        <v>553873.71999999974</v>
      </c>
      <c r="J567" s="195"/>
      <c r="K567" s="210"/>
      <c r="L567" s="195"/>
    </row>
    <row r="568" spans="1:12">
      <c r="A568" s="212">
        <v>42468</v>
      </c>
      <c r="B568" s="213" t="s">
        <v>57</v>
      </c>
      <c r="E568" s="210">
        <v>8047.21</v>
      </c>
      <c r="F568" s="232">
        <v>65</v>
      </c>
      <c r="G568" s="210">
        <f t="shared" si="9"/>
        <v>554070.85999999975</v>
      </c>
      <c r="H568" s="240" t="s">
        <v>3084</v>
      </c>
      <c r="J568" s="195"/>
      <c r="K568" s="210"/>
      <c r="L568" s="195"/>
    </row>
    <row r="569" spans="1:12">
      <c r="A569" s="212">
        <v>42467</v>
      </c>
      <c r="B569" s="213" t="s">
        <v>3085</v>
      </c>
      <c r="E569" s="210">
        <v>7404.57</v>
      </c>
      <c r="G569" s="210">
        <f t="shared" si="9"/>
        <v>546023.64999999979</v>
      </c>
      <c r="J569" s="195"/>
      <c r="K569" s="238"/>
      <c r="L569" s="195"/>
    </row>
    <row r="570" spans="1:12">
      <c r="A570" s="212">
        <v>42467</v>
      </c>
      <c r="B570" s="226" t="s">
        <v>3086</v>
      </c>
      <c r="E570" s="210">
        <v>70827.5</v>
      </c>
      <c r="F570" s="232">
        <v>67</v>
      </c>
      <c r="G570" s="210">
        <f t="shared" si="9"/>
        <v>538619.07999999984</v>
      </c>
      <c r="H570" s="240" t="s">
        <v>3087</v>
      </c>
      <c r="J570" s="195"/>
      <c r="K570" s="210"/>
      <c r="L570" s="195"/>
    </row>
    <row r="571" spans="1:12">
      <c r="A571" s="212">
        <v>42467</v>
      </c>
      <c r="B571" s="213" t="s">
        <v>3088</v>
      </c>
      <c r="E571" s="210">
        <v>10000</v>
      </c>
      <c r="F571" s="232">
        <v>71</v>
      </c>
      <c r="G571" s="210">
        <f t="shared" si="9"/>
        <v>467791.57999999984</v>
      </c>
      <c r="H571" s="240" t="s">
        <v>3089</v>
      </c>
      <c r="J571" s="195"/>
      <c r="K571" s="210"/>
      <c r="L571" s="195"/>
    </row>
    <row r="572" spans="1:12">
      <c r="A572" s="212">
        <v>42467</v>
      </c>
      <c r="B572" s="213" t="s">
        <v>3090</v>
      </c>
      <c r="E572" s="210">
        <v>135000</v>
      </c>
      <c r="F572" s="232">
        <v>73</v>
      </c>
      <c r="G572" s="210">
        <f t="shared" si="9"/>
        <v>457791.57999999984</v>
      </c>
      <c r="H572" s="240" t="s">
        <v>3091</v>
      </c>
      <c r="J572" s="195"/>
      <c r="K572" s="210"/>
      <c r="L572" s="195"/>
    </row>
    <row r="573" spans="1:12">
      <c r="A573" s="212">
        <v>42467</v>
      </c>
      <c r="B573" s="213" t="s">
        <v>3092</v>
      </c>
      <c r="E573" s="210">
        <v>1840</v>
      </c>
      <c r="F573" s="232">
        <v>68</v>
      </c>
      <c r="G573" s="210">
        <f t="shared" ref="G573:G636" si="10">+G574-C573+E573</f>
        <v>322791.57999999984</v>
      </c>
      <c r="H573" s="240" t="s">
        <v>3093</v>
      </c>
      <c r="J573" s="195"/>
      <c r="K573" s="210"/>
      <c r="L573" s="195"/>
    </row>
    <row r="574" spans="1:12">
      <c r="A574" s="212">
        <v>42467</v>
      </c>
      <c r="B574" s="213" t="s">
        <v>3094</v>
      </c>
      <c r="C574" s="210">
        <v>1055390.55</v>
      </c>
      <c r="D574" s="254">
        <v>43</v>
      </c>
      <c r="G574" s="210">
        <f t="shared" si="10"/>
        <v>320951.57999999984</v>
      </c>
      <c r="J574" s="195"/>
      <c r="K574" s="210"/>
      <c r="L574" s="195"/>
    </row>
    <row r="575" spans="1:12">
      <c r="A575" s="212">
        <v>42467</v>
      </c>
      <c r="B575" s="213" t="s">
        <v>3095</v>
      </c>
      <c r="E575" s="204">
        <v>175000</v>
      </c>
      <c r="F575" s="232">
        <v>74</v>
      </c>
      <c r="G575" s="210">
        <f t="shared" si="10"/>
        <v>1376342.13</v>
      </c>
      <c r="H575" s="255" t="s">
        <v>3317</v>
      </c>
      <c r="J575" s="195"/>
      <c r="K575" s="210"/>
      <c r="L575" s="195"/>
    </row>
    <row r="576" spans="1:12">
      <c r="A576" s="212">
        <v>42467</v>
      </c>
      <c r="B576" s="213" t="s">
        <v>3096</v>
      </c>
      <c r="E576" s="204">
        <v>56000</v>
      </c>
      <c r="F576" s="232">
        <v>75</v>
      </c>
      <c r="G576" s="210">
        <f t="shared" si="10"/>
        <v>1201342.1299999999</v>
      </c>
      <c r="H576" s="255" t="s">
        <v>3316</v>
      </c>
      <c r="J576" s="195"/>
      <c r="K576" s="210"/>
      <c r="L576" s="195"/>
    </row>
    <row r="577" spans="1:12">
      <c r="A577" s="212">
        <v>42467</v>
      </c>
      <c r="B577" s="213" t="s">
        <v>3097</v>
      </c>
      <c r="C577" s="210">
        <v>74000</v>
      </c>
      <c r="D577" s="254">
        <v>44</v>
      </c>
      <c r="G577" s="210">
        <f t="shared" si="10"/>
        <v>1145342.1299999999</v>
      </c>
      <c r="H577" s="240" t="s">
        <v>3098</v>
      </c>
      <c r="J577" s="195"/>
      <c r="K577" s="210"/>
      <c r="L577" s="195"/>
    </row>
    <row r="578" spans="1:12">
      <c r="A578" s="212">
        <v>42467</v>
      </c>
      <c r="B578" s="213" t="s">
        <v>16</v>
      </c>
      <c r="E578" s="210">
        <v>15975.65</v>
      </c>
      <c r="F578" s="232">
        <v>59</v>
      </c>
      <c r="G578" s="210">
        <f t="shared" si="10"/>
        <v>1219342.1299999999</v>
      </c>
      <c r="H578" s="240" t="s">
        <v>3099</v>
      </c>
      <c r="J578" s="195"/>
      <c r="K578" s="210"/>
      <c r="L578" s="195"/>
    </row>
    <row r="579" spans="1:12">
      <c r="A579" s="212">
        <v>42467</v>
      </c>
      <c r="B579" s="229" t="s">
        <v>3100</v>
      </c>
      <c r="C579" s="129">
        <v>5000</v>
      </c>
      <c r="D579" s="254" t="s">
        <v>3334</v>
      </c>
      <c r="G579" s="210">
        <f t="shared" si="10"/>
        <v>1203366.48</v>
      </c>
      <c r="J579" s="195"/>
      <c r="K579" s="210"/>
      <c r="L579" s="195"/>
    </row>
    <row r="580" spans="1:12">
      <c r="A580" s="212">
        <v>42467</v>
      </c>
      <c r="B580" s="226" t="s">
        <v>3101</v>
      </c>
      <c r="C580" s="213"/>
      <c r="E580" s="210">
        <v>14685.65</v>
      </c>
      <c r="F580" s="232">
        <v>156</v>
      </c>
      <c r="G580" s="210">
        <f t="shared" si="10"/>
        <v>1208366.48</v>
      </c>
      <c r="J580" s="195"/>
      <c r="K580" s="210"/>
      <c r="L580" s="195"/>
    </row>
    <row r="581" spans="1:12">
      <c r="A581" s="212">
        <v>42467</v>
      </c>
      <c r="B581" s="213" t="s">
        <v>3102</v>
      </c>
      <c r="C581" s="213"/>
      <c r="E581" s="210">
        <v>7946.9</v>
      </c>
      <c r="F581" s="232">
        <v>64</v>
      </c>
      <c r="G581" s="210">
        <f t="shared" si="10"/>
        <v>1193680.83</v>
      </c>
      <c r="H581" s="240" t="s">
        <v>3103</v>
      </c>
      <c r="J581" s="195"/>
      <c r="K581" s="210"/>
      <c r="L581" s="195"/>
    </row>
    <row r="582" spans="1:12">
      <c r="A582" s="212">
        <v>42467</v>
      </c>
      <c r="B582" s="213" t="s">
        <v>3104</v>
      </c>
      <c r="C582" s="213"/>
      <c r="E582" s="210">
        <v>143000</v>
      </c>
      <c r="F582" s="232">
        <v>63</v>
      </c>
      <c r="G582" s="210">
        <f t="shared" si="10"/>
        <v>1185733.9300000002</v>
      </c>
      <c r="H582" s="240" t="s">
        <v>3105</v>
      </c>
      <c r="J582" s="195"/>
      <c r="K582" s="210"/>
      <c r="L582" s="195"/>
    </row>
    <row r="583" spans="1:12">
      <c r="A583" s="212">
        <v>42467</v>
      </c>
      <c r="B583" s="224" t="s">
        <v>50</v>
      </c>
      <c r="C583" s="210">
        <v>10.75</v>
      </c>
      <c r="D583" s="254" t="s">
        <v>819</v>
      </c>
      <c r="G583" s="210">
        <f t="shared" si="10"/>
        <v>1042733.9300000003</v>
      </c>
      <c r="J583" s="195"/>
      <c r="K583" s="210"/>
      <c r="L583" s="195"/>
    </row>
    <row r="584" spans="1:12">
      <c r="A584" s="212">
        <v>42467</v>
      </c>
      <c r="B584" s="224" t="s">
        <v>52</v>
      </c>
      <c r="C584" s="210">
        <v>67.180000000000007</v>
      </c>
      <c r="D584" s="254" t="s">
        <v>819</v>
      </c>
      <c r="G584" s="210">
        <f t="shared" si="10"/>
        <v>1042744.6800000003</v>
      </c>
      <c r="J584" s="195"/>
      <c r="K584" s="210"/>
      <c r="L584" s="195"/>
    </row>
    <row r="585" spans="1:12">
      <c r="A585" s="212">
        <v>42467</v>
      </c>
      <c r="B585" s="213" t="s">
        <v>53</v>
      </c>
      <c r="E585" s="210">
        <v>29999.040000000001</v>
      </c>
      <c r="F585" s="232">
        <v>53</v>
      </c>
      <c r="G585" s="210">
        <f t="shared" si="10"/>
        <v>1042811.8600000003</v>
      </c>
      <c r="H585" s="240" t="s">
        <v>3106</v>
      </c>
      <c r="J585" s="195"/>
      <c r="K585" s="210"/>
      <c r="L585" s="195"/>
    </row>
    <row r="586" spans="1:12">
      <c r="A586" s="212">
        <v>42467</v>
      </c>
      <c r="B586" s="224" t="s">
        <v>55</v>
      </c>
      <c r="C586" s="210">
        <v>111.39</v>
      </c>
      <c r="D586" s="254" t="s">
        <v>819</v>
      </c>
      <c r="G586" s="210">
        <f t="shared" si="10"/>
        <v>1012812.8200000003</v>
      </c>
      <c r="J586" s="195"/>
      <c r="K586" s="210"/>
      <c r="L586" s="195"/>
    </row>
    <row r="587" spans="1:12">
      <c r="A587" s="212">
        <v>42467</v>
      </c>
      <c r="B587" s="224" t="s">
        <v>56</v>
      </c>
      <c r="C587" s="210">
        <v>696.21</v>
      </c>
      <c r="D587" s="254" t="s">
        <v>819</v>
      </c>
      <c r="G587" s="210">
        <f t="shared" si="10"/>
        <v>1012924.2100000003</v>
      </c>
      <c r="J587" s="195"/>
      <c r="K587" s="210"/>
      <c r="L587" s="195"/>
    </row>
    <row r="588" spans="1:12">
      <c r="A588" s="212">
        <v>42467</v>
      </c>
      <c r="B588" s="213" t="s">
        <v>57</v>
      </c>
      <c r="E588" s="210">
        <v>28417.66</v>
      </c>
      <c r="F588" s="232">
        <v>53</v>
      </c>
      <c r="G588" s="210">
        <f t="shared" si="10"/>
        <v>1013620.4200000003</v>
      </c>
      <c r="H588" s="240" t="s">
        <v>3106</v>
      </c>
      <c r="J588" s="195"/>
      <c r="K588" s="210"/>
      <c r="L588" s="195"/>
    </row>
    <row r="589" spans="1:12">
      <c r="A589" s="212">
        <v>42466</v>
      </c>
      <c r="B589" s="213" t="s">
        <v>3107</v>
      </c>
      <c r="C589" s="242"/>
      <c r="E589" s="210">
        <v>1839.99</v>
      </c>
      <c r="F589" s="232">
        <v>140</v>
      </c>
      <c r="G589" s="210">
        <f t="shared" si="10"/>
        <v>985202.76000000024</v>
      </c>
      <c r="H589" s="240" t="s">
        <v>3108</v>
      </c>
      <c r="J589" s="195"/>
      <c r="K589" s="210"/>
      <c r="L589" s="195"/>
    </row>
    <row r="590" spans="1:12">
      <c r="A590" s="212">
        <v>42466</v>
      </c>
      <c r="B590" s="213" t="s">
        <v>3109</v>
      </c>
      <c r="C590" s="213"/>
      <c r="E590" s="210">
        <v>4516</v>
      </c>
      <c r="F590" s="232">
        <v>36</v>
      </c>
      <c r="G590" s="210">
        <f t="shared" si="10"/>
        <v>983362.77000000025</v>
      </c>
      <c r="H590" s="240" t="s">
        <v>3110</v>
      </c>
      <c r="J590" s="195"/>
      <c r="K590" s="210"/>
      <c r="L590" s="195"/>
    </row>
    <row r="591" spans="1:12">
      <c r="A591" s="212">
        <v>42466</v>
      </c>
      <c r="B591" s="226" t="s">
        <v>3111</v>
      </c>
      <c r="C591" s="213"/>
      <c r="E591" s="210">
        <v>51434.77</v>
      </c>
      <c r="F591" s="232">
        <v>56</v>
      </c>
      <c r="G591" s="210">
        <f t="shared" si="10"/>
        <v>978846.77000000025</v>
      </c>
      <c r="H591" s="240" t="s">
        <v>3112</v>
      </c>
      <c r="J591" s="195"/>
      <c r="K591" s="210"/>
      <c r="L591" s="195"/>
    </row>
    <row r="592" spans="1:12">
      <c r="A592" s="212">
        <v>42466</v>
      </c>
      <c r="B592" s="213" t="s">
        <v>3113</v>
      </c>
      <c r="C592" s="242"/>
      <c r="E592" s="210">
        <v>40000</v>
      </c>
      <c r="F592" s="232">
        <v>61</v>
      </c>
      <c r="G592" s="210">
        <f t="shared" si="10"/>
        <v>927412.00000000023</v>
      </c>
      <c r="H592" s="255" t="s">
        <v>3315</v>
      </c>
      <c r="J592" s="195"/>
      <c r="K592" s="210"/>
      <c r="L592" s="195"/>
    </row>
    <row r="593" spans="1:12">
      <c r="A593" s="212">
        <v>42466</v>
      </c>
      <c r="B593" s="213" t="s">
        <v>3114</v>
      </c>
      <c r="C593" s="242">
        <v>578</v>
      </c>
      <c r="D593" s="254">
        <v>39</v>
      </c>
      <c r="G593" s="210">
        <f t="shared" si="10"/>
        <v>887412.00000000023</v>
      </c>
      <c r="J593" s="195"/>
      <c r="K593" s="210"/>
      <c r="L593" s="195"/>
    </row>
    <row r="594" spans="1:12">
      <c r="A594" s="212">
        <v>42466</v>
      </c>
      <c r="B594" s="213" t="s">
        <v>3115</v>
      </c>
      <c r="C594" s="242">
        <v>5000</v>
      </c>
      <c r="D594" s="254">
        <v>25</v>
      </c>
      <c r="G594" s="210">
        <f t="shared" si="10"/>
        <v>887990.00000000023</v>
      </c>
      <c r="J594" s="195"/>
      <c r="K594" s="210"/>
      <c r="L594" s="195"/>
    </row>
    <row r="595" spans="1:12">
      <c r="A595" s="212">
        <v>42466</v>
      </c>
      <c r="B595" s="213" t="s">
        <v>3116</v>
      </c>
      <c r="C595" s="242">
        <v>3500</v>
      </c>
      <c r="D595" s="254">
        <v>24</v>
      </c>
      <c r="G595" s="210">
        <f t="shared" si="10"/>
        <v>892990.00000000023</v>
      </c>
      <c r="J595" s="195"/>
      <c r="K595" s="210"/>
      <c r="L595" s="195"/>
    </row>
    <row r="596" spans="1:12">
      <c r="A596" s="212">
        <v>42466</v>
      </c>
      <c r="B596" s="213" t="s">
        <v>3117</v>
      </c>
      <c r="C596" s="242">
        <v>206000</v>
      </c>
      <c r="D596" s="254">
        <v>52</v>
      </c>
      <c r="G596" s="210">
        <f t="shared" si="10"/>
        <v>896490.00000000023</v>
      </c>
      <c r="J596" s="195"/>
      <c r="K596" s="210"/>
      <c r="L596" s="195"/>
    </row>
    <row r="597" spans="1:12">
      <c r="A597" s="212">
        <v>42466</v>
      </c>
      <c r="B597" s="213" t="s">
        <v>3118</v>
      </c>
      <c r="C597" s="213"/>
      <c r="E597" s="210">
        <v>50000</v>
      </c>
      <c r="F597" s="232">
        <v>60</v>
      </c>
      <c r="G597" s="210">
        <f t="shared" si="10"/>
        <v>1102490.0000000002</v>
      </c>
      <c r="H597" s="240" t="s">
        <v>3119</v>
      </c>
      <c r="J597" s="195"/>
      <c r="K597" s="210"/>
      <c r="L597" s="195"/>
    </row>
    <row r="598" spans="1:12">
      <c r="A598" s="212">
        <v>42466</v>
      </c>
      <c r="B598" s="213" t="s">
        <v>3120</v>
      </c>
      <c r="C598" s="213"/>
      <c r="E598" s="210">
        <v>230003</v>
      </c>
      <c r="F598" s="232">
        <v>57</v>
      </c>
      <c r="G598" s="210">
        <f t="shared" si="10"/>
        <v>1052490.0000000002</v>
      </c>
      <c r="H598" s="240" t="s">
        <v>3121</v>
      </c>
      <c r="J598" s="195"/>
      <c r="K598" s="210"/>
      <c r="L598" s="195"/>
    </row>
    <row r="599" spans="1:12">
      <c r="A599" s="212">
        <v>42466</v>
      </c>
      <c r="B599" s="226" t="s">
        <v>3122</v>
      </c>
      <c r="C599" s="213"/>
      <c r="E599" s="210">
        <v>58003.69</v>
      </c>
      <c r="F599" s="232">
        <v>62</v>
      </c>
      <c r="G599" s="210">
        <f t="shared" si="10"/>
        <v>822487.00000000023</v>
      </c>
      <c r="H599" s="240" t="s">
        <v>3123</v>
      </c>
      <c r="J599" s="195"/>
      <c r="K599" s="210"/>
      <c r="L599" s="195"/>
    </row>
    <row r="600" spans="1:12">
      <c r="A600" s="212">
        <v>42466</v>
      </c>
      <c r="B600" s="213" t="s">
        <v>3124</v>
      </c>
      <c r="C600" s="242">
        <v>14152</v>
      </c>
      <c r="D600" s="254">
        <v>42</v>
      </c>
      <c r="G600" s="210">
        <f t="shared" si="10"/>
        <v>764483.31000000029</v>
      </c>
      <c r="J600" s="195"/>
      <c r="K600" s="210"/>
      <c r="L600" s="195"/>
    </row>
    <row r="601" spans="1:12">
      <c r="A601" s="212">
        <v>42466</v>
      </c>
      <c r="B601" s="213" t="s">
        <v>3125</v>
      </c>
      <c r="C601" s="242">
        <v>19140</v>
      </c>
      <c r="D601" s="254">
        <v>38</v>
      </c>
      <c r="G601" s="210">
        <f t="shared" si="10"/>
        <v>778635.31000000029</v>
      </c>
      <c r="J601" s="195"/>
      <c r="K601" s="210"/>
      <c r="L601" s="195"/>
    </row>
    <row r="602" spans="1:12">
      <c r="A602" s="212">
        <v>42466</v>
      </c>
      <c r="B602" s="213" t="s">
        <v>3126</v>
      </c>
      <c r="C602" s="242">
        <v>3364</v>
      </c>
      <c r="D602" s="254">
        <v>37</v>
      </c>
      <c r="G602" s="210">
        <f t="shared" si="10"/>
        <v>797775.31000000029</v>
      </c>
      <c r="J602" s="195"/>
      <c r="K602" s="210"/>
      <c r="L602" s="195"/>
    </row>
    <row r="603" spans="1:12">
      <c r="A603" s="212">
        <v>42466</v>
      </c>
      <c r="B603" s="213" t="s">
        <v>3127</v>
      </c>
      <c r="C603" s="242">
        <v>2100</v>
      </c>
      <c r="D603" s="254">
        <v>36</v>
      </c>
      <c r="G603" s="210">
        <f t="shared" si="10"/>
        <v>801139.31000000029</v>
      </c>
      <c r="J603" s="195"/>
      <c r="K603" s="210"/>
      <c r="L603" s="195"/>
    </row>
    <row r="604" spans="1:12">
      <c r="A604" s="212">
        <v>42466</v>
      </c>
      <c r="B604" s="213" t="s">
        <v>3128</v>
      </c>
      <c r="C604" s="242">
        <v>5562.2</v>
      </c>
      <c r="D604" s="254">
        <v>35</v>
      </c>
      <c r="G604" s="210">
        <f t="shared" si="10"/>
        <v>803239.31000000029</v>
      </c>
      <c r="J604" s="195"/>
      <c r="K604" s="210"/>
      <c r="L604" s="195"/>
    </row>
    <row r="605" spans="1:12">
      <c r="A605" s="212">
        <v>42466</v>
      </c>
      <c r="B605" s="213" t="s">
        <v>3129</v>
      </c>
      <c r="C605" s="242">
        <v>8526</v>
      </c>
      <c r="D605" s="254">
        <v>34</v>
      </c>
      <c r="G605" s="210">
        <f t="shared" si="10"/>
        <v>808801.51000000024</v>
      </c>
      <c r="J605" s="195"/>
      <c r="K605" s="210"/>
      <c r="L605" s="195"/>
    </row>
    <row r="606" spans="1:12">
      <c r="A606" s="212">
        <v>42466</v>
      </c>
      <c r="B606" s="213" t="s">
        <v>3130</v>
      </c>
      <c r="C606" s="242">
        <v>7068.48</v>
      </c>
      <c r="D606" s="254">
        <v>33</v>
      </c>
      <c r="G606" s="210">
        <f t="shared" si="10"/>
        <v>817327.51000000024</v>
      </c>
      <c r="J606" s="195"/>
      <c r="K606" s="210"/>
      <c r="L606" s="195"/>
    </row>
    <row r="607" spans="1:12">
      <c r="A607" s="212">
        <v>42466</v>
      </c>
      <c r="B607" s="213" t="s">
        <v>3131</v>
      </c>
      <c r="C607" s="242">
        <v>2900</v>
      </c>
      <c r="D607" s="254">
        <v>32</v>
      </c>
      <c r="G607" s="210">
        <f t="shared" si="10"/>
        <v>824395.99000000022</v>
      </c>
      <c r="J607" s="195"/>
      <c r="K607" s="210"/>
      <c r="L607" s="195"/>
    </row>
    <row r="608" spans="1:12">
      <c r="A608" s="212">
        <v>42466</v>
      </c>
      <c r="B608" s="213" t="s">
        <v>3132</v>
      </c>
      <c r="C608" s="242">
        <v>2204</v>
      </c>
      <c r="D608" s="254">
        <v>31</v>
      </c>
      <c r="G608" s="210">
        <f t="shared" si="10"/>
        <v>827295.99000000022</v>
      </c>
      <c r="J608" s="195"/>
      <c r="K608" s="210"/>
      <c r="L608" s="195"/>
    </row>
    <row r="609" spans="1:12">
      <c r="A609" s="212">
        <v>42466</v>
      </c>
      <c r="B609" s="213" t="s">
        <v>3133</v>
      </c>
      <c r="C609" s="242">
        <v>20000</v>
      </c>
      <c r="D609" s="254">
        <v>30</v>
      </c>
      <c r="G609" s="210">
        <f t="shared" si="10"/>
        <v>829499.99000000022</v>
      </c>
      <c r="J609" s="195"/>
      <c r="K609" s="210"/>
      <c r="L609" s="195"/>
    </row>
    <row r="610" spans="1:12">
      <c r="A610" s="212">
        <v>42466</v>
      </c>
      <c r="B610" s="213" t="s">
        <v>3134</v>
      </c>
      <c r="C610" s="242">
        <v>100000</v>
      </c>
      <c r="D610" s="254">
        <v>29</v>
      </c>
      <c r="G610" s="210">
        <f t="shared" si="10"/>
        <v>849499.99000000022</v>
      </c>
      <c r="J610" s="195"/>
      <c r="K610" s="210"/>
      <c r="L610" s="195"/>
    </row>
    <row r="611" spans="1:12">
      <c r="A611" s="212">
        <v>42466</v>
      </c>
      <c r="B611" s="213" t="s">
        <v>3135</v>
      </c>
      <c r="C611" s="242">
        <v>5000</v>
      </c>
      <c r="D611" s="254">
        <v>28</v>
      </c>
      <c r="G611" s="210">
        <f t="shared" si="10"/>
        <v>949499.99000000022</v>
      </c>
      <c r="J611" s="195"/>
      <c r="K611" s="210"/>
      <c r="L611" s="195"/>
    </row>
    <row r="612" spans="1:12">
      <c r="A612" s="212">
        <v>42466</v>
      </c>
      <c r="B612" s="213" t="s">
        <v>3136</v>
      </c>
      <c r="C612" s="242">
        <v>1044</v>
      </c>
      <c r="D612" s="254">
        <v>27</v>
      </c>
      <c r="G612" s="210">
        <f t="shared" si="10"/>
        <v>954499.99000000022</v>
      </c>
      <c r="J612" s="195"/>
      <c r="K612" s="210"/>
      <c r="L612" s="195"/>
    </row>
    <row r="613" spans="1:12">
      <c r="A613" s="212">
        <v>42466</v>
      </c>
      <c r="B613" s="213" t="s">
        <v>3137</v>
      </c>
      <c r="C613" s="242">
        <v>5848</v>
      </c>
      <c r="D613" s="254">
        <v>26</v>
      </c>
      <c r="G613" s="210">
        <f t="shared" si="10"/>
        <v>955543.99000000022</v>
      </c>
      <c r="J613" s="195"/>
      <c r="K613" s="210"/>
      <c r="L613" s="195"/>
    </row>
    <row r="614" spans="1:12">
      <c r="A614" s="212">
        <v>42466</v>
      </c>
      <c r="B614" s="213" t="s">
        <v>3138</v>
      </c>
      <c r="C614" s="213"/>
      <c r="E614" s="210">
        <v>11010</v>
      </c>
      <c r="F614" s="232">
        <v>29</v>
      </c>
      <c r="G614" s="210">
        <f t="shared" si="10"/>
        <v>961391.99000000022</v>
      </c>
      <c r="H614" s="240" t="s">
        <v>3139</v>
      </c>
      <c r="J614" s="195"/>
      <c r="K614" s="210"/>
      <c r="L614" s="195"/>
    </row>
    <row r="615" spans="1:12">
      <c r="A615" s="212">
        <v>42466</v>
      </c>
      <c r="B615" s="229" t="s">
        <v>3140</v>
      </c>
      <c r="C615" s="129">
        <v>5000</v>
      </c>
      <c r="D615" s="254" t="s">
        <v>3334</v>
      </c>
      <c r="G615" s="210">
        <f t="shared" si="10"/>
        <v>950381.99000000022</v>
      </c>
      <c r="J615" s="195"/>
      <c r="K615" s="210"/>
      <c r="L615" s="195"/>
    </row>
    <row r="616" spans="1:12">
      <c r="A616" s="212">
        <v>42466</v>
      </c>
      <c r="B616" s="213" t="s">
        <v>1441</v>
      </c>
      <c r="C616" s="210">
        <v>499988.25</v>
      </c>
      <c r="D616" s="254">
        <v>23</v>
      </c>
      <c r="G616" s="210">
        <f t="shared" si="10"/>
        <v>955381.99000000022</v>
      </c>
      <c r="H616" s="240" t="s">
        <v>802</v>
      </c>
      <c r="J616" s="195"/>
      <c r="K616" s="210"/>
      <c r="L616" s="195"/>
    </row>
    <row r="617" spans="1:12">
      <c r="A617" s="212">
        <v>42466</v>
      </c>
      <c r="B617" s="213" t="s">
        <v>3141</v>
      </c>
      <c r="E617" s="210">
        <v>225518.95</v>
      </c>
      <c r="F617" s="232">
        <v>58</v>
      </c>
      <c r="G617" s="210">
        <f t="shared" si="10"/>
        <v>1455370.2400000002</v>
      </c>
      <c r="H617" s="240" t="s">
        <v>3142</v>
      </c>
      <c r="J617" s="195"/>
      <c r="K617" s="210"/>
      <c r="L617" s="195"/>
    </row>
    <row r="618" spans="1:12">
      <c r="A618" s="212">
        <v>42466</v>
      </c>
      <c r="B618" s="224" t="s">
        <v>50</v>
      </c>
      <c r="C618" s="210">
        <v>3.16</v>
      </c>
      <c r="D618" s="254" t="s">
        <v>819</v>
      </c>
      <c r="G618" s="210">
        <f t="shared" si="10"/>
        <v>1229851.2900000003</v>
      </c>
      <c r="J618" s="195"/>
      <c r="K618" s="210"/>
      <c r="L618" s="195"/>
    </row>
    <row r="619" spans="1:12">
      <c r="A619" s="212">
        <v>42466</v>
      </c>
      <c r="B619" s="224" t="s">
        <v>52</v>
      </c>
      <c r="C619" s="210">
        <v>19.77</v>
      </c>
      <c r="D619" s="254" t="s">
        <v>819</v>
      </c>
      <c r="G619" s="210">
        <f t="shared" si="10"/>
        <v>1229854.4500000002</v>
      </c>
      <c r="J619" s="195"/>
      <c r="K619" s="210"/>
      <c r="L619" s="195"/>
    </row>
    <row r="620" spans="1:12">
      <c r="A620" s="212">
        <v>42466</v>
      </c>
      <c r="B620" s="213" t="s">
        <v>53</v>
      </c>
      <c r="E620" s="210">
        <v>1944.12</v>
      </c>
      <c r="F620" s="232">
        <v>34</v>
      </c>
      <c r="G620" s="210">
        <f t="shared" si="10"/>
        <v>1229874.2200000002</v>
      </c>
      <c r="H620" s="240" t="s">
        <v>3143</v>
      </c>
      <c r="J620" s="195"/>
      <c r="K620" s="210"/>
      <c r="L620" s="195"/>
    </row>
    <row r="621" spans="1:12">
      <c r="A621" s="212">
        <v>42466</v>
      </c>
      <c r="B621" s="224" t="s">
        <v>55</v>
      </c>
      <c r="C621" s="210">
        <v>19.260000000000002</v>
      </c>
      <c r="D621" s="254" t="s">
        <v>819</v>
      </c>
      <c r="G621" s="210">
        <f t="shared" si="10"/>
        <v>1227930.1000000001</v>
      </c>
      <c r="J621" s="195"/>
      <c r="K621" s="210"/>
      <c r="L621" s="195"/>
    </row>
    <row r="622" spans="1:12">
      <c r="A622" s="212">
        <v>42466</v>
      </c>
      <c r="B622" s="224" t="s">
        <v>56</v>
      </c>
      <c r="C622" s="210">
        <v>120.38</v>
      </c>
      <c r="D622" s="254" t="s">
        <v>819</v>
      </c>
      <c r="G622" s="210">
        <f t="shared" si="10"/>
        <v>1227949.3600000001</v>
      </c>
      <c r="J622" s="195"/>
      <c r="K622" s="210"/>
      <c r="L622" s="195"/>
    </row>
    <row r="623" spans="1:12">
      <c r="A623" s="212">
        <v>42466</v>
      </c>
      <c r="B623" s="213" t="s">
        <v>57</v>
      </c>
      <c r="E623" s="210">
        <v>4913.84</v>
      </c>
      <c r="F623" s="232">
        <v>34</v>
      </c>
      <c r="G623" s="210">
        <f t="shared" si="10"/>
        <v>1228069.74</v>
      </c>
      <c r="H623" s="240" t="s">
        <v>3143</v>
      </c>
      <c r="J623" s="195"/>
      <c r="K623" s="210"/>
      <c r="L623" s="195"/>
    </row>
    <row r="624" spans="1:12">
      <c r="A624" s="212">
        <v>42466</v>
      </c>
      <c r="B624" s="213" t="s">
        <v>3144</v>
      </c>
      <c r="C624" s="210">
        <v>175000</v>
      </c>
      <c r="D624" s="254" t="s">
        <v>772</v>
      </c>
      <c r="G624" s="210">
        <f t="shared" si="10"/>
        <v>1223155.8999999999</v>
      </c>
      <c r="J624" s="195"/>
      <c r="K624" s="210"/>
      <c r="L624" s="195"/>
    </row>
    <row r="625" spans="1:12">
      <c r="A625" s="212">
        <v>42465</v>
      </c>
      <c r="B625" s="213" t="s">
        <v>3145</v>
      </c>
      <c r="E625" s="210">
        <v>74803.98</v>
      </c>
      <c r="F625" s="232">
        <v>49</v>
      </c>
      <c r="G625" s="210">
        <f t="shared" si="10"/>
        <v>1398155.9</v>
      </c>
      <c r="H625" s="240" t="s">
        <v>3146</v>
      </c>
      <c r="J625" s="195"/>
      <c r="K625" s="210"/>
      <c r="L625" s="195"/>
    </row>
    <row r="626" spans="1:12">
      <c r="A626" s="212">
        <v>42465</v>
      </c>
      <c r="B626" s="213" t="s">
        <v>3145</v>
      </c>
      <c r="E626" s="210">
        <v>194159.15</v>
      </c>
      <c r="F626" s="232">
        <v>50</v>
      </c>
      <c r="G626" s="210">
        <f t="shared" si="10"/>
        <v>1323351.92</v>
      </c>
      <c r="H626" s="240" t="s">
        <v>3147</v>
      </c>
      <c r="J626" s="195"/>
      <c r="K626" s="210"/>
      <c r="L626" s="195"/>
    </row>
    <row r="627" spans="1:12">
      <c r="A627" s="212">
        <v>42465</v>
      </c>
      <c r="B627" s="213" t="s">
        <v>3148</v>
      </c>
      <c r="E627" s="210">
        <v>443909.78</v>
      </c>
      <c r="F627" s="232">
        <v>51</v>
      </c>
      <c r="G627" s="210">
        <f t="shared" si="10"/>
        <v>1129192.77</v>
      </c>
      <c r="H627" s="240" t="s">
        <v>3149</v>
      </c>
      <c r="J627" s="195"/>
      <c r="K627" s="210"/>
      <c r="L627" s="195"/>
    </row>
    <row r="628" spans="1:12">
      <c r="A628" s="212">
        <v>42465</v>
      </c>
      <c r="B628" s="213" t="s">
        <v>3150</v>
      </c>
      <c r="C628" s="213"/>
      <c r="E628" s="210">
        <v>4100</v>
      </c>
      <c r="F628" s="232">
        <v>45</v>
      </c>
      <c r="G628" s="210">
        <f t="shared" si="10"/>
        <v>685282.99</v>
      </c>
      <c r="H628" s="240" t="s">
        <v>3151</v>
      </c>
      <c r="J628" s="195"/>
      <c r="K628" s="210"/>
      <c r="L628" s="195"/>
    </row>
    <row r="629" spans="1:12">
      <c r="A629" s="212">
        <v>42465</v>
      </c>
      <c r="B629" s="226" t="s">
        <v>3152</v>
      </c>
      <c r="C629" s="213"/>
      <c r="E629" s="210">
        <v>41603.769999999997</v>
      </c>
      <c r="F629" s="232">
        <v>38</v>
      </c>
      <c r="G629" s="210">
        <f t="shared" si="10"/>
        <v>681182.99</v>
      </c>
      <c r="J629" s="195"/>
      <c r="K629" s="210"/>
      <c r="L629" s="195"/>
    </row>
    <row r="630" spans="1:12">
      <c r="A630" s="212">
        <v>42465</v>
      </c>
      <c r="B630" s="213" t="s">
        <v>3153</v>
      </c>
      <c r="C630" s="213"/>
      <c r="E630" s="210">
        <v>1025</v>
      </c>
      <c r="F630" s="232">
        <v>41</v>
      </c>
      <c r="G630" s="210">
        <f t="shared" si="10"/>
        <v>639579.22</v>
      </c>
      <c r="H630" s="240" t="s">
        <v>3154</v>
      </c>
      <c r="J630" s="195"/>
      <c r="K630" s="210"/>
      <c r="L630" s="195"/>
    </row>
    <row r="631" spans="1:12">
      <c r="A631" s="212">
        <v>42465</v>
      </c>
      <c r="B631" s="213" t="s">
        <v>3155</v>
      </c>
      <c r="C631" s="242">
        <v>250000</v>
      </c>
      <c r="D631" s="254">
        <v>22</v>
      </c>
      <c r="G631" s="210">
        <f t="shared" si="10"/>
        <v>638554.22</v>
      </c>
      <c r="H631" s="240" t="s">
        <v>3156</v>
      </c>
      <c r="J631" s="195"/>
      <c r="K631" s="210"/>
      <c r="L631" s="195"/>
    </row>
    <row r="632" spans="1:12">
      <c r="A632" s="212">
        <v>42465</v>
      </c>
      <c r="B632" s="213" t="s">
        <v>3157</v>
      </c>
      <c r="C632" s="242">
        <v>500000</v>
      </c>
      <c r="D632" s="254">
        <v>20</v>
      </c>
      <c r="G632" s="210">
        <f t="shared" si="10"/>
        <v>888554.22</v>
      </c>
      <c r="H632" s="240" t="s">
        <v>3158</v>
      </c>
      <c r="J632" s="195"/>
      <c r="K632" s="210"/>
      <c r="L632" s="195"/>
    </row>
    <row r="633" spans="1:12">
      <c r="A633" s="212">
        <v>42465</v>
      </c>
      <c r="B633" s="213" t="s">
        <v>3159</v>
      </c>
      <c r="C633" s="242">
        <v>500000</v>
      </c>
      <c r="D633" s="254">
        <v>21</v>
      </c>
      <c r="G633" s="210">
        <f t="shared" si="10"/>
        <v>1388554.22</v>
      </c>
      <c r="H633" s="240" t="s">
        <v>3160</v>
      </c>
      <c r="J633" s="195"/>
      <c r="K633" s="210"/>
      <c r="L633" s="195"/>
    </row>
    <row r="634" spans="1:12">
      <c r="A634" s="212">
        <v>42465</v>
      </c>
      <c r="B634" s="213" t="s">
        <v>3161</v>
      </c>
      <c r="C634" s="213"/>
      <c r="E634" s="210">
        <v>60201.49</v>
      </c>
      <c r="F634" s="232">
        <v>36</v>
      </c>
      <c r="G634" s="210">
        <f t="shared" si="10"/>
        <v>1888554.22</v>
      </c>
      <c r="H634" s="240" t="s">
        <v>3162</v>
      </c>
      <c r="J634" s="195"/>
      <c r="K634" s="210"/>
      <c r="L634" s="195"/>
    </row>
    <row r="635" spans="1:12">
      <c r="A635" s="212">
        <v>42465</v>
      </c>
      <c r="B635" s="213" t="s">
        <v>3163</v>
      </c>
      <c r="C635" s="213"/>
      <c r="E635" s="210">
        <v>400000</v>
      </c>
      <c r="F635" s="232">
        <v>47</v>
      </c>
      <c r="G635" s="210">
        <f t="shared" si="10"/>
        <v>1828352.73</v>
      </c>
      <c r="H635" s="240" t="s">
        <v>3164</v>
      </c>
      <c r="J635" s="195"/>
      <c r="K635" s="210"/>
      <c r="L635" s="195"/>
    </row>
    <row r="636" spans="1:12">
      <c r="A636" s="212">
        <v>42465</v>
      </c>
      <c r="B636" s="213" t="s">
        <v>16</v>
      </c>
      <c r="C636" s="213"/>
      <c r="E636" s="210">
        <v>110000</v>
      </c>
      <c r="F636" s="232">
        <v>42</v>
      </c>
      <c r="G636" s="210">
        <f t="shared" si="10"/>
        <v>1428352.73</v>
      </c>
      <c r="H636" s="240" t="s">
        <v>3165</v>
      </c>
      <c r="J636" s="195"/>
      <c r="K636" s="210"/>
      <c r="L636" s="195"/>
    </row>
    <row r="637" spans="1:12">
      <c r="A637" s="212">
        <v>42465</v>
      </c>
      <c r="B637" s="213" t="s">
        <v>3166</v>
      </c>
      <c r="C637" s="213"/>
      <c r="E637" s="210">
        <v>140000</v>
      </c>
      <c r="F637" s="232">
        <v>43</v>
      </c>
      <c r="G637" s="210">
        <f t="shared" ref="G637:G700" si="11">+G638-C637+E637</f>
        <v>1318352.73</v>
      </c>
      <c r="H637" s="240" t="s">
        <v>3167</v>
      </c>
      <c r="J637" s="195"/>
      <c r="K637" s="210"/>
      <c r="L637" s="195"/>
    </row>
    <row r="638" spans="1:12">
      <c r="A638" s="212">
        <v>42465</v>
      </c>
      <c r="B638" s="213" t="s">
        <v>3168</v>
      </c>
      <c r="C638" s="242">
        <v>1160</v>
      </c>
      <c r="D638" s="254">
        <v>19</v>
      </c>
      <c r="G638" s="210">
        <f t="shared" si="11"/>
        <v>1178352.73</v>
      </c>
      <c r="J638" s="195"/>
      <c r="K638" s="210"/>
      <c r="L638" s="195"/>
    </row>
    <row r="639" spans="1:12">
      <c r="A639" s="212">
        <v>42465</v>
      </c>
      <c r="B639" s="213" t="s">
        <v>3169</v>
      </c>
      <c r="C639" s="242">
        <v>137155.75</v>
      </c>
      <c r="D639" s="254">
        <v>45</v>
      </c>
      <c r="G639" s="210">
        <f t="shared" si="11"/>
        <v>1179512.73</v>
      </c>
      <c r="J639" s="195"/>
      <c r="K639" s="210"/>
      <c r="L639" s="195"/>
    </row>
    <row r="640" spans="1:12">
      <c r="A640" s="212">
        <v>42465</v>
      </c>
      <c r="B640" s="213" t="s">
        <v>3170</v>
      </c>
      <c r="C640" s="242">
        <v>3702582.19</v>
      </c>
      <c r="D640" s="254">
        <v>18</v>
      </c>
      <c r="G640" s="210">
        <f t="shared" si="11"/>
        <v>1316668.48</v>
      </c>
      <c r="J640" s="195"/>
      <c r="K640" s="210"/>
      <c r="L640" s="195"/>
    </row>
    <row r="641" spans="1:12">
      <c r="A641" s="212">
        <v>42465</v>
      </c>
      <c r="B641" s="213" t="s">
        <v>3171</v>
      </c>
      <c r="C641" s="213"/>
      <c r="E641" s="210">
        <v>12409</v>
      </c>
      <c r="F641" s="232">
        <v>21</v>
      </c>
      <c r="G641" s="210">
        <f t="shared" si="11"/>
        <v>5019250.67</v>
      </c>
      <c r="H641" s="240" t="s">
        <v>3172</v>
      </c>
      <c r="J641" s="195"/>
      <c r="K641" s="210"/>
      <c r="L641" s="195"/>
    </row>
    <row r="642" spans="1:12">
      <c r="A642" s="212">
        <v>42465</v>
      </c>
      <c r="B642" s="229" t="s">
        <v>3173</v>
      </c>
      <c r="C642" s="129">
        <v>5000</v>
      </c>
      <c r="D642" s="254" t="s">
        <v>3334</v>
      </c>
      <c r="G642" s="210">
        <f t="shared" si="11"/>
        <v>5006841.67</v>
      </c>
      <c r="J642" s="195"/>
      <c r="K642" s="210"/>
      <c r="L642" s="195"/>
    </row>
    <row r="643" spans="1:12">
      <c r="A643" s="212">
        <v>42465</v>
      </c>
      <c r="B643" s="213" t="s">
        <v>13</v>
      </c>
      <c r="C643" s="213"/>
      <c r="E643" s="210">
        <v>230000</v>
      </c>
      <c r="F643" s="232">
        <v>28</v>
      </c>
      <c r="G643" s="210">
        <f t="shared" si="11"/>
        <v>5011841.67</v>
      </c>
      <c r="H643" s="240" t="s">
        <v>3174</v>
      </c>
      <c r="J643" s="195"/>
      <c r="K643" s="210"/>
      <c r="L643" s="195"/>
    </row>
    <row r="644" spans="1:12">
      <c r="A644" s="212">
        <v>42465</v>
      </c>
      <c r="B644" s="213" t="s">
        <v>16</v>
      </c>
      <c r="C644" s="213"/>
      <c r="E644" s="210">
        <v>20666.41</v>
      </c>
      <c r="F644" s="232" t="s">
        <v>767</v>
      </c>
      <c r="G644" s="210">
        <f t="shared" si="11"/>
        <v>4781841.67</v>
      </c>
      <c r="H644" s="240" t="s">
        <v>3175</v>
      </c>
      <c r="J644" s="195"/>
      <c r="K644" s="210"/>
      <c r="L644" s="195"/>
    </row>
    <row r="645" spans="1:12">
      <c r="A645" s="212">
        <v>42465</v>
      </c>
      <c r="B645" s="213" t="s">
        <v>16</v>
      </c>
      <c r="C645" s="213"/>
      <c r="E645" s="210">
        <v>73000</v>
      </c>
      <c r="F645" s="232">
        <v>92</v>
      </c>
      <c r="G645" s="210">
        <f t="shared" si="11"/>
        <v>4761175.26</v>
      </c>
      <c r="H645" s="240" t="s">
        <v>3176</v>
      </c>
      <c r="J645" s="195"/>
      <c r="K645" s="210"/>
      <c r="L645" s="195"/>
    </row>
    <row r="646" spans="1:12">
      <c r="A646" s="212">
        <v>42465</v>
      </c>
      <c r="B646" s="213" t="s">
        <v>16</v>
      </c>
      <c r="C646" s="213"/>
      <c r="E646" s="210">
        <v>224000</v>
      </c>
      <c r="F646" s="232">
        <v>25</v>
      </c>
      <c r="G646" s="210">
        <f t="shared" si="11"/>
        <v>4688175.26</v>
      </c>
      <c r="H646" s="240" t="s">
        <v>3177</v>
      </c>
      <c r="J646" s="195"/>
      <c r="K646" s="210"/>
      <c r="L646" s="195"/>
    </row>
    <row r="647" spans="1:12">
      <c r="A647" s="212">
        <v>42465</v>
      </c>
      <c r="B647" s="227" t="s">
        <v>3178</v>
      </c>
      <c r="C647" s="213"/>
      <c r="E647" s="210">
        <v>222839.37</v>
      </c>
      <c r="F647" s="232">
        <v>48</v>
      </c>
      <c r="G647" s="210">
        <f t="shared" si="11"/>
        <v>4464175.26</v>
      </c>
      <c r="H647" s="240" t="s">
        <v>3179</v>
      </c>
      <c r="I647" s="99" t="s">
        <v>802</v>
      </c>
      <c r="J647" s="195"/>
      <c r="K647" s="210"/>
      <c r="L647" s="195"/>
    </row>
    <row r="648" spans="1:12">
      <c r="A648" s="212">
        <v>42465</v>
      </c>
      <c r="B648" s="227" t="s">
        <v>3180</v>
      </c>
      <c r="C648" s="213"/>
      <c r="E648" s="210">
        <v>187729.45</v>
      </c>
      <c r="F648" s="232">
        <v>48</v>
      </c>
      <c r="G648" s="210">
        <f t="shared" si="11"/>
        <v>4241335.8899999997</v>
      </c>
      <c r="H648" s="240" t="s">
        <v>3181</v>
      </c>
      <c r="I648" s="99" t="s">
        <v>802</v>
      </c>
      <c r="J648" s="195"/>
      <c r="K648" s="210"/>
      <c r="L648" s="195"/>
    </row>
    <row r="649" spans="1:12">
      <c r="A649" s="212">
        <v>42465</v>
      </c>
      <c r="B649" s="227" t="s">
        <v>3182</v>
      </c>
      <c r="C649" s="213"/>
      <c r="E649" s="210">
        <v>329400</v>
      </c>
      <c r="F649" s="232">
        <v>48</v>
      </c>
      <c r="G649" s="210">
        <f t="shared" si="11"/>
        <v>4053606.4399999995</v>
      </c>
      <c r="H649" s="240" t="s">
        <v>3183</v>
      </c>
      <c r="I649" s="99" t="s">
        <v>802</v>
      </c>
      <c r="J649" s="195"/>
      <c r="K649" s="210"/>
      <c r="L649" s="195"/>
    </row>
    <row r="650" spans="1:12">
      <c r="A650" s="212">
        <v>42465</v>
      </c>
      <c r="B650" s="227" t="s">
        <v>3184</v>
      </c>
      <c r="C650" s="213"/>
      <c r="E650" s="210">
        <v>361000</v>
      </c>
      <c r="F650" s="232">
        <v>48</v>
      </c>
      <c r="G650" s="210">
        <f t="shared" si="11"/>
        <v>3724206.4399999995</v>
      </c>
      <c r="H650" s="240" t="s">
        <v>3185</v>
      </c>
      <c r="I650" s="99" t="s">
        <v>802</v>
      </c>
      <c r="J650" s="195"/>
      <c r="K650" s="210"/>
      <c r="L650" s="195"/>
    </row>
    <row r="651" spans="1:12">
      <c r="A651" s="212">
        <v>42465</v>
      </c>
      <c r="B651" s="227" t="s">
        <v>3186</v>
      </c>
      <c r="C651" s="213"/>
      <c r="E651" s="210">
        <v>214737.56</v>
      </c>
      <c r="F651" s="232">
        <v>48</v>
      </c>
      <c r="G651" s="210">
        <f t="shared" si="11"/>
        <v>3363206.4399999995</v>
      </c>
      <c r="H651" s="240" t="s">
        <v>3187</v>
      </c>
      <c r="I651" s="99" t="s">
        <v>802</v>
      </c>
      <c r="J651" s="195"/>
      <c r="K651" s="210"/>
      <c r="L651" s="195"/>
    </row>
    <row r="652" spans="1:12">
      <c r="A652" s="212">
        <v>42465</v>
      </c>
      <c r="B652" s="227" t="s">
        <v>3188</v>
      </c>
      <c r="C652" s="213"/>
      <c r="E652" s="210">
        <v>175895.25</v>
      </c>
      <c r="F652" s="232">
        <v>48</v>
      </c>
      <c r="G652" s="210">
        <f t="shared" si="11"/>
        <v>3148468.8799999994</v>
      </c>
      <c r="H652" s="240" t="s">
        <v>3189</v>
      </c>
      <c r="I652" s="99" t="s">
        <v>802</v>
      </c>
      <c r="J652" s="195"/>
      <c r="K652" s="210"/>
      <c r="L652" s="195"/>
    </row>
    <row r="653" spans="1:12">
      <c r="A653" s="212">
        <v>42465</v>
      </c>
      <c r="B653" s="227" t="s">
        <v>3190</v>
      </c>
      <c r="C653" s="213"/>
      <c r="E653" s="210">
        <v>117896.43</v>
      </c>
      <c r="F653" s="232">
        <v>48</v>
      </c>
      <c r="G653" s="210">
        <f t="shared" si="11"/>
        <v>2972573.6299999994</v>
      </c>
      <c r="H653" s="240" t="s">
        <v>3191</v>
      </c>
      <c r="I653" s="99" t="s">
        <v>802</v>
      </c>
      <c r="J653" s="195"/>
      <c r="K653" s="210"/>
      <c r="L653" s="195"/>
    </row>
    <row r="654" spans="1:12">
      <c r="A654" s="212">
        <v>42465</v>
      </c>
      <c r="B654" s="227" t="s">
        <v>3192</v>
      </c>
      <c r="C654" s="213"/>
      <c r="E654" s="210">
        <v>103296.91</v>
      </c>
      <c r="F654" s="232">
        <v>48</v>
      </c>
      <c r="G654" s="210">
        <f t="shared" si="11"/>
        <v>2854677.1999999993</v>
      </c>
      <c r="H654" s="240" t="s">
        <v>3193</v>
      </c>
      <c r="I654" s="99" t="s">
        <v>802</v>
      </c>
      <c r="J654" s="195"/>
      <c r="K654" s="210"/>
      <c r="L654" s="195"/>
    </row>
    <row r="655" spans="1:12">
      <c r="A655" s="212">
        <v>42465</v>
      </c>
      <c r="B655" s="227" t="s">
        <v>3194</v>
      </c>
      <c r="C655" s="213"/>
      <c r="E655" s="210">
        <v>299986.44</v>
      </c>
      <c r="F655" s="232">
        <v>48</v>
      </c>
      <c r="G655" s="210">
        <f t="shared" si="11"/>
        <v>2751380.2899999991</v>
      </c>
      <c r="H655" s="240" t="s">
        <v>3195</v>
      </c>
      <c r="I655" s="99" t="s">
        <v>802</v>
      </c>
      <c r="J655" s="195"/>
      <c r="K655" s="210"/>
      <c r="L655" s="195"/>
    </row>
    <row r="656" spans="1:12">
      <c r="A656" s="212">
        <v>42465</v>
      </c>
      <c r="B656" s="227" t="s">
        <v>3196</v>
      </c>
      <c r="C656" s="213"/>
      <c r="E656" s="210">
        <v>165306.73000000001</v>
      </c>
      <c r="F656" s="232">
        <v>48</v>
      </c>
      <c r="G656" s="210">
        <f t="shared" si="11"/>
        <v>2451393.8499999992</v>
      </c>
      <c r="H656" s="240" t="s">
        <v>3197</v>
      </c>
      <c r="I656" s="99" t="s">
        <v>802</v>
      </c>
      <c r="J656" s="195"/>
      <c r="K656" s="210"/>
      <c r="L656" s="195"/>
    </row>
    <row r="657" spans="1:12">
      <c r="A657" s="212">
        <v>42465</v>
      </c>
      <c r="B657" s="227" t="s">
        <v>3198</v>
      </c>
      <c r="C657" s="213"/>
      <c r="E657" s="210">
        <v>158582.87</v>
      </c>
      <c r="F657" s="232">
        <v>48</v>
      </c>
      <c r="G657" s="210">
        <f t="shared" si="11"/>
        <v>2286087.1199999992</v>
      </c>
      <c r="H657" s="240" t="s">
        <v>3199</v>
      </c>
      <c r="I657" s="99" t="s">
        <v>802</v>
      </c>
      <c r="J657" s="195"/>
      <c r="K657" s="210"/>
      <c r="L657" s="195"/>
    </row>
    <row r="658" spans="1:12">
      <c r="A658" s="212">
        <v>42465</v>
      </c>
      <c r="B658" s="227" t="s">
        <v>3200</v>
      </c>
      <c r="C658" s="213"/>
      <c r="E658" s="210">
        <v>202179.65</v>
      </c>
      <c r="F658" s="232">
        <v>48</v>
      </c>
      <c r="G658" s="210">
        <f t="shared" si="11"/>
        <v>2127504.2499999991</v>
      </c>
      <c r="H658" s="240" t="s">
        <v>3201</v>
      </c>
      <c r="I658" s="99" t="s">
        <v>802</v>
      </c>
      <c r="J658" s="195"/>
      <c r="K658" s="210"/>
      <c r="L658" s="195"/>
    </row>
    <row r="659" spans="1:12">
      <c r="A659" s="212">
        <v>42465</v>
      </c>
      <c r="B659" s="227" t="s">
        <v>3202</v>
      </c>
      <c r="C659" s="213"/>
      <c r="E659" s="210">
        <v>274260</v>
      </c>
      <c r="F659" s="232">
        <v>48</v>
      </c>
      <c r="G659" s="210">
        <f t="shared" si="11"/>
        <v>1925324.5999999992</v>
      </c>
      <c r="H659" s="240" t="s">
        <v>3203</v>
      </c>
      <c r="I659" s="99" t="s">
        <v>802</v>
      </c>
      <c r="J659" s="195"/>
      <c r="K659" s="210"/>
      <c r="L659" s="195"/>
    </row>
    <row r="660" spans="1:12">
      <c r="A660" s="212">
        <v>42465</v>
      </c>
      <c r="B660" s="227" t="s">
        <v>3204</v>
      </c>
      <c r="C660" s="213"/>
      <c r="E660" s="210">
        <v>159996.18</v>
      </c>
      <c r="F660" s="232">
        <v>48</v>
      </c>
      <c r="G660" s="210">
        <f t="shared" si="11"/>
        <v>1651064.5999999992</v>
      </c>
      <c r="H660" s="240" t="s">
        <v>3205</v>
      </c>
      <c r="I660" s="99" t="s">
        <v>802</v>
      </c>
      <c r="J660" s="195"/>
      <c r="K660" s="210"/>
      <c r="L660" s="195"/>
    </row>
    <row r="661" spans="1:12">
      <c r="A661" s="212">
        <v>42465</v>
      </c>
      <c r="B661" s="236" t="s">
        <v>3206</v>
      </c>
      <c r="E661" s="210">
        <v>3913.47</v>
      </c>
      <c r="F661" s="232" t="s">
        <v>779</v>
      </c>
      <c r="G661" s="210">
        <f t="shared" si="11"/>
        <v>1491068.4199999992</v>
      </c>
      <c r="J661" s="195"/>
      <c r="K661" s="210"/>
      <c r="L661" s="195"/>
    </row>
    <row r="662" spans="1:12">
      <c r="A662" s="212">
        <v>42465</v>
      </c>
      <c r="B662" s="224" t="s">
        <v>50</v>
      </c>
      <c r="C662" s="210">
        <v>7.7</v>
      </c>
      <c r="D662" s="254" t="s">
        <v>819</v>
      </c>
      <c r="G662" s="210">
        <f t="shared" si="11"/>
        <v>1487154.9499999993</v>
      </c>
      <c r="J662" s="195"/>
      <c r="K662" s="210"/>
      <c r="L662" s="195"/>
    </row>
    <row r="663" spans="1:12">
      <c r="A663" s="212">
        <v>42465</v>
      </c>
      <c r="B663" s="224" t="s">
        <v>52</v>
      </c>
      <c r="C663" s="210">
        <v>48.11</v>
      </c>
      <c r="D663" s="254" t="s">
        <v>819</v>
      </c>
      <c r="G663" s="210">
        <f t="shared" si="11"/>
        <v>1487162.6499999992</v>
      </c>
      <c r="J663" s="195"/>
      <c r="K663" s="210"/>
      <c r="L663" s="195"/>
    </row>
    <row r="664" spans="1:12">
      <c r="A664" s="212">
        <v>42465</v>
      </c>
      <c r="B664" s="213" t="s">
        <v>53</v>
      </c>
      <c r="E664" s="210">
        <v>2830.52</v>
      </c>
      <c r="F664" s="232">
        <v>16</v>
      </c>
      <c r="G664" s="210">
        <f t="shared" si="11"/>
        <v>1487210.7599999993</v>
      </c>
      <c r="H664" s="240" t="s">
        <v>3207</v>
      </c>
      <c r="J664" s="195"/>
      <c r="K664" s="210"/>
      <c r="L664" s="195"/>
    </row>
    <row r="665" spans="1:12">
      <c r="A665" s="212">
        <v>42465</v>
      </c>
      <c r="B665" s="224" t="s">
        <v>55</v>
      </c>
      <c r="C665" s="210">
        <v>46.41</v>
      </c>
      <c r="D665" s="254" t="s">
        <v>819</v>
      </c>
      <c r="G665" s="210">
        <f t="shared" si="11"/>
        <v>1484380.2399999993</v>
      </c>
      <c r="J665" s="195"/>
      <c r="K665" s="210"/>
      <c r="L665" s="195"/>
    </row>
    <row r="666" spans="1:12">
      <c r="A666" s="212">
        <v>42465</v>
      </c>
      <c r="B666" s="224" t="s">
        <v>56</v>
      </c>
      <c r="C666" s="210">
        <v>290.08</v>
      </c>
      <c r="D666" s="254" t="s">
        <v>819</v>
      </c>
      <c r="G666" s="210">
        <f t="shared" si="11"/>
        <v>1484426.6499999992</v>
      </c>
      <c r="J666" s="195"/>
      <c r="K666" s="210"/>
      <c r="L666" s="195"/>
    </row>
    <row r="667" spans="1:12">
      <c r="A667" s="212">
        <v>42465</v>
      </c>
      <c r="B667" s="213" t="s">
        <v>57</v>
      </c>
      <c r="E667" s="210">
        <v>11840</v>
      </c>
      <c r="F667" s="232">
        <v>16</v>
      </c>
      <c r="G667" s="210">
        <f t="shared" si="11"/>
        <v>1484716.7299999993</v>
      </c>
      <c r="H667" s="240" t="s">
        <v>3207</v>
      </c>
      <c r="J667" s="195"/>
      <c r="K667" s="210"/>
      <c r="L667" s="195"/>
    </row>
    <row r="668" spans="1:12">
      <c r="A668" s="212">
        <v>42464</v>
      </c>
      <c r="B668" s="213" t="s">
        <v>3208</v>
      </c>
      <c r="E668" s="210">
        <v>1840</v>
      </c>
      <c r="F668" s="232">
        <v>125</v>
      </c>
      <c r="G668" s="210">
        <f t="shared" si="11"/>
        <v>1472876.7299999993</v>
      </c>
      <c r="H668" s="240" t="s">
        <v>3209</v>
      </c>
      <c r="J668" s="195"/>
      <c r="K668" s="210"/>
      <c r="L668" s="195"/>
    </row>
    <row r="669" spans="1:12">
      <c r="A669" s="212">
        <v>42464</v>
      </c>
      <c r="B669" s="213" t="s">
        <v>89</v>
      </c>
      <c r="E669" s="210">
        <v>1840</v>
      </c>
      <c r="F669" s="232">
        <v>26</v>
      </c>
      <c r="G669" s="210">
        <f t="shared" si="11"/>
        <v>1471036.7299999993</v>
      </c>
      <c r="H669" s="240" t="s">
        <v>3210</v>
      </c>
      <c r="J669" s="195"/>
      <c r="K669" s="210"/>
      <c r="L669" s="195"/>
    </row>
    <row r="670" spans="1:12">
      <c r="A670" s="212">
        <v>42464</v>
      </c>
      <c r="B670" s="213" t="s">
        <v>16</v>
      </c>
      <c r="E670" s="210">
        <v>50000</v>
      </c>
      <c r="F670" s="232">
        <v>23</v>
      </c>
      <c r="G670" s="210">
        <f t="shared" si="11"/>
        <v>1469196.7299999993</v>
      </c>
      <c r="H670" s="240" t="s">
        <v>3211</v>
      </c>
      <c r="J670" s="195"/>
      <c r="K670" s="210"/>
      <c r="L670" s="195"/>
    </row>
    <row r="671" spans="1:12">
      <c r="A671" s="212">
        <v>42464</v>
      </c>
      <c r="B671" s="226" t="s">
        <v>3212</v>
      </c>
      <c r="E671" s="210">
        <v>26339.15</v>
      </c>
      <c r="F671" s="232">
        <v>22</v>
      </c>
      <c r="G671" s="210">
        <f t="shared" si="11"/>
        <v>1419196.7299999993</v>
      </c>
      <c r="J671" s="195"/>
      <c r="K671" s="210"/>
      <c r="L671" s="195"/>
    </row>
    <row r="672" spans="1:12">
      <c r="A672" s="212">
        <v>42464</v>
      </c>
      <c r="B672" s="213" t="s">
        <v>16</v>
      </c>
      <c r="E672" s="210">
        <v>19000</v>
      </c>
      <c r="G672" s="210">
        <f t="shared" si="11"/>
        <v>1392857.5799999994</v>
      </c>
      <c r="J672" s="195"/>
      <c r="K672" s="210"/>
      <c r="L672" s="195"/>
    </row>
    <row r="673" spans="1:12">
      <c r="A673" s="212">
        <v>42464</v>
      </c>
      <c r="B673" s="213" t="s">
        <v>16</v>
      </c>
      <c r="E673" s="210">
        <v>1740.01</v>
      </c>
      <c r="F673" s="232">
        <v>52</v>
      </c>
      <c r="G673" s="210">
        <f t="shared" si="11"/>
        <v>1373857.5799999994</v>
      </c>
      <c r="H673" s="240" t="s">
        <v>3213</v>
      </c>
      <c r="J673" s="195"/>
      <c r="K673" s="210"/>
      <c r="L673" s="195"/>
    </row>
    <row r="674" spans="1:12">
      <c r="A674" s="212">
        <v>42464</v>
      </c>
      <c r="B674" s="213" t="s">
        <v>3214</v>
      </c>
      <c r="C674" s="210">
        <v>58.76</v>
      </c>
      <c r="D674" s="254">
        <v>13</v>
      </c>
      <c r="G674" s="210">
        <f t="shared" si="11"/>
        <v>1372117.5699999994</v>
      </c>
      <c r="J674" s="195"/>
      <c r="K674" s="210"/>
      <c r="L674" s="195"/>
    </row>
    <row r="675" spans="1:12">
      <c r="A675" s="212">
        <v>42464</v>
      </c>
      <c r="B675" s="213" t="s">
        <v>3215</v>
      </c>
      <c r="E675" s="210">
        <v>257000</v>
      </c>
      <c r="F675" s="232">
        <v>31</v>
      </c>
      <c r="G675" s="210">
        <f t="shared" si="11"/>
        <v>1372176.3299999994</v>
      </c>
      <c r="H675" s="255" t="s">
        <v>3314</v>
      </c>
      <c r="J675" s="195"/>
      <c r="K675" s="210"/>
      <c r="L675" s="195"/>
    </row>
    <row r="676" spans="1:12">
      <c r="A676" s="212">
        <v>42464</v>
      </c>
      <c r="B676" s="213" t="s">
        <v>3216</v>
      </c>
      <c r="E676" s="210">
        <v>2143.5100000000002</v>
      </c>
      <c r="F676" s="232">
        <v>40</v>
      </c>
      <c r="G676" s="210">
        <f t="shared" si="11"/>
        <v>1115176.3299999994</v>
      </c>
      <c r="H676" s="240" t="s">
        <v>3217</v>
      </c>
      <c r="J676" s="195"/>
      <c r="K676" s="210"/>
      <c r="L676" s="195"/>
    </row>
    <row r="677" spans="1:12">
      <c r="A677" s="212">
        <v>42464</v>
      </c>
      <c r="B677" s="213" t="s">
        <v>3218</v>
      </c>
      <c r="E677" s="210">
        <v>3730</v>
      </c>
      <c r="F677" s="232">
        <v>32</v>
      </c>
      <c r="G677" s="210">
        <f t="shared" si="11"/>
        <v>1113032.8199999994</v>
      </c>
      <c r="H677" s="240" t="s">
        <v>3219</v>
      </c>
      <c r="J677" s="195"/>
      <c r="K677" s="210"/>
      <c r="L677" s="195"/>
    </row>
    <row r="678" spans="1:12">
      <c r="A678" s="212">
        <v>42464</v>
      </c>
      <c r="B678" s="213" t="s">
        <v>3220</v>
      </c>
      <c r="C678" s="210">
        <v>4300</v>
      </c>
      <c r="D678" s="254">
        <v>10</v>
      </c>
      <c r="G678" s="210">
        <f t="shared" si="11"/>
        <v>1109302.8199999994</v>
      </c>
      <c r="J678" s="195"/>
      <c r="K678" s="210"/>
      <c r="L678" s="195"/>
    </row>
    <row r="679" spans="1:12">
      <c r="A679" s="212">
        <v>42464</v>
      </c>
      <c r="B679" s="213" t="s">
        <v>3221</v>
      </c>
      <c r="C679" s="210">
        <v>1394</v>
      </c>
      <c r="D679" s="254">
        <v>6</v>
      </c>
      <c r="G679" s="210">
        <f t="shared" si="11"/>
        <v>1113602.8199999994</v>
      </c>
      <c r="J679" s="195"/>
      <c r="K679" s="210"/>
      <c r="L679" s="195"/>
    </row>
    <row r="680" spans="1:12">
      <c r="A680" s="212">
        <v>42464</v>
      </c>
      <c r="B680" s="213" t="s">
        <v>16</v>
      </c>
      <c r="E680" s="210">
        <v>99000</v>
      </c>
      <c r="F680" s="232">
        <v>20</v>
      </c>
      <c r="G680" s="210">
        <f t="shared" si="11"/>
        <v>1114996.8199999994</v>
      </c>
      <c r="H680" s="240" t="s">
        <v>3222</v>
      </c>
      <c r="J680" s="195"/>
      <c r="K680" s="210"/>
      <c r="L680" s="195"/>
    </row>
    <row r="681" spans="1:12">
      <c r="A681" s="212">
        <v>42464</v>
      </c>
      <c r="B681" s="213" t="s">
        <v>3223</v>
      </c>
      <c r="E681" s="210">
        <v>4100</v>
      </c>
      <c r="F681" s="232">
        <v>27</v>
      </c>
      <c r="G681" s="210">
        <f t="shared" si="11"/>
        <v>1015996.8199999994</v>
      </c>
      <c r="H681" s="240" t="s">
        <v>3224</v>
      </c>
      <c r="J681" s="195"/>
      <c r="K681" s="210"/>
      <c r="L681" s="195"/>
    </row>
    <row r="682" spans="1:12">
      <c r="A682" s="212">
        <v>42464</v>
      </c>
      <c r="B682" s="213" t="s">
        <v>3225</v>
      </c>
      <c r="E682" s="210">
        <v>1025</v>
      </c>
      <c r="F682" s="232">
        <v>111</v>
      </c>
      <c r="G682" s="210">
        <f t="shared" si="11"/>
        <v>1011896.8199999994</v>
      </c>
      <c r="H682" s="240" t="s">
        <v>3226</v>
      </c>
      <c r="J682" s="195"/>
      <c r="K682" s="210"/>
      <c r="L682" s="195"/>
    </row>
    <row r="683" spans="1:12">
      <c r="A683" s="212">
        <v>42464</v>
      </c>
      <c r="B683" s="213" t="s">
        <v>3227</v>
      </c>
      <c r="E683" s="210">
        <v>624000</v>
      </c>
      <c r="F683" s="232">
        <v>30</v>
      </c>
      <c r="G683" s="210">
        <f t="shared" si="11"/>
        <v>1010871.8199999994</v>
      </c>
      <c r="H683" s="240" t="s">
        <v>3228</v>
      </c>
      <c r="J683" s="195"/>
      <c r="K683" s="210"/>
      <c r="L683" s="195"/>
    </row>
    <row r="684" spans="1:12">
      <c r="A684" s="212">
        <v>42464</v>
      </c>
      <c r="B684" s="213" t="s">
        <v>3229</v>
      </c>
      <c r="E684" s="210">
        <v>3742.81</v>
      </c>
      <c r="F684" s="232">
        <v>33</v>
      </c>
      <c r="G684" s="210">
        <f t="shared" si="11"/>
        <v>386871.81999999931</v>
      </c>
      <c r="H684" s="240" t="s">
        <v>3230</v>
      </c>
      <c r="J684" s="195"/>
      <c r="K684" s="210"/>
      <c r="L684" s="195"/>
    </row>
    <row r="685" spans="1:12">
      <c r="A685" s="212">
        <v>42464</v>
      </c>
      <c r="B685" s="213" t="s">
        <v>3231</v>
      </c>
      <c r="C685" s="210">
        <v>2205067.6</v>
      </c>
      <c r="D685" s="254">
        <v>14</v>
      </c>
      <c r="G685" s="210">
        <f t="shared" si="11"/>
        <v>383129.00999999931</v>
      </c>
      <c r="J685" s="195"/>
      <c r="K685" s="210"/>
      <c r="L685" s="195"/>
    </row>
    <row r="686" spans="1:12">
      <c r="A686" s="212">
        <v>42464</v>
      </c>
      <c r="B686" s="213" t="s">
        <v>3232</v>
      </c>
      <c r="C686" s="210">
        <v>408177.9</v>
      </c>
      <c r="D686" s="254">
        <v>16</v>
      </c>
      <c r="G686" s="210">
        <f t="shared" si="11"/>
        <v>2588196.6099999994</v>
      </c>
      <c r="J686" s="195"/>
      <c r="K686" s="210"/>
      <c r="L686" s="195"/>
    </row>
    <row r="687" spans="1:12">
      <c r="A687" s="212">
        <v>42464</v>
      </c>
      <c r="B687" s="213" t="s">
        <v>3233</v>
      </c>
      <c r="C687" s="210">
        <v>268963.13</v>
      </c>
      <c r="D687" s="254">
        <v>15</v>
      </c>
      <c r="G687" s="210">
        <f t="shared" si="11"/>
        <v>2996374.5099999993</v>
      </c>
      <c r="J687" s="195"/>
      <c r="K687" s="210"/>
      <c r="L687" s="195"/>
    </row>
    <row r="688" spans="1:12">
      <c r="A688" s="212">
        <v>42464</v>
      </c>
      <c r="B688" s="213" t="s">
        <v>3234</v>
      </c>
      <c r="C688" s="210">
        <v>239405</v>
      </c>
      <c r="D688" s="254">
        <v>17</v>
      </c>
      <c r="G688" s="210">
        <f t="shared" si="11"/>
        <v>3265337.6399999992</v>
      </c>
      <c r="J688" s="195"/>
      <c r="K688" s="210"/>
      <c r="L688" s="195"/>
    </row>
    <row r="689" spans="1:12">
      <c r="A689" s="212">
        <v>42464</v>
      </c>
      <c r="B689" s="213" t="s">
        <v>16</v>
      </c>
      <c r="E689" s="210">
        <v>28885.33</v>
      </c>
      <c r="F689" s="232">
        <v>11</v>
      </c>
      <c r="G689" s="210">
        <f t="shared" si="11"/>
        <v>3504742.6399999992</v>
      </c>
      <c r="H689" s="240" t="s">
        <v>3235</v>
      </c>
      <c r="J689" s="195"/>
      <c r="K689" s="210"/>
      <c r="L689" s="195"/>
    </row>
    <row r="690" spans="1:12">
      <c r="A690" s="212">
        <v>42464</v>
      </c>
      <c r="B690" s="213" t="s">
        <v>16</v>
      </c>
      <c r="E690" s="210">
        <v>15955.99</v>
      </c>
      <c r="F690" s="232">
        <v>17</v>
      </c>
      <c r="G690" s="210">
        <f t="shared" si="11"/>
        <v>3475857.3099999991</v>
      </c>
      <c r="H690" s="240" t="s">
        <v>3236</v>
      </c>
      <c r="J690" s="195"/>
      <c r="K690" s="210"/>
      <c r="L690" s="195"/>
    </row>
    <row r="691" spans="1:12">
      <c r="A691" s="212">
        <v>42464</v>
      </c>
      <c r="B691" s="213" t="s">
        <v>16</v>
      </c>
      <c r="E691" s="210">
        <v>10961</v>
      </c>
      <c r="F691" s="232">
        <v>14</v>
      </c>
      <c r="G691" s="210">
        <f t="shared" si="11"/>
        <v>3459901.3199999989</v>
      </c>
      <c r="H691" s="240" t="s">
        <v>3237</v>
      </c>
      <c r="J691" s="195"/>
      <c r="K691" s="210"/>
      <c r="L691" s="195"/>
    </row>
    <row r="692" spans="1:12">
      <c r="A692" s="212">
        <v>42464</v>
      </c>
      <c r="B692" s="213" t="s">
        <v>16</v>
      </c>
      <c r="E692" s="210">
        <v>80000</v>
      </c>
      <c r="F692" s="232">
        <v>10</v>
      </c>
      <c r="G692" s="210">
        <f t="shared" si="11"/>
        <v>3448940.3199999989</v>
      </c>
      <c r="H692" s="240" t="s">
        <v>3238</v>
      </c>
      <c r="J692" s="195"/>
      <c r="K692" s="210"/>
      <c r="L692" s="195"/>
    </row>
    <row r="693" spans="1:12">
      <c r="A693" s="212">
        <v>42464</v>
      </c>
      <c r="B693" s="229" t="s">
        <v>3239</v>
      </c>
      <c r="C693" s="129">
        <v>5000</v>
      </c>
      <c r="D693" s="254" t="s">
        <v>3334</v>
      </c>
      <c r="G693" s="210">
        <f t="shared" si="11"/>
        <v>3368940.3199999989</v>
      </c>
      <c r="J693" s="195"/>
      <c r="K693" s="210"/>
      <c r="L693" s="195"/>
    </row>
    <row r="694" spans="1:12">
      <c r="A694" s="212">
        <v>42464</v>
      </c>
      <c r="B694" s="213" t="s">
        <v>3240</v>
      </c>
      <c r="E694" s="210">
        <v>28000</v>
      </c>
      <c r="F694" s="232">
        <v>39</v>
      </c>
      <c r="G694" s="210">
        <f t="shared" si="11"/>
        <v>3373940.3199999989</v>
      </c>
      <c r="H694" s="240" t="s">
        <v>3241</v>
      </c>
      <c r="J694" s="195"/>
      <c r="K694" s="210"/>
      <c r="L694" s="195"/>
    </row>
    <row r="695" spans="1:12">
      <c r="A695" s="212">
        <v>42464</v>
      </c>
      <c r="B695" s="213" t="s">
        <v>3242</v>
      </c>
      <c r="E695" s="210">
        <v>132000</v>
      </c>
      <c r="F695" s="232">
        <v>24</v>
      </c>
      <c r="G695" s="210">
        <f t="shared" si="11"/>
        <v>3345940.3199999989</v>
      </c>
      <c r="H695" s="240" t="s">
        <v>3243</v>
      </c>
      <c r="J695" s="195"/>
      <c r="K695" s="210"/>
      <c r="L695" s="195"/>
    </row>
    <row r="696" spans="1:12">
      <c r="A696" s="212">
        <v>42464</v>
      </c>
      <c r="B696" s="224" t="s">
        <v>50</v>
      </c>
      <c r="C696" s="210">
        <v>15.21</v>
      </c>
      <c r="D696" s="254" t="s">
        <v>819</v>
      </c>
      <c r="G696" s="210">
        <f t="shared" si="11"/>
        <v>3213940.3199999989</v>
      </c>
      <c r="J696" s="195"/>
      <c r="K696" s="210"/>
      <c r="L696" s="195"/>
    </row>
    <row r="697" spans="1:12">
      <c r="A697" s="212">
        <v>42464</v>
      </c>
      <c r="B697" s="224" t="s">
        <v>52</v>
      </c>
      <c r="C697" s="210">
        <v>95.08</v>
      </c>
      <c r="D697" s="254" t="s">
        <v>819</v>
      </c>
      <c r="G697" s="210">
        <f t="shared" si="11"/>
        <v>3213955.5299999989</v>
      </c>
      <c r="J697" s="195"/>
      <c r="K697" s="210"/>
      <c r="L697" s="195"/>
    </row>
    <row r="698" spans="1:12">
      <c r="A698" s="212">
        <v>42464</v>
      </c>
      <c r="B698" s="213" t="s">
        <v>53</v>
      </c>
      <c r="E698" s="210">
        <v>7887.18</v>
      </c>
      <c r="F698" s="232">
        <v>3</v>
      </c>
      <c r="G698" s="210">
        <f t="shared" si="11"/>
        <v>3214050.6099999989</v>
      </c>
      <c r="H698" s="240" t="s">
        <v>3244</v>
      </c>
      <c r="J698" s="195"/>
      <c r="K698" s="210"/>
      <c r="L698" s="195"/>
    </row>
    <row r="699" spans="1:12">
      <c r="A699" s="212">
        <v>42464</v>
      </c>
      <c r="B699" s="224" t="s">
        <v>55</v>
      </c>
      <c r="C699" s="210">
        <v>44.23</v>
      </c>
      <c r="D699" s="254" t="s">
        <v>819</v>
      </c>
      <c r="G699" s="210">
        <f t="shared" si="11"/>
        <v>3206163.4299999988</v>
      </c>
      <c r="J699" s="195"/>
      <c r="K699" s="210"/>
      <c r="L699" s="195"/>
    </row>
    <row r="700" spans="1:12">
      <c r="A700" s="212">
        <v>42464</v>
      </c>
      <c r="B700" s="224" t="s">
        <v>56</v>
      </c>
      <c r="C700" s="210">
        <v>276.45</v>
      </c>
      <c r="D700" s="254" t="s">
        <v>819</v>
      </c>
      <c r="G700" s="210">
        <f t="shared" si="11"/>
        <v>3206207.6599999988</v>
      </c>
      <c r="J700" s="195"/>
      <c r="K700" s="210"/>
      <c r="L700" s="195"/>
    </row>
    <row r="701" spans="1:12">
      <c r="A701" s="212">
        <v>42464</v>
      </c>
      <c r="B701" s="213" t="s">
        <v>57</v>
      </c>
      <c r="E701" s="210">
        <v>11284.33</v>
      </c>
      <c r="F701" s="232">
        <v>3</v>
      </c>
      <c r="G701" s="210">
        <f t="shared" ref="G701:G744" si="12">+G702-C701+E701</f>
        <v>3206484.1099999989</v>
      </c>
      <c r="H701" s="240" t="s">
        <v>3244</v>
      </c>
      <c r="J701" s="195"/>
      <c r="K701" s="210"/>
      <c r="L701" s="195"/>
    </row>
    <row r="702" spans="1:12">
      <c r="A702" s="212">
        <v>42464</v>
      </c>
      <c r="B702" s="213" t="s">
        <v>3306</v>
      </c>
      <c r="C702" s="210">
        <v>5568</v>
      </c>
      <c r="D702" s="254">
        <v>5</v>
      </c>
      <c r="G702" s="210">
        <f t="shared" si="12"/>
        <v>3195199.7799999989</v>
      </c>
      <c r="J702" s="195"/>
      <c r="K702" s="210"/>
      <c r="L702" s="195"/>
    </row>
    <row r="703" spans="1:12">
      <c r="A703" s="212">
        <v>42464</v>
      </c>
      <c r="B703" s="226" t="s">
        <v>2696</v>
      </c>
      <c r="E703" s="210">
        <v>3855.56</v>
      </c>
      <c r="F703" s="232">
        <v>323</v>
      </c>
      <c r="G703" s="210">
        <f t="shared" si="12"/>
        <v>3200767.7799999989</v>
      </c>
      <c r="H703" s="255"/>
      <c r="J703" s="195"/>
      <c r="K703" s="210"/>
      <c r="L703" s="195"/>
    </row>
    <row r="704" spans="1:12">
      <c r="A704" s="212">
        <v>42462</v>
      </c>
      <c r="B704" s="229" t="s">
        <v>3245</v>
      </c>
      <c r="C704" s="129">
        <v>5000</v>
      </c>
      <c r="D704" s="254" t="s">
        <v>3334</v>
      </c>
      <c r="G704" s="210">
        <f t="shared" si="12"/>
        <v>3196912.2199999988</v>
      </c>
      <c r="J704" s="195"/>
      <c r="K704" s="210"/>
      <c r="L704" s="195"/>
    </row>
    <row r="705" spans="1:12">
      <c r="A705" s="212">
        <v>42462</v>
      </c>
      <c r="B705" s="213" t="s">
        <v>3246</v>
      </c>
      <c r="E705" s="210">
        <v>36600</v>
      </c>
      <c r="F705" s="232">
        <v>15</v>
      </c>
      <c r="G705" s="210">
        <f t="shared" si="12"/>
        <v>3201912.2199999988</v>
      </c>
      <c r="H705" s="240" t="s">
        <v>3247</v>
      </c>
      <c r="J705" s="195"/>
      <c r="K705" s="210"/>
      <c r="L705" s="195"/>
    </row>
    <row r="706" spans="1:12">
      <c r="A706" s="212">
        <v>42462</v>
      </c>
      <c r="B706" s="213" t="s">
        <v>3248</v>
      </c>
      <c r="E706" s="210">
        <v>8776</v>
      </c>
      <c r="F706" s="232">
        <v>2</v>
      </c>
      <c r="G706" s="210">
        <f t="shared" si="12"/>
        <v>3165312.2199999988</v>
      </c>
      <c r="H706" s="240" t="s">
        <v>3249</v>
      </c>
      <c r="J706" s="195"/>
      <c r="K706" s="210"/>
      <c r="L706" s="195"/>
    </row>
    <row r="707" spans="1:12">
      <c r="A707" s="212">
        <v>42462</v>
      </c>
      <c r="B707" s="213" t="s">
        <v>3250</v>
      </c>
      <c r="C707" s="210">
        <v>12600</v>
      </c>
      <c r="D707" s="254" t="s">
        <v>770</v>
      </c>
      <c r="G707" s="210">
        <f t="shared" si="12"/>
        <v>3156536.2199999988</v>
      </c>
      <c r="J707" s="195"/>
      <c r="K707" s="210"/>
      <c r="L707" s="195"/>
    </row>
    <row r="708" spans="1:12">
      <c r="A708" s="212">
        <v>42462</v>
      </c>
      <c r="B708" s="213" t="s">
        <v>3251</v>
      </c>
      <c r="C708" s="210">
        <v>182373.03</v>
      </c>
      <c r="D708" s="254">
        <v>7</v>
      </c>
      <c r="G708" s="210">
        <f t="shared" si="12"/>
        <v>3169136.2199999988</v>
      </c>
      <c r="J708" s="195"/>
      <c r="K708" s="210"/>
      <c r="L708" s="195"/>
    </row>
    <row r="709" spans="1:12">
      <c r="A709" s="212">
        <v>42462</v>
      </c>
      <c r="B709" s="213" t="s">
        <v>3252</v>
      </c>
      <c r="C709" s="210">
        <v>2870</v>
      </c>
      <c r="D709" s="254">
        <v>8</v>
      </c>
      <c r="G709" s="210">
        <f t="shared" si="12"/>
        <v>3351509.2499999986</v>
      </c>
      <c r="J709" s="195"/>
      <c r="K709" s="210"/>
      <c r="L709" s="195"/>
    </row>
    <row r="710" spans="1:12">
      <c r="A710" s="212">
        <v>42462</v>
      </c>
      <c r="B710" s="213" t="s">
        <v>3253</v>
      </c>
      <c r="E710" s="210">
        <v>347000</v>
      </c>
      <c r="F710" s="232">
        <v>13</v>
      </c>
      <c r="G710" s="210">
        <f t="shared" si="12"/>
        <v>3354379.2499999986</v>
      </c>
      <c r="H710" s="240" t="s">
        <v>3254</v>
      </c>
      <c r="J710" s="195"/>
      <c r="K710" s="210"/>
      <c r="L710" s="195"/>
    </row>
    <row r="711" spans="1:12">
      <c r="A711" s="212">
        <v>42462</v>
      </c>
      <c r="B711" s="213" t="s">
        <v>3255</v>
      </c>
      <c r="E711" s="210">
        <v>80900</v>
      </c>
      <c r="F711" s="232">
        <v>44</v>
      </c>
      <c r="G711" s="210">
        <f t="shared" si="12"/>
        <v>3007379.2499999986</v>
      </c>
      <c r="H711" s="240" t="s">
        <v>3256</v>
      </c>
      <c r="J711" s="195"/>
      <c r="K711" s="210"/>
      <c r="L711" s="195"/>
    </row>
    <row r="712" spans="1:12">
      <c r="A712" s="212">
        <v>42461</v>
      </c>
      <c r="B712" s="213" t="s">
        <v>3257</v>
      </c>
      <c r="E712" s="210">
        <v>376343.82</v>
      </c>
      <c r="F712" s="232">
        <v>19</v>
      </c>
      <c r="G712" s="210">
        <f t="shared" si="12"/>
        <v>2926479.2499999986</v>
      </c>
      <c r="H712" s="240" t="s">
        <v>3258</v>
      </c>
      <c r="J712" s="195"/>
      <c r="K712" s="210"/>
      <c r="L712" s="195"/>
    </row>
    <row r="713" spans="1:12">
      <c r="A713" s="162">
        <v>42461</v>
      </c>
      <c r="B713" s="128" t="s">
        <v>3259</v>
      </c>
      <c r="C713" s="210">
        <v>20000</v>
      </c>
      <c r="D713" s="254" t="s">
        <v>769</v>
      </c>
      <c r="G713" s="210">
        <f t="shared" si="12"/>
        <v>2550135.4299999988</v>
      </c>
      <c r="J713" s="195"/>
      <c r="K713" s="210"/>
      <c r="L713" s="195"/>
    </row>
    <row r="714" spans="1:12">
      <c r="A714" s="162">
        <v>42461</v>
      </c>
      <c r="B714" s="256" t="s">
        <v>3260</v>
      </c>
      <c r="E714" s="210">
        <v>51382.69</v>
      </c>
      <c r="F714" s="232">
        <v>4</v>
      </c>
      <c r="G714" s="210">
        <f t="shared" si="12"/>
        <v>2570135.4299999988</v>
      </c>
      <c r="H714" s="240" t="s">
        <v>3261</v>
      </c>
      <c r="J714" s="195"/>
      <c r="K714" s="210"/>
      <c r="L714" s="195"/>
    </row>
    <row r="715" spans="1:12">
      <c r="A715" s="162">
        <v>42461</v>
      </c>
      <c r="B715" s="256" t="s">
        <v>3262</v>
      </c>
      <c r="E715" s="210">
        <v>14090.75</v>
      </c>
      <c r="F715" s="232">
        <v>5</v>
      </c>
      <c r="G715" s="210">
        <f t="shared" si="12"/>
        <v>2518752.7399999988</v>
      </c>
      <c r="H715" s="240" t="s">
        <v>3263</v>
      </c>
      <c r="J715" s="195"/>
      <c r="K715" s="210"/>
      <c r="L715" s="195"/>
    </row>
    <row r="716" spans="1:12">
      <c r="A716" s="162">
        <v>42461</v>
      </c>
      <c r="B716" s="128" t="s">
        <v>3264</v>
      </c>
      <c r="E716" s="210">
        <v>4100</v>
      </c>
      <c r="F716" s="232">
        <v>69</v>
      </c>
      <c r="G716" s="210">
        <f t="shared" si="12"/>
        <v>2504661.9899999988</v>
      </c>
      <c r="H716" s="240" t="s">
        <v>3265</v>
      </c>
      <c r="J716" s="195"/>
      <c r="K716" s="210"/>
      <c r="L716" s="195"/>
    </row>
    <row r="717" spans="1:12">
      <c r="A717" s="162">
        <v>42461</v>
      </c>
      <c r="B717" s="128" t="s">
        <v>3266</v>
      </c>
      <c r="E717" s="210">
        <v>3531.65</v>
      </c>
      <c r="F717" s="232">
        <v>131</v>
      </c>
      <c r="G717" s="210">
        <f t="shared" si="12"/>
        <v>2500561.9899999988</v>
      </c>
      <c r="H717" s="240" t="s">
        <v>3267</v>
      </c>
      <c r="J717" s="195"/>
      <c r="K717" s="210"/>
      <c r="L717" s="195"/>
    </row>
    <row r="718" spans="1:12">
      <c r="A718" s="162">
        <v>42461</v>
      </c>
      <c r="B718" s="256" t="s">
        <v>3268</v>
      </c>
      <c r="E718" s="210">
        <v>9218.5499999999993</v>
      </c>
      <c r="F718" s="232">
        <v>6</v>
      </c>
      <c r="G718" s="210">
        <f t="shared" si="12"/>
        <v>2497030.3399999989</v>
      </c>
      <c r="H718" s="240" t="s">
        <v>3269</v>
      </c>
      <c r="J718" s="195"/>
      <c r="K718" s="210"/>
      <c r="L718" s="195"/>
    </row>
    <row r="719" spans="1:12">
      <c r="A719" s="162">
        <v>42461</v>
      </c>
      <c r="B719" s="128" t="s">
        <v>3270</v>
      </c>
      <c r="C719" s="210">
        <v>5500</v>
      </c>
      <c r="D719" s="254">
        <v>9</v>
      </c>
      <c r="G719" s="210">
        <f t="shared" si="12"/>
        <v>2487811.7899999991</v>
      </c>
      <c r="J719" s="195"/>
      <c r="K719" s="210"/>
      <c r="L719" s="195"/>
    </row>
    <row r="720" spans="1:12">
      <c r="A720" s="162">
        <v>42461</v>
      </c>
      <c r="B720" s="128" t="s">
        <v>3271</v>
      </c>
      <c r="C720" s="210">
        <v>50000</v>
      </c>
      <c r="D720" s="254">
        <v>4</v>
      </c>
      <c r="G720" s="210">
        <f t="shared" si="12"/>
        <v>2493311.7899999991</v>
      </c>
      <c r="J720" s="195"/>
      <c r="K720" s="210"/>
      <c r="L720" s="195"/>
    </row>
    <row r="721" spans="1:12">
      <c r="A721" s="162">
        <v>42461</v>
      </c>
      <c r="B721" s="128" t="s">
        <v>3272</v>
      </c>
      <c r="C721" s="210">
        <v>6457.62</v>
      </c>
      <c r="D721" s="254">
        <v>3</v>
      </c>
      <c r="G721" s="210">
        <f t="shared" si="12"/>
        <v>2543311.7899999991</v>
      </c>
      <c r="J721" s="195"/>
      <c r="K721" s="210"/>
      <c r="L721" s="195"/>
    </row>
    <row r="722" spans="1:12">
      <c r="A722" s="162">
        <v>42461</v>
      </c>
      <c r="B722" s="128" t="s">
        <v>3273</v>
      </c>
      <c r="C722" s="210">
        <v>17358.39</v>
      </c>
      <c r="D722" s="254">
        <v>2</v>
      </c>
      <c r="G722" s="210">
        <f t="shared" si="12"/>
        <v>2549769.4099999992</v>
      </c>
      <c r="J722" s="195"/>
      <c r="K722" s="210"/>
      <c r="L722" s="195"/>
    </row>
    <row r="723" spans="1:12">
      <c r="A723" s="162">
        <v>42461</v>
      </c>
      <c r="B723" s="128" t="s">
        <v>3274</v>
      </c>
      <c r="C723" s="210">
        <v>7540.03</v>
      </c>
      <c r="D723" s="254">
        <v>1</v>
      </c>
      <c r="G723" s="210">
        <f t="shared" si="12"/>
        <v>2567127.7999999993</v>
      </c>
      <c r="J723" s="195"/>
      <c r="K723" s="210"/>
      <c r="L723" s="195"/>
    </row>
    <row r="724" spans="1:12">
      <c r="A724" s="162">
        <v>42461</v>
      </c>
      <c r="B724" s="128" t="s">
        <v>3275</v>
      </c>
      <c r="E724" s="210">
        <v>50000</v>
      </c>
      <c r="F724" s="232">
        <v>12</v>
      </c>
      <c r="G724" s="210">
        <f t="shared" si="12"/>
        <v>2574667.8299999991</v>
      </c>
      <c r="H724" s="240" t="s">
        <v>3276</v>
      </c>
      <c r="J724" s="195"/>
      <c r="K724" s="210"/>
      <c r="L724" s="195"/>
    </row>
    <row r="725" spans="1:12">
      <c r="A725" s="162">
        <v>42461</v>
      </c>
      <c r="B725" s="128" t="s">
        <v>3277</v>
      </c>
      <c r="E725" s="210">
        <v>2800</v>
      </c>
      <c r="F725" s="232">
        <v>9</v>
      </c>
      <c r="G725" s="210">
        <f t="shared" si="12"/>
        <v>2524667.8299999991</v>
      </c>
      <c r="H725" s="240" t="s">
        <v>3278</v>
      </c>
      <c r="J725" s="195"/>
      <c r="K725" s="210"/>
      <c r="L725" s="195"/>
    </row>
    <row r="726" spans="1:12">
      <c r="A726" s="162">
        <v>42461</v>
      </c>
      <c r="B726" s="256" t="s">
        <v>3279</v>
      </c>
      <c r="E726" s="210">
        <v>19896.669999999998</v>
      </c>
      <c r="F726" s="232">
        <v>7</v>
      </c>
      <c r="G726" s="210">
        <f t="shared" si="12"/>
        <v>2521867.8299999991</v>
      </c>
      <c r="H726" s="240" t="s">
        <v>3280</v>
      </c>
      <c r="J726" s="195"/>
      <c r="K726" s="210"/>
      <c r="L726" s="195"/>
    </row>
    <row r="727" spans="1:12">
      <c r="A727" s="162">
        <v>42461</v>
      </c>
      <c r="B727" s="128" t="s">
        <v>3281</v>
      </c>
      <c r="E727" s="210">
        <v>62000</v>
      </c>
      <c r="F727" s="232">
        <v>8</v>
      </c>
      <c r="G727" s="210">
        <f t="shared" si="12"/>
        <v>2501971.1599999992</v>
      </c>
      <c r="H727" s="240" t="s">
        <v>3282</v>
      </c>
      <c r="J727" s="195"/>
      <c r="K727" s="210"/>
      <c r="L727" s="195"/>
    </row>
    <row r="728" spans="1:12">
      <c r="A728" s="162">
        <v>42461</v>
      </c>
      <c r="B728" s="128" t="s">
        <v>3283</v>
      </c>
      <c r="C728" s="210">
        <v>502296.24</v>
      </c>
      <c r="D728" s="254">
        <v>11</v>
      </c>
      <c r="G728" s="210">
        <f t="shared" si="12"/>
        <v>2439971.1599999992</v>
      </c>
      <c r="J728" s="195"/>
      <c r="K728" s="210"/>
      <c r="L728" s="195"/>
    </row>
    <row r="729" spans="1:12">
      <c r="A729" s="162">
        <v>42461</v>
      </c>
      <c r="B729" s="128" t="s">
        <v>3284</v>
      </c>
      <c r="E729" s="210">
        <v>1025</v>
      </c>
      <c r="F729" s="232">
        <v>55</v>
      </c>
      <c r="G729" s="210">
        <f t="shared" si="12"/>
        <v>2942267.3999999994</v>
      </c>
      <c r="H729" s="240" t="s">
        <v>3285</v>
      </c>
      <c r="J729" s="195"/>
      <c r="K729" s="210"/>
      <c r="L729" s="195"/>
    </row>
    <row r="730" spans="1:12">
      <c r="A730" s="162">
        <v>42461</v>
      </c>
      <c r="B730" s="128" t="s">
        <v>3286</v>
      </c>
      <c r="E730" s="210">
        <v>6963</v>
      </c>
      <c r="F730" s="232">
        <v>37</v>
      </c>
      <c r="G730" s="210">
        <f t="shared" si="12"/>
        <v>2941242.3999999994</v>
      </c>
      <c r="H730" s="240" t="s">
        <v>3287</v>
      </c>
      <c r="J730" s="195"/>
      <c r="K730" s="210"/>
      <c r="L730" s="195"/>
    </row>
    <row r="731" spans="1:12">
      <c r="A731" s="162">
        <v>42461</v>
      </c>
      <c r="B731" s="128" t="s">
        <v>16</v>
      </c>
      <c r="E731" s="210">
        <v>46800</v>
      </c>
      <c r="F731" s="232">
        <v>1</v>
      </c>
      <c r="G731" s="210">
        <f t="shared" si="12"/>
        <v>2934279.3999999994</v>
      </c>
      <c r="H731" s="240" t="s">
        <v>3288</v>
      </c>
      <c r="J731" s="195"/>
      <c r="K731" s="210"/>
      <c r="L731" s="195"/>
    </row>
    <row r="732" spans="1:12">
      <c r="A732" s="162">
        <v>42461</v>
      </c>
      <c r="B732" s="128" t="s">
        <v>3289</v>
      </c>
      <c r="E732" s="210">
        <v>4315</v>
      </c>
      <c r="F732" s="232" t="s">
        <v>2482</v>
      </c>
      <c r="G732" s="210">
        <f t="shared" si="12"/>
        <v>2887479.3999999994</v>
      </c>
      <c r="H732" s="240" t="s">
        <v>3290</v>
      </c>
      <c r="I732" s="250"/>
      <c r="J732" s="195"/>
      <c r="K732" s="210"/>
      <c r="L732" s="195"/>
    </row>
    <row r="733" spans="1:12">
      <c r="A733" s="162">
        <v>42461</v>
      </c>
      <c r="B733" s="128" t="s">
        <v>3291</v>
      </c>
      <c r="E733" s="210">
        <v>16709</v>
      </c>
      <c r="F733" s="232" t="s">
        <v>2479</v>
      </c>
      <c r="G733" s="210">
        <f t="shared" si="12"/>
        <v>2883164.3999999994</v>
      </c>
      <c r="H733" s="240" t="s">
        <v>3292</v>
      </c>
      <c r="J733" s="195"/>
      <c r="K733" s="210"/>
      <c r="L733" s="195"/>
    </row>
    <row r="734" spans="1:12">
      <c r="A734" s="162">
        <v>42461</v>
      </c>
      <c r="B734" s="128" t="s">
        <v>3293</v>
      </c>
      <c r="E734" s="210">
        <v>8110</v>
      </c>
      <c r="F734" s="232" t="s">
        <v>2480</v>
      </c>
      <c r="G734" s="210">
        <f t="shared" si="12"/>
        <v>2866455.3999999994</v>
      </c>
      <c r="H734" s="240" t="s">
        <v>3294</v>
      </c>
      <c r="J734" s="195"/>
      <c r="K734" s="210"/>
      <c r="L734" s="195"/>
    </row>
    <row r="735" spans="1:12">
      <c r="A735" s="162">
        <v>42461</v>
      </c>
      <c r="B735" s="186" t="s">
        <v>3295</v>
      </c>
      <c r="C735" s="129">
        <v>5000</v>
      </c>
      <c r="D735" s="254" t="s">
        <v>3334</v>
      </c>
      <c r="G735" s="210">
        <f t="shared" si="12"/>
        <v>2858345.3999999994</v>
      </c>
      <c r="J735" s="195"/>
      <c r="K735" s="210"/>
      <c r="L735" s="195"/>
    </row>
    <row r="736" spans="1:12">
      <c r="A736" s="162">
        <v>42461</v>
      </c>
      <c r="B736" s="191" t="s">
        <v>3296</v>
      </c>
      <c r="E736" s="210">
        <v>977.01</v>
      </c>
      <c r="F736" s="232" t="s">
        <v>779</v>
      </c>
      <c r="G736" s="210">
        <f t="shared" si="12"/>
        <v>2863345.3999999994</v>
      </c>
      <c r="J736" s="195"/>
      <c r="K736" s="210"/>
      <c r="L736" s="195"/>
    </row>
    <row r="737" spans="1:12">
      <c r="A737" s="162">
        <v>42461</v>
      </c>
      <c r="B737" s="225" t="s">
        <v>3297</v>
      </c>
      <c r="C737" s="210">
        <v>17.73</v>
      </c>
      <c r="D737" s="254" t="s">
        <v>819</v>
      </c>
      <c r="G737" s="210">
        <f t="shared" si="12"/>
        <v>2862368.3899999997</v>
      </c>
      <c r="J737" s="195"/>
      <c r="K737" s="210"/>
      <c r="L737" s="195"/>
    </row>
    <row r="738" spans="1:12">
      <c r="A738" s="162">
        <v>42461</v>
      </c>
      <c r="B738" s="225" t="s">
        <v>3298</v>
      </c>
      <c r="C738" s="210">
        <v>110.82</v>
      </c>
      <c r="D738" s="254" t="s">
        <v>819</v>
      </c>
      <c r="G738" s="210">
        <f t="shared" si="12"/>
        <v>2862386.1199999996</v>
      </c>
      <c r="J738" s="195"/>
      <c r="K738" s="210"/>
      <c r="L738" s="195"/>
    </row>
    <row r="739" spans="1:12">
      <c r="A739" s="162">
        <v>42461</v>
      </c>
      <c r="B739" s="128" t="s">
        <v>3299</v>
      </c>
      <c r="E739" s="210">
        <v>51885.17</v>
      </c>
      <c r="F739" s="232" t="s">
        <v>2481</v>
      </c>
      <c r="G739" s="210">
        <f t="shared" si="12"/>
        <v>2862496.9399999995</v>
      </c>
      <c r="H739" s="240" t="s">
        <v>3300</v>
      </c>
      <c r="J739" s="195"/>
      <c r="K739" s="210"/>
      <c r="L739" s="195"/>
    </row>
    <row r="740" spans="1:12">
      <c r="A740" s="162">
        <v>42461</v>
      </c>
      <c r="B740" s="225" t="s">
        <v>3301</v>
      </c>
      <c r="C740" s="210">
        <v>86.66</v>
      </c>
      <c r="D740" s="254" t="s">
        <v>819</v>
      </c>
      <c r="G740" s="210">
        <f t="shared" si="12"/>
        <v>2810611.7699999996</v>
      </c>
      <c r="J740" s="195"/>
      <c r="K740" s="210"/>
      <c r="L740" s="195"/>
    </row>
    <row r="741" spans="1:12">
      <c r="A741" s="162">
        <v>42461</v>
      </c>
      <c r="B741" s="225" t="s">
        <v>3302</v>
      </c>
      <c r="C741" s="210">
        <v>541.64</v>
      </c>
      <c r="D741" s="254" t="s">
        <v>819</v>
      </c>
      <c r="G741" s="210">
        <f t="shared" si="12"/>
        <v>2810698.4299999997</v>
      </c>
      <c r="J741" s="195"/>
      <c r="K741" s="210"/>
      <c r="L741" s="195"/>
    </row>
    <row r="742" spans="1:12">
      <c r="A742" s="162">
        <v>42461</v>
      </c>
      <c r="B742" s="128" t="s">
        <v>3303</v>
      </c>
      <c r="E742" s="210">
        <v>22108.98</v>
      </c>
      <c r="F742" s="232" t="s">
        <v>2481</v>
      </c>
      <c r="G742" s="210">
        <f t="shared" si="12"/>
        <v>2811240.07</v>
      </c>
      <c r="H742" s="240" t="s">
        <v>3304</v>
      </c>
      <c r="J742" s="195"/>
      <c r="K742" s="210"/>
      <c r="L742" s="195"/>
    </row>
    <row r="743" spans="1:12">
      <c r="A743" s="162">
        <v>42461</v>
      </c>
      <c r="B743" s="225" t="s">
        <v>757</v>
      </c>
      <c r="C743" s="210">
        <v>132</v>
      </c>
      <c r="D743" s="254" t="s">
        <v>819</v>
      </c>
      <c r="G743" s="210">
        <f t="shared" si="12"/>
        <v>2789131.09</v>
      </c>
      <c r="J743" s="195"/>
      <c r="K743" s="210"/>
      <c r="L743" s="195"/>
    </row>
    <row r="744" spans="1:12">
      <c r="A744" s="162">
        <v>42461</v>
      </c>
      <c r="B744" s="225" t="s">
        <v>3305</v>
      </c>
      <c r="C744" s="210">
        <v>825</v>
      </c>
      <c r="D744" s="254" t="s">
        <v>819</v>
      </c>
      <c r="G744" s="210">
        <f t="shared" si="12"/>
        <v>2789263.09</v>
      </c>
      <c r="J744" s="195"/>
      <c r="K744" s="210"/>
      <c r="L744" s="195"/>
    </row>
    <row r="745" spans="1:12">
      <c r="C745" s="99"/>
      <c r="D745" s="257"/>
      <c r="E745" s="99"/>
      <c r="F745" s="233"/>
      <c r="G745" s="204">
        <v>2790088.09</v>
      </c>
      <c r="H745" s="128"/>
      <c r="J745" s="204"/>
    </row>
  </sheetData>
  <autoFilter ref="A6:J745"/>
  <mergeCells count="3">
    <mergeCell ref="A1:G1"/>
    <mergeCell ref="A3:B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820"/>
  <sheetViews>
    <sheetView workbookViewId="0">
      <selection activeCell="G7" sqref="G7"/>
    </sheetView>
  </sheetViews>
  <sheetFormatPr baseColWidth="10" defaultRowHeight="11.25"/>
  <cols>
    <col min="1" max="1" width="9" style="104" bestFit="1" customWidth="1"/>
    <col min="2" max="2" width="68.7109375" style="277" bestFit="1" customWidth="1"/>
    <col min="3" max="3" width="13.28515625" style="109" bestFit="1" customWidth="1"/>
    <col min="4" max="4" width="4.42578125" style="315" bestFit="1" customWidth="1"/>
    <col min="5" max="5" width="15.42578125" style="109" bestFit="1" customWidth="1"/>
    <col min="6" max="6" width="5.42578125" style="233" bestFit="1" customWidth="1"/>
    <col min="7" max="7" width="12" style="99" bestFit="1" customWidth="1"/>
    <col min="8" max="8" width="22.7109375" style="250" customWidth="1"/>
    <col min="9" max="9" width="11.42578125" style="99"/>
    <col min="10" max="11" width="11.42578125" style="129"/>
    <col min="12" max="16384" width="11.42578125" style="99"/>
  </cols>
  <sheetData>
    <row r="1" spans="1:8" ht="12" thickBot="1">
      <c r="A1" s="505" t="s">
        <v>0</v>
      </c>
      <c r="B1" s="506"/>
      <c r="C1" s="506"/>
      <c r="D1" s="506"/>
      <c r="E1" s="506"/>
      <c r="F1" s="506"/>
      <c r="G1" s="508"/>
    </row>
    <row r="2" spans="1:8">
      <c r="A2" s="260">
        <v>42491</v>
      </c>
      <c r="B2" s="261" t="s">
        <v>1</v>
      </c>
      <c r="C2" s="101"/>
      <c r="D2" s="314"/>
      <c r="E2" s="102"/>
      <c r="F2" s="217"/>
      <c r="G2" s="197"/>
    </row>
    <row r="3" spans="1:8">
      <c r="A3" s="498" t="s">
        <v>2</v>
      </c>
      <c r="B3" s="498"/>
      <c r="C3" s="101"/>
      <c r="D3" s="314"/>
      <c r="E3" s="102"/>
      <c r="F3" s="217"/>
      <c r="G3" s="197"/>
    </row>
    <row r="4" spans="1:8">
      <c r="A4" s="500" t="s">
        <v>3</v>
      </c>
      <c r="B4" s="500"/>
      <c r="C4" s="101"/>
      <c r="D4" s="314"/>
      <c r="E4" s="102"/>
      <c r="F4" s="217"/>
      <c r="G4" s="197"/>
    </row>
    <row r="5" spans="1:8">
      <c r="A5" s="262"/>
      <c r="B5" s="259"/>
      <c r="C5" s="101"/>
      <c r="D5" s="314"/>
      <c r="E5" s="102"/>
      <c r="F5" s="217"/>
      <c r="G5" s="197"/>
    </row>
    <row r="6" spans="1:8">
      <c r="A6" s="106" t="s">
        <v>4</v>
      </c>
      <c r="B6" s="9" t="s">
        <v>5</v>
      </c>
      <c r="C6" s="13" t="s">
        <v>6</v>
      </c>
      <c r="D6" s="314"/>
      <c r="E6" s="13" t="s">
        <v>7</v>
      </c>
      <c r="F6" s="304"/>
      <c r="G6" s="263" t="s">
        <v>8</v>
      </c>
    </row>
    <row r="7" spans="1:8">
      <c r="A7" s="264">
        <v>42521</v>
      </c>
      <c r="B7" s="265" t="s">
        <v>1680</v>
      </c>
      <c r="C7" s="120">
        <v>1232.5</v>
      </c>
      <c r="D7" s="315">
        <v>221</v>
      </c>
      <c r="E7" s="120"/>
      <c r="F7" s="232"/>
      <c r="G7" s="204">
        <f t="shared" ref="G7:G70" si="0">+G8-C7+E7</f>
        <v>887791.86999999662</v>
      </c>
      <c r="H7" s="250" t="s">
        <v>3343</v>
      </c>
    </row>
    <row r="8" spans="1:8">
      <c r="A8" s="264">
        <v>42521</v>
      </c>
      <c r="B8" s="265" t="s">
        <v>1681</v>
      </c>
      <c r="C8" s="120">
        <v>1763.11</v>
      </c>
      <c r="D8" s="315">
        <v>221</v>
      </c>
      <c r="E8" s="120"/>
      <c r="F8" s="232"/>
      <c r="G8" s="204">
        <f t="shared" si="0"/>
        <v>889024.36999999662</v>
      </c>
      <c r="H8" s="250" t="s">
        <v>3343</v>
      </c>
    </row>
    <row r="9" spans="1:8">
      <c r="A9" s="264">
        <v>42521</v>
      </c>
      <c r="B9" s="265" t="s">
        <v>1682</v>
      </c>
      <c r="C9" s="120">
        <v>1437.16</v>
      </c>
      <c r="D9" s="315">
        <v>221</v>
      </c>
      <c r="E9" s="120"/>
      <c r="F9" s="232"/>
      <c r="G9" s="204">
        <f t="shared" si="0"/>
        <v>890787.47999999661</v>
      </c>
      <c r="H9" s="250" t="s">
        <v>3343</v>
      </c>
    </row>
    <row r="10" spans="1:8">
      <c r="A10" s="264">
        <v>42521</v>
      </c>
      <c r="B10" s="265" t="s">
        <v>797</v>
      </c>
      <c r="C10" s="120">
        <v>1171.9100000000001</v>
      </c>
      <c r="D10" s="315">
        <v>221</v>
      </c>
      <c r="E10" s="120"/>
      <c r="F10" s="232"/>
      <c r="G10" s="204">
        <f t="shared" si="0"/>
        <v>892224.63999999664</v>
      </c>
      <c r="H10" s="250" t="s">
        <v>3343</v>
      </c>
    </row>
    <row r="11" spans="1:8">
      <c r="A11" s="264">
        <v>42521</v>
      </c>
      <c r="B11" s="266" t="s">
        <v>3344</v>
      </c>
      <c r="C11" s="120">
        <v>4013.23</v>
      </c>
      <c r="D11" s="315">
        <v>225</v>
      </c>
      <c r="E11" s="120"/>
      <c r="F11" s="232"/>
      <c r="G11" s="204">
        <f t="shared" si="0"/>
        <v>893396.54999999667</v>
      </c>
    </row>
    <row r="12" spans="1:8">
      <c r="A12" s="264">
        <v>42521</v>
      </c>
      <c r="B12" s="266" t="s">
        <v>986</v>
      </c>
      <c r="C12" s="120"/>
      <c r="E12" s="120">
        <v>200000</v>
      </c>
      <c r="F12" s="232">
        <v>348</v>
      </c>
      <c r="G12" s="204">
        <f t="shared" si="0"/>
        <v>897409.77999999665</v>
      </c>
    </row>
    <row r="13" spans="1:8">
      <c r="A13" s="264">
        <v>42521</v>
      </c>
      <c r="B13" s="266" t="s">
        <v>3345</v>
      </c>
      <c r="C13" s="120"/>
      <c r="E13" s="120">
        <v>2852</v>
      </c>
      <c r="F13" s="232"/>
      <c r="G13" s="204">
        <f t="shared" si="0"/>
        <v>697409.77999999665</v>
      </c>
    </row>
    <row r="14" spans="1:8">
      <c r="A14" s="264">
        <v>42521</v>
      </c>
      <c r="B14" s="266" t="s">
        <v>3346</v>
      </c>
      <c r="C14" s="120"/>
      <c r="E14" s="120">
        <v>7000</v>
      </c>
      <c r="F14" s="232">
        <v>340</v>
      </c>
      <c r="G14" s="204">
        <f t="shared" si="0"/>
        <v>694557.77999999665</v>
      </c>
    </row>
    <row r="15" spans="1:8">
      <c r="A15" s="264">
        <v>42521</v>
      </c>
      <c r="B15" s="266" t="s">
        <v>3347</v>
      </c>
      <c r="C15" s="120"/>
      <c r="E15" s="120">
        <v>5000</v>
      </c>
      <c r="F15" s="232">
        <v>341</v>
      </c>
      <c r="G15" s="204">
        <f t="shared" si="0"/>
        <v>687557.77999999665</v>
      </c>
      <c r="H15" s="250" t="s">
        <v>3348</v>
      </c>
    </row>
    <row r="16" spans="1:8">
      <c r="A16" s="264">
        <v>42521</v>
      </c>
      <c r="B16" s="288" t="s">
        <v>3349</v>
      </c>
      <c r="C16" s="120"/>
      <c r="E16" s="120">
        <v>2508.15</v>
      </c>
      <c r="F16" s="232">
        <v>345</v>
      </c>
      <c r="G16" s="204">
        <f t="shared" si="0"/>
        <v>682557.77999999665</v>
      </c>
      <c r="H16" s="250" t="s">
        <v>3350</v>
      </c>
    </row>
    <row r="17" spans="1:8">
      <c r="A17" s="264">
        <v>42521</v>
      </c>
      <c r="B17" s="266" t="s">
        <v>3351</v>
      </c>
      <c r="C17" s="120"/>
      <c r="E17" s="120">
        <v>210100</v>
      </c>
      <c r="F17" s="232">
        <v>343</v>
      </c>
      <c r="G17" s="204">
        <f t="shared" si="0"/>
        <v>680049.62999999663</v>
      </c>
      <c r="H17" s="250" t="s">
        <v>3348</v>
      </c>
    </row>
    <row r="18" spans="1:8">
      <c r="A18" s="264">
        <v>42521</v>
      </c>
      <c r="B18" s="266" t="s">
        <v>3352</v>
      </c>
      <c r="C18" s="120"/>
      <c r="E18" s="120">
        <v>218200</v>
      </c>
      <c r="F18" s="232">
        <v>342</v>
      </c>
      <c r="G18" s="204">
        <f t="shared" si="0"/>
        <v>469949.62999999663</v>
      </c>
      <c r="H18" s="250" t="s">
        <v>3348</v>
      </c>
    </row>
    <row r="19" spans="1:8">
      <c r="A19" s="264">
        <v>42521</v>
      </c>
      <c r="B19" s="288" t="s">
        <v>3353</v>
      </c>
      <c r="C19" s="120"/>
      <c r="E19" s="120">
        <v>11877</v>
      </c>
      <c r="F19" s="232">
        <v>339</v>
      </c>
      <c r="G19" s="204">
        <f t="shared" si="0"/>
        <v>251749.62999999663</v>
      </c>
      <c r="H19" s="250" t="s">
        <v>3354</v>
      </c>
    </row>
    <row r="20" spans="1:8">
      <c r="A20" s="264">
        <v>42521</v>
      </c>
      <c r="B20" s="266" t="s">
        <v>3355</v>
      </c>
      <c r="C20" s="120"/>
      <c r="E20" s="120">
        <v>40000</v>
      </c>
      <c r="F20" s="232">
        <v>347</v>
      </c>
      <c r="G20" s="204">
        <f t="shared" si="0"/>
        <v>239872.62999999663</v>
      </c>
      <c r="H20" s="250" t="s">
        <v>3356</v>
      </c>
    </row>
    <row r="21" spans="1:8">
      <c r="A21" s="264">
        <v>42521</v>
      </c>
      <c r="B21" s="266" t="s">
        <v>3357</v>
      </c>
      <c r="C21" s="120">
        <v>2174673.14</v>
      </c>
      <c r="D21" s="315">
        <v>224</v>
      </c>
      <c r="E21" s="120"/>
      <c r="F21" s="232"/>
      <c r="G21" s="204">
        <f t="shared" si="0"/>
        <v>199872.62999999663</v>
      </c>
    </row>
    <row r="22" spans="1:8">
      <c r="A22" s="264">
        <v>42521</v>
      </c>
      <c r="B22" s="266" t="s">
        <v>989</v>
      </c>
      <c r="C22" s="120"/>
      <c r="E22" s="120">
        <v>500008.02</v>
      </c>
      <c r="F22" s="232">
        <v>346</v>
      </c>
      <c r="G22" s="204">
        <f t="shared" si="0"/>
        <v>2374545.7699999968</v>
      </c>
      <c r="H22" s="250" t="s">
        <v>3358</v>
      </c>
    </row>
    <row r="23" spans="1:8">
      <c r="A23" s="264">
        <v>42521</v>
      </c>
      <c r="B23" s="266" t="s">
        <v>1165</v>
      </c>
      <c r="C23" s="120">
        <v>249969.69</v>
      </c>
      <c r="D23" s="317">
        <v>222</v>
      </c>
      <c r="E23" s="120"/>
      <c r="F23" s="232"/>
      <c r="G23" s="204">
        <f t="shared" si="0"/>
        <v>1874537.7499999967</v>
      </c>
      <c r="H23" s="250" t="s">
        <v>3359</v>
      </c>
    </row>
    <row r="24" spans="1:8">
      <c r="A24" s="264">
        <v>42521</v>
      </c>
      <c r="B24" s="266" t="s">
        <v>3360</v>
      </c>
      <c r="C24" s="120"/>
      <c r="E24" s="120">
        <v>1025</v>
      </c>
      <c r="F24" s="232">
        <v>337</v>
      </c>
      <c r="G24" s="204">
        <f t="shared" si="0"/>
        <v>2124507.4399999967</v>
      </c>
      <c r="H24" s="250" t="s">
        <v>3348</v>
      </c>
    </row>
    <row r="25" spans="1:8">
      <c r="A25" s="264">
        <v>42521</v>
      </c>
      <c r="B25" s="266" t="s">
        <v>3361</v>
      </c>
      <c r="C25" s="120">
        <v>323000</v>
      </c>
      <c r="D25" s="315" t="s">
        <v>4151</v>
      </c>
      <c r="E25" s="120"/>
      <c r="F25" s="232"/>
      <c r="G25" s="204">
        <f t="shared" si="0"/>
        <v>2123482.4399999967</v>
      </c>
    </row>
    <row r="26" spans="1:8">
      <c r="A26" s="264">
        <v>42521</v>
      </c>
      <c r="B26" s="266" t="s">
        <v>3362</v>
      </c>
      <c r="C26" s="120"/>
      <c r="E26" s="120">
        <v>38000</v>
      </c>
      <c r="F26" s="232">
        <v>338</v>
      </c>
      <c r="G26" s="204">
        <f t="shared" si="0"/>
        <v>2446482.4399999967</v>
      </c>
      <c r="H26" s="250" t="s">
        <v>3348</v>
      </c>
    </row>
    <row r="27" spans="1:8">
      <c r="A27" s="264">
        <v>42521</v>
      </c>
      <c r="B27" s="266" t="s">
        <v>3363</v>
      </c>
      <c r="C27" s="120"/>
      <c r="E27" s="120">
        <v>115033.68</v>
      </c>
      <c r="F27" s="232">
        <v>331</v>
      </c>
      <c r="G27" s="204">
        <f t="shared" si="0"/>
        <v>2408482.4399999967</v>
      </c>
      <c r="H27" s="250" t="s">
        <v>3348</v>
      </c>
    </row>
    <row r="28" spans="1:8">
      <c r="A28" s="264">
        <v>42521</v>
      </c>
      <c r="B28" s="296" t="s">
        <v>50</v>
      </c>
      <c r="C28" s="120">
        <v>26.92</v>
      </c>
      <c r="D28" s="315">
        <v>226</v>
      </c>
      <c r="E28" s="120"/>
      <c r="F28" s="232"/>
      <c r="G28" s="204">
        <f t="shared" si="0"/>
        <v>2293448.7599999965</v>
      </c>
    </row>
    <row r="29" spans="1:8">
      <c r="A29" s="264">
        <v>42521</v>
      </c>
      <c r="B29" s="296" t="s">
        <v>52</v>
      </c>
      <c r="C29" s="120">
        <v>168.22</v>
      </c>
      <c r="D29" s="315">
        <v>226</v>
      </c>
      <c r="E29" s="120"/>
      <c r="F29" s="232"/>
      <c r="G29" s="204">
        <f t="shared" si="0"/>
        <v>2293475.6799999964</v>
      </c>
    </row>
    <row r="30" spans="1:8">
      <c r="A30" s="264">
        <v>42521</v>
      </c>
      <c r="B30" s="266" t="s">
        <v>53</v>
      </c>
      <c r="C30" s="120"/>
      <c r="E30" s="120">
        <v>55576.13</v>
      </c>
      <c r="F30" s="232">
        <v>349</v>
      </c>
      <c r="G30" s="204">
        <f t="shared" si="0"/>
        <v>2293643.8999999966</v>
      </c>
    </row>
    <row r="31" spans="1:8">
      <c r="A31" s="264">
        <v>42521</v>
      </c>
      <c r="B31" s="296" t="s">
        <v>55</v>
      </c>
      <c r="C31" s="120">
        <v>21.23</v>
      </c>
      <c r="D31" s="315">
        <v>226</v>
      </c>
      <c r="E31" s="120"/>
      <c r="F31" s="232"/>
      <c r="G31" s="204">
        <f t="shared" si="0"/>
        <v>2238067.7699999968</v>
      </c>
    </row>
    <row r="32" spans="1:8">
      <c r="A32" s="264">
        <v>42521</v>
      </c>
      <c r="B32" s="296" t="s">
        <v>56</v>
      </c>
      <c r="C32" s="120">
        <v>132.71</v>
      </c>
      <c r="D32" s="315">
        <v>226</v>
      </c>
      <c r="E32" s="120"/>
      <c r="F32" s="232"/>
      <c r="G32" s="204">
        <f t="shared" si="0"/>
        <v>2238088.9999999967</v>
      </c>
    </row>
    <row r="33" spans="1:11">
      <c r="A33" s="264">
        <v>42521</v>
      </c>
      <c r="B33" s="266" t="s">
        <v>57</v>
      </c>
      <c r="C33" s="120"/>
      <c r="E33" s="120">
        <v>5417.45</v>
      </c>
      <c r="F33" s="232">
        <v>349</v>
      </c>
      <c r="G33" s="204">
        <f t="shared" si="0"/>
        <v>2238221.7099999967</v>
      </c>
    </row>
    <row r="34" spans="1:11">
      <c r="A34" s="264">
        <v>42521</v>
      </c>
      <c r="B34" s="266" t="s">
        <v>3364</v>
      </c>
      <c r="C34" s="120">
        <v>120000</v>
      </c>
      <c r="D34" s="315">
        <v>183</v>
      </c>
      <c r="E34" s="120"/>
      <c r="F34" s="232"/>
      <c r="G34" s="204">
        <f t="shared" si="0"/>
        <v>2232804.2599999965</v>
      </c>
    </row>
    <row r="35" spans="1:11">
      <c r="A35" s="264">
        <v>42521</v>
      </c>
      <c r="B35" s="266" t="s">
        <v>3365</v>
      </c>
      <c r="C35" s="120">
        <v>120000</v>
      </c>
      <c r="D35" s="315">
        <v>70</v>
      </c>
      <c r="E35" s="120"/>
      <c r="F35" s="232"/>
      <c r="G35" s="204">
        <f t="shared" si="0"/>
        <v>2352804.2599999965</v>
      </c>
    </row>
    <row r="36" spans="1:11">
      <c r="A36" s="264">
        <v>42520</v>
      </c>
      <c r="B36" s="266" t="s">
        <v>3366</v>
      </c>
      <c r="C36" s="120"/>
      <c r="E36" s="120">
        <v>65400</v>
      </c>
      <c r="F36" s="232">
        <v>318</v>
      </c>
      <c r="G36" s="204">
        <f t="shared" si="0"/>
        <v>2472804.2599999965</v>
      </c>
      <c r="J36" s="129">
        <v>2472804.2599999998</v>
      </c>
      <c r="K36" s="129">
        <f>+G36-J36</f>
        <v>0</v>
      </c>
    </row>
    <row r="37" spans="1:11">
      <c r="A37" s="264">
        <v>42520</v>
      </c>
      <c r="B37" s="266" t="s">
        <v>3367</v>
      </c>
      <c r="C37" s="120">
        <v>239.08</v>
      </c>
      <c r="E37" s="120"/>
      <c r="F37" s="232"/>
      <c r="G37" s="204">
        <f t="shared" si="0"/>
        <v>2407404.2599999965</v>
      </c>
      <c r="H37" s="250" t="s">
        <v>4158</v>
      </c>
    </row>
    <row r="38" spans="1:11">
      <c r="A38" s="264">
        <v>42520</v>
      </c>
      <c r="B38" s="266" t="s">
        <v>3368</v>
      </c>
      <c r="C38" s="120">
        <v>1494.3</v>
      </c>
      <c r="E38" s="120"/>
      <c r="F38" s="232"/>
      <c r="G38" s="204">
        <f t="shared" si="0"/>
        <v>2407643.3399999966</v>
      </c>
      <c r="H38" s="250" t="s">
        <v>4158</v>
      </c>
    </row>
    <row r="39" spans="1:11">
      <c r="A39" s="264">
        <v>42520</v>
      </c>
      <c r="B39" s="266" t="s">
        <v>3369</v>
      </c>
      <c r="C39" s="120"/>
      <c r="E39" s="120">
        <v>32491.51</v>
      </c>
      <c r="F39" s="232">
        <v>344</v>
      </c>
      <c r="G39" s="204">
        <f t="shared" si="0"/>
        <v>2409137.6399999964</v>
      </c>
      <c r="H39" s="250" t="s">
        <v>3348</v>
      </c>
    </row>
    <row r="40" spans="1:11">
      <c r="A40" s="264">
        <v>42520</v>
      </c>
      <c r="B40" s="266" t="s">
        <v>3370</v>
      </c>
      <c r="C40" s="120">
        <v>2362.16</v>
      </c>
      <c r="D40" s="315">
        <v>218</v>
      </c>
      <c r="E40" s="120"/>
      <c r="F40" s="232"/>
      <c r="G40" s="204">
        <f t="shared" si="0"/>
        <v>2376646.1299999966</v>
      </c>
    </row>
    <row r="41" spans="1:11">
      <c r="A41" s="264">
        <v>42520</v>
      </c>
      <c r="B41" s="266" t="s">
        <v>3371</v>
      </c>
      <c r="C41" s="120">
        <v>78002.52</v>
      </c>
      <c r="D41" s="315">
        <v>217</v>
      </c>
      <c r="E41" s="120"/>
      <c r="F41" s="232"/>
      <c r="G41" s="204">
        <f t="shared" si="0"/>
        <v>2379008.2899999968</v>
      </c>
    </row>
    <row r="42" spans="1:11">
      <c r="A42" s="264">
        <v>42520</v>
      </c>
      <c r="B42" s="266" t="s">
        <v>3372</v>
      </c>
      <c r="C42" s="120">
        <v>88683.31</v>
      </c>
      <c r="D42" s="315">
        <v>216</v>
      </c>
      <c r="E42" s="120"/>
      <c r="F42" s="232"/>
      <c r="G42" s="204">
        <f t="shared" si="0"/>
        <v>2457010.8099999968</v>
      </c>
    </row>
    <row r="43" spans="1:11">
      <c r="A43" s="264">
        <v>42520</v>
      </c>
      <c r="B43" s="266" t="s">
        <v>3373</v>
      </c>
      <c r="C43" s="120"/>
      <c r="E43" s="120">
        <v>100000</v>
      </c>
      <c r="F43" s="232">
        <v>330</v>
      </c>
      <c r="G43" s="204">
        <f t="shared" si="0"/>
        <v>2545694.1199999969</v>
      </c>
      <c r="H43" s="250" t="s">
        <v>3348</v>
      </c>
    </row>
    <row r="44" spans="1:11">
      <c r="A44" s="264">
        <v>42520</v>
      </c>
      <c r="B44" s="266" t="s">
        <v>3374</v>
      </c>
      <c r="C44" s="120">
        <v>125000</v>
      </c>
      <c r="D44" s="315">
        <v>80</v>
      </c>
      <c r="E44" s="120"/>
      <c r="F44" s="232"/>
      <c r="G44" s="204">
        <f t="shared" si="0"/>
        <v>2445694.1199999969</v>
      </c>
    </row>
    <row r="45" spans="1:11">
      <c r="A45" s="264">
        <v>42520</v>
      </c>
      <c r="B45" s="266" t="s">
        <v>3375</v>
      </c>
      <c r="C45" s="120">
        <v>125000</v>
      </c>
      <c r="D45" s="315">
        <v>81</v>
      </c>
      <c r="E45" s="120"/>
      <c r="F45" s="232"/>
      <c r="G45" s="204">
        <f t="shared" si="0"/>
        <v>2570694.1199999969</v>
      </c>
    </row>
    <row r="46" spans="1:11">
      <c r="A46" s="264">
        <v>42520</v>
      </c>
      <c r="B46" s="266" t="s">
        <v>3376</v>
      </c>
      <c r="C46" s="120">
        <v>4800</v>
      </c>
      <c r="D46" s="315">
        <v>211</v>
      </c>
      <c r="E46" s="120"/>
      <c r="F46" s="232"/>
      <c r="G46" s="204">
        <f t="shared" si="0"/>
        <v>2695694.1199999969</v>
      </c>
    </row>
    <row r="47" spans="1:11">
      <c r="A47" s="264">
        <v>42520</v>
      </c>
      <c r="B47" s="266" t="s">
        <v>3377</v>
      </c>
      <c r="C47" s="120"/>
      <c r="E47" s="120">
        <v>323000</v>
      </c>
      <c r="F47" s="232" t="s">
        <v>4151</v>
      </c>
      <c r="G47" s="204">
        <f t="shared" si="0"/>
        <v>2700494.1199999969</v>
      </c>
    </row>
    <row r="48" spans="1:11">
      <c r="A48" s="264">
        <v>42520</v>
      </c>
      <c r="B48" s="266" t="s">
        <v>3378</v>
      </c>
      <c r="C48" s="120">
        <v>3062.4</v>
      </c>
      <c r="D48" s="315">
        <v>212</v>
      </c>
      <c r="E48" s="120"/>
      <c r="F48" s="232"/>
      <c r="G48" s="204">
        <f t="shared" si="0"/>
        <v>2377494.1199999969</v>
      </c>
    </row>
    <row r="49" spans="1:9">
      <c r="A49" s="264">
        <v>42520</v>
      </c>
      <c r="B49" s="266" t="s">
        <v>3379</v>
      </c>
      <c r="C49" s="120">
        <v>270915.06</v>
      </c>
      <c r="D49" s="315">
        <v>214</v>
      </c>
      <c r="E49" s="120"/>
      <c r="F49" s="232"/>
      <c r="G49" s="204">
        <f t="shared" si="0"/>
        <v>2380556.5199999968</v>
      </c>
    </row>
    <row r="50" spans="1:9">
      <c r="A50" s="264">
        <v>42520</v>
      </c>
      <c r="B50" s="266" t="s">
        <v>3380</v>
      </c>
      <c r="C50" s="120">
        <v>2172.16</v>
      </c>
      <c r="D50" s="315">
        <v>213</v>
      </c>
      <c r="E50" s="120"/>
      <c r="F50" s="232"/>
      <c r="G50" s="204">
        <f t="shared" si="0"/>
        <v>2651471.5799999968</v>
      </c>
    </row>
    <row r="51" spans="1:9">
      <c r="A51" s="264">
        <v>42520</v>
      </c>
      <c r="B51" s="266" t="s">
        <v>3381</v>
      </c>
      <c r="C51" s="120">
        <v>424.47</v>
      </c>
      <c r="D51" s="315">
        <v>215</v>
      </c>
      <c r="E51" s="120"/>
      <c r="F51" s="232"/>
      <c r="G51" s="204">
        <f t="shared" si="0"/>
        <v>2653643.739999997</v>
      </c>
    </row>
    <row r="52" spans="1:9">
      <c r="A52" s="264">
        <v>42520</v>
      </c>
      <c r="B52" s="288" t="s">
        <v>3382</v>
      </c>
      <c r="C52" s="120"/>
      <c r="E52" s="120">
        <v>10748.77</v>
      </c>
      <c r="F52" s="232">
        <v>329</v>
      </c>
      <c r="G52" s="204">
        <f t="shared" si="0"/>
        <v>2654068.2099999972</v>
      </c>
      <c r="H52" s="250" t="s">
        <v>3784</v>
      </c>
    </row>
    <row r="53" spans="1:9">
      <c r="A53" s="264">
        <v>42520</v>
      </c>
      <c r="B53" s="266" t="s">
        <v>1245</v>
      </c>
      <c r="C53" s="120">
        <v>40000</v>
      </c>
      <c r="D53" s="315">
        <v>219</v>
      </c>
      <c r="E53" s="120"/>
      <c r="F53" s="232"/>
      <c r="G53" s="204">
        <f t="shared" si="0"/>
        <v>2643319.4399999972</v>
      </c>
      <c r="H53" s="250" t="s">
        <v>3383</v>
      </c>
    </row>
    <row r="54" spans="1:9">
      <c r="A54" s="264">
        <v>42520</v>
      </c>
      <c r="B54" s="266" t="s">
        <v>13</v>
      </c>
      <c r="C54" s="120"/>
      <c r="E54" s="120">
        <v>1025</v>
      </c>
      <c r="F54" s="232">
        <v>297</v>
      </c>
      <c r="G54" s="204">
        <f t="shared" si="0"/>
        <v>2683319.4399999972</v>
      </c>
    </row>
    <row r="55" spans="1:9">
      <c r="A55" s="264">
        <v>42520</v>
      </c>
      <c r="B55" s="266" t="s">
        <v>13</v>
      </c>
      <c r="C55" s="120"/>
      <c r="E55" s="120">
        <v>1025</v>
      </c>
      <c r="F55" s="232">
        <v>298</v>
      </c>
      <c r="G55" s="204">
        <f t="shared" si="0"/>
        <v>2682294.4399999972</v>
      </c>
    </row>
    <row r="56" spans="1:9">
      <c r="A56" s="264">
        <v>42520</v>
      </c>
      <c r="B56" s="266" t="s">
        <v>16</v>
      </c>
      <c r="C56" s="120"/>
      <c r="E56" s="120">
        <v>19000</v>
      </c>
      <c r="F56" s="232">
        <v>296</v>
      </c>
      <c r="G56" s="204">
        <f t="shared" si="0"/>
        <v>2681269.4399999972</v>
      </c>
    </row>
    <row r="57" spans="1:9">
      <c r="A57" s="264">
        <v>42520</v>
      </c>
      <c r="B57" s="266" t="s">
        <v>16</v>
      </c>
      <c r="C57" s="120"/>
      <c r="E57" s="120">
        <v>62000</v>
      </c>
      <c r="F57" s="232">
        <v>302</v>
      </c>
      <c r="G57" s="204">
        <f t="shared" si="0"/>
        <v>2662269.4399999972</v>
      </c>
    </row>
    <row r="58" spans="1:9">
      <c r="A58" s="264">
        <v>42520</v>
      </c>
      <c r="B58" s="266" t="s">
        <v>13</v>
      </c>
      <c r="C58" s="120"/>
      <c r="E58" s="120">
        <v>65000</v>
      </c>
      <c r="F58" s="232">
        <v>304</v>
      </c>
      <c r="G58" s="204">
        <f t="shared" si="0"/>
        <v>2600269.4399999972</v>
      </c>
    </row>
    <row r="59" spans="1:9">
      <c r="A59" s="264">
        <v>42520</v>
      </c>
      <c r="B59" s="266" t="s">
        <v>3384</v>
      </c>
      <c r="C59" s="120"/>
      <c r="E59" s="120">
        <v>181109.41</v>
      </c>
      <c r="F59" s="232">
        <v>320</v>
      </c>
      <c r="G59" s="204">
        <f t="shared" si="0"/>
        <v>2535269.4399999972</v>
      </c>
      <c r="H59" s="250" t="s">
        <v>3385</v>
      </c>
      <c r="I59" s="99" t="s">
        <v>802</v>
      </c>
    </row>
    <row r="60" spans="1:9">
      <c r="A60" s="264">
        <v>42520</v>
      </c>
      <c r="B60" s="266" t="s">
        <v>3386</v>
      </c>
      <c r="C60" s="120"/>
      <c r="E60" s="120">
        <v>33735.32</v>
      </c>
      <c r="F60" s="232">
        <v>321</v>
      </c>
      <c r="G60" s="204">
        <f t="shared" si="0"/>
        <v>2354160.029999997</v>
      </c>
      <c r="H60" s="250" t="s">
        <v>3387</v>
      </c>
      <c r="I60" s="99" t="s">
        <v>802</v>
      </c>
    </row>
    <row r="61" spans="1:9">
      <c r="A61" s="264">
        <v>42520</v>
      </c>
      <c r="B61" s="266" t="s">
        <v>3388</v>
      </c>
      <c r="C61" s="120"/>
      <c r="E61" s="120">
        <v>35140.300000000003</v>
      </c>
      <c r="F61" s="232">
        <v>310</v>
      </c>
      <c r="G61" s="204">
        <f t="shared" si="0"/>
        <v>2320424.7099999972</v>
      </c>
      <c r="H61" s="250" t="s">
        <v>3389</v>
      </c>
    </row>
    <row r="62" spans="1:9">
      <c r="A62" s="264">
        <v>42520</v>
      </c>
      <c r="B62" s="266" t="s">
        <v>3390</v>
      </c>
      <c r="C62" s="120"/>
      <c r="E62" s="120">
        <v>323000</v>
      </c>
      <c r="F62" s="232">
        <v>319</v>
      </c>
      <c r="G62" s="204">
        <f t="shared" si="0"/>
        <v>2285284.4099999974</v>
      </c>
      <c r="H62" s="250" t="s">
        <v>3391</v>
      </c>
    </row>
    <row r="63" spans="1:9">
      <c r="A63" s="264">
        <v>42520</v>
      </c>
      <c r="B63" s="266" t="s">
        <v>3392</v>
      </c>
      <c r="C63" s="120"/>
      <c r="E63" s="120">
        <v>53356.480000000003</v>
      </c>
      <c r="F63" s="232">
        <v>305</v>
      </c>
      <c r="G63" s="204">
        <f t="shared" si="0"/>
        <v>1962284.4099999974</v>
      </c>
      <c r="H63" s="250" t="s">
        <v>3389</v>
      </c>
    </row>
    <row r="64" spans="1:9">
      <c r="A64" s="264">
        <v>42520</v>
      </c>
      <c r="B64" s="266" t="s">
        <v>3393</v>
      </c>
      <c r="C64" s="120">
        <v>45909.75</v>
      </c>
      <c r="D64" s="315">
        <v>169</v>
      </c>
      <c r="E64" s="120"/>
      <c r="F64" s="232"/>
      <c r="G64" s="204">
        <f t="shared" si="0"/>
        <v>1908927.9299999974</v>
      </c>
    </row>
    <row r="65" spans="1:11">
      <c r="A65" s="264">
        <v>42520</v>
      </c>
      <c r="B65" s="296" t="s">
        <v>50</v>
      </c>
      <c r="C65" s="120">
        <v>14.21</v>
      </c>
      <c r="D65" s="315">
        <v>226</v>
      </c>
      <c r="E65" s="120"/>
      <c r="F65" s="232"/>
      <c r="G65" s="204">
        <f t="shared" si="0"/>
        <v>1954837.6799999974</v>
      </c>
    </row>
    <row r="66" spans="1:11">
      <c r="A66" s="264">
        <v>42520</v>
      </c>
      <c r="B66" s="296" t="s">
        <v>52</v>
      </c>
      <c r="C66" s="120">
        <v>88.84</v>
      </c>
      <c r="D66" s="315">
        <v>226</v>
      </c>
      <c r="E66" s="120"/>
      <c r="F66" s="232"/>
      <c r="G66" s="204">
        <f t="shared" si="0"/>
        <v>1954851.8899999973</v>
      </c>
    </row>
    <row r="67" spans="1:11">
      <c r="A67" s="264">
        <v>42520</v>
      </c>
      <c r="B67" s="266" t="s">
        <v>53</v>
      </c>
      <c r="C67" s="120"/>
      <c r="E67" s="120">
        <v>12170</v>
      </c>
      <c r="F67" s="232">
        <v>303</v>
      </c>
      <c r="G67" s="204">
        <f t="shared" si="0"/>
        <v>1954940.7299999974</v>
      </c>
    </row>
    <row r="68" spans="1:11">
      <c r="A68" s="264">
        <v>42520</v>
      </c>
      <c r="B68" s="296" t="s">
        <v>55</v>
      </c>
      <c r="C68" s="120">
        <v>71.33</v>
      </c>
      <c r="D68" s="315">
        <v>226</v>
      </c>
      <c r="E68" s="120"/>
      <c r="F68" s="232"/>
      <c r="G68" s="204">
        <f t="shared" si="0"/>
        <v>1942770.7299999974</v>
      </c>
    </row>
    <row r="69" spans="1:11">
      <c r="A69" s="264">
        <v>42520</v>
      </c>
      <c r="B69" s="296" t="s">
        <v>56</v>
      </c>
      <c r="C69" s="120">
        <v>445.82</v>
      </c>
      <c r="D69" s="315">
        <v>226</v>
      </c>
      <c r="E69" s="120"/>
      <c r="F69" s="232"/>
      <c r="G69" s="204">
        <f t="shared" si="0"/>
        <v>1942842.0599999975</v>
      </c>
    </row>
    <row r="70" spans="1:11">
      <c r="A70" s="264">
        <v>42520</v>
      </c>
      <c r="B70" s="266" t="s">
        <v>57</v>
      </c>
      <c r="C70" s="120"/>
      <c r="E70" s="120">
        <v>18197.48</v>
      </c>
      <c r="F70" s="232">
        <v>303</v>
      </c>
      <c r="G70" s="204">
        <f t="shared" si="0"/>
        <v>1943287.8799999976</v>
      </c>
    </row>
    <row r="71" spans="1:11">
      <c r="A71" s="264">
        <v>42520</v>
      </c>
      <c r="B71" s="296" t="s">
        <v>50</v>
      </c>
      <c r="C71" s="120">
        <v>19.670000000000002</v>
      </c>
      <c r="D71" s="315">
        <v>226</v>
      </c>
      <c r="E71" s="120"/>
      <c r="F71" s="232"/>
      <c r="G71" s="204">
        <f t="shared" ref="G71:G134" si="1">+G72-C71+E71</f>
        <v>1925090.3999999976</v>
      </c>
    </row>
    <row r="72" spans="1:11">
      <c r="A72" s="264">
        <v>42520</v>
      </c>
      <c r="B72" s="296" t="s">
        <v>52</v>
      </c>
      <c r="C72" s="120">
        <v>122.95</v>
      </c>
      <c r="D72" s="315">
        <v>226</v>
      </c>
      <c r="E72" s="120"/>
      <c r="F72" s="232"/>
      <c r="G72" s="204">
        <f t="shared" si="1"/>
        <v>1925110.0699999975</v>
      </c>
    </row>
    <row r="73" spans="1:11">
      <c r="A73" s="264">
        <v>42520</v>
      </c>
      <c r="B73" s="266" t="s">
        <v>53</v>
      </c>
      <c r="C73" s="120"/>
      <c r="E73" s="120">
        <v>28218.57</v>
      </c>
      <c r="F73" s="232">
        <v>287</v>
      </c>
      <c r="G73" s="204">
        <f t="shared" si="1"/>
        <v>1925233.0199999975</v>
      </c>
    </row>
    <row r="74" spans="1:11">
      <c r="A74" s="264">
        <v>42520</v>
      </c>
      <c r="B74" s="296" t="s">
        <v>55</v>
      </c>
      <c r="C74" s="120">
        <v>62.57</v>
      </c>
      <c r="D74" s="315">
        <v>226</v>
      </c>
      <c r="E74" s="120"/>
      <c r="F74" s="232"/>
      <c r="G74" s="204">
        <f t="shared" si="1"/>
        <v>1897014.4499999974</v>
      </c>
    </row>
    <row r="75" spans="1:11">
      <c r="A75" s="264">
        <v>42520</v>
      </c>
      <c r="B75" s="296" t="s">
        <v>56</v>
      </c>
      <c r="C75" s="120">
        <v>391.06</v>
      </c>
      <c r="D75" s="315">
        <v>226</v>
      </c>
      <c r="E75" s="120"/>
      <c r="F75" s="232"/>
      <c r="G75" s="204">
        <f t="shared" si="1"/>
        <v>1897077.0199999975</v>
      </c>
    </row>
    <row r="76" spans="1:11">
      <c r="A76" s="264">
        <v>42520</v>
      </c>
      <c r="B76" s="266" t="s">
        <v>57</v>
      </c>
      <c r="C76" s="120"/>
      <c r="E76" s="120">
        <v>15962.64</v>
      </c>
      <c r="F76" s="232">
        <v>287</v>
      </c>
      <c r="G76" s="204">
        <f t="shared" si="1"/>
        <v>1897468.0799999975</v>
      </c>
    </row>
    <row r="77" spans="1:11">
      <c r="A77" s="264">
        <v>42520</v>
      </c>
      <c r="B77" s="269" t="s">
        <v>1658</v>
      </c>
      <c r="C77" s="120">
        <v>811.13</v>
      </c>
      <c r="D77" s="315">
        <v>220</v>
      </c>
      <c r="E77" s="120"/>
      <c r="F77" s="232"/>
      <c r="G77" s="204">
        <f t="shared" si="1"/>
        <v>1881505.4399999976</v>
      </c>
      <c r="H77" s="250" t="s">
        <v>3395</v>
      </c>
    </row>
    <row r="78" spans="1:11">
      <c r="A78" s="264">
        <v>42518</v>
      </c>
      <c r="B78" s="266" t="s">
        <v>13</v>
      </c>
      <c r="C78" s="120"/>
      <c r="E78" s="120">
        <v>3030</v>
      </c>
      <c r="F78" s="232">
        <v>286</v>
      </c>
      <c r="G78" s="204">
        <f t="shared" si="1"/>
        <v>1882316.5699999975</v>
      </c>
      <c r="H78" s="250" t="s">
        <v>3397</v>
      </c>
      <c r="J78" s="129">
        <v>1882316.57</v>
      </c>
      <c r="K78" s="129">
        <f>+J78-G78</f>
        <v>2.5611370801925659E-9</v>
      </c>
    </row>
    <row r="79" spans="1:11">
      <c r="A79" s="264">
        <v>42518</v>
      </c>
      <c r="B79" s="266" t="s">
        <v>13</v>
      </c>
      <c r="C79" s="120"/>
      <c r="E79" s="120">
        <v>9303.8700000000008</v>
      </c>
      <c r="F79" s="232">
        <v>293</v>
      </c>
      <c r="G79" s="204">
        <f t="shared" si="1"/>
        <v>1879286.5699999975</v>
      </c>
    </row>
    <row r="80" spans="1:11">
      <c r="A80" s="267">
        <v>42518</v>
      </c>
      <c r="B80" s="268" t="s">
        <v>3394</v>
      </c>
      <c r="C80" s="120">
        <v>5000</v>
      </c>
      <c r="D80" s="315">
        <v>223</v>
      </c>
      <c r="E80" s="120"/>
      <c r="F80" s="232"/>
      <c r="G80" s="204">
        <f t="shared" si="1"/>
        <v>1869982.6999999974</v>
      </c>
    </row>
    <row r="81" spans="1:11">
      <c r="A81" s="264">
        <v>42517</v>
      </c>
      <c r="B81" s="266" t="s">
        <v>3396</v>
      </c>
      <c r="C81" s="120"/>
      <c r="E81" s="120">
        <v>316700</v>
      </c>
      <c r="F81" s="232">
        <v>292</v>
      </c>
      <c r="G81" s="204">
        <f t="shared" si="1"/>
        <v>1874982.6999999974</v>
      </c>
      <c r="H81" s="250" t="s">
        <v>3397</v>
      </c>
      <c r="J81" s="129">
        <v>1874982.7</v>
      </c>
      <c r="K81" s="129">
        <f>+G81-J81</f>
        <v>-2.5611370801925659E-9</v>
      </c>
    </row>
    <row r="82" spans="1:11">
      <c r="A82" s="264">
        <v>42517</v>
      </c>
      <c r="B82" s="266" t="s">
        <v>3398</v>
      </c>
      <c r="C82" s="120"/>
      <c r="E82" s="120">
        <v>529500</v>
      </c>
      <c r="F82" s="232">
        <v>288</v>
      </c>
      <c r="G82" s="204">
        <f t="shared" si="1"/>
        <v>1558282.6999999974</v>
      </c>
      <c r="H82" s="250" t="s">
        <v>3397</v>
      </c>
    </row>
    <row r="83" spans="1:11">
      <c r="A83" s="264">
        <v>42517</v>
      </c>
      <c r="B83" s="266" t="s">
        <v>3399</v>
      </c>
      <c r="C83" s="120"/>
      <c r="E83" s="120">
        <v>40000</v>
      </c>
      <c r="F83" s="232">
        <v>291</v>
      </c>
      <c r="G83" s="204">
        <f t="shared" si="1"/>
        <v>1028782.6999999974</v>
      </c>
      <c r="H83" s="250" t="s">
        <v>3397</v>
      </c>
    </row>
    <row r="84" spans="1:11">
      <c r="A84" s="264">
        <v>42517</v>
      </c>
      <c r="B84" s="266" t="s">
        <v>3400</v>
      </c>
      <c r="C84" s="120"/>
      <c r="E84" s="120">
        <v>136000</v>
      </c>
      <c r="F84" s="232">
        <v>289</v>
      </c>
      <c r="G84" s="204">
        <f t="shared" si="1"/>
        <v>988782.69999999739</v>
      </c>
      <c r="H84" s="250" t="s">
        <v>3397</v>
      </c>
    </row>
    <row r="85" spans="1:11">
      <c r="A85" s="264">
        <v>42517</v>
      </c>
      <c r="B85" s="266" t="s">
        <v>3401</v>
      </c>
      <c r="C85" s="120">
        <v>136000</v>
      </c>
      <c r="D85" s="315">
        <v>182</v>
      </c>
      <c r="E85" s="120"/>
      <c r="F85" s="232"/>
      <c r="G85" s="204">
        <f t="shared" si="1"/>
        <v>852782.69999999739</v>
      </c>
    </row>
    <row r="86" spans="1:11">
      <c r="A86" s="264">
        <v>42517</v>
      </c>
      <c r="B86" s="266" t="s">
        <v>3402</v>
      </c>
      <c r="C86" s="120"/>
      <c r="E86" s="120">
        <v>105000</v>
      </c>
      <c r="F86" s="232">
        <v>290</v>
      </c>
      <c r="G86" s="204">
        <f t="shared" si="1"/>
        <v>988782.69999999739</v>
      </c>
      <c r="H86" s="250" t="s">
        <v>3397</v>
      </c>
    </row>
    <row r="87" spans="1:11">
      <c r="A87" s="264">
        <v>42517</v>
      </c>
      <c r="B87" s="266" t="s">
        <v>3403</v>
      </c>
      <c r="C87" s="120"/>
      <c r="E87" s="120">
        <v>3030.01</v>
      </c>
      <c r="F87" s="232">
        <v>333</v>
      </c>
      <c r="G87" s="204">
        <f t="shared" si="1"/>
        <v>883782.69999999739</v>
      </c>
    </row>
    <row r="88" spans="1:11">
      <c r="A88" s="264">
        <v>42517</v>
      </c>
      <c r="B88" s="266" t="s">
        <v>3404</v>
      </c>
      <c r="C88" s="120"/>
      <c r="E88" s="120">
        <v>111000</v>
      </c>
      <c r="F88" s="232">
        <v>294</v>
      </c>
      <c r="G88" s="204">
        <f t="shared" si="1"/>
        <v>880752.68999999738</v>
      </c>
    </row>
    <row r="89" spans="1:11">
      <c r="A89" s="264">
        <v>42517</v>
      </c>
      <c r="B89" s="266" t="s">
        <v>3405</v>
      </c>
      <c r="C89" s="120"/>
      <c r="E89" s="120">
        <v>67309.679999999993</v>
      </c>
      <c r="F89" s="232">
        <v>295</v>
      </c>
      <c r="G89" s="204">
        <f t="shared" si="1"/>
        <v>769752.68999999738</v>
      </c>
    </row>
    <row r="90" spans="1:11">
      <c r="A90" s="264">
        <v>42517</v>
      </c>
      <c r="B90" s="266" t="s">
        <v>3406</v>
      </c>
      <c r="C90" s="120">
        <v>50000</v>
      </c>
      <c r="D90" s="315">
        <v>206</v>
      </c>
      <c r="E90" s="120"/>
      <c r="F90" s="232"/>
      <c r="G90" s="204">
        <f t="shared" si="1"/>
        <v>702443.00999999745</v>
      </c>
    </row>
    <row r="91" spans="1:11">
      <c r="A91" s="264">
        <v>42517</v>
      </c>
      <c r="B91" s="266" t="s">
        <v>3407</v>
      </c>
      <c r="C91" s="120">
        <v>2187.4899999999998</v>
      </c>
      <c r="D91" s="315">
        <v>207</v>
      </c>
      <c r="E91" s="120"/>
      <c r="F91" s="232"/>
      <c r="G91" s="204">
        <f t="shared" si="1"/>
        <v>752443.00999999745</v>
      </c>
    </row>
    <row r="92" spans="1:11">
      <c r="A92" s="264">
        <v>42517</v>
      </c>
      <c r="B92" s="266" t="s">
        <v>3408</v>
      </c>
      <c r="C92" s="120">
        <v>3030</v>
      </c>
      <c r="D92" s="315">
        <v>209</v>
      </c>
      <c r="E92" s="120"/>
      <c r="F92" s="232"/>
      <c r="G92" s="204">
        <f t="shared" si="1"/>
        <v>754630.49999999744</v>
      </c>
    </row>
    <row r="93" spans="1:11">
      <c r="A93" s="264">
        <v>42517</v>
      </c>
      <c r="B93" s="266" t="s">
        <v>3409</v>
      </c>
      <c r="C93" s="120">
        <v>129605.9</v>
      </c>
      <c r="D93" s="315">
        <v>210</v>
      </c>
      <c r="E93" s="120"/>
      <c r="F93" s="232"/>
      <c r="G93" s="204">
        <f t="shared" si="1"/>
        <v>757660.49999999744</v>
      </c>
    </row>
    <row r="94" spans="1:11">
      <c r="A94" s="264">
        <v>42517</v>
      </c>
      <c r="B94" s="266" t="s">
        <v>3410</v>
      </c>
      <c r="C94" s="120"/>
      <c r="E94" s="120">
        <v>20000</v>
      </c>
      <c r="F94" s="232">
        <v>317</v>
      </c>
      <c r="G94" s="204">
        <f t="shared" si="1"/>
        <v>887266.39999999746</v>
      </c>
      <c r="H94" s="250" t="s">
        <v>3389</v>
      </c>
    </row>
    <row r="95" spans="1:11">
      <c r="A95" s="264">
        <v>42517</v>
      </c>
      <c r="B95" s="266" t="s">
        <v>13</v>
      </c>
      <c r="C95" s="120"/>
      <c r="E95" s="120">
        <v>6959.73</v>
      </c>
      <c r="F95" s="232">
        <v>279</v>
      </c>
      <c r="G95" s="204">
        <f t="shared" si="1"/>
        <v>867266.39999999746</v>
      </c>
    </row>
    <row r="96" spans="1:11">
      <c r="A96" s="264">
        <v>42517</v>
      </c>
      <c r="B96" s="266" t="s">
        <v>3411</v>
      </c>
      <c r="C96" s="120">
        <v>617063.4</v>
      </c>
      <c r="D96" s="315">
        <v>208</v>
      </c>
      <c r="E96" s="120"/>
      <c r="F96" s="232"/>
      <c r="G96" s="204">
        <f t="shared" si="1"/>
        <v>860306.66999999748</v>
      </c>
    </row>
    <row r="97" spans="1:11">
      <c r="A97" s="264">
        <v>42517</v>
      </c>
      <c r="B97" s="266" t="s">
        <v>3412</v>
      </c>
      <c r="C97" s="120"/>
      <c r="E97" s="120">
        <v>1025</v>
      </c>
      <c r="F97" s="232">
        <v>301</v>
      </c>
      <c r="G97" s="204">
        <f t="shared" si="1"/>
        <v>1477370.0699999975</v>
      </c>
    </row>
    <row r="98" spans="1:11">
      <c r="A98" s="264">
        <v>42517</v>
      </c>
      <c r="B98" s="266" t="s">
        <v>3413</v>
      </c>
      <c r="C98" s="120">
        <v>840</v>
      </c>
      <c r="E98" s="120"/>
      <c r="F98" s="232"/>
      <c r="G98" s="204">
        <f t="shared" si="1"/>
        <v>1476345.0699999975</v>
      </c>
      <c r="H98" s="250" t="s">
        <v>3337</v>
      </c>
    </row>
    <row r="99" spans="1:11">
      <c r="A99" s="267">
        <v>42517</v>
      </c>
      <c r="B99" s="268" t="s">
        <v>3414</v>
      </c>
      <c r="C99" s="120">
        <v>5000</v>
      </c>
      <c r="D99" s="315">
        <v>223</v>
      </c>
      <c r="E99" s="120"/>
      <c r="F99" s="232"/>
      <c r="G99" s="204">
        <f t="shared" si="1"/>
        <v>1477185.0699999975</v>
      </c>
    </row>
    <row r="100" spans="1:11">
      <c r="A100" s="264">
        <v>42517</v>
      </c>
      <c r="B100" s="266" t="s">
        <v>3415</v>
      </c>
      <c r="C100" s="120"/>
      <c r="E100" s="120">
        <v>2990</v>
      </c>
      <c r="F100" s="232">
        <v>300</v>
      </c>
      <c r="G100" s="204">
        <f t="shared" si="1"/>
        <v>1482185.0699999975</v>
      </c>
      <c r="H100" s="250" t="s">
        <v>3397</v>
      </c>
    </row>
    <row r="101" spans="1:11">
      <c r="A101" s="264">
        <v>42517</v>
      </c>
      <c r="B101" s="266" t="s">
        <v>3416</v>
      </c>
      <c r="C101" s="120"/>
      <c r="E101" s="120">
        <v>1025</v>
      </c>
      <c r="F101" s="232">
        <v>285</v>
      </c>
      <c r="G101" s="204">
        <f t="shared" si="1"/>
        <v>1479195.0699999975</v>
      </c>
      <c r="H101" s="250" t="s">
        <v>3397</v>
      </c>
    </row>
    <row r="102" spans="1:11">
      <c r="A102" s="264">
        <v>42517</v>
      </c>
      <c r="B102" s="266" t="s">
        <v>3417</v>
      </c>
      <c r="C102" s="120"/>
      <c r="E102" s="120">
        <v>118200</v>
      </c>
      <c r="F102" s="232">
        <v>284</v>
      </c>
      <c r="G102" s="204">
        <f t="shared" si="1"/>
        <v>1478170.0699999975</v>
      </c>
      <c r="H102" s="250" t="s">
        <v>3397</v>
      </c>
    </row>
    <row r="103" spans="1:11">
      <c r="A103" s="264">
        <v>42517</v>
      </c>
      <c r="B103" s="266" t="s">
        <v>3418</v>
      </c>
      <c r="C103" s="120"/>
      <c r="E103" s="120">
        <v>3075</v>
      </c>
      <c r="F103" s="232">
        <v>283</v>
      </c>
      <c r="G103" s="204">
        <f t="shared" si="1"/>
        <v>1359970.0699999975</v>
      </c>
      <c r="H103" s="250" t="s">
        <v>3397</v>
      </c>
    </row>
    <row r="104" spans="1:11">
      <c r="A104" s="264">
        <v>42517</v>
      </c>
      <c r="B104" s="292" t="s">
        <v>3419</v>
      </c>
      <c r="C104" s="120"/>
      <c r="E104" s="120">
        <v>977.01</v>
      </c>
      <c r="F104" s="232" t="s">
        <v>779</v>
      </c>
      <c r="G104" s="204">
        <f t="shared" si="1"/>
        <v>1356895.0699999975</v>
      </c>
      <c r="H104" s="250" t="s">
        <v>85</v>
      </c>
    </row>
    <row r="105" spans="1:11">
      <c r="A105" s="264">
        <v>42517</v>
      </c>
      <c r="B105" s="296" t="s">
        <v>50</v>
      </c>
      <c r="C105" s="120">
        <v>18.829999999999998</v>
      </c>
      <c r="D105" s="315">
        <v>226</v>
      </c>
      <c r="E105" s="120"/>
      <c r="F105" s="232"/>
      <c r="G105" s="204">
        <f t="shared" si="1"/>
        <v>1355918.0599999975</v>
      </c>
    </row>
    <row r="106" spans="1:11">
      <c r="A106" s="264">
        <v>42517</v>
      </c>
      <c r="B106" s="296" t="s">
        <v>52</v>
      </c>
      <c r="C106" s="120">
        <v>117.68</v>
      </c>
      <c r="D106" s="315">
        <v>226</v>
      </c>
      <c r="E106" s="120"/>
      <c r="F106" s="232"/>
      <c r="G106" s="204">
        <f t="shared" si="1"/>
        <v>1355936.8899999976</v>
      </c>
    </row>
    <row r="107" spans="1:11">
      <c r="A107" s="264">
        <v>42517</v>
      </c>
      <c r="B107" s="266" t="s">
        <v>53</v>
      </c>
      <c r="C107" s="120"/>
      <c r="E107" s="120">
        <v>15181.18</v>
      </c>
      <c r="F107" s="232">
        <v>280</v>
      </c>
      <c r="G107" s="204">
        <f t="shared" si="1"/>
        <v>1356054.5699999975</v>
      </c>
    </row>
    <row r="108" spans="1:11">
      <c r="A108" s="264">
        <v>42517</v>
      </c>
      <c r="B108" s="296" t="s">
        <v>55</v>
      </c>
      <c r="C108" s="120">
        <v>20.32</v>
      </c>
      <c r="D108" s="315">
        <v>226</v>
      </c>
      <c r="E108" s="120"/>
      <c r="F108" s="232"/>
      <c r="G108" s="204">
        <f t="shared" si="1"/>
        <v>1340873.3899999976</v>
      </c>
    </row>
    <row r="109" spans="1:11">
      <c r="A109" s="264">
        <v>42517</v>
      </c>
      <c r="B109" s="296" t="s">
        <v>56</v>
      </c>
      <c r="C109" s="120">
        <v>126.97</v>
      </c>
      <c r="D109" s="315">
        <v>226</v>
      </c>
      <c r="E109" s="120"/>
      <c r="F109" s="232"/>
      <c r="G109" s="204">
        <f t="shared" si="1"/>
        <v>1340893.7099999976</v>
      </c>
    </row>
    <row r="110" spans="1:11">
      <c r="A110" s="264">
        <v>42517</v>
      </c>
      <c r="B110" s="266" t="s">
        <v>57</v>
      </c>
      <c r="C110" s="120"/>
      <c r="E110" s="120">
        <v>5182.7299999999996</v>
      </c>
      <c r="F110" s="232">
        <v>280</v>
      </c>
      <c r="G110" s="204">
        <f t="shared" si="1"/>
        <v>1341020.6799999976</v>
      </c>
      <c r="H110" s="250" t="s">
        <v>3420</v>
      </c>
    </row>
    <row r="111" spans="1:11">
      <c r="A111" s="264">
        <v>42517</v>
      </c>
      <c r="B111" s="266" t="s">
        <v>3421</v>
      </c>
      <c r="C111" s="120">
        <v>5448.96</v>
      </c>
      <c r="D111" s="315">
        <v>203</v>
      </c>
      <c r="E111" s="120"/>
      <c r="F111" s="232"/>
      <c r="G111" s="204">
        <f t="shared" si="1"/>
        <v>1335837.9499999976</v>
      </c>
    </row>
    <row r="112" spans="1:11">
      <c r="A112" s="264">
        <v>42516</v>
      </c>
      <c r="B112" s="266" t="s">
        <v>2492</v>
      </c>
      <c r="C112" s="120">
        <v>20850.2</v>
      </c>
      <c r="D112" s="315">
        <v>205</v>
      </c>
      <c r="E112" s="120"/>
      <c r="F112" s="232"/>
      <c r="G112" s="204">
        <f t="shared" si="1"/>
        <v>1341286.9099999976</v>
      </c>
      <c r="H112" s="250" t="s">
        <v>3422</v>
      </c>
      <c r="J112" s="129">
        <v>1341286.9099999999</v>
      </c>
      <c r="K112" s="129">
        <f>+G112-J112</f>
        <v>-2.3283064365386963E-9</v>
      </c>
    </row>
    <row r="113" spans="1:9">
      <c r="A113" s="264">
        <v>42516</v>
      </c>
      <c r="B113" s="266" t="s">
        <v>3423</v>
      </c>
      <c r="C113" s="120"/>
      <c r="E113" s="120">
        <v>413</v>
      </c>
      <c r="F113" s="232">
        <v>316</v>
      </c>
      <c r="G113" s="204">
        <f t="shared" si="1"/>
        <v>1362137.1099999975</v>
      </c>
    </row>
    <row r="114" spans="1:9">
      <c r="A114" s="271">
        <v>42516</v>
      </c>
      <c r="B114" s="288" t="s">
        <v>3424</v>
      </c>
      <c r="C114" s="120"/>
      <c r="E114" s="120">
        <v>7131.52</v>
      </c>
      <c r="F114" s="232">
        <v>282</v>
      </c>
      <c r="G114" s="204">
        <f t="shared" si="1"/>
        <v>1361724.1099999975</v>
      </c>
      <c r="H114" s="250" t="s">
        <v>3784</v>
      </c>
    </row>
    <row r="115" spans="1:9">
      <c r="A115" s="271">
        <v>42516</v>
      </c>
      <c r="B115" s="265" t="s">
        <v>3425</v>
      </c>
      <c r="C115" s="120"/>
      <c r="E115" s="120">
        <v>202393.86</v>
      </c>
      <c r="F115" s="232">
        <v>314</v>
      </c>
      <c r="G115" s="204">
        <f t="shared" si="1"/>
        <v>1354592.5899999975</v>
      </c>
      <c r="H115" s="250" t="s">
        <v>3426</v>
      </c>
      <c r="I115" s="99" t="s">
        <v>802</v>
      </c>
    </row>
    <row r="116" spans="1:9">
      <c r="A116" s="271">
        <v>42516</v>
      </c>
      <c r="B116" s="265" t="s">
        <v>3427</v>
      </c>
      <c r="C116" s="120"/>
      <c r="E116" s="120">
        <v>145121.04999999999</v>
      </c>
      <c r="F116" s="232">
        <v>315</v>
      </c>
      <c r="G116" s="204">
        <f t="shared" si="1"/>
        <v>1152198.7299999977</v>
      </c>
      <c r="H116" s="250" t="s">
        <v>3428</v>
      </c>
      <c r="I116" s="99" t="s">
        <v>802</v>
      </c>
    </row>
    <row r="117" spans="1:9">
      <c r="A117" s="271">
        <v>42516</v>
      </c>
      <c r="B117" s="269" t="s">
        <v>16</v>
      </c>
      <c r="C117" s="120"/>
      <c r="E117" s="120">
        <v>5082.25</v>
      </c>
      <c r="F117" s="232">
        <v>265</v>
      </c>
      <c r="G117" s="204">
        <f t="shared" si="1"/>
        <v>1007077.6799999976</v>
      </c>
      <c r="H117" s="250" t="s">
        <v>3429</v>
      </c>
    </row>
    <row r="118" spans="1:9">
      <c r="A118" s="271">
        <v>42516</v>
      </c>
      <c r="B118" s="269" t="s">
        <v>16</v>
      </c>
      <c r="C118" s="120"/>
      <c r="E118" s="120">
        <v>20000</v>
      </c>
      <c r="F118" s="232">
        <v>263</v>
      </c>
      <c r="G118" s="204">
        <f t="shared" si="1"/>
        <v>1001995.4299999976</v>
      </c>
      <c r="H118" s="250" t="s">
        <v>3430</v>
      </c>
    </row>
    <row r="119" spans="1:9">
      <c r="A119" s="271">
        <v>42516</v>
      </c>
      <c r="B119" s="269" t="s">
        <v>13</v>
      </c>
      <c r="C119" s="120"/>
      <c r="E119" s="120">
        <v>2240</v>
      </c>
      <c r="F119" s="232">
        <v>264</v>
      </c>
      <c r="G119" s="204">
        <f t="shared" si="1"/>
        <v>981995.42999999761</v>
      </c>
      <c r="H119" s="250" t="s">
        <v>3431</v>
      </c>
    </row>
    <row r="120" spans="1:9">
      <c r="A120" s="271">
        <v>42516</v>
      </c>
      <c r="B120" s="266" t="s">
        <v>3432</v>
      </c>
      <c r="C120" s="120"/>
      <c r="E120" s="120">
        <v>1547</v>
      </c>
      <c r="F120" s="232">
        <v>266</v>
      </c>
      <c r="G120" s="204">
        <f t="shared" si="1"/>
        <v>979755.42999999761</v>
      </c>
    </row>
    <row r="121" spans="1:9">
      <c r="A121" s="271">
        <v>42516</v>
      </c>
      <c r="B121" s="266" t="s">
        <v>3433</v>
      </c>
      <c r="C121" s="120">
        <v>1217389.6100000001</v>
      </c>
      <c r="D121" s="315">
        <v>204</v>
      </c>
      <c r="E121" s="120"/>
      <c r="F121" s="232"/>
      <c r="G121" s="204">
        <f t="shared" si="1"/>
        <v>978208.42999999761</v>
      </c>
    </row>
    <row r="122" spans="1:9">
      <c r="A122" s="271">
        <v>42516</v>
      </c>
      <c r="B122" s="266" t="s">
        <v>3434</v>
      </c>
      <c r="C122" s="120"/>
      <c r="E122" s="120">
        <v>1840</v>
      </c>
      <c r="F122" s="232">
        <v>281</v>
      </c>
      <c r="G122" s="204">
        <f t="shared" si="1"/>
        <v>2195598.0399999977</v>
      </c>
    </row>
    <row r="123" spans="1:9">
      <c r="A123" s="271">
        <v>42516</v>
      </c>
      <c r="B123" s="266" t="s">
        <v>3435</v>
      </c>
      <c r="C123" s="300">
        <v>67477.679999999993</v>
      </c>
      <c r="D123" s="315" t="s">
        <v>4150</v>
      </c>
      <c r="E123" s="120"/>
      <c r="F123" s="232"/>
      <c r="G123" s="204">
        <f t="shared" si="1"/>
        <v>2193758.0399999977</v>
      </c>
    </row>
    <row r="124" spans="1:9">
      <c r="A124" s="271">
        <v>42516</v>
      </c>
      <c r="B124" s="266" t="s">
        <v>3436</v>
      </c>
      <c r="C124" s="300">
        <v>65000</v>
      </c>
      <c r="D124" s="315" t="s">
        <v>4151</v>
      </c>
      <c r="E124" s="120"/>
      <c r="F124" s="232"/>
      <c r="G124" s="204">
        <f t="shared" si="1"/>
        <v>2261235.7199999979</v>
      </c>
    </row>
    <row r="125" spans="1:9">
      <c r="A125" s="271">
        <v>42516</v>
      </c>
      <c r="B125" s="266" t="s">
        <v>3437</v>
      </c>
      <c r="C125" s="120"/>
      <c r="E125" s="120">
        <v>191806</v>
      </c>
      <c r="F125" s="232">
        <v>307</v>
      </c>
      <c r="G125" s="204">
        <f t="shared" si="1"/>
        <v>2326235.7199999979</v>
      </c>
      <c r="H125" s="250" t="s">
        <v>3438</v>
      </c>
    </row>
    <row r="126" spans="1:9">
      <c r="A126" s="272">
        <v>42516</v>
      </c>
      <c r="B126" s="268" t="s">
        <v>3439</v>
      </c>
      <c r="C126" s="120">
        <v>5000</v>
      </c>
      <c r="D126" s="315">
        <v>223</v>
      </c>
      <c r="E126" s="120"/>
      <c r="F126" s="232"/>
      <c r="G126" s="204">
        <f t="shared" si="1"/>
        <v>2134429.7199999979</v>
      </c>
    </row>
    <row r="127" spans="1:9">
      <c r="A127" s="271">
        <v>42516</v>
      </c>
      <c r="B127" s="266" t="s">
        <v>3440</v>
      </c>
      <c r="C127" s="120">
        <v>89000</v>
      </c>
      <c r="D127" s="315">
        <v>171</v>
      </c>
      <c r="E127" s="120"/>
      <c r="F127" s="232"/>
      <c r="G127" s="204">
        <f t="shared" si="1"/>
        <v>2139429.7199999979</v>
      </c>
    </row>
    <row r="128" spans="1:9">
      <c r="A128" s="271">
        <v>42516</v>
      </c>
      <c r="B128" s="266" t="s">
        <v>3441</v>
      </c>
      <c r="C128" s="120">
        <v>326</v>
      </c>
      <c r="D128" s="315">
        <v>166</v>
      </c>
      <c r="E128" s="120"/>
      <c r="F128" s="232"/>
      <c r="G128" s="204">
        <f t="shared" si="1"/>
        <v>2228429.7199999979</v>
      </c>
    </row>
    <row r="129" spans="1:11">
      <c r="A129" s="271">
        <v>42516</v>
      </c>
      <c r="B129" s="266" t="s">
        <v>3442</v>
      </c>
      <c r="C129" s="120">
        <v>972</v>
      </c>
      <c r="D129" s="315">
        <v>172</v>
      </c>
      <c r="E129" s="120"/>
      <c r="F129" s="232"/>
      <c r="G129" s="204">
        <f t="shared" si="1"/>
        <v>2228755.7199999979</v>
      </c>
    </row>
    <row r="130" spans="1:11">
      <c r="A130" s="271">
        <v>42516</v>
      </c>
      <c r="B130" s="296" t="s">
        <v>50</v>
      </c>
      <c r="C130" s="120">
        <v>8.64</v>
      </c>
      <c r="D130" s="315">
        <v>226</v>
      </c>
      <c r="E130" s="120"/>
      <c r="F130" s="232"/>
      <c r="G130" s="204">
        <f t="shared" si="1"/>
        <v>2229727.7199999979</v>
      </c>
    </row>
    <row r="131" spans="1:11">
      <c r="A131" s="271">
        <v>42516</v>
      </c>
      <c r="B131" s="296" t="s">
        <v>52</v>
      </c>
      <c r="C131" s="120">
        <v>54</v>
      </c>
      <c r="D131" s="315">
        <v>226</v>
      </c>
      <c r="E131" s="120"/>
      <c r="F131" s="232"/>
      <c r="G131" s="204">
        <f t="shared" si="1"/>
        <v>2229736.359999998</v>
      </c>
    </row>
    <row r="132" spans="1:11">
      <c r="A132" s="271">
        <v>42516</v>
      </c>
      <c r="B132" s="269" t="s">
        <v>53</v>
      </c>
      <c r="C132" s="120"/>
      <c r="E132" s="120">
        <v>8743.0300000000007</v>
      </c>
      <c r="F132" s="232">
        <v>352</v>
      </c>
      <c r="G132" s="204">
        <f t="shared" si="1"/>
        <v>2229790.359999998</v>
      </c>
    </row>
    <row r="133" spans="1:11">
      <c r="A133" s="271">
        <v>42516</v>
      </c>
      <c r="B133" s="296" t="s">
        <v>55</v>
      </c>
      <c r="C133" s="120">
        <v>51.9</v>
      </c>
      <c r="D133" s="315">
        <v>226</v>
      </c>
      <c r="E133" s="120"/>
      <c r="F133" s="232"/>
      <c r="G133" s="204">
        <f t="shared" si="1"/>
        <v>2221047.3299999982</v>
      </c>
    </row>
    <row r="134" spans="1:11">
      <c r="A134" s="271">
        <v>42516</v>
      </c>
      <c r="B134" s="296" t="s">
        <v>56</v>
      </c>
      <c r="C134" s="120">
        <v>324.37</v>
      </c>
      <c r="D134" s="315">
        <v>226</v>
      </c>
      <c r="E134" s="120"/>
      <c r="F134" s="232"/>
      <c r="G134" s="204">
        <f t="shared" si="1"/>
        <v>2221099.2299999981</v>
      </c>
    </row>
    <row r="135" spans="1:11">
      <c r="A135" s="271">
        <v>42516</v>
      </c>
      <c r="B135" s="266" t="s">
        <v>57</v>
      </c>
      <c r="C135" s="120"/>
      <c r="E135" s="120">
        <v>13240</v>
      </c>
      <c r="F135" s="232">
        <v>352</v>
      </c>
      <c r="G135" s="204">
        <f t="shared" ref="G135:G201" si="2">+G136-C135+E135</f>
        <v>2221423.5999999982</v>
      </c>
    </row>
    <row r="136" spans="1:11">
      <c r="A136" s="271">
        <v>42515</v>
      </c>
      <c r="B136" s="266" t="s">
        <v>3443</v>
      </c>
      <c r="C136" s="120"/>
      <c r="E136" s="120">
        <v>3586.65</v>
      </c>
      <c r="F136" s="232">
        <v>299</v>
      </c>
      <c r="G136" s="204">
        <f t="shared" si="2"/>
        <v>2208183.5999999982</v>
      </c>
      <c r="J136" s="129">
        <v>2208183.6</v>
      </c>
      <c r="K136" s="129">
        <f>+G136-J136</f>
        <v>0</v>
      </c>
    </row>
    <row r="137" spans="1:11">
      <c r="A137" s="271">
        <v>42515</v>
      </c>
      <c r="B137" s="265" t="s">
        <v>3444</v>
      </c>
      <c r="C137" s="120"/>
      <c r="E137" s="120">
        <v>241600.5</v>
      </c>
      <c r="F137" s="232">
        <v>327</v>
      </c>
      <c r="G137" s="204">
        <f t="shared" si="2"/>
        <v>2204596.9499999983</v>
      </c>
      <c r="H137" s="250" t="s">
        <v>3445</v>
      </c>
      <c r="I137" s="99" t="s">
        <v>802</v>
      </c>
    </row>
    <row r="138" spans="1:11">
      <c r="A138" s="271">
        <v>42515</v>
      </c>
      <c r="B138" s="265" t="s">
        <v>3446</v>
      </c>
      <c r="C138" s="120"/>
      <c r="E138" s="120">
        <v>351293.62</v>
      </c>
      <c r="F138" s="232">
        <v>328</v>
      </c>
      <c r="G138" s="204">
        <f t="shared" si="2"/>
        <v>1962996.4499999983</v>
      </c>
      <c r="H138" s="250" t="s">
        <v>3447</v>
      </c>
      <c r="I138" s="99" t="s">
        <v>802</v>
      </c>
    </row>
    <row r="139" spans="1:11">
      <c r="A139" s="271">
        <v>42515</v>
      </c>
      <c r="B139" s="265" t="s">
        <v>3448</v>
      </c>
      <c r="C139" s="120"/>
      <c r="E139" s="120">
        <v>218459.42</v>
      </c>
      <c r="F139" s="232">
        <v>360</v>
      </c>
      <c r="G139" s="204">
        <f t="shared" si="2"/>
        <v>1611702.8299999982</v>
      </c>
      <c r="H139" s="250" t="s">
        <v>3449</v>
      </c>
      <c r="I139" s="99" t="s">
        <v>3450</v>
      </c>
    </row>
    <row r="140" spans="1:11">
      <c r="A140" s="271">
        <v>42515</v>
      </c>
      <c r="B140" s="269" t="s">
        <v>3451</v>
      </c>
      <c r="C140" s="120">
        <v>49960.11</v>
      </c>
      <c r="D140" s="315">
        <v>187</v>
      </c>
      <c r="E140" s="120"/>
      <c r="F140" s="232"/>
      <c r="G140" s="204">
        <f t="shared" si="2"/>
        <v>1393243.4099999983</v>
      </c>
    </row>
    <row r="141" spans="1:11">
      <c r="A141" s="271">
        <v>42515</v>
      </c>
      <c r="B141" s="269" t="s">
        <v>3452</v>
      </c>
      <c r="C141" s="120">
        <v>28536</v>
      </c>
      <c r="D141" s="315">
        <v>188</v>
      </c>
      <c r="E141" s="120"/>
      <c r="F141" s="232"/>
      <c r="G141" s="204">
        <f t="shared" si="2"/>
        <v>1443203.5199999984</v>
      </c>
    </row>
    <row r="142" spans="1:11">
      <c r="A142" s="271">
        <v>42515</v>
      </c>
      <c r="B142" s="266" t="s">
        <v>3453</v>
      </c>
      <c r="C142" s="120">
        <v>4424.09</v>
      </c>
      <c r="D142" s="315">
        <v>189</v>
      </c>
      <c r="E142" s="120"/>
      <c r="F142" s="232"/>
      <c r="G142" s="204">
        <f t="shared" si="2"/>
        <v>1471739.5199999984</v>
      </c>
    </row>
    <row r="143" spans="1:11">
      <c r="A143" s="271">
        <v>42515</v>
      </c>
      <c r="B143" s="266" t="s">
        <v>3454</v>
      </c>
      <c r="C143" s="120">
        <v>4902.5</v>
      </c>
      <c r="D143" s="315">
        <v>190</v>
      </c>
      <c r="E143" s="120"/>
      <c r="F143" s="232"/>
      <c r="G143" s="204">
        <f t="shared" si="2"/>
        <v>1476163.6099999985</v>
      </c>
    </row>
    <row r="144" spans="1:11">
      <c r="A144" s="271">
        <v>42515</v>
      </c>
      <c r="B144" s="266" t="s">
        <v>3455</v>
      </c>
      <c r="C144" s="120">
        <v>270.12</v>
      </c>
      <c r="D144" s="315">
        <v>191</v>
      </c>
      <c r="E144" s="120"/>
      <c r="F144" s="232"/>
      <c r="G144" s="204">
        <f t="shared" si="2"/>
        <v>1481066.1099999985</v>
      </c>
    </row>
    <row r="145" spans="1:8">
      <c r="A145" s="271">
        <v>42515</v>
      </c>
      <c r="B145" s="266" t="s">
        <v>3456</v>
      </c>
      <c r="C145" s="120">
        <v>3723</v>
      </c>
      <c r="D145" s="315">
        <v>192</v>
      </c>
      <c r="E145" s="120"/>
      <c r="F145" s="232"/>
      <c r="G145" s="204">
        <f t="shared" si="2"/>
        <v>1481336.2299999986</v>
      </c>
    </row>
    <row r="146" spans="1:8">
      <c r="A146" s="271">
        <v>42515</v>
      </c>
      <c r="B146" s="266" t="s">
        <v>3457</v>
      </c>
      <c r="C146" s="120">
        <v>829.4</v>
      </c>
      <c r="D146" s="315">
        <v>193</v>
      </c>
      <c r="E146" s="120"/>
      <c r="F146" s="232"/>
      <c r="G146" s="204">
        <f t="shared" si="2"/>
        <v>1485059.2299999986</v>
      </c>
      <c r="H146" s="250" t="s">
        <v>175</v>
      </c>
    </row>
    <row r="147" spans="1:8">
      <c r="A147" s="271">
        <v>42515</v>
      </c>
      <c r="B147" s="266" t="s">
        <v>3458</v>
      </c>
      <c r="C147" s="120">
        <v>394.8</v>
      </c>
      <c r="D147" s="315">
        <v>194</v>
      </c>
      <c r="E147" s="120"/>
      <c r="F147" s="232"/>
      <c r="G147" s="204">
        <f t="shared" si="2"/>
        <v>1485888.6299999985</v>
      </c>
    </row>
    <row r="148" spans="1:8">
      <c r="A148" s="271">
        <v>42515</v>
      </c>
      <c r="B148" s="266" t="s">
        <v>3459</v>
      </c>
      <c r="C148" s="120">
        <v>4408</v>
      </c>
      <c r="D148" s="315">
        <v>195</v>
      </c>
      <c r="E148" s="120"/>
      <c r="F148" s="232"/>
      <c r="G148" s="204">
        <f t="shared" si="2"/>
        <v>1486283.4299999985</v>
      </c>
    </row>
    <row r="149" spans="1:8">
      <c r="A149" s="271">
        <v>42515</v>
      </c>
      <c r="B149" s="266" t="s">
        <v>3460</v>
      </c>
      <c r="C149" s="120">
        <v>8526</v>
      </c>
      <c r="D149" s="315">
        <v>196</v>
      </c>
      <c r="E149" s="120"/>
      <c r="F149" s="232"/>
      <c r="G149" s="204">
        <f t="shared" si="2"/>
        <v>1490691.4299999985</v>
      </c>
    </row>
    <row r="150" spans="1:8">
      <c r="A150" s="271">
        <v>42515</v>
      </c>
      <c r="B150" s="266" t="s">
        <v>3461</v>
      </c>
      <c r="C150" s="120">
        <v>2283.91</v>
      </c>
      <c r="D150" s="315">
        <v>201</v>
      </c>
      <c r="E150" s="120"/>
      <c r="F150" s="232"/>
      <c r="G150" s="204">
        <f t="shared" si="2"/>
        <v>1499217.4299999985</v>
      </c>
    </row>
    <row r="151" spans="1:8">
      <c r="A151" s="271">
        <v>42515</v>
      </c>
      <c r="B151" s="266" t="s">
        <v>3462</v>
      </c>
      <c r="C151" s="120">
        <v>2081.16</v>
      </c>
      <c r="D151" s="315">
        <v>197</v>
      </c>
      <c r="E151" s="120"/>
      <c r="F151" s="232"/>
      <c r="G151" s="204">
        <f t="shared" si="2"/>
        <v>1501501.3399999985</v>
      </c>
    </row>
    <row r="152" spans="1:8">
      <c r="A152" s="271">
        <v>42515</v>
      </c>
      <c r="B152" s="266" t="s">
        <v>3463</v>
      </c>
      <c r="C152" s="120">
        <v>12528</v>
      </c>
      <c r="D152" s="315">
        <v>200</v>
      </c>
      <c r="E152" s="120"/>
      <c r="F152" s="232"/>
      <c r="G152" s="204">
        <f t="shared" si="2"/>
        <v>1503582.4999999984</v>
      </c>
    </row>
    <row r="153" spans="1:8">
      <c r="A153" s="271">
        <v>42515</v>
      </c>
      <c r="B153" s="266" t="s">
        <v>3464</v>
      </c>
      <c r="C153" s="120">
        <v>800.01</v>
      </c>
      <c r="D153" s="315">
        <v>184</v>
      </c>
      <c r="E153" s="120"/>
      <c r="F153" s="232"/>
      <c r="G153" s="204">
        <f t="shared" si="2"/>
        <v>1516110.4999999984</v>
      </c>
    </row>
    <row r="154" spans="1:8">
      <c r="A154" s="271">
        <v>42515</v>
      </c>
      <c r="B154" s="266" t="s">
        <v>3465</v>
      </c>
      <c r="C154" s="120">
        <v>10000</v>
      </c>
      <c r="D154" s="315">
        <v>185</v>
      </c>
      <c r="E154" s="120"/>
      <c r="F154" s="232"/>
      <c r="G154" s="204">
        <f t="shared" si="2"/>
        <v>1516910.5099999984</v>
      </c>
    </row>
    <row r="155" spans="1:8">
      <c r="A155" s="271">
        <v>42515</v>
      </c>
      <c r="B155" s="266" t="s">
        <v>3466</v>
      </c>
      <c r="C155" s="120">
        <v>20000</v>
      </c>
      <c r="D155" s="315">
        <v>186</v>
      </c>
      <c r="E155" s="120"/>
      <c r="F155" s="232"/>
      <c r="G155" s="204">
        <f t="shared" si="2"/>
        <v>1526910.5099999984</v>
      </c>
    </row>
    <row r="156" spans="1:8">
      <c r="A156" s="271">
        <v>42515</v>
      </c>
      <c r="B156" s="266" t="s">
        <v>3467</v>
      </c>
      <c r="C156" s="120">
        <v>348</v>
      </c>
      <c r="D156" s="315">
        <v>202</v>
      </c>
      <c r="E156" s="120"/>
      <c r="F156" s="232"/>
      <c r="G156" s="204">
        <f t="shared" si="2"/>
        <v>1546910.5099999984</v>
      </c>
    </row>
    <row r="157" spans="1:8">
      <c r="A157" s="271">
        <v>42515</v>
      </c>
      <c r="B157" s="266" t="s">
        <v>3468</v>
      </c>
      <c r="C157" s="120">
        <v>1000</v>
      </c>
      <c r="D157" s="315">
        <v>199</v>
      </c>
      <c r="E157" s="120"/>
      <c r="F157" s="232"/>
      <c r="G157" s="204">
        <f t="shared" si="2"/>
        <v>1547258.5099999984</v>
      </c>
    </row>
    <row r="158" spans="1:8">
      <c r="A158" s="271">
        <v>42515</v>
      </c>
      <c r="B158" s="266" t="s">
        <v>3469</v>
      </c>
      <c r="C158" s="120">
        <v>15995.85</v>
      </c>
      <c r="D158" s="315">
        <v>198</v>
      </c>
      <c r="E158" s="120"/>
      <c r="F158" s="232"/>
      <c r="G158" s="204">
        <f t="shared" si="2"/>
        <v>1548258.5099999984</v>
      </c>
    </row>
    <row r="159" spans="1:8">
      <c r="A159" s="271">
        <v>42515</v>
      </c>
      <c r="B159" s="266" t="s">
        <v>3470</v>
      </c>
      <c r="C159" s="120"/>
      <c r="E159" s="120">
        <v>264000</v>
      </c>
      <c r="F159" s="232">
        <v>267</v>
      </c>
      <c r="G159" s="204">
        <f t="shared" si="2"/>
        <v>1564254.3599999985</v>
      </c>
    </row>
    <row r="160" spans="1:8">
      <c r="A160" s="271">
        <v>42515</v>
      </c>
      <c r="B160" s="266" t="s">
        <v>3471</v>
      </c>
      <c r="C160" s="120">
        <v>721480.8</v>
      </c>
      <c r="D160" s="315">
        <v>181</v>
      </c>
      <c r="E160" s="120"/>
      <c r="F160" s="232"/>
      <c r="G160" s="204">
        <f t="shared" si="2"/>
        <v>1300254.3599999985</v>
      </c>
    </row>
    <row r="161" spans="1:8">
      <c r="A161" s="271">
        <v>42515</v>
      </c>
      <c r="B161" s="266" t="s">
        <v>3472</v>
      </c>
      <c r="C161" s="120"/>
      <c r="E161" s="120">
        <v>67477.679999999993</v>
      </c>
      <c r="F161" s="232" t="s">
        <v>4150</v>
      </c>
      <c r="G161" s="204">
        <f t="shared" si="2"/>
        <v>2021735.1599999985</v>
      </c>
    </row>
    <row r="162" spans="1:8">
      <c r="A162" s="271">
        <v>42515</v>
      </c>
      <c r="B162" s="266" t="s">
        <v>3472</v>
      </c>
      <c r="C162" s="120"/>
      <c r="E162" s="120">
        <v>293000</v>
      </c>
      <c r="F162" s="232">
        <v>272</v>
      </c>
      <c r="G162" s="204">
        <f t="shared" si="2"/>
        <v>1954257.4799999986</v>
      </c>
    </row>
    <row r="163" spans="1:8">
      <c r="A163" s="271">
        <v>42515</v>
      </c>
      <c r="B163" s="266" t="s">
        <v>3473</v>
      </c>
      <c r="C163" s="120"/>
      <c r="E163" s="120">
        <v>65000</v>
      </c>
      <c r="F163" s="232" t="s">
        <v>4151</v>
      </c>
      <c r="G163" s="204">
        <f t="shared" si="2"/>
        <v>1661257.4799999986</v>
      </c>
    </row>
    <row r="164" spans="1:8">
      <c r="A164" s="271">
        <v>42515</v>
      </c>
      <c r="B164" s="266" t="s">
        <v>3474</v>
      </c>
      <c r="C164" s="120"/>
      <c r="E164" s="120">
        <v>66000</v>
      </c>
      <c r="F164" s="232">
        <v>270</v>
      </c>
      <c r="G164" s="204">
        <f t="shared" si="2"/>
        <v>1596257.4799999986</v>
      </c>
    </row>
    <row r="165" spans="1:8">
      <c r="A165" s="271">
        <v>42515</v>
      </c>
      <c r="B165" s="266" t="s">
        <v>16</v>
      </c>
      <c r="C165" s="120"/>
      <c r="E165" s="120">
        <v>10916.22</v>
      </c>
      <c r="F165" s="232">
        <v>249</v>
      </c>
      <c r="G165" s="204">
        <f t="shared" si="2"/>
        <v>1530257.4799999986</v>
      </c>
      <c r="H165" s="250" t="s">
        <v>3475</v>
      </c>
    </row>
    <row r="166" spans="1:8">
      <c r="A166" s="271">
        <v>42515</v>
      </c>
      <c r="B166" s="266" t="s">
        <v>16</v>
      </c>
      <c r="C166" s="120"/>
      <c r="E166" s="120">
        <v>18915.849999999999</v>
      </c>
      <c r="F166" s="232">
        <v>257</v>
      </c>
      <c r="G166" s="204">
        <f t="shared" si="2"/>
        <v>1519341.2599999986</v>
      </c>
      <c r="H166" s="250" t="s">
        <v>3476</v>
      </c>
    </row>
    <row r="167" spans="1:8">
      <c r="A167" s="271">
        <v>42515</v>
      </c>
      <c r="B167" s="269" t="s">
        <v>3477</v>
      </c>
      <c r="C167" s="300">
        <v>39000</v>
      </c>
      <c r="D167" s="315" t="s">
        <v>4160</v>
      </c>
      <c r="E167" s="120"/>
      <c r="F167" s="232"/>
      <c r="G167" s="204">
        <f t="shared" si="2"/>
        <v>1500425.4099999985</v>
      </c>
    </row>
    <row r="168" spans="1:8">
      <c r="A168" s="272">
        <v>42515</v>
      </c>
      <c r="B168" s="268" t="s">
        <v>3478</v>
      </c>
      <c r="C168" s="120">
        <v>5000</v>
      </c>
      <c r="D168" s="315">
        <v>223</v>
      </c>
      <c r="E168" s="120"/>
      <c r="F168" s="232"/>
      <c r="G168" s="204">
        <f t="shared" si="2"/>
        <v>1539425.4099999985</v>
      </c>
    </row>
    <row r="169" spans="1:8">
      <c r="A169" s="271">
        <v>42515</v>
      </c>
      <c r="B169" s="266" t="s">
        <v>1165</v>
      </c>
      <c r="C169" s="120">
        <v>899997.95</v>
      </c>
      <c r="D169" s="315">
        <v>255</v>
      </c>
      <c r="E169" s="120"/>
      <c r="F169" s="232"/>
      <c r="G169" s="204">
        <f t="shared" si="2"/>
        <v>1544425.4099999985</v>
      </c>
    </row>
    <row r="170" spans="1:8">
      <c r="A170" s="271">
        <v>42515</v>
      </c>
      <c r="B170" s="266" t="s">
        <v>3479</v>
      </c>
      <c r="C170" s="120"/>
      <c r="E170" s="120">
        <v>196000</v>
      </c>
      <c r="F170" s="232">
        <v>268</v>
      </c>
      <c r="G170" s="204">
        <f t="shared" si="2"/>
        <v>2444423.3599999985</v>
      </c>
    </row>
    <row r="171" spans="1:8">
      <c r="A171" s="271">
        <v>42515</v>
      </c>
      <c r="B171" s="296" t="s">
        <v>50</v>
      </c>
      <c r="C171" s="120">
        <v>14.4</v>
      </c>
      <c r="D171" s="315">
        <v>226</v>
      </c>
      <c r="E171" s="120"/>
      <c r="F171" s="232"/>
      <c r="G171" s="204">
        <f t="shared" si="2"/>
        <v>2248423.3599999985</v>
      </c>
    </row>
    <row r="172" spans="1:8">
      <c r="A172" s="271">
        <v>42515</v>
      </c>
      <c r="B172" s="296" t="s">
        <v>52</v>
      </c>
      <c r="C172" s="120">
        <v>90</v>
      </c>
      <c r="D172" s="315">
        <v>226</v>
      </c>
      <c r="E172" s="120"/>
      <c r="F172" s="232"/>
      <c r="G172" s="204">
        <f t="shared" si="2"/>
        <v>2248437.7599999984</v>
      </c>
    </row>
    <row r="173" spans="1:8">
      <c r="A173" s="271">
        <v>42515</v>
      </c>
      <c r="B173" s="269" t="s">
        <v>53</v>
      </c>
      <c r="C173" s="120"/>
      <c r="E173" s="120">
        <v>35134.980000000003</v>
      </c>
      <c r="F173" s="232">
        <v>250</v>
      </c>
      <c r="G173" s="204">
        <f t="shared" si="2"/>
        <v>2248527.7599999984</v>
      </c>
      <c r="H173" s="270" t="s">
        <v>3480</v>
      </c>
    </row>
    <row r="174" spans="1:8">
      <c r="A174" s="271">
        <v>42515</v>
      </c>
      <c r="B174" s="296" t="s">
        <v>55</v>
      </c>
      <c r="C174" s="120">
        <v>29.24</v>
      </c>
      <c r="D174" s="315">
        <v>226</v>
      </c>
      <c r="E174" s="120"/>
      <c r="F174" s="232"/>
      <c r="G174" s="204">
        <f t="shared" si="2"/>
        <v>2213392.7799999984</v>
      </c>
    </row>
    <row r="175" spans="1:8">
      <c r="A175" s="271">
        <v>42515</v>
      </c>
      <c r="B175" s="296" t="s">
        <v>56</v>
      </c>
      <c r="C175" s="120">
        <v>182.74</v>
      </c>
      <c r="D175" s="315">
        <v>226</v>
      </c>
      <c r="E175" s="120"/>
      <c r="F175" s="232"/>
      <c r="G175" s="204">
        <f t="shared" si="2"/>
        <v>2213422.0199999986</v>
      </c>
    </row>
    <row r="176" spans="1:8">
      <c r="A176" s="271">
        <v>42515</v>
      </c>
      <c r="B176" s="269" t="s">
        <v>57</v>
      </c>
      <c r="C176" s="120"/>
      <c r="E176" s="120">
        <v>7459.82</v>
      </c>
      <c r="F176" s="232">
        <v>250</v>
      </c>
      <c r="G176" s="204">
        <f t="shared" si="2"/>
        <v>2213604.7599999988</v>
      </c>
      <c r="H176" s="270" t="s">
        <v>3480</v>
      </c>
    </row>
    <row r="177" spans="1:8">
      <c r="A177" s="271">
        <v>42515</v>
      </c>
      <c r="B177" s="266" t="s">
        <v>3481</v>
      </c>
      <c r="C177" s="120">
        <v>7301.39</v>
      </c>
      <c r="D177" s="315">
        <v>180</v>
      </c>
      <c r="E177" s="120"/>
      <c r="F177" s="232"/>
      <c r="G177" s="204">
        <f t="shared" si="2"/>
        <v>2206144.939999999</v>
      </c>
    </row>
    <row r="178" spans="1:8">
      <c r="A178" s="271">
        <v>42514</v>
      </c>
      <c r="B178" s="266" t="s">
        <v>3482</v>
      </c>
      <c r="C178" s="120">
        <v>371279.14</v>
      </c>
      <c r="D178" s="315">
        <v>260</v>
      </c>
      <c r="E178" s="120"/>
      <c r="F178" s="232"/>
      <c r="G178" s="204">
        <f t="shared" si="2"/>
        <v>2213446.3299999991</v>
      </c>
      <c r="H178" s="250" t="s">
        <v>2660</v>
      </c>
    </row>
    <row r="179" spans="1:8">
      <c r="A179" s="271">
        <v>42514</v>
      </c>
      <c r="B179" s="266" t="s">
        <v>1947</v>
      </c>
      <c r="C179" s="120">
        <v>1841.64</v>
      </c>
      <c r="E179" s="120"/>
      <c r="F179" s="232"/>
      <c r="G179" s="204">
        <f t="shared" si="2"/>
        <v>2584725.4699999993</v>
      </c>
      <c r="H179" s="250" t="s">
        <v>3337</v>
      </c>
    </row>
    <row r="180" spans="1:8">
      <c r="A180" s="271">
        <v>42514</v>
      </c>
      <c r="B180" s="266" t="s">
        <v>1245</v>
      </c>
      <c r="C180" s="120"/>
      <c r="E180" s="120">
        <v>1554000</v>
      </c>
      <c r="F180" s="232">
        <v>500</v>
      </c>
      <c r="G180" s="204">
        <f t="shared" si="2"/>
        <v>2586567.1099999994</v>
      </c>
    </row>
    <row r="181" spans="1:8">
      <c r="A181" s="271">
        <v>42514</v>
      </c>
      <c r="B181" s="266" t="s">
        <v>1950</v>
      </c>
      <c r="C181" s="120">
        <v>4142.49</v>
      </c>
      <c r="E181" s="120"/>
      <c r="F181" s="232"/>
      <c r="G181" s="204">
        <f t="shared" si="2"/>
        <v>1032567.1099999992</v>
      </c>
      <c r="H181" s="250" t="s">
        <v>3337</v>
      </c>
    </row>
    <row r="182" spans="1:8">
      <c r="A182" s="271">
        <v>42514</v>
      </c>
      <c r="B182" s="269" t="s">
        <v>3483</v>
      </c>
      <c r="C182" s="120"/>
      <c r="E182" s="120">
        <v>5000</v>
      </c>
      <c r="F182" s="232"/>
      <c r="G182" s="204">
        <f t="shared" si="2"/>
        <v>1036709.5999999992</v>
      </c>
    </row>
    <row r="183" spans="1:8">
      <c r="A183" s="271">
        <v>42514</v>
      </c>
      <c r="B183" s="269" t="s">
        <v>1179</v>
      </c>
      <c r="C183" s="120">
        <v>777000</v>
      </c>
      <c r="D183" s="315">
        <v>179</v>
      </c>
      <c r="E183" s="120"/>
      <c r="F183" s="232"/>
      <c r="G183" s="204">
        <f t="shared" si="2"/>
        <v>1031709.5999999992</v>
      </c>
      <c r="H183" s="250" t="s">
        <v>3484</v>
      </c>
    </row>
    <row r="184" spans="1:8">
      <c r="A184" s="271">
        <v>42514</v>
      </c>
      <c r="B184" s="269" t="s">
        <v>3485</v>
      </c>
      <c r="C184" s="120"/>
      <c r="E184" s="120">
        <v>20000</v>
      </c>
      <c r="F184" s="232">
        <v>254</v>
      </c>
      <c r="G184" s="204">
        <f t="shared" si="2"/>
        <v>1808709.5999999992</v>
      </c>
      <c r="H184" s="250" t="s">
        <v>3486</v>
      </c>
    </row>
    <row r="185" spans="1:8">
      <c r="A185" s="271">
        <v>42514</v>
      </c>
      <c r="B185" s="269" t="s">
        <v>3487</v>
      </c>
      <c r="C185" s="120"/>
      <c r="E185" s="120">
        <v>1</v>
      </c>
      <c r="F185" s="232"/>
      <c r="G185" s="204">
        <f t="shared" si="2"/>
        <v>1788709.5999999992</v>
      </c>
    </row>
    <row r="186" spans="1:8">
      <c r="A186" s="271">
        <v>42514</v>
      </c>
      <c r="B186" s="269" t="s">
        <v>16</v>
      </c>
      <c r="C186" s="120"/>
      <c r="E186" s="120">
        <v>134000</v>
      </c>
      <c r="F186" s="232">
        <v>243</v>
      </c>
      <c r="G186" s="204">
        <f t="shared" si="2"/>
        <v>1788708.5999999992</v>
      </c>
      <c r="H186" s="250" t="s">
        <v>3488</v>
      </c>
    </row>
    <row r="187" spans="1:8">
      <c r="A187" s="271">
        <v>42514</v>
      </c>
      <c r="B187" s="269" t="s">
        <v>3489</v>
      </c>
      <c r="C187" s="120"/>
      <c r="E187" s="120">
        <v>20000</v>
      </c>
      <c r="F187" s="232"/>
      <c r="G187" s="204">
        <f t="shared" si="2"/>
        <v>1654708.5999999992</v>
      </c>
      <c r="H187" s="250" t="s">
        <v>3397</v>
      </c>
    </row>
    <row r="188" spans="1:8">
      <c r="A188" s="271">
        <v>42514</v>
      </c>
      <c r="B188" s="269" t="s">
        <v>13</v>
      </c>
      <c r="C188" s="120"/>
      <c r="E188" s="120">
        <v>50000</v>
      </c>
      <c r="F188" s="232">
        <v>244</v>
      </c>
      <c r="G188" s="204">
        <f t="shared" si="2"/>
        <v>1634708.5999999992</v>
      </c>
      <c r="H188" s="250" t="s">
        <v>3490</v>
      </c>
    </row>
    <row r="189" spans="1:8">
      <c r="A189" s="271">
        <v>42514</v>
      </c>
      <c r="B189" s="269" t="s">
        <v>13</v>
      </c>
      <c r="C189" s="120"/>
      <c r="E189" s="120">
        <v>50000</v>
      </c>
      <c r="F189" s="232">
        <v>245</v>
      </c>
      <c r="G189" s="204">
        <f t="shared" si="2"/>
        <v>1584708.5999999992</v>
      </c>
      <c r="H189" s="250" t="s">
        <v>3491</v>
      </c>
    </row>
    <row r="190" spans="1:8">
      <c r="A190" s="271">
        <v>42514</v>
      </c>
      <c r="B190" s="288" t="s">
        <v>3492</v>
      </c>
      <c r="C190" s="120"/>
      <c r="E190" s="120">
        <v>215549.52</v>
      </c>
      <c r="F190" s="232">
        <v>278</v>
      </c>
      <c r="G190" s="204">
        <f t="shared" si="2"/>
        <v>1534708.5999999992</v>
      </c>
      <c r="H190" s="250" t="s">
        <v>3784</v>
      </c>
    </row>
    <row r="191" spans="1:8">
      <c r="A191" s="271">
        <v>42514</v>
      </c>
      <c r="B191" s="288" t="s">
        <v>3493</v>
      </c>
      <c r="C191" s="120"/>
      <c r="E191" s="120">
        <v>96007.2</v>
      </c>
      <c r="F191" s="232">
        <v>273</v>
      </c>
      <c r="G191" s="204">
        <f t="shared" si="2"/>
        <v>1319159.0799999991</v>
      </c>
      <c r="H191" s="250" t="s">
        <v>3784</v>
      </c>
    </row>
    <row r="192" spans="1:8">
      <c r="A192" s="271">
        <v>42514</v>
      </c>
      <c r="B192" s="269" t="s">
        <v>3494</v>
      </c>
      <c r="C192" s="120"/>
      <c r="E192" s="120">
        <v>1840</v>
      </c>
      <c r="F192" s="232">
        <v>256</v>
      </c>
      <c r="G192" s="204">
        <f t="shared" si="2"/>
        <v>1223151.8799999992</v>
      </c>
      <c r="H192" s="250" t="s">
        <v>3495</v>
      </c>
    </row>
    <row r="193" spans="1:8">
      <c r="A193" s="271">
        <v>42514</v>
      </c>
      <c r="B193" s="269" t="s">
        <v>3496</v>
      </c>
      <c r="C193" s="120"/>
      <c r="E193" s="120">
        <v>254578.95</v>
      </c>
      <c r="F193" s="232">
        <v>252</v>
      </c>
      <c r="G193" s="204">
        <f t="shared" si="2"/>
        <v>1221311.8799999992</v>
      </c>
      <c r="H193" s="250" t="s">
        <v>3497</v>
      </c>
    </row>
    <row r="194" spans="1:8">
      <c r="A194" s="271">
        <v>42514</v>
      </c>
      <c r="B194" s="269" t="s">
        <v>4149</v>
      </c>
      <c r="C194" s="120"/>
      <c r="E194" s="120">
        <v>39000</v>
      </c>
      <c r="F194" s="232" t="s">
        <v>4160</v>
      </c>
      <c r="G194" s="204">
        <f t="shared" si="2"/>
        <v>966732.92999999924</v>
      </c>
    </row>
    <row r="195" spans="1:8">
      <c r="A195" s="271">
        <v>42514</v>
      </c>
      <c r="B195" s="269" t="s">
        <v>4148</v>
      </c>
      <c r="C195" s="120">
        <v>7540.03</v>
      </c>
      <c r="D195" s="315">
        <v>175</v>
      </c>
      <c r="E195" s="120"/>
      <c r="F195" s="232"/>
      <c r="G195" s="204">
        <f t="shared" si="2"/>
        <v>927732.92999999924</v>
      </c>
    </row>
    <row r="196" spans="1:8">
      <c r="A196" s="271">
        <v>42514</v>
      </c>
      <c r="B196" s="269" t="s">
        <v>4147</v>
      </c>
      <c r="C196" s="120">
        <v>5318.95</v>
      </c>
      <c r="D196" s="315">
        <v>174</v>
      </c>
      <c r="E196" s="120"/>
      <c r="F196" s="232"/>
      <c r="G196" s="204">
        <f t="shared" si="2"/>
        <v>935272.95999999926</v>
      </c>
    </row>
    <row r="197" spans="1:8">
      <c r="A197" s="271">
        <v>42514</v>
      </c>
      <c r="B197" s="269" t="s">
        <v>3498</v>
      </c>
      <c r="C197" s="120">
        <v>2190</v>
      </c>
      <c r="D197" s="315">
        <v>176</v>
      </c>
      <c r="E197" s="120"/>
      <c r="F197" s="232"/>
      <c r="G197" s="204">
        <f t="shared" si="2"/>
        <v>940591.90999999922</v>
      </c>
    </row>
    <row r="198" spans="1:8">
      <c r="A198" s="271">
        <v>42514</v>
      </c>
      <c r="B198" s="269" t="s">
        <v>3499</v>
      </c>
      <c r="C198" s="120">
        <v>6500</v>
      </c>
      <c r="D198" s="315">
        <v>177</v>
      </c>
      <c r="E198" s="120"/>
      <c r="F198" s="232"/>
      <c r="G198" s="204">
        <f t="shared" si="2"/>
        <v>942781.90999999922</v>
      </c>
    </row>
    <row r="199" spans="1:8">
      <c r="A199" s="271">
        <v>42514</v>
      </c>
      <c r="B199" s="269" t="s">
        <v>3500</v>
      </c>
      <c r="C199" s="120">
        <v>2500</v>
      </c>
      <c r="D199" s="315">
        <v>178</v>
      </c>
      <c r="E199" s="120"/>
      <c r="F199" s="232"/>
      <c r="G199" s="204">
        <f t="shared" si="2"/>
        <v>949281.90999999922</v>
      </c>
    </row>
    <row r="200" spans="1:8">
      <c r="A200" s="271">
        <v>42514</v>
      </c>
      <c r="B200" s="269" t="s">
        <v>3501</v>
      </c>
      <c r="C200" s="120">
        <v>4361.6000000000004</v>
      </c>
      <c r="D200" s="315">
        <v>173</v>
      </c>
      <c r="E200" s="120"/>
      <c r="F200" s="232"/>
      <c r="G200" s="204">
        <f t="shared" si="2"/>
        <v>951781.90999999922</v>
      </c>
    </row>
    <row r="201" spans="1:8">
      <c r="A201" s="271">
        <v>42514</v>
      </c>
      <c r="B201" s="269" t="s">
        <v>3502</v>
      </c>
      <c r="C201" s="120"/>
      <c r="E201" s="120">
        <v>1025</v>
      </c>
      <c r="F201" s="232"/>
      <c r="G201" s="204">
        <f t="shared" si="2"/>
        <v>956143.50999999919</v>
      </c>
    </row>
    <row r="202" spans="1:8">
      <c r="A202" s="271">
        <v>42514</v>
      </c>
      <c r="B202" s="266" t="s">
        <v>3503</v>
      </c>
      <c r="C202" s="120"/>
      <c r="E202" s="120">
        <v>2167</v>
      </c>
      <c r="F202" s="232">
        <v>255</v>
      </c>
      <c r="G202" s="204">
        <f t="shared" ref="G202:G265" si="3">+G203-C202+E202</f>
        <v>955118.50999999919</v>
      </c>
      <c r="H202" s="250" t="s">
        <v>3504</v>
      </c>
    </row>
    <row r="203" spans="1:8">
      <c r="A203" s="271">
        <v>42514</v>
      </c>
      <c r="B203" s="266" t="s">
        <v>3505</v>
      </c>
      <c r="C203" s="120"/>
      <c r="E203" s="120">
        <v>230000</v>
      </c>
      <c r="F203" s="232">
        <v>253</v>
      </c>
      <c r="G203" s="204">
        <f t="shared" si="3"/>
        <v>952951.50999999919</v>
      </c>
      <c r="H203" s="250" t="s">
        <v>3506</v>
      </c>
    </row>
    <row r="204" spans="1:8">
      <c r="A204" s="271">
        <v>42514</v>
      </c>
      <c r="B204" s="266" t="s">
        <v>3507</v>
      </c>
      <c r="C204" s="120">
        <v>5370.01</v>
      </c>
      <c r="D204" s="315">
        <v>159</v>
      </c>
      <c r="E204" s="120"/>
      <c r="F204" s="232"/>
      <c r="G204" s="204">
        <f t="shared" si="3"/>
        <v>722951.50999999919</v>
      </c>
    </row>
    <row r="205" spans="1:8">
      <c r="A205" s="271">
        <v>42514</v>
      </c>
      <c r="B205" s="266" t="s">
        <v>3508</v>
      </c>
      <c r="C205" s="120">
        <v>821421.16</v>
      </c>
      <c r="D205" s="315">
        <v>165</v>
      </c>
      <c r="E205" s="120"/>
      <c r="F205" s="232"/>
      <c r="G205" s="204">
        <f t="shared" si="3"/>
        <v>728321.5199999992</v>
      </c>
    </row>
    <row r="206" spans="1:8">
      <c r="A206" s="271">
        <v>42514</v>
      </c>
      <c r="B206" s="266" t="s">
        <v>16</v>
      </c>
      <c r="C206" s="120"/>
      <c r="E206" s="120">
        <v>9114.0400000000009</v>
      </c>
      <c r="F206" s="232">
        <v>229</v>
      </c>
      <c r="G206" s="204">
        <f t="shared" si="3"/>
        <v>1549742.6799999992</v>
      </c>
      <c r="H206" s="250" t="s">
        <v>3509</v>
      </c>
    </row>
    <row r="207" spans="1:8">
      <c r="A207" s="271">
        <v>42514</v>
      </c>
      <c r="B207" s="266" t="s">
        <v>16</v>
      </c>
      <c r="C207" s="120"/>
      <c r="E207" s="120">
        <v>13060.99</v>
      </c>
      <c r="F207" s="232">
        <v>224</v>
      </c>
      <c r="G207" s="204">
        <f t="shared" si="3"/>
        <v>1540628.6399999992</v>
      </c>
      <c r="H207" s="250" t="s">
        <v>3510</v>
      </c>
    </row>
    <row r="208" spans="1:8">
      <c r="A208" s="271">
        <v>42514</v>
      </c>
      <c r="B208" s="266" t="s">
        <v>16</v>
      </c>
      <c r="C208" s="120"/>
      <c r="E208" s="120">
        <v>3823.64</v>
      </c>
      <c r="F208" s="232">
        <v>219</v>
      </c>
      <c r="G208" s="204">
        <f t="shared" si="3"/>
        <v>1527567.6499999992</v>
      </c>
      <c r="H208" s="250" t="s">
        <v>3511</v>
      </c>
    </row>
    <row r="209" spans="1:11">
      <c r="A209" s="271">
        <v>42514</v>
      </c>
      <c r="B209" s="266" t="s">
        <v>16</v>
      </c>
      <c r="C209" s="120"/>
      <c r="E209" s="120">
        <v>17714.16</v>
      </c>
      <c r="F209" s="232">
        <v>238</v>
      </c>
      <c r="G209" s="204">
        <f t="shared" si="3"/>
        <v>1523744.0099999993</v>
      </c>
    </row>
    <row r="210" spans="1:11">
      <c r="A210" s="271">
        <v>42514</v>
      </c>
      <c r="B210" s="266" t="s">
        <v>3512</v>
      </c>
      <c r="C210" s="120"/>
      <c r="E210" s="120">
        <v>145000</v>
      </c>
      <c r="F210" s="232">
        <v>235</v>
      </c>
      <c r="G210" s="204">
        <f t="shared" si="3"/>
        <v>1506029.8499999994</v>
      </c>
    </row>
    <row r="211" spans="1:11">
      <c r="A211" s="271">
        <v>42514</v>
      </c>
      <c r="B211" s="266" t="s">
        <v>3513</v>
      </c>
      <c r="C211" s="120">
        <v>67477.679999999993</v>
      </c>
      <c r="D211" s="315" t="s">
        <v>4161</v>
      </c>
      <c r="E211" s="120"/>
      <c r="F211" s="232"/>
      <c r="G211" s="204">
        <f t="shared" si="3"/>
        <v>1361029.8499999994</v>
      </c>
    </row>
    <row r="212" spans="1:11">
      <c r="A212" s="271">
        <v>42514</v>
      </c>
      <c r="B212" s="269" t="s">
        <v>3514</v>
      </c>
      <c r="C212" s="120"/>
      <c r="E212" s="120">
        <v>39000</v>
      </c>
      <c r="F212" s="232">
        <v>258</v>
      </c>
      <c r="G212" s="204">
        <f t="shared" si="3"/>
        <v>1428507.5299999993</v>
      </c>
      <c r="H212" s="250" t="s">
        <v>3515</v>
      </c>
    </row>
    <row r="213" spans="1:11">
      <c r="A213" s="271">
        <v>42514</v>
      </c>
      <c r="B213" s="269" t="s">
        <v>3516</v>
      </c>
      <c r="C213" s="120"/>
      <c r="E213" s="120">
        <v>212580.85</v>
      </c>
      <c r="F213" s="232">
        <v>311</v>
      </c>
      <c r="G213" s="204">
        <f t="shared" si="3"/>
        <v>1389507.5299999993</v>
      </c>
      <c r="H213" s="250" t="s">
        <v>3517</v>
      </c>
      <c r="I213" s="99" t="s">
        <v>802</v>
      </c>
    </row>
    <row r="214" spans="1:11">
      <c r="A214" s="271">
        <v>42514</v>
      </c>
      <c r="B214" s="269" t="s">
        <v>3518</v>
      </c>
      <c r="C214" s="120"/>
      <c r="E214" s="120">
        <v>1025</v>
      </c>
      <c r="F214" s="232">
        <v>248</v>
      </c>
      <c r="G214" s="204">
        <f t="shared" si="3"/>
        <v>1176926.6799999992</v>
      </c>
      <c r="H214" s="250" t="s">
        <v>3519</v>
      </c>
    </row>
    <row r="215" spans="1:11">
      <c r="A215" s="271">
        <v>42514</v>
      </c>
      <c r="B215" s="269" t="s">
        <v>3520</v>
      </c>
      <c r="C215" s="120"/>
      <c r="E215" s="120">
        <v>126000</v>
      </c>
      <c r="F215" s="232">
        <v>251</v>
      </c>
      <c r="G215" s="204">
        <f t="shared" si="3"/>
        <v>1175901.6799999992</v>
      </c>
      <c r="H215" s="250" t="s">
        <v>3521</v>
      </c>
    </row>
    <row r="216" spans="1:11">
      <c r="A216" s="271">
        <v>42514</v>
      </c>
      <c r="B216" s="296" t="s">
        <v>50</v>
      </c>
      <c r="C216" s="120">
        <v>5.76</v>
      </c>
      <c r="D216" s="315">
        <v>226</v>
      </c>
      <c r="E216" s="120"/>
      <c r="F216" s="232"/>
      <c r="G216" s="204">
        <f t="shared" si="3"/>
        <v>1049901.6799999992</v>
      </c>
    </row>
    <row r="217" spans="1:11">
      <c r="A217" s="271">
        <v>42514</v>
      </c>
      <c r="B217" s="296" t="s">
        <v>52</v>
      </c>
      <c r="C217" s="120">
        <v>36</v>
      </c>
      <c r="D217" s="315">
        <v>226</v>
      </c>
      <c r="E217" s="120"/>
      <c r="F217" s="232"/>
      <c r="G217" s="204">
        <f t="shared" si="3"/>
        <v>1049907.4399999992</v>
      </c>
    </row>
    <row r="218" spans="1:11">
      <c r="A218" s="271">
        <v>42514</v>
      </c>
      <c r="B218" s="269" t="s">
        <v>53</v>
      </c>
      <c r="C218" s="120"/>
      <c r="E218" s="120">
        <v>22000</v>
      </c>
      <c r="F218" s="232">
        <v>237</v>
      </c>
      <c r="G218" s="204">
        <f t="shared" si="3"/>
        <v>1049943.4399999992</v>
      </c>
    </row>
    <row r="219" spans="1:11">
      <c r="A219" s="271">
        <v>42514</v>
      </c>
      <c r="B219" s="296" t="s">
        <v>55</v>
      </c>
      <c r="C219" s="120">
        <v>4.0199999999999996</v>
      </c>
      <c r="D219" s="315">
        <v>226</v>
      </c>
      <c r="E219" s="120"/>
      <c r="F219" s="232"/>
      <c r="G219" s="204">
        <f t="shared" si="3"/>
        <v>1027943.4399999992</v>
      </c>
    </row>
    <row r="220" spans="1:11">
      <c r="A220" s="271">
        <v>42514</v>
      </c>
      <c r="B220" s="296" t="s">
        <v>56</v>
      </c>
      <c r="C220" s="120">
        <v>25.11</v>
      </c>
      <c r="D220" s="315">
        <v>226</v>
      </c>
      <c r="E220" s="120"/>
      <c r="F220" s="232"/>
      <c r="G220" s="204">
        <f t="shared" si="3"/>
        <v>1027947.4599999993</v>
      </c>
    </row>
    <row r="221" spans="1:11">
      <c r="A221" s="271">
        <v>42514</v>
      </c>
      <c r="B221" s="269" t="s">
        <v>57</v>
      </c>
      <c r="C221" s="120"/>
      <c r="E221" s="120">
        <v>1025</v>
      </c>
      <c r="F221" s="232">
        <v>237</v>
      </c>
      <c r="G221" s="204">
        <f t="shared" si="3"/>
        <v>1027972.5699999993</v>
      </c>
    </row>
    <row r="222" spans="1:11">
      <c r="A222" s="271">
        <v>42513</v>
      </c>
      <c r="B222" s="269" t="s">
        <v>244</v>
      </c>
      <c r="C222" s="120">
        <v>13451.93</v>
      </c>
      <c r="D222" s="315">
        <v>170</v>
      </c>
      <c r="E222" s="120"/>
      <c r="F222" s="232"/>
      <c r="G222" s="204">
        <f t="shared" si="3"/>
        <v>1026947.5699999993</v>
      </c>
      <c r="H222" s="250" t="s">
        <v>3522</v>
      </c>
      <c r="J222" s="129">
        <v>1026947.57</v>
      </c>
      <c r="K222" s="129">
        <f>+G222-J222</f>
        <v>0</v>
      </c>
    </row>
    <row r="223" spans="1:11">
      <c r="A223" s="271">
        <v>42513</v>
      </c>
      <c r="B223" s="269" t="s">
        <v>3523</v>
      </c>
      <c r="C223" s="120"/>
      <c r="E223" s="120">
        <v>3800</v>
      </c>
      <c r="F223" s="232">
        <v>247</v>
      </c>
      <c r="G223" s="204">
        <f t="shared" si="3"/>
        <v>1040399.4999999993</v>
      </c>
      <c r="H223" s="250" t="s">
        <v>3524</v>
      </c>
    </row>
    <row r="224" spans="1:11">
      <c r="A224" s="271">
        <v>42513</v>
      </c>
      <c r="B224" s="269" t="s">
        <v>3525</v>
      </c>
      <c r="C224" s="120"/>
      <c r="E224" s="120">
        <v>301056</v>
      </c>
      <c r="F224" s="232">
        <v>246</v>
      </c>
      <c r="G224" s="204">
        <f t="shared" si="3"/>
        <v>1036599.4999999993</v>
      </c>
      <c r="H224" s="250" t="s">
        <v>3526</v>
      </c>
    </row>
    <row r="225" spans="1:9">
      <c r="A225" s="271">
        <v>42513</v>
      </c>
      <c r="B225" s="266" t="s">
        <v>3527</v>
      </c>
      <c r="C225" s="120"/>
      <c r="E225" s="120">
        <v>4100</v>
      </c>
      <c r="F225" s="232">
        <v>231</v>
      </c>
      <c r="G225" s="204">
        <f t="shared" si="3"/>
        <v>735543.4999999993</v>
      </c>
      <c r="H225" s="250" t="s">
        <v>3528</v>
      </c>
    </row>
    <row r="226" spans="1:9">
      <c r="A226" s="271">
        <v>42513</v>
      </c>
      <c r="B226" s="266" t="s">
        <v>173</v>
      </c>
      <c r="C226" s="120"/>
      <c r="E226" s="120">
        <v>1025</v>
      </c>
      <c r="F226" s="232">
        <v>232</v>
      </c>
      <c r="G226" s="204">
        <f t="shared" si="3"/>
        <v>731443.4999999993</v>
      </c>
      <c r="H226" s="250" t="s">
        <v>3528</v>
      </c>
    </row>
    <row r="227" spans="1:9">
      <c r="A227" s="271">
        <v>42513</v>
      </c>
      <c r="B227" s="266" t="s">
        <v>3529</v>
      </c>
      <c r="C227" s="120"/>
      <c r="E227" s="120">
        <v>51260</v>
      </c>
      <c r="F227" s="232">
        <v>242</v>
      </c>
      <c r="G227" s="204">
        <f t="shared" si="3"/>
        <v>730418.4999999993</v>
      </c>
      <c r="H227" s="250" t="s">
        <v>3530</v>
      </c>
    </row>
    <row r="228" spans="1:9">
      <c r="A228" s="271">
        <v>42513</v>
      </c>
      <c r="B228" s="266" t="s">
        <v>3531</v>
      </c>
      <c r="C228" s="120"/>
      <c r="E228" s="120">
        <v>67477.679999999993</v>
      </c>
      <c r="F228" s="232" t="s">
        <v>4162</v>
      </c>
      <c r="G228" s="204">
        <f t="shared" si="3"/>
        <v>679158.4999999993</v>
      </c>
    </row>
    <row r="229" spans="1:9">
      <c r="A229" s="271">
        <v>42513</v>
      </c>
      <c r="B229" s="266" t="s">
        <v>3532</v>
      </c>
      <c r="C229" s="120">
        <v>4165.25</v>
      </c>
      <c r="D229" s="315">
        <v>167</v>
      </c>
      <c r="E229" s="120"/>
      <c r="F229" s="232"/>
      <c r="G229" s="204">
        <f t="shared" si="3"/>
        <v>611680.81999999937</v>
      </c>
    </row>
    <row r="230" spans="1:9">
      <c r="A230" s="271">
        <v>42513</v>
      </c>
      <c r="B230" s="266" t="s">
        <v>3533</v>
      </c>
      <c r="C230" s="120">
        <v>4000</v>
      </c>
      <c r="D230" s="315">
        <v>168</v>
      </c>
      <c r="E230" s="120"/>
      <c r="F230" s="232"/>
      <c r="G230" s="204">
        <f t="shared" si="3"/>
        <v>615846.06999999937</v>
      </c>
    </row>
    <row r="231" spans="1:9">
      <c r="A231" s="271">
        <v>42513</v>
      </c>
      <c r="B231" s="266" t="s">
        <v>3534</v>
      </c>
      <c r="C231" s="120"/>
      <c r="E231" s="120">
        <v>78000</v>
      </c>
      <c r="F231" s="232">
        <v>239</v>
      </c>
      <c r="G231" s="204">
        <f t="shared" si="3"/>
        <v>619846.06999999937</v>
      </c>
    </row>
    <row r="232" spans="1:9">
      <c r="A232" s="271">
        <v>42513</v>
      </c>
      <c r="B232" s="266" t="s">
        <v>3535</v>
      </c>
      <c r="C232" s="120"/>
      <c r="E232" s="120">
        <v>45000</v>
      </c>
      <c r="F232" s="232">
        <v>240</v>
      </c>
      <c r="G232" s="204">
        <f t="shared" si="3"/>
        <v>541846.06999999937</v>
      </c>
    </row>
    <row r="233" spans="1:9">
      <c r="A233" s="271">
        <v>42513</v>
      </c>
      <c r="B233" s="266" t="s">
        <v>3536</v>
      </c>
      <c r="C233" s="120"/>
      <c r="E233" s="120">
        <v>1025</v>
      </c>
      <c r="F233" s="232">
        <v>234</v>
      </c>
      <c r="G233" s="204">
        <f t="shared" si="3"/>
        <v>496846.06999999937</v>
      </c>
    </row>
    <row r="234" spans="1:9">
      <c r="A234" s="271">
        <v>42513</v>
      </c>
      <c r="B234" s="288" t="s">
        <v>3537</v>
      </c>
      <c r="C234" s="120"/>
      <c r="E234" s="120">
        <v>51340.160000000003</v>
      </c>
      <c r="F234" s="232">
        <v>235</v>
      </c>
      <c r="G234" s="204">
        <f t="shared" si="3"/>
        <v>495821.06999999937</v>
      </c>
      <c r="H234" s="250" t="s">
        <v>3784</v>
      </c>
    </row>
    <row r="235" spans="1:9">
      <c r="A235" s="271">
        <v>42513</v>
      </c>
      <c r="B235" s="266" t="s">
        <v>3538</v>
      </c>
      <c r="C235" s="120">
        <v>978686.68</v>
      </c>
      <c r="D235" s="315">
        <v>164</v>
      </c>
      <c r="E235" s="120"/>
      <c r="F235" s="232"/>
      <c r="G235" s="204">
        <f t="shared" si="3"/>
        <v>444480.90999999933</v>
      </c>
    </row>
    <row r="236" spans="1:9">
      <c r="A236" s="271">
        <v>42513</v>
      </c>
      <c r="B236" s="266" t="s">
        <v>3539</v>
      </c>
      <c r="C236" s="120"/>
      <c r="E236" s="120">
        <v>53713.63</v>
      </c>
      <c r="F236" s="232">
        <v>259</v>
      </c>
      <c r="G236" s="204">
        <f t="shared" si="3"/>
        <v>1423167.5899999994</v>
      </c>
      <c r="H236" s="250" t="s">
        <v>3540</v>
      </c>
      <c r="I236" s="99" t="s">
        <v>802</v>
      </c>
    </row>
    <row r="237" spans="1:9">
      <c r="A237" s="271">
        <v>42513</v>
      </c>
      <c r="B237" s="266" t="s">
        <v>3541</v>
      </c>
      <c r="C237" s="120"/>
      <c r="E237" s="120">
        <v>113197.23</v>
      </c>
      <c r="F237" s="232">
        <v>260</v>
      </c>
      <c r="G237" s="204">
        <f t="shared" si="3"/>
        <v>1369453.9599999995</v>
      </c>
      <c r="H237" s="250" t="s">
        <v>3542</v>
      </c>
      <c r="I237" s="99" t="s">
        <v>802</v>
      </c>
    </row>
    <row r="238" spans="1:9">
      <c r="A238" s="271">
        <v>42513</v>
      </c>
      <c r="B238" s="266" t="s">
        <v>3543</v>
      </c>
      <c r="C238" s="120"/>
      <c r="E238" s="120">
        <v>7673.1</v>
      </c>
      <c r="F238" s="232">
        <v>332</v>
      </c>
      <c r="G238" s="204">
        <f t="shared" si="3"/>
        <v>1256256.7299999995</v>
      </c>
      <c r="H238" s="250" t="s">
        <v>815</v>
      </c>
    </row>
    <row r="239" spans="1:9">
      <c r="A239" s="272">
        <v>42513</v>
      </c>
      <c r="B239" s="268" t="s">
        <v>3544</v>
      </c>
      <c r="C239" s="120">
        <v>5000</v>
      </c>
      <c r="D239" s="315">
        <v>223</v>
      </c>
      <c r="E239" s="120"/>
      <c r="F239" s="232"/>
      <c r="G239" s="204">
        <f t="shared" si="3"/>
        <v>1248583.6299999994</v>
      </c>
    </row>
    <row r="240" spans="1:9">
      <c r="A240" s="271">
        <v>42513</v>
      </c>
      <c r="B240" s="266" t="s">
        <v>3545</v>
      </c>
      <c r="C240" s="120">
        <v>12000</v>
      </c>
      <c r="D240" s="315">
        <v>163</v>
      </c>
      <c r="E240" s="120"/>
      <c r="F240" s="232"/>
      <c r="G240" s="204">
        <f t="shared" si="3"/>
        <v>1253583.6299999994</v>
      </c>
    </row>
    <row r="241" spans="1:8">
      <c r="A241" s="271">
        <v>42513</v>
      </c>
      <c r="B241" s="266" t="s">
        <v>3546</v>
      </c>
      <c r="C241" s="120"/>
      <c r="E241" s="120">
        <v>1025</v>
      </c>
      <c r="F241" s="232">
        <v>230</v>
      </c>
      <c r="G241" s="204">
        <f t="shared" si="3"/>
        <v>1265583.6299999994</v>
      </c>
      <c r="H241" s="250" t="s">
        <v>3528</v>
      </c>
    </row>
    <row r="242" spans="1:8">
      <c r="A242" s="271">
        <v>42513</v>
      </c>
      <c r="B242" s="266" t="s">
        <v>3547</v>
      </c>
      <c r="C242" s="120">
        <v>1000</v>
      </c>
      <c r="D242" s="315" t="s">
        <v>4155</v>
      </c>
      <c r="E242" s="120"/>
      <c r="F242" s="232"/>
      <c r="G242" s="204">
        <f t="shared" si="3"/>
        <v>1264558.6299999994</v>
      </c>
    </row>
    <row r="243" spans="1:8">
      <c r="A243" s="271">
        <v>42513</v>
      </c>
      <c r="B243" s="296" t="s">
        <v>55</v>
      </c>
      <c r="C243" s="120">
        <v>76.75</v>
      </c>
      <c r="D243" s="315">
        <v>226</v>
      </c>
      <c r="E243" s="120"/>
      <c r="F243" s="232"/>
      <c r="G243" s="204">
        <f t="shared" si="3"/>
        <v>1265558.6299999994</v>
      </c>
    </row>
    <row r="244" spans="1:8">
      <c r="A244" s="271">
        <v>42513</v>
      </c>
      <c r="B244" s="296" t="s">
        <v>56</v>
      </c>
      <c r="C244" s="120">
        <v>479.7</v>
      </c>
      <c r="D244" s="315">
        <v>226</v>
      </c>
      <c r="E244" s="120"/>
      <c r="F244" s="232"/>
      <c r="G244" s="204">
        <f t="shared" si="3"/>
        <v>1265635.3799999994</v>
      </c>
    </row>
    <row r="245" spans="1:8">
      <c r="A245" s="271">
        <v>42513</v>
      </c>
      <c r="B245" s="266" t="s">
        <v>57</v>
      </c>
      <c r="C245" s="120"/>
      <c r="E245" s="120">
        <v>19580</v>
      </c>
      <c r="F245" s="232">
        <v>226</v>
      </c>
      <c r="G245" s="204">
        <f t="shared" si="3"/>
        <v>1266115.0799999994</v>
      </c>
      <c r="H245" s="270" t="s">
        <v>3548</v>
      </c>
    </row>
    <row r="246" spans="1:8">
      <c r="A246" s="271">
        <v>42513</v>
      </c>
      <c r="B246" s="296" t="s">
        <v>50</v>
      </c>
      <c r="C246" s="120">
        <v>9.4600000000000009</v>
      </c>
      <c r="D246" s="315">
        <v>226</v>
      </c>
      <c r="E246" s="120"/>
      <c r="F246" s="232"/>
      <c r="G246" s="204">
        <f t="shared" si="3"/>
        <v>1246535.0799999994</v>
      </c>
    </row>
    <row r="247" spans="1:8">
      <c r="A247" s="271">
        <v>42513</v>
      </c>
      <c r="B247" s="296" t="s">
        <v>52</v>
      </c>
      <c r="C247" s="120">
        <v>59.1</v>
      </c>
      <c r="D247" s="315">
        <v>226</v>
      </c>
      <c r="E247" s="120"/>
      <c r="F247" s="232"/>
      <c r="G247" s="204">
        <f t="shared" si="3"/>
        <v>1246544.5399999993</v>
      </c>
    </row>
    <row r="248" spans="1:8">
      <c r="A248" s="271">
        <v>42513</v>
      </c>
      <c r="B248" s="266" t="s">
        <v>53</v>
      </c>
      <c r="C248" s="120"/>
      <c r="E248" s="120">
        <v>16075</v>
      </c>
      <c r="F248" s="232">
        <v>225</v>
      </c>
      <c r="G248" s="204">
        <f t="shared" si="3"/>
        <v>1246603.6399999994</v>
      </c>
      <c r="H248" s="270" t="s">
        <v>3549</v>
      </c>
    </row>
    <row r="249" spans="1:8">
      <c r="A249" s="271">
        <v>42513</v>
      </c>
      <c r="B249" s="296" t="s">
        <v>55</v>
      </c>
      <c r="C249" s="120">
        <v>60.98</v>
      </c>
      <c r="D249" s="315">
        <v>226</v>
      </c>
      <c r="E249" s="120"/>
      <c r="F249" s="232"/>
      <c r="G249" s="204">
        <f t="shared" si="3"/>
        <v>1230528.6399999994</v>
      </c>
    </row>
    <row r="250" spans="1:8">
      <c r="A250" s="271">
        <v>42513</v>
      </c>
      <c r="B250" s="296" t="s">
        <v>56</v>
      </c>
      <c r="C250" s="120">
        <v>381.12</v>
      </c>
      <c r="D250" s="315">
        <v>226</v>
      </c>
      <c r="E250" s="120"/>
      <c r="F250" s="232"/>
      <c r="G250" s="204">
        <f t="shared" si="3"/>
        <v>1230589.6199999994</v>
      </c>
    </row>
    <row r="251" spans="1:8">
      <c r="A251" s="271">
        <v>42513</v>
      </c>
      <c r="B251" s="266" t="s">
        <v>57</v>
      </c>
      <c r="C251" s="120"/>
      <c r="E251" s="120">
        <v>15556.41</v>
      </c>
      <c r="F251" s="232">
        <v>225</v>
      </c>
      <c r="G251" s="204">
        <f t="shared" si="3"/>
        <v>1230970.7399999995</v>
      </c>
      <c r="H251" s="270" t="s">
        <v>3549</v>
      </c>
    </row>
    <row r="252" spans="1:8">
      <c r="A252" s="271">
        <v>42513</v>
      </c>
      <c r="B252" s="296" t="s">
        <v>50</v>
      </c>
      <c r="C252" s="120">
        <v>21.14</v>
      </c>
      <c r="D252" s="315">
        <v>226</v>
      </c>
      <c r="E252" s="120"/>
      <c r="F252" s="232"/>
      <c r="G252" s="204">
        <f t="shared" si="3"/>
        <v>1215414.3299999996</v>
      </c>
    </row>
    <row r="253" spans="1:8">
      <c r="A253" s="271">
        <v>42513</v>
      </c>
      <c r="B253" s="296" t="s">
        <v>52</v>
      </c>
      <c r="C253" s="120">
        <v>132.1</v>
      </c>
      <c r="D253" s="315">
        <v>226</v>
      </c>
      <c r="E253" s="120"/>
      <c r="F253" s="232"/>
      <c r="G253" s="204">
        <f t="shared" si="3"/>
        <v>1215435.4699999995</v>
      </c>
    </row>
    <row r="254" spans="1:8">
      <c r="A254" s="271">
        <v>42513</v>
      </c>
      <c r="B254" s="266" t="s">
        <v>53</v>
      </c>
      <c r="C254" s="120"/>
      <c r="E254" s="120">
        <v>22664.43</v>
      </c>
      <c r="F254" s="232">
        <v>218</v>
      </c>
      <c r="G254" s="204">
        <f t="shared" si="3"/>
        <v>1215567.5699999996</v>
      </c>
      <c r="H254" s="270" t="s">
        <v>3550</v>
      </c>
    </row>
    <row r="255" spans="1:8">
      <c r="A255" s="271">
        <v>42513</v>
      </c>
      <c r="B255" s="296" t="s">
        <v>55</v>
      </c>
      <c r="C255" s="120">
        <v>62.92</v>
      </c>
      <c r="D255" s="315">
        <v>226</v>
      </c>
      <c r="E255" s="120"/>
      <c r="F255" s="232"/>
      <c r="G255" s="204">
        <f t="shared" si="3"/>
        <v>1192903.1399999997</v>
      </c>
    </row>
    <row r="256" spans="1:8">
      <c r="A256" s="271">
        <v>42513</v>
      </c>
      <c r="B256" s="296" t="s">
        <v>56</v>
      </c>
      <c r="C256" s="120">
        <v>393.22</v>
      </c>
      <c r="D256" s="315">
        <v>226</v>
      </c>
      <c r="E256" s="120"/>
      <c r="F256" s="232"/>
      <c r="G256" s="204">
        <f t="shared" si="3"/>
        <v>1192966.0599999996</v>
      </c>
    </row>
    <row r="257" spans="1:11">
      <c r="A257" s="271">
        <v>42513</v>
      </c>
      <c r="B257" s="266" t="s">
        <v>57</v>
      </c>
      <c r="C257" s="120"/>
      <c r="E257" s="120">
        <v>16050.01</v>
      </c>
      <c r="F257" s="232">
        <v>218</v>
      </c>
      <c r="G257" s="204">
        <f t="shared" si="3"/>
        <v>1193359.2799999996</v>
      </c>
      <c r="H257" s="270" t="s">
        <v>3550</v>
      </c>
    </row>
    <row r="258" spans="1:11">
      <c r="A258" s="271">
        <v>42511</v>
      </c>
      <c r="B258" s="266" t="s">
        <v>13</v>
      </c>
      <c r="C258" s="120"/>
      <c r="E258" s="120">
        <v>157000</v>
      </c>
      <c r="F258" s="232">
        <v>223</v>
      </c>
      <c r="G258" s="204">
        <f t="shared" si="3"/>
        <v>1177309.2699999996</v>
      </c>
      <c r="H258" s="250" t="s">
        <v>3551</v>
      </c>
      <c r="J258" s="129">
        <v>1177309.27</v>
      </c>
      <c r="K258" s="129">
        <f>+J258-G258</f>
        <v>0</v>
      </c>
    </row>
    <row r="259" spans="1:11">
      <c r="A259" s="271">
        <v>42511</v>
      </c>
      <c r="B259" s="266" t="s">
        <v>3552</v>
      </c>
      <c r="C259" s="120"/>
      <c r="E259" s="120">
        <v>600</v>
      </c>
      <c r="F259" s="232">
        <v>228</v>
      </c>
      <c r="G259" s="204">
        <f t="shared" si="3"/>
        <v>1020309.2699999996</v>
      </c>
      <c r="H259" s="250" t="s">
        <v>3553</v>
      </c>
    </row>
    <row r="260" spans="1:11">
      <c r="A260" s="271">
        <v>42510</v>
      </c>
      <c r="B260" s="266" t="s">
        <v>3554</v>
      </c>
      <c r="C260" s="120"/>
      <c r="E260" s="120">
        <v>10000</v>
      </c>
      <c r="F260" s="232">
        <v>262</v>
      </c>
      <c r="G260" s="204">
        <f t="shared" si="3"/>
        <v>1019709.2699999996</v>
      </c>
      <c r="H260" s="250" t="s">
        <v>3555</v>
      </c>
      <c r="J260" s="129">
        <v>1019709.27</v>
      </c>
      <c r="K260" s="129">
        <f>+G260-J260</f>
        <v>0</v>
      </c>
    </row>
    <row r="261" spans="1:11">
      <c r="A261" s="271">
        <v>42510</v>
      </c>
      <c r="B261" s="266" t="s">
        <v>3556</v>
      </c>
      <c r="C261" s="120">
        <v>10364.219999999999</v>
      </c>
      <c r="D261" s="315">
        <v>156</v>
      </c>
      <c r="E261" s="120"/>
      <c r="F261" s="232"/>
      <c r="G261" s="204">
        <f t="shared" si="3"/>
        <v>1009709.2699999996</v>
      </c>
    </row>
    <row r="262" spans="1:11">
      <c r="A262" s="271">
        <v>42510</v>
      </c>
      <c r="B262" s="266" t="s">
        <v>3557</v>
      </c>
      <c r="C262" s="120">
        <v>50000</v>
      </c>
      <c r="D262" s="315">
        <v>157</v>
      </c>
      <c r="E262" s="120"/>
      <c r="F262" s="232"/>
      <c r="G262" s="204">
        <f t="shared" si="3"/>
        <v>1020073.4899999995</v>
      </c>
    </row>
    <row r="263" spans="1:11">
      <c r="A263" s="271">
        <v>42510</v>
      </c>
      <c r="B263" s="266" t="s">
        <v>3558</v>
      </c>
      <c r="C263" s="120">
        <v>2204</v>
      </c>
      <c r="D263" s="315">
        <v>160</v>
      </c>
      <c r="E263" s="120"/>
      <c r="F263" s="232"/>
      <c r="G263" s="204">
        <f t="shared" si="3"/>
        <v>1070073.4899999995</v>
      </c>
    </row>
    <row r="264" spans="1:11">
      <c r="A264" s="271">
        <v>42510</v>
      </c>
      <c r="B264" s="266" t="s">
        <v>3559</v>
      </c>
      <c r="C264" s="120">
        <v>197852.48</v>
      </c>
      <c r="D264" s="315">
        <v>161</v>
      </c>
      <c r="E264" s="120"/>
      <c r="F264" s="232"/>
      <c r="G264" s="204">
        <f t="shared" si="3"/>
        <v>1072277.4899999995</v>
      </c>
    </row>
    <row r="265" spans="1:11">
      <c r="A265" s="271">
        <v>42510</v>
      </c>
      <c r="B265" s="266" t="s">
        <v>3560</v>
      </c>
      <c r="C265" s="120">
        <v>4593.6000000000004</v>
      </c>
      <c r="D265" s="315">
        <v>162</v>
      </c>
      <c r="E265" s="120"/>
      <c r="F265" s="232"/>
      <c r="G265" s="204">
        <f t="shared" si="3"/>
        <v>1270129.9699999995</v>
      </c>
    </row>
    <row r="266" spans="1:11">
      <c r="A266" s="271">
        <v>42510</v>
      </c>
      <c r="B266" s="266" t="s">
        <v>3561</v>
      </c>
      <c r="C266" s="120">
        <v>5916</v>
      </c>
      <c r="D266" s="315">
        <v>158</v>
      </c>
      <c r="E266" s="120"/>
      <c r="F266" s="232"/>
      <c r="G266" s="204">
        <f t="shared" ref="G266:G329" si="4">+G267-C266+E266</f>
        <v>1274723.5699999996</v>
      </c>
    </row>
    <row r="267" spans="1:11">
      <c r="A267" s="271">
        <v>42510</v>
      </c>
      <c r="B267" s="288" t="s">
        <v>3562</v>
      </c>
      <c r="C267" s="120"/>
      <c r="E267" s="120">
        <v>1982.08</v>
      </c>
      <c r="F267" s="232">
        <v>233</v>
      </c>
      <c r="G267" s="204">
        <f t="shared" si="4"/>
        <v>1280639.5699999996</v>
      </c>
      <c r="H267" s="250" t="s">
        <v>3784</v>
      </c>
    </row>
    <row r="268" spans="1:11">
      <c r="A268" s="264">
        <v>42510</v>
      </c>
      <c r="B268" s="265" t="s">
        <v>3563</v>
      </c>
      <c r="C268" s="120"/>
      <c r="E268" s="120">
        <v>193905.08</v>
      </c>
      <c r="F268" s="232">
        <v>324</v>
      </c>
      <c r="G268" s="204">
        <f t="shared" si="4"/>
        <v>1278657.4899999995</v>
      </c>
      <c r="H268" s="250" t="s">
        <v>3564</v>
      </c>
      <c r="I268" s="99" t="s">
        <v>802</v>
      </c>
    </row>
    <row r="269" spans="1:11">
      <c r="A269" s="264">
        <v>42510</v>
      </c>
      <c r="B269" s="265" t="s">
        <v>3565</v>
      </c>
      <c r="C269" s="120"/>
      <c r="E269" s="120">
        <v>286700</v>
      </c>
      <c r="F269" s="232">
        <v>325</v>
      </c>
      <c r="G269" s="204">
        <f t="shared" si="4"/>
        <v>1084752.4099999995</v>
      </c>
      <c r="H269" s="250" t="s">
        <v>3566</v>
      </c>
      <c r="I269" s="99" t="s">
        <v>802</v>
      </c>
    </row>
    <row r="270" spans="1:11">
      <c r="A270" s="264">
        <v>42510</v>
      </c>
      <c r="B270" s="265" t="s">
        <v>3567</v>
      </c>
      <c r="C270" s="120"/>
      <c r="E270" s="120">
        <v>194305.3</v>
      </c>
      <c r="F270" s="232">
        <v>326</v>
      </c>
      <c r="G270" s="204">
        <f t="shared" si="4"/>
        <v>798052.40999999945</v>
      </c>
      <c r="H270" s="250" t="s">
        <v>3568</v>
      </c>
      <c r="I270" s="99" t="s">
        <v>802</v>
      </c>
    </row>
    <row r="271" spans="1:11">
      <c r="A271" s="264">
        <v>42510</v>
      </c>
      <c r="B271" s="266" t="s">
        <v>3569</v>
      </c>
      <c r="C271" s="120"/>
      <c r="E271" s="120">
        <v>3030</v>
      </c>
      <c r="F271" s="232">
        <v>222</v>
      </c>
      <c r="G271" s="204">
        <f t="shared" si="4"/>
        <v>603747.1099999994</v>
      </c>
      <c r="H271" s="250" t="s">
        <v>3570</v>
      </c>
    </row>
    <row r="272" spans="1:11">
      <c r="A272" s="264">
        <v>42510</v>
      </c>
      <c r="B272" s="266" t="s">
        <v>3571</v>
      </c>
      <c r="C272" s="120">
        <v>1158341.08</v>
      </c>
      <c r="D272" s="315">
        <v>155</v>
      </c>
      <c r="E272" s="120"/>
      <c r="F272" s="232"/>
      <c r="G272" s="204">
        <f t="shared" si="4"/>
        <v>600717.1099999994</v>
      </c>
    </row>
    <row r="273" spans="1:11">
      <c r="A273" s="264">
        <v>42510</v>
      </c>
      <c r="B273" s="266" t="s">
        <v>989</v>
      </c>
      <c r="C273" s="120"/>
      <c r="E273" s="120">
        <v>800015.98</v>
      </c>
      <c r="F273" s="232">
        <v>323</v>
      </c>
      <c r="G273" s="204">
        <f t="shared" si="4"/>
        <v>1759058.1899999995</v>
      </c>
      <c r="H273" s="250" t="s">
        <v>3572</v>
      </c>
    </row>
    <row r="274" spans="1:11">
      <c r="A274" s="264">
        <v>42510</v>
      </c>
      <c r="B274" s="266" t="s">
        <v>3573</v>
      </c>
      <c r="C274" s="120"/>
      <c r="E274" s="120">
        <v>2160</v>
      </c>
      <c r="F274" s="232">
        <v>221</v>
      </c>
      <c r="G274" s="204">
        <f t="shared" si="4"/>
        <v>959042.20999999938</v>
      </c>
      <c r="H274" s="250" t="s">
        <v>3574</v>
      </c>
    </row>
    <row r="275" spans="1:11">
      <c r="A275" s="264">
        <v>42510</v>
      </c>
      <c r="B275" s="266" t="s">
        <v>16</v>
      </c>
      <c r="C275" s="120"/>
      <c r="E275" s="120">
        <v>147000</v>
      </c>
      <c r="F275" s="232">
        <v>220</v>
      </c>
      <c r="G275" s="204">
        <f t="shared" si="4"/>
        <v>956882.20999999938</v>
      </c>
      <c r="H275" s="250" t="s">
        <v>3575</v>
      </c>
    </row>
    <row r="276" spans="1:11">
      <c r="A276" s="264">
        <v>42510</v>
      </c>
      <c r="B276" s="266" t="s">
        <v>3576</v>
      </c>
      <c r="C276" s="120"/>
      <c r="E276" s="120">
        <v>1025</v>
      </c>
      <c r="F276" s="232">
        <v>221</v>
      </c>
      <c r="G276" s="204">
        <f t="shared" si="4"/>
        <v>809882.20999999938</v>
      </c>
      <c r="H276" s="250" t="s">
        <v>3577</v>
      </c>
    </row>
    <row r="277" spans="1:11">
      <c r="A277" s="264">
        <v>42510</v>
      </c>
      <c r="B277" s="266" t="s">
        <v>3578</v>
      </c>
      <c r="C277" s="120">
        <v>2752.07</v>
      </c>
      <c r="D277" s="315">
        <v>123</v>
      </c>
      <c r="E277" s="120"/>
      <c r="F277" s="232"/>
      <c r="G277" s="204">
        <f t="shared" si="4"/>
        <v>808857.20999999938</v>
      </c>
    </row>
    <row r="278" spans="1:11">
      <c r="A278" s="264">
        <v>42510</v>
      </c>
      <c r="B278" s="266" t="s">
        <v>16</v>
      </c>
      <c r="C278" s="120"/>
      <c r="E278" s="120">
        <v>7523.75</v>
      </c>
      <c r="F278" s="232">
        <v>185</v>
      </c>
      <c r="G278" s="204">
        <f t="shared" si="4"/>
        <v>811609.27999999933</v>
      </c>
      <c r="H278" s="250" t="s">
        <v>3579</v>
      </c>
    </row>
    <row r="279" spans="1:11">
      <c r="A279" s="264">
        <v>42510</v>
      </c>
      <c r="B279" s="266" t="s">
        <v>16</v>
      </c>
      <c r="C279" s="120"/>
      <c r="E279" s="120">
        <v>28570.79</v>
      </c>
      <c r="F279" s="232">
        <v>213</v>
      </c>
      <c r="G279" s="204">
        <f t="shared" si="4"/>
        <v>804085.52999999933</v>
      </c>
      <c r="H279" s="250" t="s">
        <v>3580</v>
      </c>
    </row>
    <row r="280" spans="1:11">
      <c r="A280" s="267">
        <v>42510</v>
      </c>
      <c r="B280" s="268" t="s">
        <v>3581</v>
      </c>
      <c r="C280" s="120">
        <v>5000</v>
      </c>
      <c r="D280" s="315">
        <v>223</v>
      </c>
      <c r="E280" s="120"/>
      <c r="F280" s="232"/>
      <c r="G280" s="204">
        <f t="shared" si="4"/>
        <v>775514.73999999929</v>
      </c>
    </row>
    <row r="281" spans="1:11">
      <c r="A281" s="264">
        <v>42510</v>
      </c>
      <c r="B281" s="296" t="s">
        <v>50</v>
      </c>
      <c r="C281" s="120">
        <v>20.78</v>
      </c>
      <c r="D281" s="315">
        <v>226</v>
      </c>
      <c r="E281" s="120"/>
      <c r="F281" s="232"/>
      <c r="G281" s="204">
        <f t="shared" si="4"/>
        <v>780514.73999999929</v>
      </c>
    </row>
    <row r="282" spans="1:11">
      <c r="A282" s="264">
        <v>42510</v>
      </c>
      <c r="B282" s="296" t="s">
        <v>52</v>
      </c>
      <c r="C282" s="120">
        <v>129.86000000000001</v>
      </c>
      <c r="D282" s="315">
        <v>226</v>
      </c>
      <c r="E282" s="120"/>
      <c r="F282" s="232"/>
      <c r="G282" s="204">
        <f t="shared" si="4"/>
        <v>780535.51999999932</v>
      </c>
    </row>
    <row r="283" spans="1:11">
      <c r="A283" s="264">
        <v>42510</v>
      </c>
      <c r="B283" s="266" t="s">
        <v>53</v>
      </c>
      <c r="C283" s="120"/>
      <c r="E283" s="120">
        <v>17745.79</v>
      </c>
      <c r="F283" s="232">
        <v>210</v>
      </c>
      <c r="G283" s="204">
        <f t="shared" si="4"/>
        <v>780665.37999999931</v>
      </c>
      <c r="H283" s="270" t="s">
        <v>3582</v>
      </c>
    </row>
    <row r="284" spans="1:11">
      <c r="A284" s="264">
        <v>42510</v>
      </c>
      <c r="B284" s="296" t="s">
        <v>55</v>
      </c>
      <c r="C284" s="120">
        <v>66.34</v>
      </c>
      <c r="D284" s="315">
        <v>226</v>
      </c>
      <c r="E284" s="120"/>
      <c r="F284" s="232"/>
      <c r="G284" s="204">
        <f t="shared" si="4"/>
        <v>762919.58999999927</v>
      </c>
    </row>
    <row r="285" spans="1:11">
      <c r="A285" s="264">
        <v>42510</v>
      </c>
      <c r="B285" s="296" t="s">
        <v>56</v>
      </c>
      <c r="C285" s="120">
        <v>414.65</v>
      </c>
      <c r="D285" s="315">
        <v>226</v>
      </c>
      <c r="E285" s="120"/>
      <c r="F285" s="232"/>
      <c r="G285" s="204">
        <f t="shared" si="4"/>
        <v>762985.92999999924</v>
      </c>
    </row>
    <row r="286" spans="1:11">
      <c r="A286" s="264">
        <v>42510</v>
      </c>
      <c r="B286" s="266" t="s">
        <v>57</v>
      </c>
      <c r="C286" s="120"/>
      <c r="E286" s="120">
        <v>16924.98</v>
      </c>
      <c r="F286" s="232">
        <v>210</v>
      </c>
      <c r="G286" s="204">
        <f t="shared" si="4"/>
        <v>763400.57999999926</v>
      </c>
      <c r="H286" s="270" t="s">
        <v>3582</v>
      </c>
    </row>
    <row r="287" spans="1:11">
      <c r="A287" s="264">
        <v>42510</v>
      </c>
      <c r="B287" s="266" t="s">
        <v>3583</v>
      </c>
      <c r="C287" s="120">
        <v>9441.7000000000007</v>
      </c>
      <c r="D287" s="315">
        <v>153</v>
      </c>
      <c r="E287" s="120"/>
      <c r="F287" s="232"/>
      <c r="G287" s="204">
        <f t="shared" si="4"/>
        <v>746475.59999999928</v>
      </c>
    </row>
    <row r="288" spans="1:11">
      <c r="A288" s="264">
        <v>42509</v>
      </c>
      <c r="B288" s="266" t="s">
        <v>3584</v>
      </c>
      <c r="C288" s="120">
        <v>12715.64</v>
      </c>
      <c r="D288" s="315">
        <v>72</v>
      </c>
      <c r="E288" s="120"/>
      <c r="F288" s="232"/>
      <c r="G288" s="204">
        <f t="shared" si="4"/>
        <v>755917.29999999923</v>
      </c>
      <c r="J288" s="129">
        <v>755917.3</v>
      </c>
      <c r="K288" s="129">
        <f>+G288-J288</f>
        <v>0</v>
      </c>
    </row>
    <row r="289" spans="1:9">
      <c r="A289" s="264">
        <v>42509</v>
      </c>
      <c r="B289" s="266" t="s">
        <v>3585</v>
      </c>
      <c r="C289" s="120">
        <v>7476.18</v>
      </c>
      <c r="D289" s="315">
        <v>71</v>
      </c>
      <c r="E289" s="120"/>
      <c r="F289" s="232"/>
      <c r="G289" s="204">
        <f t="shared" si="4"/>
        <v>768632.93999999925</v>
      </c>
    </row>
    <row r="290" spans="1:9">
      <c r="A290" s="264">
        <v>42509</v>
      </c>
      <c r="B290" s="288" t="s">
        <v>3586</v>
      </c>
      <c r="C290" s="120"/>
      <c r="E290" s="120">
        <v>31471.57</v>
      </c>
      <c r="F290" s="232">
        <v>212</v>
      </c>
      <c r="G290" s="204">
        <f t="shared" si="4"/>
        <v>776109.1199999993</v>
      </c>
      <c r="H290" s="250" t="s">
        <v>3587</v>
      </c>
    </row>
    <row r="291" spans="1:9">
      <c r="A291" s="264">
        <v>42509</v>
      </c>
      <c r="B291" s="266" t="s">
        <v>3588</v>
      </c>
      <c r="C291" s="120">
        <v>243308.1</v>
      </c>
      <c r="D291" s="315">
        <v>113</v>
      </c>
      <c r="E291" s="120"/>
      <c r="F291" s="232"/>
      <c r="G291" s="204">
        <f t="shared" si="4"/>
        <v>744637.54999999935</v>
      </c>
    </row>
    <row r="292" spans="1:9">
      <c r="A292" s="264">
        <v>42509</v>
      </c>
      <c r="B292" s="266" t="s">
        <v>3589</v>
      </c>
      <c r="C292" s="120">
        <v>8133.55</v>
      </c>
      <c r="D292" s="315">
        <v>150</v>
      </c>
      <c r="E292" s="120"/>
      <c r="F292" s="232"/>
      <c r="G292" s="204">
        <f t="shared" si="4"/>
        <v>987945.64999999932</v>
      </c>
    </row>
    <row r="293" spans="1:9">
      <c r="A293" s="264">
        <v>42509</v>
      </c>
      <c r="B293" s="266" t="s">
        <v>3590</v>
      </c>
      <c r="C293" s="120">
        <v>6839.33</v>
      </c>
      <c r="D293" s="315">
        <v>149</v>
      </c>
      <c r="E293" s="120"/>
      <c r="F293" s="232"/>
      <c r="G293" s="204">
        <f t="shared" si="4"/>
        <v>996079.19999999937</v>
      </c>
    </row>
    <row r="294" spans="1:9">
      <c r="A294" s="264">
        <v>42509</v>
      </c>
      <c r="B294" s="266" t="s">
        <v>3591</v>
      </c>
      <c r="C294" s="120">
        <v>3006.69</v>
      </c>
      <c r="D294" s="315">
        <v>144</v>
      </c>
      <c r="E294" s="120"/>
      <c r="F294" s="232"/>
      <c r="G294" s="204">
        <f t="shared" si="4"/>
        <v>1002918.5299999993</v>
      </c>
    </row>
    <row r="295" spans="1:9">
      <c r="A295" s="264">
        <v>42509</v>
      </c>
      <c r="B295" s="266" t="s">
        <v>3592</v>
      </c>
      <c r="C295" s="120">
        <v>1942.45</v>
      </c>
      <c r="D295" s="315">
        <v>145</v>
      </c>
      <c r="E295" s="120"/>
      <c r="F295" s="232"/>
      <c r="G295" s="204">
        <f t="shared" si="4"/>
        <v>1005925.2199999993</v>
      </c>
    </row>
    <row r="296" spans="1:9">
      <c r="A296" s="264">
        <v>42509</v>
      </c>
      <c r="B296" s="266" t="s">
        <v>3593</v>
      </c>
      <c r="C296" s="120">
        <v>12708.03</v>
      </c>
      <c r="D296" s="315">
        <v>146</v>
      </c>
      <c r="E296" s="120"/>
      <c r="F296" s="232"/>
      <c r="G296" s="204">
        <f t="shared" si="4"/>
        <v>1007867.6699999992</v>
      </c>
    </row>
    <row r="297" spans="1:9">
      <c r="A297" s="264">
        <v>42509</v>
      </c>
      <c r="B297" s="266" t="s">
        <v>3594</v>
      </c>
      <c r="C297" s="120">
        <v>12785.25</v>
      </c>
      <c r="D297" s="315">
        <v>147</v>
      </c>
      <c r="E297" s="120"/>
      <c r="F297" s="232"/>
      <c r="G297" s="204">
        <f t="shared" si="4"/>
        <v>1020575.6999999993</v>
      </c>
    </row>
    <row r="298" spans="1:9">
      <c r="A298" s="264">
        <v>42509</v>
      </c>
      <c r="B298" s="266" t="s">
        <v>3595</v>
      </c>
      <c r="C298" s="120">
        <v>35725</v>
      </c>
      <c r="D298" s="315">
        <v>148</v>
      </c>
      <c r="E298" s="120"/>
      <c r="F298" s="232"/>
      <c r="G298" s="204">
        <f t="shared" si="4"/>
        <v>1033360.9499999993</v>
      </c>
    </row>
    <row r="299" spans="1:9">
      <c r="A299" s="264">
        <v>42509</v>
      </c>
      <c r="B299" s="266" t="s">
        <v>3596</v>
      </c>
      <c r="C299" s="120">
        <v>5584.27</v>
      </c>
      <c r="D299" s="315">
        <v>152</v>
      </c>
      <c r="E299" s="120"/>
      <c r="F299" s="232"/>
      <c r="G299" s="204">
        <f t="shared" si="4"/>
        <v>1069085.9499999993</v>
      </c>
    </row>
    <row r="300" spans="1:9">
      <c r="A300" s="264">
        <v>42509</v>
      </c>
      <c r="B300" s="288" t="s">
        <v>3597</v>
      </c>
      <c r="C300" s="120"/>
      <c r="E300" s="120">
        <v>3060</v>
      </c>
      <c r="F300" s="232"/>
      <c r="G300" s="204">
        <f t="shared" si="4"/>
        <v>1074670.2199999993</v>
      </c>
    </row>
    <row r="301" spans="1:9">
      <c r="A301" s="264">
        <v>42509</v>
      </c>
      <c r="B301" s="266" t="s">
        <v>3598</v>
      </c>
      <c r="C301" s="120"/>
      <c r="E301" s="120">
        <v>220000</v>
      </c>
      <c r="F301" s="232">
        <v>215</v>
      </c>
      <c r="G301" s="204">
        <f t="shared" si="4"/>
        <v>1071610.2199999993</v>
      </c>
    </row>
    <row r="302" spans="1:9">
      <c r="A302" s="264">
        <v>42509</v>
      </c>
      <c r="B302" s="266" t="s">
        <v>3599</v>
      </c>
      <c r="C302" s="120"/>
      <c r="E302" s="120">
        <v>53000</v>
      </c>
      <c r="F302" s="232">
        <v>214</v>
      </c>
      <c r="G302" s="204">
        <f t="shared" si="4"/>
        <v>851610.21999999927</v>
      </c>
    </row>
    <row r="303" spans="1:9">
      <c r="A303" s="264">
        <v>42509</v>
      </c>
      <c r="B303" s="265" t="s">
        <v>3600</v>
      </c>
      <c r="C303" s="120"/>
      <c r="E303" s="120">
        <v>131200</v>
      </c>
      <c r="F303" s="232">
        <v>308</v>
      </c>
      <c r="G303" s="204">
        <f t="shared" si="4"/>
        <v>798610.21999999927</v>
      </c>
      <c r="H303" s="250" t="s">
        <v>3601</v>
      </c>
      <c r="I303" s="99" t="s">
        <v>802</v>
      </c>
    </row>
    <row r="304" spans="1:9">
      <c r="A304" s="264">
        <v>42509</v>
      </c>
      <c r="B304" s="265" t="s">
        <v>3602</v>
      </c>
      <c r="C304" s="120"/>
      <c r="E304" s="120">
        <v>257361.39</v>
      </c>
      <c r="F304" s="232">
        <v>309</v>
      </c>
      <c r="G304" s="204">
        <f t="shared" si="4"/>
        <v>667410.21999999927</v>
      </c>
      <c r="H304" s="250" t="s">
        <v>3603</v>
      </c>
      <c r="I304" s="99" t="s">
        <v>802</v>
      </c>
    </row>
    <row r="305" spans="1:8">
      <c r="A305" s="264">
        <v>42509</v>
      </c>
      <c r="B305" s="266" t="s">
        <v>3604</v>
      </c>
      <c r="C305" s="120"/>
      <c r="E305" s="120">
        <v>7618</v>
      </c>
      <c r="F305" s="232">
        <v>211</v>
      </c>
      <c r="G305" s="204">
        <f t="shared" si="4"/>
        <v>410048.82999999926</v>
      </c>
      <c r="H305" s="250" t="s">
        <v>3605</v>
      </c>
    </row>
    <row r="306" spans="1:8">
      <c r="A306" s="267">
        <v>42509</v>
      </c>
      <c r="B306" s="268" t="s">
        <v>3606</v>
      </c>
      <c r="C306" s="120">
        <v>5000</v>
      </c>
      <c r="D306" s="315">
        <v>223</v>
      </c>
      <c r="E306" s="120"/>
      <c r="F306" s="232"/>
      <c r="G306" s="204">
        <f t="shared" si="4"/>
        <v>402430.82999999926</v>
      </c>
    </row>
    <row r="307" spans="1:8">
      <c r="A307" s="264">
        <v>42509</v>
      </c>
      <c r="B307" s="266" t="s">
        <v>3607</v>
      </c>
      <c r="C307" s="120">
        <v>635694.78</v>
      </c>
      <c r="D307" s="315">
        <v>154</v>
      </c>
      <c r="E307" s="120"/>
      <c r="F307" s="232"/>
      <c r="G307" s="204">
        <f t="shared" si="4"/>
        <v>407430.82999999926</v>
      </c>
    </row>
    <row r="308" spans="1:8">
      <c r="A308" s="264">
        <v>42509</v>
      </c>
      <c r="B308" s="266" t="s">
        <v>3608</v>
      </c>
      <c r="C308" s="120">
        <v>424571.13</v>
      </c>
      <c r="D308" s="315">
        <v>151</v>
      </c>
      <c r="E308" s="120"/>
      <c r="F308" s="232"/>
      <c r="G308" s="204">
        <f t="shared" si="4"/>
        <v>1043125.6099999993</v>
      </c>
    </row>
    <row r="309" spans="1:8">
      <c r="A309" s="264">
        <v>42509</v>
      </c>
      <c r="B309" s="266" t="s">
        <v>2789</v>
      </c>
      <c r="C309" s="120"/>
      <c r="E309" s="120">
        <v>800031.65</v>
      </c>
      <c r="F309" s="232">
        <v>322</v>
      </c>
      <c r="G309" s="204">
        <f t="shared" si="4"/>
        <v>1467696.7399999993</v>
      </c>
      <c r="H309" s="250" t="s">
        <v>3609</v>
      </c>
    </row>
    <row r="310" spans="1:8">
      <c r="A310" s="264">
        <v>42509</v>
      </c>
      <c r="B310" s="266" t="s">
        <v>3610</v>
      </c>
      <c r="C310" s="120"/>
      <c r="E310" s="120">
        <v>1278.55</v>
      </c>
      <c r="F310" s="232">
        <v>269</v>
      </c>
      <c r="G310" s="204">
        <f t="shared" si="4"/>
        <v>667665.08999999927</v>
      </c>
      <c r="H310" s="250" t="s">
        <v>3611</v>
      </c>
    </row>
    <row r="311" spans="1:8">
      <c r="A311" s="264">
        <v>42509</v>
      </c>
      <c r="B311" s="266" t="s">
        <v>3612</v>
      </c>
      <c r="C311" s="120"/>
      <c r="E311" s="120">
        <v>285</v>
      </c>
      <c r="F311" s="232">
        <v>216</v>
      </c>
      <c r="G311" s="204">
        <f t="shared" si="4"/>
        <v>666386.53999999922</v>
      </c>
      <c r="H311" s="250" t="s">
        <v>3613</v>
      </c>
    </row>
    <row r="312" spans="1:8">
      <c r="A312" s="264">
        <v>42509</v>
      </c>
      <c r="B312" s="266" t="s">
        <v>3614</v>
      </c>
      <c r="C312" s="120"/>
      <c r="E312" s="120">
        <v>1025</v>
      </c>
      <c r="F312" s="232">
        <v>200</v>
      </c>
      <c r="G312" s="204">
        <f t="shared" si="4"/>
        <v>666101.53999999922</v>
      </c>
      <c r="H312" s="250" t="s">
        <v>3615</v>
      </c>
    </row>
    <row r="313" spans="1:8">
      <c r="A313" s="264">
        <v>42509</v>
      </c>
      <c r="B313" s="266" t="s">
        <v>13</v>
      </c>
      <c r="C313" s="120"/>
      <c r="E313" s="120">
        <v>4100.01</v>
      </c>
      <c r="F313" s="232">
        <v>198</v>
      </c>
      <c r="G313" s="204">
        <f t="shared" si="4"/>
        <v>665076.53999999922</v>
      </c>
      <c r="H313" s="250" t="s">
        <v>3616</v>
      </c>
    </row>
    <row r="314" spans="1:8">
      <c r="A314" s="264">
        <v>42509</v>
      </c>
      <c r="B314" s="266" t="s">
        <v>16</v>
      </c>
      <c r="C314" s="120"/>
      <c r="E314" s="120">
        <v>21054.26</v>
      </c>
      <c r="F314" s="232">
        <v>202</v>
      </c>
      <c r="G314" s="204">
        <f t="shared" si="4"/>
        <v>660976.52999999921</v>
      </c>
      <c r="H314" s="250" t="s">
        <v>3617</v>
      </c>
    </row>
    <row r="315" spans="1:8">
      <c r="A315" s="264">
        <v>42509</v>
      </c>
      <c r="B315" s="266" t="s">
        <v>16</v>
      </c>
      <c r="C315" s="120"/>
      <c r="E315" s="120">
        <v>28094.7</v>
      </c>
      <c r="F315" s="232">
        <v>187</v>
      </c>
      <c r="G315" s="204">
        <f t="shared" si="4"/>
        <v>639922.2699999992</v>
      </c>
      <c r="H315" s="250" t="s">
        <v>3618</v>
      </c>
    </row>
    <row r="316" spans="1:8">
      <c r="A316" s="264">
        <v>42509</v>
      </c>
      <c r="B316" s="266" t="s">
        <v>3619</v>
      </c>
      <c r="C316" s="120">
        <v>96800</v>
      </c>
      <c r="D316" s="315">
        <v>124</v>
      </c>
      <c r="E316" s="120"/>
      <c r="F316" s="232"/>
      <c r="G316" s="204">
        <f t="shared" si="4"/>
        <v>611827.56999999925</v>
      </c>
    </row>
    <row r="317" spans="1:8">
      <c r="A317" s="264">
        <v>42509</v>
      </c>
      <c r="B317" s="266" t="s">
        <v>13</v>
      </c>
      <c r="C317" s="120"/>
      <c r="E317" s="120">
        <v>3060</v>
      </c>
      <c r="F317" s="232">
        <v>261</v>
      </c>
      <c r="G317" s="204">
        <f t="shared" si="4"/>
        <v>708627.56999999925</v>
      </c>
      <c r="H317" s="250" t="s">
        <v>3620</v>
      </c>
    </row>
    <row r="318" spans="1:8">
      <c r="A318" s="264">
        <v>42509</v>
      </c>
      <c r="B318" s="296" t="s">
        <v>50</v>
      </c>
      <c r="C318" s="120">
        <v>11.79</v>
      </c>
      <c r="D318" s="315">
        <v>226</v>
      </c>
      <c r="E318" s="120"/>
      <c r="F318" s="232"/>
      <c r="G318" s="204">
        <f t="shared" si="4"/>
        <v>705567.56999999925</v>
      </c>
    </row>
    <row r="319" spans="1:8">
      <c r="A319" s="264">
        <v>42509</v>
      </c>
      <c r="B319" s="296" t="s">
        <v>52</v>
      </c>
      <c r="C319" s="120">
        <v>73.66</v>
      </c>
      <c r="D319" s="315">
        <v>226</v>
      </c>
      <c r="E319" s="120"/>
      <c r="F319" s="232"/>
      <c r="G319" s="204">
        <f t="shared" si="4"/>
        <v>705579.35999999929</v>
      </c>
    </row>
    <row r="320" spans="1:8">
      <c r="A320" s="264">
        <v>42509</v>
      </c>
      <c r="B320" s="266" t="s">
        <v>53</v>
      </c>
      <c r="C320" s="120"/>
      <c r="E320" s="120">
        <v>6305.02</v>
      </c>
      <c r="F320" s="232">
        <v>193</v>
      </c>
      <c r="G320" s="204">
        <f t="shared" si="4"/>
        <v>705653.01999999932</v>
      </c>
      <c r="H320" s="270" t="s">
        <v>3621</v>
      </c>
    </row>
    <row r="321" spans="1:11">
      <c r="A321" s="264">
        <v>42509</v>
      </c>
      <c r="B321" s="296" t="s">
        <v>55</v>
      </c>
      <c r="C321" s="120">
        <v>93.2</v>
      </c>
      <c r="D321" s="315">
        <v>226</v>
      </c>
      <c r="E321" s="120"/>
      <c r="F321" s="232"/>
      <c r="G321" s="204">
        <f t="shared" si="4"/>
        <v>699347.9999999993</v>
      </c>
    </row>
    <row r="322" spans="1:11">
      <c r="A322" s="264">
        <v>42509</v>
      </c>
      <c r="B322" s="296" t="s">
        <v>56</v>
      </c>
      <c r="C322" s="120">
        <v>582.5</v>
      </c>
      <c r="D322" s="315">
        <v>226</v>
      </c>
      <c r="E322" s="120"/>
      <c r="F322" s="232"/>
      <c r="G322" s="204">
        <f t="shared" si="4"/>
        <v>699441.19999999925</v>
      </c>
    </row>
    <row r="323" spans="1:11">
      <c r="A323" s="264">
        <v>42509</v>
      </c>
      <c r="B323" s="266" t="s">
        <v>57</v>
      </c>
      <c r="C323" s="120"/>
      <c r="E323" s="120">
        <v>23776.42</v>
      </c>
      <c r="F323" s="232">
        <v>193</v>
      </c>
      <c r="G323" s="204">
        <f t="shared" si="4"/>
        <v>700023.69999999925</v>
      </c>
      <c r="H323" s="270" t="s">
        <v>3621</v>
      </c>
    </row>
    <row r="324" spans="1:11">
      <c r="A324" s="271">
        <v>42508</v>
      </c>
      <c r="B324" s="288" t="s">
        <v>3622</v>
      </c>
      <c r="C324" s="120"/>
      <c r="E324" s="120">
        <v>15962.18</v>
      </c>
      <c r="F324" s="232">
        <v>195</v>
      </c>
      <c r="G324" s="204">
        <f t="shared" si="4"/>
        <v>676247.27999999921</v>
      </c>
      <c r="H324" s="250" t="s">
        <v>3623</v>
      </c>
      <c r="J324" s="129">
        <v>676247.28</v>
      </c>
      <c r="K324" s="129">
        <f>+G324-J324</f>
        <v>0</v>
      </c>
    </row>
    <row r="325" spans="1:11">
      <c r="A325" s="271">
        <v>42508</v>
      </c>
      <c r="B325" s="266" t="s">
        <v>3624</v>
      </c>
      <c r="C325" s="120"/>
      <c r="E325" s="120">
        <v>5584.21</v>
      </c>
      <c r="F325" s="232">
        <v>206</v>
      </c>
      <c r="G325" s="204">
        <f t="shared" si="4"/>
        <v>660285.09999999916</v>
      </c>
      <c r="H325" s="250" t="s">
        <v>3625</v>
      </c>
    </row>
    <row r="326" spans="1:11">
      <c r="A326" s="271">
        <v>42508</v>
      </c>
      <c r="B326" s="266" t="s">
        <v>13</v>
      </c>
      <c r="C326" s="120"/>
      <c r="E326" s="120">
        <v>121200</v>
      </c>
      <c r="F326" s="232">
        <v>181</v>
      </c>
      <c r="G326" s="204">
        <f t="shared" si="4"/>
        <v>654700.8899999992</v>
      </c>
      <c r="H326" s="250" t="s">
        <v>3626</v>
      </c>
    </row>
    <row r="327" spans="1:11">
      <c r="A327" s="271">
        <v>42508</v>
      </c>
      <c r="B327" s="266" t="s">
        <v>16</v>
      </c>
      <c r="C327" s="120"/>
      <c r="E327" s="120">
        <v>14026.53</v>
      </c>
      <c r="F327" s="232">
        <v>194</v>
      </c>
      <c r="G327" s="204">
        <f t="shared" si="4"/>
        <v>533500.8899999992</v>
      </c>
      <c r="H327" s="250" t="s">
        <v>3627</v>
      </c>
    </row>
    <row r="328" spans="1:11">
      <c r="A328" s="271">
        <v>42508</v>
      </c>
      <c r="B328" s="266" t="s">
        <v>3628</v>
      </c>
      <c r="C328" s="120">
        <v>970206.75</v>
      </c>
      <c r="D328" s="315">
        <v>100</v>
      </c>
      <c r="E328" s="120"/>
      <c r="F328" s="232"/>
      <c r="G328" s="204">
        <f t="shared" si="4"/>
        <v>519474.35999999917</v>
      </c>
    </row>
    <row r="329" spans="1:11">
      <c r="A329" s="271">
        <v>42508</v>
      </c>
      <c r="B329" s="266" t="s">
        <v>3629</v>
      </c>
      <c r="C329" s="120"/>
      <c r="E329" s="120">
        <v>253000</v>
      </c>
      <c r="F329" s="232">
        <v>204</v>
      </c>
      <c r="G329" s="204">
        <f t="shared" si="4"/>
        <v>1489681.1099999992</v>
      </c>
    </row>
    <row r="330" spans="1:11">
      <c r="A330" s="271">
        <v>42508</v>
      </c>
      <c r="B330" s="266" t="s">
        <v>3630</v>
      </c>
      <c r="C330" s="120"/>
      <c r="E330" s="120">
        <v>198863.81</v>
      </c>
      <c r="F330" s="232">
        <v>205</v>
      </c>
      <c r="G330" s="204">
        <f t="shared" ref="G330:G393" si="5">+G331-C330+E330</f>
        <v>1236681.1099999992</v>
      </c>
      <c r="H330" s="250" t="s">
        <v>3631</v>
      </c>
      <c r="I330" s="99" t="s">
        <v>802</v>
      </c>
    </row>
    <row r="331" spans="1:11">
      <c r="A331" s="271">
        <v>42508</v>
      </c>
      <c r="B331" s="266" t="s">
        <v>3632</v>
      </c>
      <c r="C331" s="120"/>
      <c r="E331" s="120">
        <v>1840</v>
      </c>
      <c r="F331" s="232">
        <v>199</v>
      </c>
      <c r="G331" s="204">
        <f t="shared" si="5"/>
        <v>1037817.2999999991</v>
      </c>
      <c r="H331" s="250" t="s">
        <v>3633</v>
      </c>
    </row>
    <row r="332" spans="1:11">
      <c r="A332" s="271">
        <v>42508</v>
      </c>
      <c r="B332" s="266" t="s">
        <v>3634</v>
      </c>
      <c r="C332" s="120">
        <v>2482.54</v>
      </c>
      <c r="D332" s="315">
        <v>136</v>
      </c>
      <c r="E332" s="120"/>
      <c r="F332" s="232"/>
      <c r="G332" s="204">
        <f t="shared" si="5"/>
        <v>1035977.2999999991</v>
      </c>
    </row>
    <row r="333" spans="1:11">
      <c r="A333" s="271">
        <v>42508</v>
      </c>
      <c r="B333" s="266" t="s">
        <v>3635</v>
      </c>
      <c r="C333" s="120">
        <v>7458.8</v>
      </c>
      <c r="D333" s="315">
        <v>141</v>
      </c>
      <c r="E333" s="120"/>
      <c r="F333" s="232"/>
      <c r="G333" s="204">
        <f t="shared" si="5"/>
        <v>1038459.8399999992</v>
      </c>
    </row>
    <row r="334" spans="1:11">
      <c r="A334" s="271">
        <v>42508</v>
      </c>
      <c r="B334" s="266" t="s">
        <v>3636</v>
      </c>
      <c r="C334" s="120">
        <v>20000</v>
      </c>
      <c r="D334" s="315">
        <v>143</v>
      </c>
      <c r="E334" s="120"/>
      <c r="F334" s="232"/>
      <c r="G334" s="204">
        <f t="shared" si="5"/>
        <v>1045918.6399999992</v>
      </c>
    </row>
    <row r="335" spans="1:11">
      <c r="A335" s="271">
        <v>42508</v>
      </c>
      <c r="B335" s="266" t="s">
        <v>3637</v>
      </c>
      <c r="C335" s="120">
        <v>18639.63</v>
      </c>
      <c r="D335" s="315">
        <v>126</v>
      </c>
      <c r="E335" s="120"/>
      <c r="F335" s="232"/>
      <c r="G335" s="204">
        <f t="shared" si="5"/>
        <v>1065918.6399999992</v>
      </c>
    </row>
    <row r="336" spans="1:11">
      <c r="A336" s="271">
        <v>42508</v>
      </c>
      <c r="B336" s="266" t="s">
        <v>3638</v>
      </c>
      <c r="C336" s="120">
        <v>133400</v>
      </c>
      <c r="D336" s="315">
        <v>127</v>
      </c>
      <c r="E336" s="120"/>
      <c r="F336" s="232"/>
      <c r="G336" s="204">
        <f t="shared" si="5"/>
        <v>1084558.2699999991</v>
      </c>
    </row>
    <row r="337" spans="1:8">
      <c r="A337" s="271">
        <v>42508</v>
      </c>
      <c r="B337" s="266" t="s">
        <v>3639</v>
      </c>
      <c r="C337" s="120">
        <v>5452</v>
      </c>
      <c r="D337" s="315">
        <v>138</v>
      </c>
      <c r="E337" s="120"/>
      <c r="F337" s="232"/>
      <c r="G337" s="204">
        <f t="shared" si="5"/>
        <v>1217958.2699999991</v>
      </c>
    </row>
    <row r="338" spans="1:8">
      <c r="A338" s="271">
        <v>42508</v>
      </c>
      <c r="B338" s="266" t="s">
        <v>3640</v>
      </c>
      <c r="C338" s="120">
        <v>11931.76</v>
      </c>
      <c r="D338" s="315">
        <v>128</v>
      </c>
      <c r="E338" s="120"/>
      <c r="F338" s="232"/>
      <c r="G338" s="204">
        <f t="shared" si="5"/>
        <v>1223410.2699999991</v>
      </c>
    </row>
    <row r="339" spans="1:8">
      <c r="A339" s="271">
        <v>42508</v>
      </c>
      <c r="B339" s="266" t="s">
        <v>3641</v>
      </c>
      <c r="C339" s="120">
        <v>15080</v>
      </c>
      <c r="D339" s="315">
        <v>137</v>
      </c>
      <c r="E339" s="120"/>
      <c r="F339" s="232"/>
      <c r="G339" s="204">
        <f t="shared" si="5"/>
        <v>1235342.0299999991</v>
      </c>
    </row>
    <row r="340" spans="1:8">
      <c r="A340" s="271">
        <v>42508</v>
      </c>
      <c r="B340" s="266" t="s">
        <v>3642</v>
      </c>
      <c r="C340" s="120">
        <v>1933.1</v>
      </c>
      <c r="D340" s="315">
        <v>129</v>
      </c>
      <c r="E340" s="120"/>
      <c r="F340" s="232"/>
      <c r="G340" s="204">
        <f t="shared" si="5"/>
        <v>1250422.0299999991</v>
      </c>
    </row>
    <row r="341" spans="1:8">
      <c r="A341" s="271">
        <v>42508</v>
      </c>
      <c r="B341" s="266" t="s">
        <v>3643</v>
      </c>
      <c r="C341" s="120">
        <v>825.28</v>
      </c>
      <c r="D341" s="315">
        <v>130</v>
      </c>
      <c r="E341" s="120"/>
      <c r="F341" s="232"/>
      <c r="G341" s="204">
        <f t="shared" si="5"/>
        <v>1252355.1299999992</v>
      </c>
    </row>
    <row r="342" spans="1:8">
      <c r="A342" s="271">
        <v>42508</v>
      </c>
      <c r="B342" s="266" t="s">
        <v>3644</v>
      </c>
      <c r="C342" s="120">
        <v>2210.39</v>
      </c>
      <c r="D342" s="315">
        <v>131</v>
      </c>
      <c r="E342" s="120"/>
      <c r="F342" s="232"/>
      <c r="G342" s="204">
        <f t="shared" si="5"/>
        <v>1253180.4099999992</v>
      </c>
    </row>
    <row r="343" spans="1:8">
      <c r="A343" s="271">
        <v>42508</v>
      </c>
      <c r="B343" s="266" t="s">
        <v>3645</v>
      </c>
      <c r="C343" s="120">
        <v>2204</v>
      </c>
      <c r="D343" s="315">
        <v>139</v>
      </c>
      <c r="E343" s="120"/>
      <c r="F343" s="232"/>
      <c r="G343" s="204">
        <f t="shared" si="5"/>
        <v>1255390.7999999991</v>
      </c>
    </row>
    <row r="344" spans="1:8">
      <c r="A344" s="271">
        <v>42508</v>
      </c>
      <c r="B344" s="266" t="s">
        <v>3646</v>
      </c>
      <c r="C344" s="120">
        <v>1508</v>
      </c>
      <c r="D344" s="315">
        <v>132</v>
      </c>
      <c r="E344" s="120"/>
      <c r="F344" s="232"/>
      <c r="G344" s="204">
        <f t="shared" si="5"/>
        <v>1257594.7999999991</v>
      </c>
    </row>
    <row r="345" spans="1:8">
      <c r="A345" s="271">
        <v>42508</v>
      </c>
      <c r="B345" s="266" t="s">
        <v>3647</v>
      </c>
      <c r="C345" s="120">
        <v>8468</v>
      </c>
      <c r="D345" s="315">
        <v>133</v>
      </c>
      <c r="E345" s="120"/>
      <c r="F345" s="232"/>
      <c r="G345" s="204">
        <f t="shared" si="5"/>
        <v>1259102.7999999991</v>
      </c>
    </row>
    <row r="346" spans="1:8">
      <c r="A346" s="271">
        <v>42508</v>
      </c>
      <c r="B346" s="266" t="s">
        <v>3648</v>
      </c>
      <c r="C346" s="120">
        <v>2320</v>
      </c>
      <c r="D346" s="315">
        <v>140</v>
      </c>
      <c r="E346" s="120"/>
      <c r="F346" s="232"/>
      <c r="G346" s="204">
        <f t="shared" si="5"/>
        <v>1267570.7999999991</v>
      </c>
    </row>
    <row r="347" spans="1:8">
      <c r="A347" s="271">
        <v>42508</v>
      </c>
      <c r="B347" s="266" t="s">
        <v>3649</v>
      </c>
      <c r="C347" s="120">
        <v>16240</v>
      </c>
      <c r="D347" s="315">
        <v>134</v>
      </c>
      <c r="E347" s="120"/>
      <c r="F347" s="232"/>
      <c r="G347" s="204">
        <f t="shared" si="5"/>
        <v>1269890.7999999991</v>
      </c>
    </row>
    <row r="348" spans="1:8">
      <c r="A348" s="271">
        <v>42508</v>
      </c>
      <c r="B348" s="266" t="s">
        <v>3650</v>
      </c>
      <c r="C348" s="120">
        <v>10440</v>
      </c>
      <c r="D348" s="315">
        <v>135</v>
      </c>
      <c r="E348" s="120"/>
      <c r="F348" s="232"/>
      <c r="G348" s="204">
        <f t="shared" si="5"/>
        <v>1286130.7999999991</v>
      </c>
    </row>
    <row r="349" spans="1:8">
      <c r="A349" s="271">
        <v>42508</v>
      </c>
      <c r="B349" s="266" t="s">
        <v>3651</v>
      </c>
      <c r="C349" s="120">
        <v>190000</v>
      </c>
      <c r="D349" s="315">
        <v>125</v>
      </c>
      <c r="E349" s="120"/>
      <c r="F349" s="232"/>
      <c r="G349" s="204">
        <f t="shared" si="5"/>
        <v>1296570.7999999991</v>
      </c>
    </row>
    <row r="350" spans="1:8">
      <c r="A350" s="271">
        <v>42508</v>
      </c>
      <c r="B350" s="266" t="s">
        <v>1165</v>
      </c>
      <c r="C350" s="120">
        <v>1999980.55</v>
      </c>
      <c r="D350" s="315">
        <v>251</v>
      </c>
      <c r="E350" s="120"/>
      <c r="F350" s="232"/>
      <c r="G350" s="204">
        <f t="shared" si="5"/>
        <v>1486570.7999999991</v>
      </c>
    </row>
    <row r="351" spans="1:8">
      <c r="A351" s="271">
        <v>42508</v>
      </c>
      <c r="B351" s="266" t="s">
        <v>13</v>
      </c>
      <c r="C351" s="120"/>
      <c r="E351" s="120">
        <v>2644</v>
      </c>
      <c r="F351" s="232">
        <v>201</v>
      </c>
      <c r="G351" s="204">
        <f t="shared" si="5"/>
        <v>3486551.3499999992</v>
      </c>
      <c r="H351" s="250" t="s">
        <v>3652</v>
      </c>
    </row>
    <row r="352" spans="1:8">
      <c r="A352" s="271">
        <v>42508</v>
      </c>
      <c r="B352" s="266" t="s">
        <v>3653</v>
      </c>
      <c r="C352" s="120"/>
      <c r="E352" s="120">
        <v>9620.5300000000007</v>
      </c>
      <c r="F352" s="232">
        <v>196</v>
      </c>
      <c r="G352" s="204">
        <f t="shared" si="5"/>
        <v>3483907.3499999992</v>
      </c>
      <c r="H352" s="250" t="s">
        <v>3654</v>
      </c>
    </row>
    <row r="353" spans="1:8">
      <c r="A353" s="271">
        <v>42508</v>
      </c>
      <c r="B353" s="266" t="s">
        <v>3655</v>
      </c>
      <c r="C353" s="120"/>
      <c r="E353" s="120">
        <v>394600</v>
      </c>
      <c r="F353" s="232">
        <v>192</v>
      </c>
      <c r="G353" s="204">
        <f t="shared" si="5"/>
        <v>3474286.8199999994</v>
      </c>
      <c r="H353" s="250" t="s">
        <v>3656</v>
      </c>
    </row>
    <row r="354" spans="1:8">
      <c r="A354" s="271">
        <v>42508</v>
      </c>
      <c r="B354" s="266" t="s">
        <v>3657</v>
      </c>
      <c r="C354" s="120"/>
      <c r="E354" s="120">
        <v>464000</v>
      </c>
      <c r="F354" s="232">
        <v>203</v>
      </c>
      <c r="G354" s="204">
        <f t="shared" si="5"/>
        <v>3079686.8199999994</v>
      </c>
      <c r="H354" s="250" t="s">
        <v>3658</v>
      </c>
    </row>
    <row r="355" spans="1:8">
      <c r="A355" s="272">
        <v>42508</v>
      </c>
      <c r="B355" s="268" t="s">
        <v>3659</v>
      </c>
      <c r="C355" s="120">
        <v>5000</v>
      </c>
      <c r="D355" s="315">
        <v>223</v>
      </c>
      <c r="E355" s="120"/>
      <c r="F355" s="232"/>
      <c r="G355" s="204">
        <f t="shared" si="5"/>
        <v>2615686.8199999994</v>
      </c>
    </row>
    <row r="356" spans="1:8">
      <c r="A356" s="271">
        <v>42508</v>
      </c>
      <c r="B356" s="266" t="s">
        <v>3660</v>
      </c>
      <c r="C356" s="120"/>
      <c r="E356" s="120">
        <v>1025</v>
      </c>
      <c r="F356" s="232">
        <v>176</v>
      </c>
      <c r="G356" s="204">
        <f t="shared" si="5"/>
        <v>2620686.8199999994</v>
      </c>
      <c r="H356" s="250" t="s">
        <v>3661</v>
      </c>
    </row>
    <row r="357" spans="1:8">
      <c r="A357" s="271">
        <v>42508</v>
      </c>
      <c r="B357" s="266" t="s">
        <v>16</v>
      </c>
      <c r="C357" s="120"/>
      <c r="E357" s="120">
        <v>150</v>
      </c>
      <c r="F357" s="232">
        <v>171</v>
      </c>
      <c r="G357" s="204">
        <f t="shared" si="5"/>
        <v>2619661.8199999994</v>
      </c>
      <c r="H357" s="250" t="s">
        <v>3662</v>
      </c>
    </row>
    <row r="358" spans="1:8">
      <c r="A358" s="271">
        <v>42508</v>
      </c>
      <c r="B358" s="266" t="s">
        <v>16</v>
      </c>
      <c r="C358" s="120"/>
      <c r="E358" s="120">
        <v>4586.16</v>
      </c>
      <c r="F358" s="232">
        <v>175</v>
      </c>
      <c r="G358" s="204">
        <f t="shared" si="5"/>
        <v>2619511.8199999994</v>
      </c>
      <c r="H358" s="250" t="s">
        <v>3663</v>
      </c>
    </row>
    <row r="359" spans="1:8">
      <c r="A359" s="271">
        <v>42508</v>
      </c>
      <c r="B359" s="266" t="s">
        <v>16</v>
      </c>
      <c r="C359" s="120"/>
      <c r="E359" s="120">
        <v>216200</v>
      </c>
      <c r="F359" s="232">
        <v>184</v>
      </c>
      <c r="G359" s="204">
        <f t="shared" si="5"/>
        <v>2614925.6599999992</v>
      </c>
      <c r="H359" s="250" t="s">
        <v>3664</v>
      </c>
    </row>
    <row r="360" spans="1:8">
      <c r="A360" s="271">
        <v>42508</v>
      </c>
      <c r="B360" s="266" t="s">
        <v>3665</v>
      </c>
      <c r="C360" s="120">
        <v>25968.04</v>
      </c>
      <c r="D360" s="315">
        <v>142</v>
      </c>
      <c r="E360" s="120"/>
      <c r="F360" s="232"/>
      <c r="G360" s="204">
        <f t="shared" si="5"/>
        <v>2398725.6599999992</v>
      </c>
      <c r="H360" s="250" t="s">
        <v>1951</v>
      </c>
    </row>
    <row r="361" spans="1:8">
      <c r="A361" s="271">
        <v>42508</v>
      </c>
      <c r="B361" s="266" t="s">
        <v>3666</v>
      </c>
      <c r="C361" s="120"/>
      <c r="E361" s="120">
        <v>10364.219999999999</v>
      </c>
      <c r="F361" s="232">
        <v>191</v>
      </c>
      <c r="G361" s="204">
        <f t="shared" si="5"/>
        <v>2424693.6999999993</v>
      </c>
      <c r="H361" s="250" t="s">
        <v>3667</v>
      </c>
    </row>
    <row r="362" spans="1:8">
      <c r="A362" s="271">
        <v>42508</v>
      </c>
      <c r="B362" s="292" t="s">
        <v>3668</v>
      </c>
      <c r="C362" s="120"/>
      <c r="E362" s="120">
        <v>92.33</v>
      </c>
      <c r="F362" s="232" t="s">
        <v>779</v>
      </c>
      <c r="G362" s="204">
        <f t="shared" si="5"/>
        <v>2414329.4799999991</v>
      </c>
      <c r="H362" s="250" t="s">
        <v>85</v>
      </c>
    </row>
    <row r="363" spans="1:8">
      <c r="A363" s="271">
        <v>42508</v>
      </c>
      <c r="B363" s="296" t="s">
        <v>50</v>
      </c>
      <c r="C363" s="120">
        <v>17.27</v>
      </c>
      <c r="D363" s="315">
        <v>226</v>
      </c>
      <c r="E363" s="120"/>
      <c r="F363" s="232"/>
      <c r="G363" s="204">
        <f t="shared" si="5"/>
        <v>2414237.149999999</v>
      </c>
    </row>
    <row r="364" spans="1:8">
      <c r="A364" s="271">
        <v>42508</v>
      </c>
      <c r="B364" s="296" t="s">
        <v>52</v>
      </c>
      <c r="C364" s="120">
        <v>107.96</v>
      </c>
      <c r="D364" s="315">
        <v>226</v>
      </c>
      <c r="E364" s="120"/>
      <c r="F364" s="232"/>
      <c r="G364" s="204">
        <f t="shared" si="5"/>
        <v>2414254.419999999</v>
      </c>
    </row>
    <row r="365" spans="1:8">
      <c r="A365" s="271">
        <v>42508</v>
      </c>
      <c r="B365" s="266" t="s">
        <v>53</v>
      </c>
      <c r="C365" s="120"/>
      <c r="E365" s="120">
        <v>37067.01</v>
      </c>
      <c r="F365" s="232">
        <v>174</v>
      </c>
      <c r="G365" s="204">
        <f t="shared" si="5"/>
        <v>2414362.379999999</v>
      </c>
      <c r="H365" s="270" t="s">
        <v>3669</v>
      </c>
    </row>
    <row r="366" spans="1:8">
      <c r="A366" s="271">
        <v>42508</v>
      </c>
      <c r="B366" s="296" t="s">
        <v>55</v>
      </c>
      <c r="C366" s="120">
        <v>98.26</v>
      </c>
      <c r="D366" s="315">
        <v>226</v>
      </c>
      <c r="E366" s="120"/>
      <c r="F366" s="232"/>
      <c r="G366" s="204">
        <f t="shared" si="5"/>
        <v>2377295.3699999992</v>
      </c>
    </row>
    <row r="367" spans="1:8">
      <c r="A367" s="271">
        <v>42508</v>
      </c>
      <c r="B367" s="296" t="s">
        <v>56</v>
      </c>
      <c r="C367" s="120">
        <v>614.1</v>
      </c>
      <c r="D367" s="315">
        <v>226</v>
      </c>
      <c r="E367" s="120"/>
      <c r="F367" s="232"/>
      <c r="G367" s="204">
        <f t="shared" si="5"/>
        <v>2377393.629999999</v>
      </c>
    </row>
    <row r="368" spans="1:8">
      <c r="A368" s="271">
        <v>42508</v>
      </c>
      <c r="B368" s="266" t="s">
        <v>57</v>
      </c>
      <c r="C368" s="120"/>
      <c r="E368" s="120">
        <v>25066.97</v>
      </c>
      <c r="F368" s="232">
        <v>174</v>
      </c>
      <c r="G368" s="204">
        <f t="shared" si="5"/>
        <v>2378007.7299999991</v>
      </c>
      <c r="H368" s="270" t="s">
        <v>3669</v>
      </c>
    </row>
    <row r="369" spans="1:9">
      <c r="A369" s="271">
        <v>42507</v>
      </c>
      <c r="B369" s="266" t="s">
        <v>3670</v>
      </c>
      <c r="C369" s="120">
        <v>62986</v>
      </c>
      <c r="E369" s="120"/>
      <c r="F369" s="232"/>
      <c r="G369" s="204">
        <f t="shared" si="5"/>
        <v>2352940.7599999988</v>
      </c>
      <c r="H369" s="250" t="s">
        <v>4159</v>
      </c>
    </row>
    <row r="370" spans="1:9">
      <c r="A370" s="271">
        <v>42507</v>
      </c>
      <c r="B370" s="266" t="s">
        <v>3671</v>
      </c>
      <c r="C370" s="120"/>
      <c r="E370" s="120">
        <v>5212</v>
      </c>
      <c r="F370" s="232">
        <v>183</v>
      </c>
      <c r="G370" s="204">
        <f t="shared" si="5"/>
        <v>2415926.7599999988</v>
      </c>
      <c r="H370" s="250" t="s">
        <v>3672</v>
      </c>
    </row>
    <row r="371" spans="1:9">
      <c r="A371" s="74">
        <v>42507</v>
      </c>
      <c r="B371" s="266" t="s">
        <v>3673</v>
      </c>
      <c r="C371" s="120">
        <v>56099.9</v>
      </c>
      <c r="D371" s="315">
        <v>122</v>
      </c>
      <c r="E371" s="120"/>
      <c r="F371" s="232"/>
      <c r="G371" s="204">
        <f t="shared" si="5"/>
        <v>2410714.7599999988</v>
      </c>
    </row>
    <row r="372" spans="1:9">
      <c r="A372" s="74">
        <v>42507</v>
      </c>
      <c r="B372" s="266" t="s">
        <v>3674</v>
      </c>
      <c r="C372" s="120">
        <v>59545.86</v>
      </c>
      <c r="D372" s="315">
        <v>121</v>
      </c>
      <c r="E372" s="120"/>
      <c r="F372" s="232"/>
      <c r="G372" s="204">
        <f t="shared" si="5"/>
        <v>2466814.6599999988</v>
      </c>
    </row>
    <row r="373" spans="1:9">
      <c r="A373" s="74">
        <v>42507</v>
      </c>
      <c r="B373" s="266" t="s">
        <v>3675</v>
      </c>
      <c r="C373" s="120"/>
      <c r="E373" s="120">
        <v>6355.79</v>
      </c>
      <c r="F373" s="232">
        <v>186</v>
      </c>
      <c r="G373" s="204">
        <f t="shared" si="5"/>
        <v>2526360.5199999986</v>
      </c>
      <c r="H373" s="250" t="s">
        <v>3676</v>
      </c>
    </row>
    <row r="374" spans="1:9">
      <c r="A374" s="74">
        <v>42507</v>
      </c>
      <c r="B374" s="266" t="s">
        <v>3677</v>
      </c>
      <c r="C374" s="120">
        <v>605232</v>
      </c>
      <c r="D374" s="315">
        <v>112</v>
      </c>
      <c r="E374" s="120"/>
      <c r="F374" s="232"/>
      <c r="G374" s="204">
        <f t="shared" si="5"/>
        <v>2520004.7299999986</v>
      </c>
    </row>
    <row r="375" spans="1:9">
      <c r="A375" s="74">
        <v>42507</v>
      </c>
      <c r="B375" s="266" t="s">
        <v>89</v>
      </c>
      <c r="C375" s="120"/>
      <c r="E375" s="120">
        <v>1025</v>
      </c>
      <c r="F375" s="232">
        <v>180</v>
      </c>
      <c r="G375" s="204">
        <f t="shared" si="5"/>
        <v>3125236.7299999986</v>
      </c>
      <c r="H375" s="250" t="s">
        <v>3678</v>
      </c>
    </row>
    <row r="376" spans="1:9">
      <c r="A376" s="74">
        <v>42507</v>
      </c>
      <c r="B376" s="266" t="s">
        <v>3679</v>
      </c>
      <c r="C376" s="120">
        <v>28000</v>
      </c>
      <c r="D376" s="315">
        <v>119</v>
      </c>
      <c r="E376" s="120"/>
      <c r="F376" s="232"/>
      <c r="G376" s="204">
        <f t="shared" si="5"/>
        <v>3124211.7299999986</v>
      </c>
    </row>
    <row r="377" spans="1:9">
      <c r="A377" s="74">
        <v>42507</v>
      </c>
      <c r="B377" s="291" t="s">
        <v>3680</v>
      </c>
      <c r="C377" s="301"/>
      <c r="D377" s="314"/>
      <c r="E377" s="301">
        <v>388826.85</v>
      </c>
      <c r="F377" s="217">
        <v>188</v>
      </c>
      <c r="G377" s="204">
        <f t="shared" si="5"/>
        <v>3152211.7299999986</v>
      </c>
      <c r="H377" s="250" t="s">
        <v>3681</v>
      </c>
      <c r="I377" s="99" t="s">
        <v>802</v>
      </c>
    </row>
    <row r="378" spans="1:9">
      <c r="A378" s="74">
        <v>42507</v>
      </c>
      <c r="B378" s="291" t="s">
        <v>3682</v>
      </c>
      <c r="C378" s="301"/>
      <c r="D378" s="314"/>
      <c r="E378" s="301">
        <v>134913.64000000001</v>
      </c>
      <c r="F378" s="217">
        <v>312</v>
      </c>
      <c r="G378" s="204">
        <f t="shared" si="5"/>
        <v>2763384.8799999985</v>
      </c>
      <c r="H378" s="250" t="s">
        <v>3683</v>
      </c>
      <c r="I378" s="99" t="s">
        <v>802</v>
      </c>
    </row>
    <row r="379" spans="1:9">
      <c r="A379" s="74">
        <v>42507</v>
      </c>
      <c r="B379" s="291" t="s">
        <v>3684</v>
      </c>
      <c r="C379" s="301"/>
      <c r="D379" s="314"/>
      <c r="E379" s="301">
        <v>182000</v>
      </c>
      <c r="F379" s="217">
        <v>189</v>
      </c>
      <c r="G379" s="204">
        <f t="shared" si="5"/>
        <v>2628471.2399999984</v>
      </c>
      <c r="H379" s="250" t="s">
        <v>3685</v>
      </c>
      <c r="I379" s="99" t="s">
        <v>802</v>
      </c>
    </row>
    <row r="380" spans="1:9">
      <c r="A380" s="74">
        <v>42507</v>
      </c>
      <c r="B380" s="291" t="s">
        <v>3686</v>
      </c>
      <c r="C380" s="301"/>
      <c r="D380" s="314"/>
      <c r="E380" s="301">
        <v>277696.71000000002</v>
      </c>
      <c r="F380" s="217">
        <v>190</v>
      </c>
      <c r="G380" s="204">
        <f t="shared" si="5"/>
        <v>2446471.2399999984</v>
      </c>
      <c r="H380" s="250" t="s">
        <v>3687</v>
      </c>
      <c r="I380" s="99" t="s">
        <v>802</v>
      </c>
    </row>
    <row r="381" spans="1:9">
      <c r="A381" s="74">
        <v>42507</v>
      </c>
      <c r="B381" s="291" t="s">
        <v>3688</v>
      </c>
      <c r="C381" s="301"/>
      <c r="D381" s="314"/>
      <c r="E381" s="301">
        <v>118000</v>
      </c>
      <c r="F381" s="217">
        <v>313</v>
      </c>
      <c r="G381" s="204">
        <f t="shared" si="5"/>
        <v>2168774.5299999984</v>
      </c>
      <c r="H381" s="250" t="s">
        <v>3689</v>
      </c>
      <c r="I381" s="99" t="s">
        <v>802</v>
      </c>
    </row>
    <row r="382" spans="1:9">
      <c r="A382" s="74">
        <v>42507</v>
      </c>
      <c r="B382" s="9" t="s">
        <v>1330</v>
      </c>
      <c r="C382" s="301"/>
      <c r="D382" s="314"/>
      <c r="E382" s="301">
        <v>195000</v>
      </c>
      <c r="F382" s="217">
        <v>135</v>
      </c>
      <c r="G382" s="204">
        <f t="shared" si="5"/>
        <v>2050774.5299999984</v>
      </c>
      <c r="H382" s="250" t="s">
        <v>3690</v>
      </c>
    </row>
    <row r="383" spans="1:9">
      <c r="A383" s="74">
        <v>42507</v>
      </c>
      <c r="B383" s="9" t="s">
        <v>3691</v>
      </c>
      <c r="C383" s="301">
        <v>593846.64</v>
      </c>
      <c r="D383" s="314">
        <v>120</v>
      </c>
      <c r="E383" s="301"/>
      <c r="F383" s="217"/>
      <c r="G383" s="204">
        <f t="shared" si="5"/>
        <v>1855774.5299999984</v>
      </c>
    </row>
    <row r="384" spans="1:9">
      <c r="A384" s="74">
        <v>42507</v>
      </c>
      <c r="B384" s="9" t="s">
        <v>3692</v>
      </c>
      <c r="C384" s="301"/>
      <c r="D384" s="314"/>
      <c r="E384" s="301">
        <v>1840</v>
      </c>
      <c r="F384" s="217">
        <v>178</v>
      </c>
      <c r="G384" s="204">
        <f t="shared" si="5"/>
        <v>2449621.1699999985</v>
      </c>
      <c r="H384" s="250" t="s">
        <v>3693</v>
      </c>
    </row>
    <row r="385" spans="1:11">
      <c r="A385" s="74">
        <v>42507</v>
      </c>
      <c r="B385" s="9" t="s">
        <v>3694</v>
      </c>
      <c r="C385" s="301"/>
      <c r="D385" s="314"/>
      <c r="E385" s="301">
        <v>587549.93999999994</v>
      </c>
      <c r="F385" s="217">
        <v>182</v>
      </c>
      <c r="G385" s="204">
        <f t="shared" si="5"/>
        <v>2447781.1699999985</v>
      </c>
      <c r="H385" s="250" t="s">
        <v>3695</v>
      </c>
    </row>
    <row r="386" spans="1:11">
      <c r="A386" s="74">
        <v>42507</v>
      </c>
      <c r="B386" s="9" t="s">
        <v>3696</v>
      </c>
      <c r="C386" s="301"/>
      <c r="D386" s="314"/>
      <c r="E386" s="301">
        <v>1918.59</v>
      </c>
      <c r="F386" s="217">
        <v>197</v>
      </c>
      <c r="G386" s="204">
        <f t="shared" si="5"/>
        <v>1860231.2299999986</v>
      </c>
      <c r="H386" s="250" t="s">
        <v>3697</v>
      </c>
    </row>
    <row r="387" spans="1:11">
      <c r="A387" s="74">
        <v>42507</v>
      </c>
      <c r="B387" s="9" t="s">
        <v>3698</v>
      </c>
      <c r="C387" s="301"/>
      <c r="D387" s="314"/>
      <c r="E387" s="301">
        <v>5030</v>
      </c>
      <c r="F387" s="217">
        <v>227</v>
      </c>
      <c r="G387" s="204">
        <f t="shared" si="5"/>
        <v>1858312.6399999985</v>
      </c>
      <c r="H387" s="250" t="s">
        <v>3699</v>
      </c>
    </row>
    <row r="388" spans="1:11">
      <c r="A388" s="74">
        <v>42507</v>
      </c>
      <c r="B388" s="9" t="s">
        <v>1312</v>
      </c>
      <c r="C388" s="301"/>
      <c r="D388" s="314"/>
      <c r="E388" s="301">
        <v>39033.47</v>
      </c>
      <c r="F388" s="217">
        <v>169</v>
      </c>
      <c r="G388" s="204">
        <f t="shared" si="5"/>
        <v>1853282.6399999985</v>
      </c>
      <c r="H388" s="250" t="s">
        <v>3700</v>
      </c>
    </row>
    <row r="389" spans="1:11">
      <c r="A389" s="74">
        <v>42507</v>
      </c>
      <c r="B389" s="9" t="s">
        <v>3701</v>
      </c>
      <c r="C389" s="301"/>
      <c r="D389" s="314"/>
      <c r="E389" s="301">
        <v>3454.52</v>
      </c>
      <c r="F389" s="217">
        <v>161</v>
      </c>
      <c r="G389" s="204">
        <f t="shared" si="5"/>
        <v>1814249.1699999985</v>
      </c>
      <c r="H389" s="250" t="s">
        <v>3702</v>
      </c>
    </row>
    <row r="390" spans="1:11">
      <c r="A390" s="74">
        <v>42507</v>
      </c>
      <c r="B390" s="9" t="s">
        <v>1312</v>
      </c>
      <c r="C390" s="301"/>
      <c r="D390" s="314"/>
      <c r="E390" s="301">
        <v>34800</v>
      </c>
      <c r="F390" s="217">
        <v>170</v>
      </c>
      <c r="G390" s="204">
        <f t="shared" si="5"/>
        <v>1810794.6499999985</v>
      </c>
      <c r="H390" s="250" t="s">
        <v>3703</v>
      </c>
    </row>
    <row r="391" spans="1:11">
      <c r="A391" s="271">
        <v>42507</v>
      </c>
      <c r="B391" s="297" t="s">
        <v>50</v>
      </c>
      <c r="C391" s="120">
        <v>8.64</v>
      </c>
      <c r="D391" s="315">
        <v>226</v>
      </c>
      <c r="E391" s="120"/>
      <c r="F391" s="232"/>
      <c r="G391" s="204">
        <f t="shared" si="5"/>
        <v>1775994.6499999985</v>
      </c>
    </row>
    <row r="392" spans="1:11">
      <c r="A392" s="271">
        <v>42507</v>
      </c>
      <c r="B392" s="297" t="s">
        <v>52</v>
      </c>
      <c r="C392" s="120">
        <v>54</v>
      </c>
      <c r="D392" s="315">
        <v>226</v>
      </c>
      <c r="E392" s="120"/>
      <c r="F392" s="232"/>
      <c r="G392" s="204">
        <f t="shared" si="5"/>
        <v>1776003.2899999984</v>
      </c>
    </row>
    <row r="393" spans="1:11">
      <c r="A393" s="271">
        <v>42507</v>
      </c>
      <c r="B393" s="273" t="s">
        <v>53</v>
      </c>
      <c r="C393" s="120"/>
      <c r="E393" s="120">
        <v>7640</v>
      </c>
      <c r="F393" s="232">
        <v>158</v>
      </c>
      <c r="G393" s="204">
        <f t="shared" si="5"/>
        <v>1776057.2899999984</v>
      </c>
      <c r="H393" s="270" t="s">
        <v>3704</v>
      </c>
    </row>
    <row r="394" spans="1:11">
      <c r="A394" s="271">
        <v>42507</v>
      </c>
      <c r="B394" s="297" t="s">
        <v>55</v>
      </c>
      <c r="C394" s="120">
        <v>49.06</v>
      </c>
      <c r="D394" s="315">
        <v>226</v>
      </c>
      <c r="E394" s="120"/>
      <c r="F394" s="232"/>
      <c r="G394" s="204">
        <f t="shared" ref="G394:G457" si="6">+G395-C394+E394</f>
        <v>1768417.2899999984</v>
      </c>
    </row>
    <row r="395" spans="1:11">
      <c r="A395" s="271">
        <v>42507</v>
      </c>
      <c r="B395" s="297" t="s">
        <v>56</v>
      </c>
      <c r="C395" s="120">
        <v>306.60000000000002</v>
      </c>
      <c r="D395" s="315">
        <v>226</v>
      </c>
      <c r="E395" s="120"/>
      <c r="F395" s="232"/>
      <c r="G395" s="204">
        <f t="shared" si="6"/>
        <v>1768466.3499999985</v>
      </c>
    </row>
    <row r="396" spans="1:11">
      <c r="A396" s="271">
        <v>42507</v>
      </c>
      <c r="B396" s="273" t="s">
        <v>57</v>
      </c>
      <c r="C396" s="120"/>
      <c r="E396" s="120">
        <v>12514.82</v>
      </c>
      <c r="F396" s="232">
        <v>158</v>
      </c>
      <c r="G396" s="204">
        <f t="shared" si="6"/>
        <v>1768772.9499999986</v>
      </c>
      <c r="H396" s="270" t="s">
        <v>3704</v>
      </c>
    </row>
    <row r="397" spans="1:11">
      <c r="A397" s="271">
        <v>42507</v>
      </c>
      <c r="B397" s="273" t="s">
        <v>3705</v>
      </c>
      <c r="C397" s="120">
        <v>7754.92</v>
      </c>
      <c r="D397" s="315">
        <v>116</v>
      </c>
      <c r="E397" s="120"/>
      <c r="F397" s="232"/>
      <c r="G397" s="204">
        <f t="shared" si="6"/>
        <v>1756258.1299999985</v>
      </c>
    </row>
    <row r="398" spans="1:11">
      <c r="A398" s="271">
        <v>42507</v>
      </c>
      <c r="B398" s="273" t="s">
        <v>3706</v>
      </c>
      <c r="C398" s="120">
        <v>12214.8</v>
      </c>
      <c r="D398" s="315">
        <v>109</v>
      </c>
      <c r="E398" s="120"/>
      <c r="F398" s="232"/>
      <c r="G398" s="204">
        <f t="shared" si="6"/>
        <v>1764013.0499999984</v>
      </c>
    </row>
    <row r="399" spans="1:11">
      <c r="A399" s="272">
        <v>42506</v>
      </c>
      <c r="B399" s="274" t="s">
        <v>1453</v>
      </c>
      <c r="C399" s="120">
        <v>5000</v>
      </c>
      <c r="D399" s="315">
        <v>223</v>
      </c>
      <c r="E399" s="120"/>
      <c r="F399" s="232"/>
      <c r="G399" s="204">
        <f t="shared" si="6"/>
        <v>1776227.8499999985</v>
      </c>
      <c r="J399" s="129">
        <v>1776227.85</v>
      </c>
      <c r="K399" s="129">
        <f>+G399-J399</f>
        <v>0</v>
      </c>
    </row>
    <row r="400" spans="1:11">
      <c r="A400" s="275">
        <v>42506</v>
      </c>
      <c r="B400" s="276" t="s">
        <v>3707</v>
      </c>
      <c r="C400" s="120"/>
      <c r="E400" s="120">
        <v>258170.01</v>
      </c>
      <c r="F400" s="232">
        <v>165</v>
      </c>
      <c r="G400" s="204">
        <f t="shared" si="6"/>
        <v>1781227.8499999985</v>
      </c>
      <c r="H400" s="250" t="s">
        <v>3708</v>
      </c>
      <c r="I400" s="99" t="s">
        <v>802</v>
      </c>
    </row>
    <row r="401" spans="1:9">
      <c r="A401" s="275">
        <v>42506</v>
      </c>
      <c r="B401" s="277" t="s">
        <v>3709</v>
      </c>
      <c r="C401" s="120"/>
      <c r="E401" s="120">
        <v>172949.97</v>
      </c>
      <c r="F401" s="232">
        <v>166</v>
      </c>
      <c r="G401" s="204">
        <f t="shared" si="6"/>
        <v>1523057.8399999985</v>
      </c>
      <c r="H401" s="250" t="s">
        <v>3710</v>
      </c>
      <c r="I401" s="99" t="s">
        <v>802</v>
      </c>
    </row>
    <row r="402" spans="1:9">
      <c r="A402" s="275">
        <v>42506</v>
      </c>
      <c r="B402" s="273" t="s">
        <v>3711</v>
      </c>
      <c r="C402" s="120"/>
      <c r="E402" s="120">
        <v>273573.07</v>
      </c>
      <c r="F402" s="232">
        <v>167</v>
      </c>
      <c r="G402" s="204">
        <f t="shared" si="6"/>
        <v>1350107.8699999985</v>
      </c>
      <c r="H402" s="250" t="s">
        <v>3712</v>
      </c>
      <c r="I402" s="99" t="s">
        <v>802</v>
      </c>
    </row>
    <row r="403" spans="1:9">
      <c r="A403" s="275">
        <v>42506</v>
      </c>
      <c r="B403" s="273" t="s">
        <v>3713</v>
      </c>
      <c r="C403" s="120"/>
      <c r="E403" s="120">
        <v>243679.25</v>
      </c>
      <c r="F403" s="232">
        <v>168</v>
      </c>
      <c r="G403" s="204">
        <f t="shared" si="6"/>
        <v>1076534.7999999984</v>
      </c>
      <c r="H403" s="250" t="s">
        <v>3714</v>
      </c>
      <c r="I403" s="99" t="s">
        <v>802</v>
      </c>
    </row>
    <row r="404" spans="1:9">
      <c r="A404" s="275">
        <v>42506</v>
      </c>
      <c r="B404" s="277" t="s">
        <v>16</v>
      </c>
      <c r="C404" s="120"/>
      <c r="E404" s="120">
        <v>10840</v>
      </c>
      <c r="F404" s="232">
        <v>159</v>
      </c>
      <c r="G404" s="204">
        <f t="shared" si="6"/>
        <v>832855.54999999842</v>
      </c>
      <c r="H404" s="250" t="s">
        <v>3715</v>
      </c>
    </row>
    <row r="405" spans="1:9">
      <c r="A405" s="275">
        <v>42506</v>
      </c>
      <c r="B405" s="277" t="s">
        <v>16</v>
      </c>
      <c r="C405" s="120"/>
      <c r="E405" s="120">
        <v>95000</v>
      </c>
      <c r="F405" s="232">
        <v>160</v>
      </c>
      <c r="G405" s="204">
        <f t="shared" si="6"/>
        <v>822015.54999999842</v>
      </c>
      <c r="H405" s="250" t="s">
        <v>3716</v>
      </c>
    </row>
    <row r="406" spans="1:9">
      <c r="A406" s="275">
        <v>42506</v>
      </c>
      <c r="B406" s="277" t="s">
        <v>16</v>
      </c>
      <c r="C406" s="120"/>
      <c r="E406" s="120">
        <v>115000</v>
      </c>
      <c r="F406" s="232">
        <v>156</v>
      </c>
      <c r="G406" s="204">
        <f t="shared" si="6"/>
        <v>727015.54999999842</v>
      </c>
      <c r="H406" s="250" t="s">
        <v>3717</v>
      </c>
    </row>
    <row r="407" spans="1:9">
      <c r="A407" s="275">
        <v>42506</v>
      </c>
      <c r="B407" s="277" t="s">
        <v>16</v>
      </c>
      <c r="C407" s="120"/>
      <c r="E407" s="120">
        <v>60000</v>
      </c>
      <c r="F407" s="232">
        <v>155</v>
      </c>
      <c r="G407" s="204">
        <f t="shared" si="6"/>
        <v>612015.54999999842</v>
      </c>
      <c r="H407" s="250" t="s">
        <v>3718</v>
      </c>
    </row>
    <row r="408" spans="1:9">
      <c r="A408" s="275">
        <v>42506</v>
      </c>
      <c r="B408" s="277" t="s">
        <v>3719</v>
      </c>
      <c r="C408" s="120"/>
      <c r="E408" s="120">
        <v>956</v>
      </c>
      <c r="F408" s="232">
        <v>207</v>
      </c>
      <c r="G408" s="204">
        <f t="shared" si="6"/>
        <v>552015.54999999842</v>
      </c>
      <c r="H408" s="250" t="s">
        <v>3720</v>
      </c>
    </row>
    <row r="409" spans="1:9">
      <c r="A409" s="275">
        <v>42506</v>
      </c>
      <c r="B409" s="277" t="s">
        <v>3721</v>
      </c>
      <c r="C409" s="120">
        <v>8792.07</v>
      </c>
      <c r="D409" s="315">
        <v>114</v>
      </c>
      <c r="E409" s="120"/>
      <c r="F409" s="232"/>
      <c r="G409" s="204">
        <f t="shared" si="6"/>
        <v>551059.54999999842</v>
      </c>
    </row>
    <row r="410" spans="1:9">
      <c r="A410" s="275">
        <v>42506</v>
      </c>
      <c r="B410" s="277" t="s">
        <v>3722</v>
      </c>
      <c r="C410" s="120">
        <v>12524.16</v>
      </c>
      <c r="D410" s="315">
        <v>115</v>
      </c>
      <c r="E410" s="120"/>
      <c r="F410" s="232"/>
      <c r="G410" s="204">
        <f t="shared" si="6"/>
        <v>559851.61999999837</v>
      </c>
    </row>
    <row r="411" spans="1:9">
      <c r="A411" s="275">
        <v>42506</v>
      </c>
      <c r="B411" s="277" t="s">
        <v>3723</v>
      </c>
      <c r="C411" s="120">
        <v>1152568.26</v>
      </c>
      <c r="D411" s="315">
        <v>117</v>
      </c>
      <c r="E411" s="120"/>
      <c r="F411" s="232"/>
      <c r="G411" s="204">
        <f t="shared" si="6"/>
        <v>572375.7799999984</v>
      </c>
    </row>
    <row r="412" spans="1:9">
      <c r="A412" s="275">
        <v>42506</v>
      </c>
      <c r="B412" s="276" t="s">
        <v>3724</v>
      </c>
      <c r="C412" s="120"/>
      <c r="E412" s="120">
        <v>278600</v>
      </c>
      <c r="F412" s="232">
        <v>164</v>
      </c>
      <c r="G412" s="204">
        <f t="shared" si="6"/>
        <v>1724944.0399999984</v>
      </c>
      <c r="H412" s="250" t="s">
        <v>3725</v>
      </c>
    </row>
    <row r="413" spans="1:9">
      <c r="A413" s="275">
        <v>42506</v>
      </c>
      <c r="B413" s="277" t="s">
        <v>3726</v>
      </c>
      <c r="C413" s="120"/>
      <c r="E413" s="120">
        <v>3914.15</v>
      </c>
      <c r="F413" s="232">
        <v>179</v>
      </c>
      <c r="G413" s="204">
        <f t="shared" si="6"/>
        <v>1446344.0399999984</v>
      </c>
      <c r="H413" s="250" t="s">
        <v>3727</v>
      </c>
    </row>
    <row r="414" spans="1:9">
      <c r="A414" s="275">
        <v>42506</v>
      </c>
      <c r="B414" s="277" t="s">
        <v>3728</v>
      </c>
      <c r="C414" s="120"/>
      <c r="E414" s="120">
        <v>4100</v>
      </c>
      <c r="F414" s="232">
        <v>162</v>
      </c>
      <c r="G414" s="204">
        <f t="shared" si="6"/>
        <v>1442429.8899999985</v>
      </c>
      <c r="H414" s="250" t="s">
        <v>3729</v>
      </c>
    </row>
    <row r="415" spans="1:9">
      <c r="A415" s="275">
        <v>42506</v>
      </c>
      <c r="B415" s="273" t="s">
        <v>1165</v>
      </c>
      <c r="C415" s="120">
        <v>719988.53</v>
      </c>
      <c r="D415" s="315">
        <v>111</v>
      </c>
      <c r="E415" s="120"/>
      <c r="F415" s="232"/>
      <c r="G415" s="204">
        <f t="shared" si="6"/>
        <v>1438329.8899999985</v>
      </c>
      <c r="H415" s="250" t="s">
        <v>3730</v>
      </c>
    </row>
    <row r="416" spans="1:9">
      <c r="A416" s="275">
        <v>42506</v>
      </c>
      <c r="B416" s="273" t="s">
        <v>1179</v>
      </c>
      <c r="C416" s="120"/>
      <c r="E416" s="120">
        <v>719000</v>
      </c>
      <c r="F416" s="232">
        <v>173</v>
      </c>
      <c r="G416" s="204">
        <f t="shared" si="6"/>
        <v>2158318.4199999985</v>
      </c>
      <c r="H416" s="250" t="s">
        <v>3731</v>
      </c>
    </row>
    <row r="417" spans="1:8">
      <c r="A417" s="275">
        <v>42506</v>
      </c>
      <c r="B417" s="277" t="s">
        <v>3732</v>
      </c>
      <c r="C417" s="120"/>
      <c r="E417" s="120">
        <v>51936.19</v>
      </c>
      <c r="F417" s="232">
        <v>163</v>
      </c>
      <c r="G417" s="204">
        <f t="shared" si="6"/>
        <v>1439318.4199999985</v>
      </c>
      <c r="H417" s="250" t="s">
        <v>3733</v>
      </c>
    </row>
    <row r="418" spans="1:8">
      <c r="A418" s="275">
        <v>42506</v>
      </c>
      <c r="B418" s="273" t="s">
        <v>3734</v>
      </c>
      <c r="C418" s="120"/>
      <c r="E418" s="120">
        <v>1199000</v>
      </c>
      <c r="F418" s="232">
        <v>172</v>
      </c>
      <c r="G418" s="204">
        <f t="shared" si="6"/>
        <v>1387382.2299999986</v>
      </c>
      <c r="H418" s="250" t="s">
        <v>3735</v>
      </c>
    </row>
    <row r="419" spans="1:8">
      <c r="A419" s="275">
        <v>42506</v>
      </c>
      <c r="B419" s="273" t="s">
        <v>3736</v>
      </c>
      <c r="C419" s="120">
        <v>6222.6</v>
      </c>
      <c r="D419" s="315">
        <v>103</v>
      </c>
      <c r="E419" s="120"/>
      <c r="F419" s="232"/>
      <c r="G419" s="204">
        <f t="shared" si="6"/>
        <v>188382.2299999987</v>
      </c>
    </row>
    <row r="420" spans="1:8">
      <c r="A420" s="275">
        <v>42506</v>
      </c>
      <c r="B420" s="273" t="s">
        <v>13</v>
      </c>
      <c r="C420" s="120"/>
      <c r="E420" s="120">
        <v>1840</v>
      </c>
      <c r="F420" s="232">
        <v>152</v>
      </c>
      <c r="G420" s="204">
        <f t="shared" si="6"/>
        <v>194604.82999999871</v>
      </c>
      <c r="H420" s="250" t="s">
        <v>3737</v>
      </c>
    </row>
    <row r="421" spans="1:8">
      <c r="A421" s="275">
        <v>42506</v>
      </c>
      <c r="B421" s="273" t="s">
        <v>16</v>
      </c>
      <c r="C421" s="120"/>
      <c r="E421" s="120">
        <v>15553.08</v>
      </c>
      <c r="F421" s="232">
        <v>154</v>
      </c>
      <c r="G421" s="204">
        <f t="shared" si="6"/>
        <v>192764.82999999871</v>
      </c>
      <c r="H421" s="250" t="s">
        <v>3738</v>
      </c>
    </row>
    <row r="422" spans="1:8">
      <c r="A422" s="275">
        <v>42506</v>
      </c>
      <c r="B422" s="273" t="s">
        <v>1441</v>
      </c>
      <c r="C422" s="120">
        <v>999982.17</v>
      </c>
      <c r="D422" s="315">
        <v>110</v>
      </c>
      <c r="E422" s="120"/>
      <c r="F422" s="232"/>
      <c r="G422" s="204">
        <f t="shared" si="6"/>
        <v>177211.74999999872</v>
      </c>
      <c r="H422" s="250" t="s">
        <v>3739</v>
      </c>
    </row>
    <row r="423" spans="1:8">
      <c r="A423" s="275">
        <v>42506</v>
      </c>
      <c r="B423" s="293" t="s">
        <v>3740</v>
      </c>
      <c r="C423" s="120"/>
      <c r="E423" s="120">
        <v>4891.8500000000004</v>
      </c>
      <c r="F423" s="232" t="s">
        <v>779</v>
      </c>
      <c r="G423" s="204">
        <f t="shared" si="6"/>
        <v>1177193.9199999988</v>
      </c>
      <c r="H423" s="250" t="s">
        <v>85</v>
      </c>
    </row>
    <row r="424" spans="1:8">
      <c r="A424" s="275">
        <v>42506</v>
      </c>
      <c r="B424" s="297" t="s">
        <v>50</v>
      </c>
      <c r="C424" s="120">
        <v>20.07</v>
      </c>
      <c r="D424" s="315">
        <v>226</v>
      </c>
      <c r="E424" s="120"/>
      <c r="F424" s="232"/>
      <c r="G424" s="204">
        <f t="shared" si="6"/>
        <v>1172302.0699999987</v>
      </c>
    </row>
    <row r="425" spans="1:8">
      <c r="A425" s="275">
        <v>42506</v>
      </c>
      <c r="B425" s="298" t="s">
        <v>52</v>
      </c>
      <c r="C425" s="120">
        <v>125.42</v>
      </c>
      <c r="D425" s="315">
        <v>226</v>
      </c>
      <c r="E425" s="120"/>
      <c r="F425" s="232"/>
      <c r="G425" s="204">
        <f t="shared" si="6"/>
        <v>1172322.1399999987</v>
      </c>
    </row>
    <row r="426" spans="1:8">
      <c r="A426" s="275">
        <v>42506</v>
      </c>
      <c r="B426" s="277" t="s">
        <v>53</v>
      </c>
      <c r="C426" s="120"/>
      <c r="E426" s="120">
        <v>24873.599999999999</v>
      </c>
      <c r="F426" s="232">
        <v>153</v>
      </c>
      <c r="G426" s="204">
        <f t="shared" si="6"/>
        <v>1172447.5599999987</v>
      </c>
      <c r="H426" s="270" t="s">
        <v>3741</v>
      </c>
    </row>
    <row r="427" spans="1:8">
      <c r="A427" s="275">
        <v>42506</v>
      </c>
      <c r="B427" s="298" t="s">
        <v>55</v>
      </c>
      <c r="C427" s="120">
        <v>85.91</v>
      </c>
      <c r="D427" s="315">
        <v>226</v>
      </c>
      <c r="E427" s="120"/>
      <c r="F427" s="232"/>
      <c r="G427" s="204">
        <f t="shared" si="6"/>
        <v>1147573.9599999986</v>
      </c>
    </row>
    <row r="428" spans="1:8">
      <c r="A428" s="275">
        <v>42506</v>
      </c>
      <c r="B428" s="298" t="s">
        <v>56</v>
      </c>
      <c r="C428" s="120">
        <v>536.91999999999996</v>
      </c>
      <c r="D428" s="315">
        <v>226</v>
      </c>
      <c r="E428" s="120"/>
      <c r="F428" s="232"/>
      <c r="G428" s="204">
        <f t="shared" si="6"/>
        <v>1147659.8699999985</v>
      </c>
    </row>
    <row r="429" spans="1:8">
      <c r="A429" s="275">
        <v>42506</v>
      </c>
      <c r="B429" s="277" t="s">
        <v>57</v>
      </c>
      <c r="C429" s="120"/>
      <c r="E429" s="120">
        <v>21916.21</v>
      </c>
      <c r="F429" s="232">
        <v>153</v>
      </c>
      <c r="G429" s="204">
        <f t="shared" si="6"/>
        <v>1148196.7899999984</v>
      </c>
      <c r="H429" s="270" t="s">
        <v>3741</v>
      </c>
    </row>
    <row r="430" spans="1:8">
      <c r="A430" s="275">
        <v>42506</v>
      </c>
      <c r="B430" s="298" t="s">
        <v>50</v>
      </c>
      <c r="C430" s="120">
        <v>10.54</v>
      </c>
      <c r="D430" s="315">
        <v>226</v>
      </c>
      <c r="E430" s="120"/>
      <c r="F430" s="232"/>
      <c r="G430" s="204">
        <f t="shared" si="6"/>
        <v>1126280.5799999984</v>
      </c>
    </row>
    <row r="431" spans="1:8">
      <c r="A431" s="275">
        <v>42506</v>
      </c>
      <c r="B431" s="298" t="s">
        <v>52</v>
      </c>
      <c r="C431" s="120">
        <v>65.89</v>
      </c>
      <c r="D431" s="315">
        <v>226</v>
      </c>
      <c r="E431" s="120"/>
      <c r="F431" s="232"/>
      <c r="G431" s="204">
        <f t="shared" si="6"/>
        <v>1126291.1199999985</v>
      </c>
    </row>
    <row r="432" spans="1:8">
      <c r="A432" s="275">
        <v>42506</v>
      </c>
      <c r="B432" s="277" t="s">
        <v>53</v>
      </c>
      <c r="C432" s="120"/>
      <c r="E432" s="120">
        <v>6949.23</v>
      </c>
      <c r="F432" s="232">
        <v>143</v>
      </c>
      <c r="G432" s="204">
        <f t="shared" si="6"/>
        <v>1126357.0099999984</v>
      </c>
      <c r="H432" s="270" t="s">
        <v>3742</v>
      </c>
    </row>
    <row r="433" spans="1:11">
      <c r="A433" s="275">
        <v>42506</v>
      </c>
      <c r="B433" s="298" t="s">
        <v>55</v>
      </c>
      <c r="C433" s="120">
        <v>58.7</v>
      </c>
      <c r="D433" s="315">
        <v>226</v>
      </c>
      <c r="E433" s="120"/>
      <c r="F433" s="232"/>
      <c r="G433" s="204">
        <f t="shared" si="6"/>
        <v>1119407.7799999984</v>
      </c>
    </row>
    <row r="434" spans="1:11">
      <c r="A434" s="275">
        <v>42506</v>
      </c>
      <c r="B434" s="298" t="s">
        <v>56</v>
      </c>
      <c r="C434" s="120">
        <v>366.85</v>
      </c>
      <c r="D434" s="315">
        <v>226</v>
      </c>
      <c r="E434" s="120"/>
      <c r="F434" s="232"/>
      <c r="G434" s="204">
        <f t="shared" si="6"/>
        <v>1119466.4799999984</v>
      </c>
    </row>
    <row r="435" spans="1:11">
      <c r="A435" s="275">
        <v>42506</v>
      </c>
      <c r="B435" s="277" t="s">
        <v>57</v>
      </c>
      <c r="C435" s="120"/>
      <c r="E435" s="120">
        <v>14973.79</v>
      </c>
      <c r="F435" s="232">
        <v>143</v>
      </c>
      <c r="G435" s="204">
        <f t="shared" si="6"/>
        <v>1119833.3299999984</v>
      </c>
      <c r="H435" s="270" t="s">
        <v>3742</v>
      </c>
    </row>
    <row r="436" spans="1:11">
      <c r="A436" s="275">
        <v>42506</v>
      </c>
      <c r="B436" s="286" t="s">
        <v>3749</v>
      </c>
      <c r="C436" s="120"/>
      <c r="E436" s="120">
        <v>84021.86</v>
      </c>
      <c r="F436" s="232">
        <v>157</v>
      </c>
      <c r="G436" s="204">
        <f t="shared" si="6"/>
        <v>1104859.5399999984</v>
      </c>
      <c r="H436" s="250" t="s">
        <v>3750</v>
      </c>
    </row>
    <row r="437" spans="1:11">
      <c r="A437" s="275">
        <v>42504</v>
      </c>
      <c r="B437" s="277" t="s">
        <v>3743</v>
      </c>
      <c r="C437" s="120"/>
      <c r="E437" s="120">
        <v>300</v>
      </c>
      <c r="F437" s="232">
        <v>177</v>
      </c>
      <c r="G437" s="204">
        <f t="shared" si="6"/>
        <v>1020837.6799999983</v>
      </c>
      <c r="H437" s="250" t="s">
        <v>3744</v>
      </c>
      <c r="J437" s="129">
        <v>1020837.68</v>
      </c>
      <c r="K437" s="129">
        <f>+G437-J437</f>
        <v>-1.7462298274040222E-9</v>
      </c>
    </row>
    <row r="438" spans="1:11">
      <c r="A438" s="275">
        <v>42504</v>
      </c>
      <c r="B438" s="277" t="s">
        <v>3745</v>
      </c>
      <c r="C438" s="120">
        <v>12000</v>
      </c>
      <c r="D438" s="315">
        <v>118</v>
      </c>
      <c r="E438" s="120"/>
      <c r="F438" s="232"/>
      <c r="G438" s="204">
        <f t="shared" si="6"/>
        <v>1020537.6799999983</v>
      </c>
    </row>
    <row r="439" spans="1:11">
      <c r="A439" s="275">
        <v>42504</v>
      </c>
      <c r="B439" s="276" t="s">
        <v>16</v>
      </c>
      <c r="C439" s="120"/>
      <c r="E439" s="120">
        <v>20876.5</v>
      </c>
      <c r="F439" s="232">
        <v>147</v>
      </c>
      <c r="G439" s="204">
        <f t="shared" si="6"/>
        <v>1032537.6799999983</v>
      </c>
      <c r="H439" s="250" t="s">
        <v>3746</v>
      </c>
    </row>
    <row r="440" spans="1:11">
      <c r="A440" s="275">
        <v>42504</v>
      </c>
      <c r="B440" s="273" t="s">
        <v>3747</v>
      </c>
      <c r="C440" s="120"/>
      <c r="E440" s="120">
        <v>1425</v>
      </c>
      <c r="F440" s="232">
        <v>151</v>
      </c>
      <c r="G440" s="204">
        <f t="shared" si="6"/>
        <v>1011661.1799999983</v>
      </c>
      <c r="H440" s="250" t="s">
        <v>3748</v>
      </c>
    </row>
    <row r="441" spans="1:11">
      <c r="A441" s="275">
        <v>42503</v>
      </c>
      <c r="B441" s="276" t="s">
        <v>3751</v>
      </c>
      <c r="C441" s="120">
        <v>1005.72</v>
      </c>
      <c r="E441" s="120"/>
      <c r="F441" s="232"/>
      <c r="G441" s="204">
        <f t="shared" si="6"/>
        <v>1010236.1799999983</v>
      </c>
      <c r="H441" s="250" t="s">
        <v>3337</v>
      </c>
    </row>
    <row r="442" spans="1:11">
      <c r="A442" s="260">
        <v>42503</v>
      </c>
      <c r="B442" s="278" t="s">
        <v>3752</v>
      </c>
      <c r="C442" s="120">
        <v>15457.26</v>
      </c>
      <c r="D442" s="315">
        <v>107</v>
      </c>
      <c r="E442" s="120"/>
      <c r="F442" s="232"/>
      <c r="G442" s="204">
        <f t="shared" si="6"/>
        <v>1011241.8999999983</v>
      </c>
    </row>
    <row r="443" spans="1:11">
      <c r="A443" s="260">
        <v>42503</v>
      </c>
      <c r="B443" s="278" t="s">
        <v>3753</v>
      </c>
      <c r="C443" s="120">
        <v>50000</v>
      </c>
      <c r="D443" s="315">
        <v>102</v>
      </c>
      <c r="E443" s="120"/>
      <c r="F443" s="232"/>
      <c r="G443" s="204">
        <f t="shared" si="6"/>
        <v>1026699.1599999983</v>
      </c>
    </row>
    <row r="444" spans="1:11">
      <c r="A444" s="260">
        <v>42503</v>
      </c>
      <c r="B444" s="278" t="s">
        <v>3754</v>
      </c>
      <c r="C444" s="120">
        <v>2169.1999999999998</v>
      </c>
      <c r="D444" s="315">
        <v>106</v>
      </c>
      <c r="E444" s="120"/>
      <c r="F444" s="232"/>
      <c r="G444" s="204">
        <f t="shared" si="6"/>
        <v>1076699.1599999983</v>
      </c>
    </row>
    <row r="445" spans="1:11">
      <c r="A445" s="260">
        <v>42503</v>
      </c>
      <c r="B445" s="278" t="s">
        <v>3755</v>
      </c>
      <c r="C445" s="120">
        <v>94736.14</v>
      </c>
      <c r="D445" s="315">
        <v>105</v>
      </c>
      <c r="E445" s="120"/>
      <c r="F445" s="232"/>
      <c r="G445" s="204">
        <f t="shared" si="6"/>
        <v>1078868.3599999982</v>
      </c>
    </row>
    <row r="446" spans="1:11">
      <c r="A446" s="260">
        <v>42503</v>
      </c>
      <c r="B446" s="278" t="s">
        <v>3756</v>
      </c>
      <c r="C446" s="120">
        <v>831634.69</v>
      </c>
      <c r="D446" s="315">
        <v>104</v>
      </c>
      <c r="E446" s="120"/>
      <c r="F446" s="232"/>
      <c r="G446" s="204">
        <f t="shared" si="6"/>
        <v>1173604.4999999981</v>
      </c>
    </row>
    <row r="447" spans="1:11">
      <c r="A447" s="260">
        <v>42503</v>
      </c>
      <c r="B447" s="289" t="s">
        <v>3757</v>
      </c>
      <c r="C447" s="120"/>
      <c r="E447" s="120">
        <v>319162.31</v>
      </c>
      <c r="F447" s="232">
        <v>149</v>
      </c>
      <c r="G447" s="204">
        <f t="shared" si="6"/>
        <v>2005239.1899999981</v>
      </c>
      <c r="H447" s="250" t="s">
        <v>3758</v>
      </c>
      <c r="I447" s="99" t="s">
        <v>802</v>
      </c>
    </row>
    <row r="448" spans="1:11">
      <c r="A448" s="260">
        <v>42503</v>
      </c>
      <c r="B448" s="289" t="s">
        <v>3759</v>
      </c>
      <c r="C448" s="120"/>
      <c r="E448" s="120">
        <v>79375.73</v>
      </c>
      <c r="F448" s="232">
        <v>150</v>
      </c>
      <c r="G448" s="204">
        <f t="shared" si="6"/>
        <v>1686076.879999998</v>
      </c>
      <c r="H448" s="250" t="s">
        <v>3760</v>
      </c>
      <c r="I448" s="99" t="s">
        <v>802</v>
      </c>
    </row>
    <row r="449" spans="1:8">
      <c r="A449" s="260">
        <v>42503</v>
      </c>
      <c r="B449" s="278" t="s">
        <v>16</v>
      </c>
      <c r="C449" s="120"/>
      <c r="E449" s="120">
        <v>4703</v>
      </c>
      <c r="F449" s="232">
        <v>142</v>
      </c>
      <c r="G449" s="204">
        <f t="shared" si="6"/>
        <v>1606701.149999998</v>
      </c>
      <c r="H449" s="250" t="s">
        <v>3761</v>
      </c>
    </row>
    <row r="450" spans="1:8">
      <c r="A450" s="260">
        <v>42503</v>
      </c>
      <c r="B450" s="278" t="s">
        <v>16</v>
      </c>
      <c r="C450" s="120"/>
      <c r="E450" s="120">
        <v>22000</v>
      </c>
      <c r="F450" s="232">
        <v>140</v>
      </c>
      <c r="G450" s="204">
        <f t="shared" si="6"/>
        <v>1601998.149999998</v>
      </c>
      <c r="H450" s="250" t="s">
        <v>3762</v>
      </c>
    </row>
    <row r="451" spans="1:8">
      <c r="A451" s="260">
        <v>42503</v>
      </c>
      <c r="B451" s="278" t="s">
        <v>986</v>
      </c>
      <c r="C451" s="120">
        <v>150000</v>
      </c>
      <c r="D451" s="315">
        <v>108</v>
      </c>
      <c r="E451" s="120"/>
      <c r="F451" s="232"/>
      <c r="G451" s="204">
        <f t="shared" si="6"/>
        <v>1579998.149999998</v>
      </c>
      <c r="H451" s="250" t="s">
        <v>1370</v>
      </c>
    </row>
    <row r="452" spans="1:8">
      <c r="A452" s="260">
        <v>42503</v>
      </c>
      <c r="B452" s="278" t="s">
        <v>3763</v>
      </c>
      <c r="C452" s="120"/>
      <c r="E452" s="120">
        <v>957000</v>
      </c>
      <c r="F452" s="232">
        <v>148</v>
      </c>
      <c r="G452" s="204">
        <f t="shared" si="6"/>
        <v>1729998.149999998</v>
      </c>
      <c r="H452" s="250" t="s">
        <v>3764</v>
      </c>
    </row>
    <row r="453" spans="1:8">
      <c r="A453" s="260">
        <v>42503</v>
      </c>
      <c r="B453" s="277" t="s">
        <v>16</v>
      </c>
      <c r="C453" s="120"/>
      <c r="E453" s="120">
        <v>5000</v>
      </c>
      <c r="F453" s="232">
        <v>144</v>
      </c>
      <c r="G453" s="204">
        <f t="shared" si="6"/>
        <v>772998.14999999804</v>
      </c>
      <c r="H453" s="250" t="s">
        <v>3765</v>
      </c>
    </row>
    <row r="454" spans="1:8">
      <c r="A454" s="260">
        <v>42503</v>
      </c>
      <c r="B454" s="277" t="s">
        <v>3766</v>
      </c>
      <c r="C454" s="120">
        <v>691006.72</v>
      </c>
      <c r="D454" s="315">
        <v>101</v>
      </c>
      <c r="E454" s="120"/>
      <c r="F454" s="232"/>
      <c r="G454" s="204">
        <f t="shared" si="6"/>
        <v>767998.14999999804</v>
      </c>
    </row>
    <row r="455" spans="1:8">
      <c r="A455" s="260">
        <v>42503</v>
      </c>
      <c r="B455" s="277" t="s">
        <v>3767</v>
      </c>
      <c r="C455" s="120"/>
      <c r="E455" s="120">
        <v>1025</v>
      </c>
      <c r="F455" s="232">
        <v>145</v>
      </c>
      <c r="G455" s="204">
        <f t="shared" si="6"/>
        <v>1459004.869999998</v>
      </c>
      <c r="H455" s="250" t="s">
        <v>3768</v>
      </c>
    </row>
    <row r="456" spans="1:8">
      <c r="A456" s="279">
        <v>42503</v>
      </c>
      <c r="B456" s="280" t="s">
        <v>3769</v>
      </c>
      <c r="C456" s="120">
        <v>5000</v>
      </c>
      <c r="D456" s="315">
        <v>223</v>
      </c>
      <c r="E456" s="120"/>
      <c r="F456" s="232"/>
      <c r="G456" s="204">
        <f t="shared" si="6"/>
        <v>1457979.869999998</v>
      </c>
    </row>
    <row r="457" spans="1:8">
      <c r="A457" s="260">
        <v>42503</v>
      </c>
      <c r="B457" s="278" t="s">
        <v>3770</v>
      </c>
      <c r="C457" s="120"/>
      <c r="E457" s="120">
        <v>5000</v>
      </c>
      <c r="F457" s="232">
        <v>132</v>
      </c>
      <c r="G457" s="204">
        <f t="shared" si="6"/>
        <v>1462979.869999998</v>
      </c>
      <c r="H457" s="250" t="s">
        <v>3771</v>
      </c>
    </row>
    <row r="458" spans="1:8">
      <c r="A458" s="260">
        <v>42503</v>
      </c>
      <c r="B458" s="278" t="s">
        <v>16</v>
      </c>
      <c r="C458" s="120"/>
      <c r="E458" s="120">
        <v>14669.45</v>
      </c>
      <c r="F458" s="232">
        <v>138</v>
      </c>
      <c r="G458" s="204">
        <f t="shared" ref="G458:G521" si="7">+G459-C458+E458</f>
        <v>1457979.869999998</v>
      </c>
      <c r="H458" s="250" t="s">
        <v>3772</v>
      </c>
    </row>
    <row r="459" spans="1:8">
      <c r="A459" s="260">
        <v>42503</v>
      </c>
      <c r="B459" s="278" t="s">
        <v>16</v>
      </c>
      <c r="C459" s="120"/>
      <c r="E459" s="120">
        <v>34626.93</v>
      </c>
      <c r="F459" s="232">
        <v>131</v>
      </c>
      <c r="G459" s="204">
        <f t="shared" si="7"/>
        <v>1443310.4199999981</v>
      </c>
      <c r="H459" s="250" t="s">
        <v>3773</v>
      </c>
    </row>
    <row r="460" spans="1:8">
      <c r="A460" s="260">
        <v>42503</v>
      </c>
      <c r="B460" s="298" t="s">
        <v>50</v>
      </c>
      <c r="C460" s="120">
        <v>22.61</v>
      </c>
      <c r="D460" s="315">
        <v>226</v>
      </c>
      <c r="E460" s="120"/>
      <c r="F460" s="232"/>
      <c r="G460" s="204">
        <f t="shared" si="7"/>
        <v>1408683.4899999981</v>
      </c>
    </row>
    <row r="461" spans="1:8">
      <c r="A461" s="260">
        <v>42503</v>
      </c>
      <c r="B461" s="298" t="s">
        <v>52</v>
      </c>
      <c r="C461" s="120">
        <v>141.30000000000001</v>
      </c>
      <c r="D461" s="315">
        <v>226</v>
      </c>
      <c r="E461" s="120"/>
      <c r="F461" s="232"/>
      <c r="G461" s="204">
        <f t="shared" si="7"/>
        <v>1408706.0999999982</v>
      </c>
    </row>
    <row r="462" spans="1:8">
      <c r="A462" s="260">
        <v>42503</v>
      </c>
      <c r="B462" s="277" t="s">
        <v>53</v>
      </c>
      <c r="C462" s="120"/>
      <c r="E462" s="120">
        <v>44867.4</v>
      </c>
      <c r="F462" s="232">
        <v>137</v>
      </c>
      <c r="G462" s="204">
        <f t="shared" si="7"/>
        <v>1408847.3999999983</v>
      </c>
      <c r="H462" s="270" t="s">
        <v>3774</v>
      </c>
    </row>
    <row r="463" spans="1:8">
      <c r="A463" s="260">
        <v>42503</v>
      </c>
      <c r="B463" s="298" t="s">
        <v>55</v>
      </c>
      <c r="C463" s="120">
        <v>11.88</v>
      </c>
      <c r="D463" s="315">
        <v>226</v>
      </c>
      <c r="E463" s="120"/>
      <c r="F463" s="232"/>
      <c r="G463" s="204">
        <f t="shared" si="7"/>
        <v>1363979.9999999984</v>
      </c>
    </row>
    <row r="464" spans="1:8">
      <c r="A464" s="260">
        <v>42503</v>
      </c>
      <c r="B464" s="298" t="s">
        <v>56</v>
      </c>
      <c r="C464" s="120">
        <v>74.23</v>
      </c>
      <c r="D464" s="315">
        <v>226</v>
      </c>
      <c r="E464" s="120"/>
      <c r="F464" s="232"/>
      <c r="G464" s="204">
        <f t="shared" si="7"/>
        <v>1363991.8799999983</v>
      </c>
    </row>
    <row r="465" spans="1:8">
      <c r="A465" s="260">
        <v>42503</v>
      </c>
      <c r="B465" s="277" t="s">
        <v>57</v>
      </c>
      <c r="C465" s="120"/>
      <c r="E465" s="120">
        <v>3030.01</v>
      </c>
      <c r="F465" s="232">
        <v>137</v>
      </c>
      <c r="G465" s="204">
        <f t="shared" si="7"/>
        <v>1364066.1099999982</v>
      </c>
      <c r="H465" s="270" t="s">
        <v>3774</v>
      </c>
    </row>
    <row r="466" spans="1:8">
      <c r="A466" s="260">
        <v>42503</v>
      </c>
      <c r="B466" s="277" t="s">
        <v>3775</v>
      </c>
      <c r="C466" s="120"/>
      <c r="E466" s="120">
        <v>1208.31</v>
      </c>
      <c r="F466" s="232">
        <v>129</v>
      </c>
      <c r="G466" s="204">
        <f t="shared" si="7"/>
        <v>1361036.0999999982</v>
      </c>
      <c r="H466" s="250" t="s">
        <v>3776</v>
      </c>
    </row>
    <row r="467" spans="1:8">
      <c r="A467" s="260">
        <v>42502</v>
      </c>
      <c r="B467" s="277" t="s">
        <v>3777</v>
      </c>
      <c r="C467" s="120"/>
      <c r="E467" s="120">
        <v>4292</v>
      </c>
      <c r="F467" s="232">
        <v>130</v>
      </c>
      <c r="G467" s="204">
        <f t="shared" si="7"/>
        <v>1359827.7899999982</v>
      </c>
      <c r="H467" s="250" t="s">
        <v>3778</v>
      </c>
    </row>
    <row r="468" spans="1:8">
      <c r="A468" s="260">
        <v>42502</v>
      </c>
      <c r="B468" s="277" t="s">
        <v>3779</v>
      </c>
      <c r="C468" s="120"/>
      <c r="E468" s="120">
        <v>1099.04</v>
      </c>
      <c r="F468" s="232">
        <v>209</v>
      </c>
      <c r="G468" s="204">
        <f t="shared" si="7"/>
        <v>1355535.7899999982</v>
      </c>
      <c r="H468" s="250" t="s">
        <v>3780</v>
      </c>
    </row>
    <row r="469" spans="1:8">
      <c r="A469" s="260">
        <v>42502</v>
      </c>
      <c r="B469" s="277" t="s">
        <v>3781</v>
      </c>
      <c r="C469" s="120"/>
      <c r="E469" s="120">
        <v>20000</v>
      </c>
      <c r="F469" s="232">
        <v>121</v>
      </c>
      <c r="G469" s="204">
        <f t="shared" si="7"/>
        <v>1354436.7499999981</v>
      </c>
      <c r="H469" s="250" t="s">
        <v>3782</v>
      </c>
    </row>
    <row r="470" spans="1:8">
      <c r="A470" s="260">
        <v>42502</v>
      </c>
      <c r="B470" s="285" t="s">
        <v>3783</v>
      </c>
      <c r="C470" s="120"/>
      <c r="E470" s="120">
        <v>138181.96</v>
      </c>
      <c r="F470" s="232">
        <v>139</v>
      </c>
      <c r="G470" s="204">
        <f t="shared" si="7"/>
        <v>1334436.7499999981</v>
      </c>
      <c r="H470" s="250" t="s">
        <v>3784</v>
      </c>
    </row>
    <row r="471" spans="1:8">
      <c r="A471" s="260">
        <v>42502</v>
      </c>
      <c r="B471" s="277" t="s">
        <v>3785</v>
      </c>
      <c r="C471" s="120"/>
      <c r="E471" s="120">
        <v>26066.91</v>
      </c>
      <c r="F471" s="232"/>
      <c r="G471" s="204">
        <f t="shared" si="7"/>
        <v>1196254.7899999982</v>
      </c>
      <c r="H471" s="250" t="s">
        <v>3786</v>
      </c>
    </row>
    <row r="472" spans="1:8">
      <c r="A472" s="260">
        <v>42502</v>
      </c>
      <c r="B472" s="277" t="s">
        <v>173</v>
      </c>
      <c r="C472" s="120"/>
      <c r="E472" s="120">
        <v>1025</v>
      </c>
      <c r="F472" s="232">
        <v>146</v>
      </c>
      <c r="G472" s="204">
        <f t="shared" si="7"/>
        <v>1170187.8799999983</v>
      </c>
      <c r="H472" s="250" t="s">
        <v>3787</v>
      </c>
    </row>
    <row r="473" spans="1:8">
      <c r="A473" s="260">
        <v>42502</v>
      </c>
      <c r="B473" s="277" t="s">
        <v>3788</v>
      </c>
      <c r="C473" s="120"/>
      <c r="E473" s="120">
        <v>18829.990000000002</v>
      </c>
      <c r="F473" s="232">
        <v>141</v>
      </c>
      <c r="G473" s="204">
        <f t="shared" si="7"/>
        <v>1169162.8799999983</v>
      </c>
      <c r="H473" s="250" t="s">
        <v>3789</v>
      </c>
    </row>
    <row r="474" spans="1:8">
      <c r="A474" s="260">
        <v>42502</v>
      </c>
      <c r="B474" s="278" t="s">
        <v>3790</v>
      </c>
      <c r="C474" s="120"/>
      <c r="E474" s="300">
        <v>6100</v>
      </c>
      <c r="F474" s="232"/>
      <c r="G474" s="204">
        <f t="shared" si="7"/>
        <v>1150332.8899999983</v>
      </c>
    </row>
    <row r="475" spans="1:8">
      <c r="A475" s="260">
        <v>42502</v>
      </c>
      <c r="B475" s="277" t="s">
        <v>3791</v>
      </c>
      <c r="C475" s="120"/>
      <c r="E475" s="120">
        <v>20000</v>
      </c>
      <c r="F475" s="232">
        <v>136</v>
      </c>
      <c r="G475" s="204">
        <f t="shared" si="7"/>
        <v>1144232.8899999983</v>
      </c>
      <c r="H475" s="250" t="s">
        <v>3792</v>
      </c>
    </row>
    <row r="476" spans="1:8">
      <c r="A476" s="260">
        <v>42502</v>
      </c>
      <c r="B476" s="277" t="s">
        <v>3793</v>
      </c>
      <c r="C476" s="120"/>
      <c r="E476" s="120">
        <v>2755.78</v>
      </c>
      <c r="F476" s="232">
        <v>217</v>
      </c>
      <c r="G476" s="204">
        <f t="shared" si="7"/>
        <v>1124232.8899999983</v>
      </c>
      <c r="H476" s="250" t="s">
        <v>3794</v>
      </c>
    </row>
    <row r="477" spans="1:8">
      <c r="A477" s="260">
        <v>42502</v>
      </c>
      <c r="B477" s="277" t="s">
        <v>3795</v>
      </c>
      <c r="C477" s="120">
        <v>23475</v>
      </c>
      <c r="D477" s="315">
        <v>31</v>
      </c>
      <c r="E477" s="120"/>
      <c r="F477" s="232"/>
      <c r="G477" s="204">
        <f t="shared" si="7"/>
        <v>1121477.1099999982</v>
      </c>
    </row>
    <row r="478" spans="1:8">
      <c r="A478" s="260">
        <v>42502</v>
      </c>
      <c r="B478" s="277" t="s">
        <v>3796</v>
      </c>
      <c r="C478" s="120">
        <v>2000</v>
      </c>
      <c r="D478" s="315">
        <v>98</v>
      </c>
      <c r="E478" s="120"/>
      <c r="F478" s="232"/>
      <c r="G478" s="204">
        <f t="shared" si="7"/>
        <v>1144952.1099999982</v>
      </c>
    </row>
    <row r="479" spans="1:8">
      <c r="A479" s="260">
        <v>42502</v>
      </c>
      <c r="B479" s="277" t="s">
        <v>3797</v>
      </c>
      <c r="C479" s="120">
        <v>3800</v>
      </c>
      <c r="D479" s="315">
        <v>99</v>
      </c>
      <c r="E479" s="120"/>
      <c r="F479" s="232"/>
      <c r="G479" s="204">
        <f t="shared" si="7"/>
        <v>1146952.1099999982</v>
      </c>
    </row>
    <row r="480" spans="1:8">
      <c r="A480" s="260">
        <v>42502</v>
      </c>
      <c r="B480" s="277" t="s">
        <v>3798</v>
      </c>
      <c r="C480" s="120">
        <v>1053110.43</v>
      </c>
      <c r="D480" s="315">
        <v>97</v>
      </c>
      <c r="E480" s="120"/>
      <c r="F480" s="232"/>
      <c r="G480" s="204">
        <f t="shared" si="7"/>
        <v>1150752.1099999982</v>
      </c>
    </row>
    <row r="481" spans="1:11">
      <c r="A481" s="275">
        <v>42502</v>
      </c>
      <c r="B481" s="276" t="s">
        <v>16</v>
      </c>
      <c r="C481" s="120"/>
      <c r="E481" s="120">
        <v>20606.36</v>
      </c>
      <c r="F481" s="232">
        <v>122</v>
      </c>
      <c r="G481" s="204">
        <f t="shared" si="7"/>
        <v>2203862.5399999982</v>
      </c>
      <c r="H481" s="250" t="s">
        <v>3799</v>
      </c>
    </row>
    <row r="482" spans="1:11">
      <c r="A482" s="275">
        <v>42502</v>
      </c>
      <c r="B482" s="276" t="s">
        <v>16</v>
      </c>
      <c r="C482" s="120"/>
      <c r="E482" s="120">
        <v>80624.27</v>
      </c>
      <c r="F482" s="232">
        <v>115</v>
      </c>
      <c r="G482" s="204">
        <f t="shared" si="7"/>
        <v>2183256.1799999983</v>
      </c>
      <c r="H482" s="250" t="s">
        <v>3800</v>
      </c>
    </row>
    <row r="483" spans="1:11">
      <c r="A483" s="275">
        <v>42502</v>
      </c>
      <c r="B483" s="276" t="s">
        <v>3801</v>
      </c>
      <c r="C483" s="120"/>
      <c r="E483" s="120">
        <v>80000</v>
      </c>
      <c r="F483" s="232">
        <v>133</v>
      </c>
      <c r="G483" s="204">
        <f t="shared" si="7"/>
        <v>2102631.9099999983</v>
      </c>
      <c r="H483" s="250" t="s">
        <v>3802</v>
      </c>
    </row>
    <row r="484" spans="1:11">
      <c r="A484" s="275">
        <v>42502</v>
      </c>
      <c r="B484" s="297" t="s">
        <v>3803</v>
      </c>
      <c r="C484" s="120">
        <v>5.57</v>
      </c>
      <c r="D484" s="315">
        <v>226</v>
      </c>
      <c r="E484" s="120"/>
      <c r="F484" s="232"/>
      <c r="G484" s="204">
        <f t="shared" si="7"/>
        <v>2022631.9099999981</v>
      </c>
    </row>
    <row r="485" spans="1:11">
      <c r="A485" s="275">
        <v>42502</v>
      </c>
      <c r="B485" s="297" t="s">
        <v>52</v>
      </c>
      <c r="C485" s="120">
        <v>34.840000000000003</v>
      </c>
      <c r="D485" s="315">
        <v>226</v>
      </c>
      <c r="E485" s="120"/>
      <c r="F485" s="232"/>
      <c r="G485" s="204">
        <f t="shared" si="7"/>
        <v>2022637.4799999981</v>
      </c>
    </row>
    <row r="486" spans="1:11">
      <c r="A486" s="275">
        <v>42502</v>
      </c>
      <c r="B486" s="273" t="s">
        <v>53</v>
      </c>
      <c r="C486" s="120"/>
      <c r="E486" s="120">
        <v>2050</v>
      </c>
      <c r="F486" s="232">
        <v>112</v>
      </c>
      <c r="G486" s="204">
        <f t="shared" si="7"/>
        <v>2022672.3199999982</v>
      </c>
      <c r="H486" s="270" t="s">
        <v>3804</v>
      </c>
    </row>
    <row r="487" spans="1:11">
      <c r="A487" s="275">
        <v>42502</v>
      </c>
      <c r="B487" s="297" t="s">
        <v>55</v>
      </c>
      <c r="C487" s="120">
        <v>29.62</v>
      </c>
      <c r="D487" s="315">
        <v>226</v>
      </c>
      <c r="E487" s="120"/>
      <c r="F487" s="232"/>
      <c r="G487" s="204">
        <f t="shared" si="7"/>
        <v>2020622.3199999982</v>
      </c>
    </row>
    <row r="488" spans="1:11">
      <c r="A488" s="275">
        <v>42502</v>
      </c>
      <c r="B488" s="297" t="s">
        <v>56</v>
      </c>
      <c r="C488" s="120">
        <v>185.11</v>
      </c>
      <c r="D488" s="315">
        <v>226</v>
      </c>
      <c r="E488" s="120"/>
      <c r="F488" s="232"/>
      <c r="G488" s="204">
        <f t="shared" si="7"/>
        <v>2020651.9399999983</v>
      </c>
    </row>
    <row r="489" spans="1:11">
      <c r="A489" s="275">
        <v>42502</v>
      </c>
      <c r="B489" s="273" t="s">
        <v>57</v>
      </c>
      <c r="C489" s="120"/>
      <c r="E489" s="120">
        <v>7556.2</v>
      </c>
      <c r="F489" s="232">
        <v>112</v>
      </c>
      <c r="G489" s="204">
        <f t="shared" si="7"/>
        <v>2020837.0499999984</v>
      </c>
      <c r="H489" s="270" t="s">
        <v>3804</v>
      </c>
    </row>
    <row r="490" spans="1:11">
      <c r="A490" s="275">
        <v>42501</v>
      </c>
      <c r="B490" s="273" t="s">
        <v>3805</v>
      </c>
      <c r="C490" s="120"/>
      <c r="E490" s="120">
        <v>1025</v>
      </c>
      <c r="F490" s="232">
        <v>119</v>
      </c>
      <c r="G490" s="204">
        <f t="shared" si="7"/>
        <v>2013280.8499999985</v>
      </c>
      <c r="H490" s="250" t="s">
        <v>3806</v>
      </c>
      <c r="J490" s="129">
        <v>2013280.85</v>
      </c>
      <c r="K490" s="129">
        <f>+G490-J490</f>
        <v>0</v>
      </c>
    </row>
    <row r="491" spans="1:11">
      <c r="A491" s="275">
        <v>42501</v>
      </c>
      <c r="B491" s="273" t="s">
        <v>3807</v>
      </c>
      <c r="C491" s="120">
        <v>6457.61</v>
      </c>
      <c r="D491" s="315">
        <v>79</v>
      </c>
      <c r="E491" s="120"/>
      <c r="F491" s="232"/>
      <c r="G491" s="204">
        <f t="shared" si="7"/>
        <v>2012255.8499999985</v>
      </c>
    </row>
    <row r="492" spans="1:11">
      <c r="A492" s="275">
        <v>42501</v>
      </c>
      <c r="B492" s="273" t="s">
        <v>3808</v>
      </c>
      <c r="C492" s="120"/>
      <c r="E492" s="120">
        <v>3030</v>
      </c>
      <c r="F492" s="232">
        <v>120</v>
      </c>
      <c r="G492" s="204">
        <f t="shared" si="7"/>
        <v>2018713.4599999986</v>
      </c>
      <c r="H492" s="250" t="s">
        <v>3809</v>
      </c>
    </row>
    <row r="493" spans="1:11">
      <c r="A493" s="275">
        <v>42501</v>
      </c>
      <c r="B493" s="273" t="s">
        <v>3810</v>
      </c>
      <c r="C493" s="120"/>
      <c r="E493" s="120">
        <v>19798.080000000002</v>
      </c>
      <c r="F493" s="232">
        <v>111</v>
      </c>
      <c r="G493" s="204">
        <f t="shared" si="7"/>
        <v>2015683.4599999986</v>
      </c>
      <c r="H493" s="250" t="s">
        <v>3811</v>
      </c>
    </row>
    <row r="494" spans="1:11">
      <c r="A494" s="275">
        <v>42501</v>
      </c>
      <c r="B494" s="273" t="s">
        <v>3812</v>
      </c>
      <c r="C494" s="120">
        <v>696</v>
      </c>
      <c r="D494" s="315">
        <v>87</v>
      </c>
      <c r="E494" s="120"/>
      <c r="F494" s="232"/>
      <c r="G494" s="204">
        <f t="shared" si="7"/>
        <v>1995885.3799999985</v>
      </c>
    </row>
    <row r="495" spans="1:11">
      <c r="A495" s="275">
        <v>42501</v>
      </c>
      <c r="B495" s="273" t="s">
        <v>3813</v>
      </c>
      <c r="C495" s="120">
        <v>6479.76</v>
      </c>
      <c r="D495" s="315">
        <v>88</v>
      </c>
      <c r="E495" s="120"/>
      <c r="F495" s="232"/>
      <c r="G495" s="204">
        <f t="shared" si="7"/>
        <v>1996581.3799999985</v>
      </c>
    </row>
    <row r="496" spans="1:11">
      <c r="A496" s="275">
        <v>42501</v>
      </c>
      <c r="B496" s="273" t="s">
        <v>3814</v>
      </c>
      <c r="C496" s="120">
        <v>2960</v>
      </c>
      <c r="D496" s="315">
        <v>89</v>
      </c>
      <c r="E496" s="120"/>
      <c r="F496" s="232"/>
      <c r="G496" s="204">
        <f t="shared" si="7"/>
        <v>2003061.1399999985</v>
      </c>
      <c r="H496" s="99"/>
    </row>
    <row r="497" spans="1:8">
      <c r="A497" s="275">
        <v>42501</v>
      </c>
      <c r="B497" s="273" t="s">
        <v>3815</v>
      </c>
      <c r="C497" s="120">
        <v>6628.56</v>
      </c>
      <c r="D497" s="315">
        <v>96</v>
      </c>
      <c r="E497" s="120"/>
      <c r="F497" s="232"/>
      <c r="G497" s="204">
        <f t="shared" si="7"/>
        <v>2006021.1399999985</v>
      </c>
      <c r="H497" s="99"/>
    </row>
    <row r="498" spans="1:8">
      <c r="A498" s="275">
        <v>42501</v>
      </c>
      <c r="B498" s="273" t="s">
        <v>3816</v>
      </c>
      <c r="C498" s="120">
        <v>50000</v>
      </c>
      <c r="D498" s="315">
        <v>84</v>
      </c>
      <c r="E498" s="120"/>
      <c r="F498" s="232"/>
      <c r="G498" s="204">
        <f t="shared" si="7"/>
        <v>2012649.6999999986</v>
      </c>
      <c r="H498" s="99"/>
    </row>
    <row r="499" spans="1:8">
      <c r="A499" s="275">
        <v>42501</v>
      </c>
      <c r="B499" s="273" t="s">
        <v>3817</v>
      </c>
      <c r="C499" s="120">
        <v>4640</v>
      </c>
      <c r="D499" s="315">
        <v>85</v>
      </c>
      <c r="E499" s="120"/>
      <c r="F499" s="232"/>
      <c r="G499" s="204">
        <f t="shared" si="7"/>
        <v>2062649.6999999986</v>
      </c>
      <c r="H499" s="99"/>
    </row>
    <row r="500" spans="1:8">
      <c r="A500" s="275">
        <v>42501</v>
      </c>
      <c r="B500" s="273" t="s">
        <v>3818</v>
      </c>
      <c r="C500" s="120">
        <v>1577.76</v>
      </c>
      <c r="D500" s="315">
        <v>90</v>
      </c>
      <c r="E500" s="120"/>
      <c r="F500" s="232"/>
      <c r="G500" s="204">
        <f t="shared" si="7"/>
        <v>2067289.6999999986</v>
      </c>
      <c r="H500" s="99"/>
    </row>
    <row r="501" spans="1:8">
      <c r="A501" s="275">
        <v>42501</v>
      </c>
      <c r="B501" s="273" t="s">
        <v>3819</v>
      </c>
      <c r="C501" s="120">
        <v>2300.06</v>
      </c>
      <c r="D501" s="315">
        <v>91</v>
      </c>
      <c r="E501" s="120"/>
      <c r="F501" s="232"/>
      <c r="G501" s="204">
        <f t="shared" si="7"/>
        <v>2068867.4599999986</v>
      </c>
      <c r="H501" s="99"/>
    </row>
    <row r="502" spans="1:8">
      <c r="A502" s="275">
        <v>42501</v>
      </c>
      <c r="B502" s="273" t="s">
        <v>3820</v>
      </c>
      <c r="C502" s="120">
        <v>11252</v>
      </c>
      <c r="D502" s="315">
        <v>250</v>
      </c>
      <c r="E502" s="120"/>
      <c r="F502" s="232"/>
      <c r="G502" s="204">
        <f t="shared" si="7"/>
        <v>2071167.5199999986</v>
      </c>
      <c r="H502" s="99"/>
    </row>
    <row r="503" spans="1:8">
      <c r="A503" s="275">
        <v>42501</v>
      </c>
      <c r="B503" s="273" t="s">
        <v>3821</v>
      </c>
      <c r="C503" s="120">
        <v>2204</v>
      </c>
      <c r="D503" s="315">
        <v>86</v>
      </c>
      <c r="E503" s="120"/>
      <c r="F503" s="232"/>
      <c r="G503" s="204">
        <f t="shared" si="7"/>
        <v>2082419.5199999986</v>
      </c>
      <c r="H503" s="99"/>
    </row>
    <row r="504" spans="1:8">
      <c r="A504" s="275">
        <v>42501</v>
      </c>
      <c r="B504" s="273" t="s">
        <v>3822</v>
      </c>
      <c r="C504" s="120">
        <v>6377.87</v>
      </c>
      <c r="D504" s="315">
        <v>92</v>
      </c>
      <c r="E504" s="120"/>
      <c r="F504" s="232"/>
      <c r="G504" s="204">
        <f t="shared" si="7"/>
        <v>2084623.5199999986</v>
      </c>
      <c r="H504" s="99"/>
    </row>
    <row r="505" spans="1:8">
      <c r="A505" s="275">
        <v>42501</v>
      </c>
      <c r="B505" s="273" t="s">
        <v>3823</v>
      </c>
      <c r="C505" s="120">
        <v>11020</v>
      </c>
      <c r="D505" s="315">
        <v>93</v>
      </c>
      <c r="E505" s="120"/>
      <c r="F505" s="232"/>
      <c r="G505" s="204">
        <f t="shared" si="7"/>
        <v>2091001.3899999987</v>
      </c>
      <c r="H505" s="99"/>
    </row>
    <row r="506" spans="1:8">
      <c r="A506" s="275">
        <v>42501</v>
      </c>
      <c r="B506" s="273" t="s">
        <v>3824</v>
      </c>
      <c r="C506" s="120">
        <v>3755.8</v>
      </c>
      <c r="D506" s="315">
        <v>94</v>
      </c>
      <c r="E506" s="120"/>
      <c r="F506" s="232"/>
      <c r="G506" s="204">
        <f t="shared" si="7"/>
        <v>2102021.3899999987</v>
      </c>
      <c r="H506" s="99"/>
    </row>
    <row r="507" spans="1:8">
      <c r="A507" s="275">
        <v>42501</v>
      </c>
      <c r="B507" s="273" t="s">
        <v>3825</v>
      </c>
      <c r="C507" s="120">
        <v>23200</v>
      </c>
      <c r="D507" s="315">
        <v>95</v>
      </c>
      <c r="E507" s="120"/>
      <c r="F507" s="232"/>
      <c r="G507" s="204">
        <f t="shared" si="7"/>
        <v>2105777.1899999985</v>
      </c>
      <c r="H507" s="99"/>
    </row>
    <row r="508" spans="1:8">
      <c r="A508" s="275">
        <v>42501</v>
      </c>
      <c r="B508" s="273" t="s">
        <v>3826</v>
      </c>
      <c r="C508" s="120">
        <v>2614.4699999999998</v>
      </c>
      <c r="D508" s="315">
        <v>82</v>
      </c>
      <c r="E508" s="120"/>
      <c r="F508" s="232"/>
      <c r="G508" s="204">
        <f t="shared" si="7"/>
        <v>2128977.1899999985</v>
      </c>
      <c r="H508" s="99"/>
    </row>
    <row r="509" spans="1:8">
      <c r="A509" s="275">
        <v>42501</v>
      </c>
      <c r="B509" s="273" t="s">
        <v>3827</v>
      </c>
      <c r="C509" s="120">
        <v>80000</v>
      </c>
      <c r="D509" s="315">
        <v>83</v>
      </c>
      <c r="E509" s="120"/>
      <c r="F509" s="232"/>
      <c r="G509" s="204">
        <f t="shared" si="7"/>
        <v>2131591.6599999988</v>
      </c>
      <c r="H509" s="99"/>
    </row>
    <row r="510" spans="1:8">
      <c r="A510" s="275">
        <v>42501</v>
      </c>
      <c r="B510" s="273" t="s">
        <v>3828</v>
      </c>
      <c r="C510" s="120">
        <v>7540</v>
      </c>
      <c r="D510" s="315">
        <v>77</v>
      </c>
      <c r="E510" s="120"/>
      <c r="F510" s="232"/>
      <c r="G510" s="204">
        <f t="shared" si="7"/>
        <v>2211591.6599999988</v>
      </c>
      <c r="H510" s="99"/>
    </row>
    <row r="511" spans="1:8">
      <c r="A511" s="275">
        <v>42501</v>
      </c>
      <c r="B511" s="273" t="s">
        <v>3829</v>
      </c>
      <c r="C511" s="120"/>
      <c r="E511" s="120">
        <v>60000</v>
      </c>
      <c r="F511" s="232">
        <v>353</v>
      </c>
      <c r="G511" s="204">
        <f t="shared" si="7"/>
        <v>2219131.6599999988</v>
      </c>
      <c r="H511" s="99" t="s">
        <v>4157</v>
      </c>
    </row>
    <row r="512" spans="1:8">
      <c r="A512" s="275">
        <v>42501</v>
      </c>
      <c r="B512" s="273" t="s">
        <v>3830</v>
      </c>
      <c r="C512" s="120"/>
      <c r="E512" s="120">
        <v>96800</v>
      </c>
      <c r="F512" s="232">
        <v>117</v>
      </c>
      <c r="G512" s="204">
        <f t="shared" si="7"/>
        <v>2159131.6599999988</v>
      </c>
      <c r="H512" s="250" t="s">
        <v>3831</v>
      </c>
    </row>
    <row r="513" spans="1:9">
      <c r="A513" s="275">
        <v>42501</v>
      </c>
      <c r="B513" s="290" t="s">
        <v>3832</v>
      </c>
      <c r="C513" s="120"/>
      <c r="E513" s="120">
        <v>167770.56</v>
      </c>
      <c r="F513" s="232">
        <v>123</v>
      </c>
      <c r="G513" s="204">
        <f t="shared" si="7"/>
        <v>2062331.6599999988</v>
      </c>
      <c r="H513" s="250" t="s">
        <v>3833</v>
      </c>
      <c r="I513" s="99" t="s">
        <v>802</v>
      </c>
    </row>
    <row r="514" spans="1:9">
      <c r="A514" s="275">
        <v>42501</v>
      </c>
      <c r="B514" s="290" t="s">
        <v>3834</v>
      </c>
      <c r="C514" s="120"/>
      <c r="E514" s="120">
        <v>131265.76</v>
      </c>
      <c r="F514" s="232">
        <v>124</v>
      </c>
      <c r="G514" s="204">
        <f t="shared" si="7"/>
        <v>1894561.0999999987</v>
      </c>
      <c r="H514" s="250" t="s">
        <v>3835</v>
      </c>
      <c r="I514" s="99" t="s">
        <v>802</v>
      </c>
    </row>
    <row r="515" spans="1:9">
      <c r="A515" s="275">
        <v>42501</v>
      </c>
      <c r="B515" s="290" t="s">
        <v>3836</v>
      </c>
      <c r="C515" s="120"/>
      <c r="E515" s="120">
        <v>165795.91</v>
      </c>
      <c r="F515" s="232">
        <v>125</v>
      </c>
      <c r="G515" s="204">
        <f t="shared" si="7"/>
        <v>1763295.3399999987</v>
      </c>
      <c r="H515" s="250" t="s">
        <v>3837</v>
      </c>
      <c r="I515" s="99" t="s">
        <v>802</v>
      </c>
    </row>
    <row r="516" spans="1:9">
      <c r="A516" s="275">
        <v>42501</v>
      </c>
      <c r="B516" s="290" t="s">
        <v>3838</v>
      </c>
      <c r="C516" s="120"/>
      <c r="E516" s="120">
        <v>79792.289999999994</v>
      </c>
      <c r="F516" s="232">
        <v>126</v>
      </c>
      <c r="G516" s="204">
        <f t="shared" si="7"/>
        <v>1597499.4299999988</v>
      </c>
      <c r="H516" s="250" t="s">
        <v>3839</v>
      </c>
      <c r="I516" s="99" t="s">
        <v>802</v>
      </c>
    </row>
    <row r="517" spans="1:9">
      <c r="A517" s="275">
        <v>42501</v>
      </c>
      <c r="B517" s="290" t="s">
        <v>3840</v>
      </c>
      <c r="C517" s="120"/>
      <c r="E517" s="120">
        <v>98532.63</v>
      </c>
      <c r="F517" s="232">
        <v>127</v>
      </c>
      <c r="G517" s="204">
        <f t="shared" si="7"/>
        <v>1517707.1399999987</v>
      </c>
      <c r="H517" s="250" t="s">
        <v>3841</v>
      </c>
      <c r="I517" s="99" t="s">
        <v>802</v>
      </c>
    </row>
    <row r="518" spans="1:9">
      <c r="A518" s="275">
        <v>42501</v>
      </c>
      <c r="B518" s="286" t="s">
        <v>3842</v>
      </c>
      <c r="C518" s="120"/>
      <c r="E518" s="120">
        <v>15511.46</v>
      </c>
      <c r="F518" s="232">
        <v>114</v>
      </c>
      <c r="G518" s="204">
        <f t="shared" si="7"/>
        <v>1419174.5099999988</v>
      </c>
      <c r="H518" s="250" t="s">
        <v>3843</v>
      </c>
    </row>
    <row r="519" spans="1:9">
      <c r="A519" s="275">
        <v>42501</v>
      </c>
      <c r="B519" s="273" t="s">
        <v>3844</v>
      </c>
      <c r="C519" s="120">
        <v>1761055.63</v>
      </c>
      <c r="D519" s="315">
        <v>76</v>
      </c>
      <c r="E519" s="120"/>
      <c r="F519" s="232"/>
      <c r="G519" s="204">
        <f t="shared" si="7"/>
        <v>1403663.0499999989</v>
      </c>
    </row>
    <row r="520" spans="1:9">
      <c r="A520" s="275">
        <v>42501</v>
      </c>
      <c r="B520" s="273" t="s">
        <v>3845</v>
      </c>
      <c r="C520" s="120">
        <v>17358.39</v>
      </c>
      <c r="D520" s="315">
        <v>78</v>
      </c>
      <c r="E520" s="120"/>
      <c r="F520" s="232"/>
      <c r="G520" s="204">
        <f t="shared" si="7"/>
        <v>3164718.6799999988</v>
      </c>
    </row>
    <row r="521" spans="1:9">
      <c r="A521" s="275">
        <v>42501</v>
      </c>
      <c r="B521" s="273" t="s">
        <v>3846</v>
      </c>
      <c r="C521" s="120"/>
      <c r="E521" s="120">
        <v>3690</v>
      </c>
      <c r="F521" s="232">
        <v>113</v>
      </c>
      <c r="G521" s="204">
        <f t="shared" si="7"/>
        <v>3182077.0699999989</v>
      </c>
      <c r="H521" s="250" t="s">
        <v>3847</v>
      </c>
    </row>
    <row r="522" spans="1:9">
      <c r="A522" s="275">
        <v>42501</v>
      </c>
      <c r="B522" s="273" t="s">
        <v>16</v>
      </c>
      <c r="C522" s="120"/>
      <c r="E522" s="120">
        <v>252200</v>
      </c>
      <c r="F522" s="232">
        <v>118</v>
      </c>
      <c r="G522" s="204">
        <f t="shared" ref="G522:G585" si="8">+G523-C522+E522</f>
        <v>3178387.0699999989</v>
      </c>
      <c r="H522" s="250" t="s">
        <v>3848</v>
      </c>
    </row>
    <row r="523" spans="1:9">
      <c r="A523" s="275">
        <v>42501</v>
      </c>
      <c r="B523" s="273" t="s">
        <v>16</v>
      </c>
      <c r="C523" s="120"/>
      <c r="E523" s="120">
        <v>3492.22</v>
      </c>
      <c r="F523" s="232">
        <v>105</v>
      </c>
      <c r="G523" s="204">
        <f t="shared" si="8"/>
        <v>2926187.0699999989</v>
      </c>
      <c r="H523" s="250" t="s">
        <v>3849</v>
      </c>
    </row>
    <row r="524" spans="1:9">
      <c r="A524" s="275">
        <v>42501</v>
      </c>
      <c r="B524" s="273" t="s">
        <v>13</v>
      </c>
      <c r="C524" s="120"/>
      <c r="E524" s="120">
        <v>4100</v>
      </c>
      <c r="F524" s="232">
        <v>104</v>
      </c>
      <c r="G524" s="204">
        <f t="shared" si="8"/>
        <v>2922694.8499999987</v>
      </c>
      <c r="H524" s="250" t="s">
        <v>3850</v>
      </c>
    </row>
    <row r="525" spans="1:9">
      <c r="A525" s="272">
        <v>42501</v>
      </c>
      <c r="B525" s="274" t="s">
        <v>3851</v>
      </c>
      <c r="C525" s="120">
        <v>5000</v>
      </c>
      <c r="D525" s="315">
        <v>223</v>
      </c>
      <c r="E525" s="120"/>
      <c r="F525" s="232"/>
      <c r="G525" s="204">
        <f t="shared" si="8"/>
        <v>2918594.8499999987</v>
      </c>
    </row>
    <row r="526" spans="1:9">
      <c r="A526" s="275">
        <v>42501</v>
      </c>
      <c r="B526" s="293" t="s">
        <v>3852</v>
      </c>
      <c r="C526" s="120"/>
      <c r="E526" s="120">
        <v>1753.86</v>
      </c>
      <c r="F526" s="232" t="s">
        <v>779</v>
      </c>
      <c r="G526" s="204">
        <f t="shared" si="8"/>
        <v>2923594.8499999987</v>
      </c>
    </row>
    <row r="527" spans="1:9">
      <c r="A527" s="275">
        <v>42501</v>
      </c>
      <c r="B527" s="297" t="s">
        <v>50</v>
      </c>
      <c r="C527" s="120">
        <v>23.05</v>
      </c>
      <c r="D527" s="315">
        <v>226</v>
      </c>
      <c r="E527" s="120"/>
      <c r="F527" s="232"/>
      <c r="G527" s="204">
        <f t="shared" si="8"/>
        <v>2921840.9899999988</v>
      </c>
    </row>
    <row r="528" spans="1:9">
      <c r="A528" s="275">
        <v>42501</v>
      </c>
      <c r="B528" s="297" t="s">
        <v>52</v>
      </c>
      <c r="C528" s="120">
        <v>144.09</v>
      </c>
      <c r="D528" s="315">
        <v>226</v>
      </c>
      <c r="E528" s="120"/>
      <c r="F528" s="232"/>
      <c r="G528" s="204">
        <f t="shared" si="8"/>
        <v>2921864.0399999986</v>
      </c>
    </row>
    <row r="529" spans="1:11">
      <c r="A529" s="275">
        <v>42501</v>
      </c>
      <c r="B529" s="276" t="s">
        <v>53</v>
      </c>
      <c r="C529" s="120"/>
      <c r="E529" s="120">
        <v>17392.099999999999</v>
      </c>
      <c r="F529" s="232">
        <v>98</v>
      </c>
      <c r="G529" s="204">
        <f t="shared" si="8"/>
        <v>2922008.1299999985</v>
      </c>
      <c r="H529" s="270" t="s">
        <v>3853</v>
      </c>
    </row>
    <row r="530" spans="1:11">
      <c r="A530" s="275">
        <v>42501</v>
      </c>
      <c r="B530" s="297" t="s">
        <v>55</v>
      </c>
      <c r="C530" s="120">
        <v>57.43</v>
      </c>
      <c r="D530" s="315">
        <v>226</v>
      </c>
      <c r="E530" s="120"/>
      <c r="F530" s="232"/>
      <c r="G530" s="204">
        <f t="shared" si="8"/>
        <v>2904616.0299999984</v>
      </c>
    </row>
    <row r="531" spans="1:11">
      <c r="A531" s="275">
        <v>42501</v>
      </c>
      <c r="B531" s="297" t="s">
        <v>56</v>
      </c>
      <c r="C531" s="120">
        <v>358.92</v>
      </c>
      <c r="D531" s="315">
        <v>226</v>
      </c>
      <c r="E531" s="120"/>
      <c r="F531" s="232"/>
      <c r="G531" s="204">
        <f t="shared" si="8"/>
        <v>2904673.4599999986</v>
      </c>
    </row>
    <row r="532" spans="1:11">
      <c r="A532" s="275">
        <v>42501</v>
      </c>
      <c r="B532" s="273" t="s">
        <v>57</v>
      </c>
      <c r="C532" s="120"/>
      <c r="E532" s="120">
        <v>14650.21</v>
      </c>
      <c r="F532" s="232">
        <v>98</v>
      </c>
      <c r="G532" s="204">
        <f t="shared" si="8"/>
        <v>2905032.3799999985</v>
      </c>
      <c r="H532" s="270" t="s">
        <v>3853</v>
      </c>
    </row>
    <row r="533" spans="1:11">
      <c r="A533" s="275">
        <v>42501</v>
      </c>
      <c r="B533" s="273" t="s">
        <v>3854</v>
      </c>
      <c r="C533" s="120">
        <v>7023.81</v>
      </c>
      <c r="D533" s="315">
        <v>65</v>
      </c>
      <c r="E533" s="120"/>
      <c r="F533" s="232"/>
      <c r="G533" s="204">
        <f t="shared" si="8"/>
        <v>2890382.1699999985</v>
      </c>
    </row>
    <row r="534" spans="1:11">
      <c r="A534" s="275">
        <v>42500</v>
      </c>
      <c r="B534" s="273" t="s">
        <v>3855</v>
      </c>
      <c r="C534" s="120"/>
      <c r="E534" s="120">
        <v>3630</v>
      </c>
      <c r="F534" s="232">
        <v>110</v>
      </c>
      <c r="G534" s="204">
        <f t="shared" si="8"/>
        <v>2897405.9799999986</v>
      </c>
      <c r="H534" s="250" t="s">
        <v>3856</v>
      </c>
      <c r="J534" s="129">
        <v>2897405.98</v>
      </c>
      <c r="K534" s="129">
        <f>+G534-J534</f>
        <v>0</v>
      </c>
    </row>
    <row r="535" spans="1:11">
      <c r="A535" s="275">
        <v>42500</v>
      </c>
      <c r="B535" s="273" t="s">
        <v>3857</v>
      </c>
      <c r="C535" s="120"/>
      <c r="E535" s="120">
        <v>50000</v>
      </c>
      <c r="F535" s="232">
        <v>107</v>
      </c>
      <c r="G535" s="204">
        <f t="shared" si="8"/>
        <v>2893775.9799999986</v>
      </c>
      <c r="H535" s="250" t="s">
        <v>3858</v>
      </c>
    </row>
    <row r="536" spans="1:11">
      <c r="A536" s="275">
        <v>42500</v>
      </c>
      <c r="B536" s="273" t="s">
        <v>3859</v>
      </c>
      <c r="C536" s="120"/>
      <c r="E536" s="120">
        <v>800.01</v>
      </c>
      <c r="F536" s="232">
        <v>128</v>
      </c>
      <c r="G536" s="204">
        <f t="shared" si="8"/>
        <v>2843775.9799999986</v>
      </c>
      <c r="H536" s="250" t="s">
        <v>3860</v>
      </c>
    </row>
    <row r="537" spans="1:11">
      <c r="A537" s="275">
        <v>42500</v>
      </c>
      <c r="B537" s="273" t="s">
        <v>3861</v>
      </c>
      <c r="C537" s="120"/>
      <c r="E537" s="120">
        <v>115000</v>
      </c>
      <c r="F537" s="232">
        <v>108</v>
      </c>
      <c r="G537" s="204">
        <f t="shared" si="8"/>
        <v>2842975.9699999988</v>
      </c>
      <c r="H537" s="250" t="s">
        <v>3862</v>
      </c>
    </row>
    <row r="538" spans="1:11">
      <c r="A538" s="275">
        <v>42500</v>
      </c>
      <c r="B538" s="273" t="s">
        <v>3863</v>
      </c>
      <c r="C538" s="120"/>
      <c r="E538" s="120">
        <v>6460.23</v>
      </c>
      <c r="F538" s="232">
        <v>99</v>
      </c>
      <c r="G538" s="204">
        <f t="shared" si="8"/>
        <v>2727975.9699999988</v>
      </c>
      <c r="H538" s="250" t="s">
        <v>3864</v>
      </c>
    </row>
    <row r="539" spans="1:11">
      <c r="A539" s="275">
        <v>42500</v>
      </c>
      <c r="B539" s="273" t="s">
        <v>3865</v>
      </c>
      <c r="C539" s="120"/>
      <c r="E539" s="120">
        <v>4277.5600000000004</v>
      </c>
      <c r="F539" s="232">
        <v>97</v>
      </c>
      <c r="G539" s="204">
        <f t="shared" si="8"/>
        <v>2721515.7399999988</v>
      </c>
      <c r="H539" s="250" t="s">
        <v>3866</v>
      </c>
    </row>
    <row r="540" spans="1:11">
      <c r="A540" s="275">
        <v>42500</v>
      </c>
      <c r="B540" s="276" t="s">
        <v>3867</v>
      </c>
      <c r="C540" s="302"/>
      <c r="E540" s="120">
        <v>23700</v>
      </c>
      <c r="F540" s="232">
        <v>102</v>
      </c>
      <c r="G540" s="204">
        <f t="shared" si="8"/>
        <v>2717238.1799999988</v>
      </c>
      <c r="H540" s="250" t="s">
        <v>3868</v>
      </c>
    </row>
    <row r="541" spans="1:11">
      <c r="A541" s="275">
        <v>42500</v>
      </c>
      <c r="B541" s="276" t="s">
        <v>3869</v>
      </c>
      <c r="C541" s="302">
        <v>58.76</v>
      </c>
      <c r="D541" s="315">
        <v>74</v>
      </c>
      <c r="E541" s="120"/>
      <c r="F541" s="232"/>
      <c r="G541" s="204">
        <f t="shared" si="8"/>
        <v>2693538.1799999988</v>
      </c>
    </row>
    <row r="542" spans="1:11">
      <c r="A542" s="275">
        <v>42500</v>
      </c>
      <c r="B542" s="276" t="s">
        <v>3870</v>
      </c>
      <c r="C542" s="302">
        <v>58.76</v>
      </c>
      <c r="D542" s="315">
        <v>75</v>
      </c>
      <c r="E542" s="120"/>
      <c r="F542" s="232"/>
      <c r="G542" s="204">
        <f t="shared" si="8"/>
        <v>2693596.9399999985</v>
      </c>
    </row>
    <row r="543" spans="1:11">
      <c r="A543" s="275">
        <v>42500</v>
      </c>
      <c r="B543" s="276" t="s">
        <v>3871</v>
      </c>
      <c r="C543" s="302">
        <v>6319.3</v>
      </c>
      <c r="D543" s="315">
        <v>73</v>
      </c>
      <c r="E543" s="120"/>
      <c r="F543" s="232"/>
      <c r="G543" s="204">
        <f t="shared" si="8"/>
        <v>2693655.6999999983</v>
      </c>
    </row>
    <row r="544" spans="1:11">
      <c r="A544" s="275">
        <v>42500</v>
      </c>
      <c r="B544" s="276" t="s">
        <v>3872</v>
      </c>
      <c r="C544" s="302"/>
      <c r="E544" s="120">
        <v>400000</v>
      </c>
      <c r="F544" s="232">
        <v>101</v>
      </c>
      <c r="G544" s="204">
        <f t="shared" si="8"/>
        <v>2699974.9999999981</v>
      </c>
      <c r="H544" s="250" t="s">
        <v>3873</v>
      </c>
    </row>
    <row r="545" spans="1:11">
      <c r="A545" s="275">
        <v>42500</v>
      </c>
      <c r="B545" s="290" t="s">
        <v>3874</v>
      </c>
      <c r="C545" s="302"/>
      <c r="E545" s="120">
        <v>264675.65999999997</v>
      </c>
      <c r="F545" s="232">
        <v>106</v>
      </c>
      <c r="G545" s="204">
        <f t="shared" si="8"/>
        <v>2299974.9999999981</v>
      </c>
      <c r="H545" s="250" t="s">
        <v>3875</v>
      </c>
      <c r="I545" s="99" t="s">
        <v>802</v>
      </c>
    </row>
    <row r="546" spans="1:11">
      <c r="A546" s="275">
        <v>42500</v>
      </c>
      <c r="B546" s="276" t="s">
        <v>3876</v>
      </c>
      <c r="C546" s="302"/>
      <c r="E546" s="120">
        <v>7590.92</v>
      </c>
      <c r="F546" s="232">
        <v>116</v>
      </c>
      <c r="G546" s="204">
        <f t="shared" si="8"/>
        <v>2035299.339999998</v>
      </c>
      <c r="H546" s="250" t="s">
        <v>3877</v>
      </c>
    </row>
    <row r="547" spans="1:11">
      <c r="A547" s="275">
        <v>42500</v>
      </c>
      <c r="B547" s="276" t="s">
        <v>3878</v>
      </c>
      <c r="C547" s="302">
        <v>2277</v>
      </c>
      <c r="D547" s="315">
        <v>26</v>
      </c>
      <c r="E547" s="120"/>
      <c r="F547" s="232"/>
      <c r="G547" s="204">
        <f t="shared" si="8"/>
        <v>2027708.4199999981</v>
      </c>
    </row>
    <row r="548" spans="1:11">
      <c r="A548" s="275">
        <v>42500</v>
      </c>
      <c r="B548" s="273" t="s">
        <v>16</v>
      </c>
      <c r="C548" s="302"/>
      <c r="E548" s="120">
        <v>540</v>
      </c>
      <c r="F548" s="232">
        <v>1</v>
      </c>
      <c r="G548" s="204">
        <f t="shared" si="8"/>
        <v>2029985.4199999981</v>
      </c>
    </row>
    <row r="549" spans="1:11">
      <c r="A549" s="275">
        <v>42500</v>
      </c>
      <c r="B549" s="273" t="s">
        <v>13</v>
      </c>
      <c r="C549" s="302"/>
      <c r="E549" s="120">
        <v>1025</v>
      </c>
      <c r="F549" s="232">
        <v>89</v>
      </c>
      <c r="G549" s="204">
        <f t="shared" si="8"/>
        <v>2029445.4199999981</v>
      </c>
      <c r="H549" s="250" t="s">
        <v>3879</v>
      </c>
    </row>
    <row r="550" spans="1:11">
      <c r="A550" s="275">
        <v>42500</v>
      </c>
      <c r="B550" s="273" t="s">
        <v>3880</v>
      </c>
      <c r="C550" s="302"/>
      <c r="E550" s="120">
        <v>214000</v>
      </c>
      <c r="F550" s="232">
        <v>90</v>
      </c>
      <c r="G550" s="204">
        <f t="shared" si="8"/>
        <v>2028420.4199999981</v>
      </c>
      <c r="H550" s="250" t="s">
        <v>3881</v>
      </c>
    </row>
    <row r="551" spans="1:11">
      <c r="A551" s="275">
        <v>42500</v>
      </c>
      <c r="B551" s="273" t="s">
        <v>3882</v>
      </c>
      <c r="C551" s="302"/>
      <c r="E551" s="120">
        <v>4100</v>
      </c>
      <c r="F551" s="232">
        <v>86</v>
      </c>
      <c r="G551" s="204">
        <f t="shared" si="8"/>
        <v>1814420.4199999981</v>
      </c>
      <c r="H551" s="250" t="s">
        <v>3883</v>
      </c>
    </row>
    <row r="552" spans="1:11">
      <c r="A552" s="275">
        <v>42500</v>
      </c>
      <c r="B552" s="273" t="s">
        <v>16</v>
      </c>
      <c r="C552" s="302"/>
      <c r="E552" s="120">
        <v>7846.54</v>
      </c>
      <c r="F552" s="232">
        <v>87</v>
      </c>
      <c r="G552" s="204">
        <f t="shared" si="8"/>
        <v>1810320.4199999981</v>
      </c>
      <c r="H552" s="250" t="s">
        <v>3884</v>
      </c>
    </row>
    <row r="553" spans="1:11">
      <c r="A553" s="275">
        <v>42500</v>
      </c>
      <c r="B553" s="273" t="s">
        <v>16</v>
      </c>
      <c r="C553" s="302"/>
      <c r="E553" s="120">
        <v>24981.8</v>
      </c>
      <c r="F553" s="232">
        <v>95</v>
      </c>
      <c r="G553" s="204">
        <f t="shared" si="8"/>
        <v>1802473.879999998</v>
      </c>
      <c r="H553" s="250" t="s">
        <v>3885</v>
      </c>
    </row>
    <row r="554" spans="1:11">
      <c r="A554" s="275">
        <v>42500</v>
      </c>
      <c r="B554" s="297" t="s">
        <v>50</v>
      </c>
      <c r="C554" s="120">
        <v>21.56</v>
      </c>
      <c r="D554" s="315">
        <v>226</v>
      </c>
      <c r="E554" s="120"/>
      <c r="F554" s="232"/>
      <c r="G554" s="204">
        <f t="shared" si="8"/>
        <v>1777492.079999998</v>
      </c>
    </row>
    <row r="555" spans="1:11">
      <c r="A555" s="275">
        <v>42500</v>
      </c>
      <c r="B555" s="297" t="s">
        <v>52</v>
      </c>
      <c r="C555" s="120">
        <v>134.77000000000001</v>
      </c>
      <c r="D555" s="315">
        <v>226</v>
      </c>
      <c r="E555" s="120"/>
      <c r="F555" s="232"/>
      <c r="G555" s="204">
        <f t="shared" si="8"/>
        <v>1777513.639999998</v>
      </c>
    </row>
    <row r="556" spans="1:11">
      <c r="A556" s="275">
        <v>42500</v>
      </c>
      <c r="B556" s="276" t="s">
        <v>53</v>
      </c>
      <c r="C556" s="120"/>
      <c r="E556" s="120">
        <v>33153.440000000002</v>
      </c>
      <c r="F556" s="232">
        <v>88</v>
      </c>
      <c r="G556" s="204">
        <f t="shared" si="8"/>
        <v>1777648.4099999981</v>
      </c>
      <c r="H556" s="270" t="s">
        <v>3886</v>
      </c>
    </row>
    <row r="557" spans="1:11">
      <c r="A557" s="275">
        <v>42500</v>
      </c>
      <c r="B557" s="297" t="s">
        <v>55</v>
      </c>
      <c r="C557" s="120">
        <v>32.119999999999997</v>
      </c>
      <c r="D557" s="315">
        <v>226</v>
      </c>
      <c r="E557" s="120"/>
      <c r="F557" s="232"/>
      <c r="G557" s="204">
        <f t="shared" si="8"/>
        <v>1744494.9699999981</v>
      </c>
    </row>
    <row r="558" spans="1:11">
      <c r="A558" s="275">
        <v>42500</v>
      </c>
      <c r="B558" s="297" t="s">
        <v>56</v>
      </c>
      <c r="C558" s="120">
        <v>200.76</v>
      </c>
      <c r="D558" s="315">
        <v>226</v>
      </c>
      <c r="E558" s="120"/>
      <c r="F558" s="232"/>
      <c r="G558" s="204">
        <f t="shared" si="8"/>
        <v>1744527.0899999982</v>
      </c>
    </row>
    <row r="559" spans="1:11">
      <c r="A559" s="275">
        <v>42500</v>
      </c>
      <c r="B559" s="276" t="s">
        <v>57</v>
      </c>
      <c r="C559" s="120"/>
      <c r="E559" s="120">
        <v>8195</v>
      </c>
      <c r="F559" s="232">
        <v>88</v>
      </c>
      <c r="G559" s="204">
        <f t="shared" si="8"/>
        <v>1744727.8499999982</v>
      </c>
      <c r="H559" s="270" t="s">
        <v>3886</v>
      </c>
    </row>
    <row r="560" spans="1:11">
      <c r="A560" s="275">
        <v>42499</v>
      </c>
      <c r="B560" s="276" t="s">
        <v>3887</v>
      </c>
      <c r="C560" s="120"/>
      <c r="E560" s="120">
        <v>12524.16</v>
      </c>
      <c r="F560" s="232">
        <v>109</v>
      </c>
      <c r="G560" s="204">
        <f t="shared" si="8"/>
        <v>1736532.8499999982</v>
      </c>
      <c r="H560" s="250" t="s">
        <v>3888</v>
      </c>
      <c r="J560" s="129">
        <v>1736532.85</v>
      </c>
      <c r="K560" s="129">
        <f>+G560-J560</f>
        <v>-1.862645149230957E-9</v>
      </c>
    </row>
    <row r="561" spans="1:8">
      <c r="A561" s="275">
        <v>42499</v>
      </c>
      <c r="B561" s="276" t="s">
        <v>3889</v>
      </c>
      <c r="C561" s="120"/>
      <c r="E561" s="120">
        <v>149096.57999999999</v>
      </c>
      <c r="F561" s="232">
        <v>351</v>
      </c>
      <c r="G561" s="204">
        <f t="shared" si="8"/>
        <v>1724008.6899999983</v>
      </c>
      <c r="H561" s="250" t="s">
        <v>4156</v>
      </c>
    </row>
    <row r="562" spans="1:8">
      <c r="A562" s="275">
        <v>42499</v>
      </c>
      <c r="B562" s="286" t="s">
        <v>3890</v>
      </c>
      <c r="C562" s="120"/>
      <c r="E562" s="120">
        <v>28012.26</v>
      </c>
      <c r="F562" s="232">
        <v>92</v>
      </c>
      <c r="G562" s="204">
        <f t="shared" si="8"/>
        <v>1574912.1099999982</v>
      </c>
      <c r="H562" s="250" t="s">
        <v>3784</v>
      </c>
    </row>
    <row r="563" spans="1:8">
      <c r="A563" s="275">
        <v>42499</v>
      </c>
      <c r="B563" s="276" t="s">
        <v>3891</v>
      </c>
      <c r="C563" s="120">
        <v>776106</v>
      </c>
      <c r="E563" s="120"/>
      <c r="F563" s="232"/>
      <c r="G563" s="204">
        <f t="shared" si="8"/>
        <v>1546899.8499999982</v>
      </c>
      <c r="H563" s="250" t="s">
        <v>3337</v>
      </c>
    </row>
    <row r="564" spans="1:8">
      <c r="A564" s="275">
        <v>42499</v>
      </c>
      <c r="B564" s="276" t="s">
        <v>3892</v>
      </c>
      <c r="C564" s="120">
        <v>100000</v>
      </c>
      <c r="D564" s="315">
        <v>69</v>
      </c>
      <c r="E564" s="120"/>
      <c r="F564" s="232"/>
      <c r="G564" s="204">
        <f t="shared" si="8"/>
        <v>2323005.8499999982</v>
      </c>
      <c r="H564" s="250" t="s">
        <v>3893</v>
      </c>
    </row>
    <row r="565" spans="1:8">
      <c r="A565" s="275">
        <v>42499</v>
      </c>
      <c r="B565" s="276" t="s">
        <v>3894</v>
      </c>
      <c r="C565" s="120">
        <v>500000</v>
      </c>
      <c r="D565" s="315">
        <v>68</v>
      </c>
      <c r="E565" s="120"/>
      <c r="F565" s="232"/>
      <c r="G565" s="204">
        <f t="shared" si="8"/>
        <v>2423005.8499999982</v>
      </c>
      <c r="H565" s="250" t="s">
        <v>3895</v>
      </c>
    </row>
    <row r="566" spans="1:8">
      <c r="A566" s="275">
        <v>42499</v>
      </c>
      <c r="B566" s="276" t="s">
        <v>3896</v>
      </c>
      <c r="C566" s="120"/>
      <c r="E566" s="120">
        <v>1459.02</v>
      </c>
      <c r="F566" s="232">
        <v>334</v>
      </c>
      <c r="G566" s="204">
        <f t="shared" si="8"/>
        <v>2923005.8499999982</v>
      </c>
    </row>
    <row r="567" spans="1:8">
      <c r="A567" s="275">
        <v>42499</v>
      </c>
      <c r="B567" s="276" t="s">
        <v>3897</v>
      </c>
      <c r="C567" s="120"/>
      <c r="E567" s="120">
        <v>443000</v>
      </c>
      <c r="F567" s="232">
        <v>96</v>
      </c>
      <c r="G567" s="204">
        <f t="shared" si="8"/>
        <v>2921546.8299999982</v>
      </c>
      <c r="H567" s="250" t="s">
        <v>3898</v>
      </c>
    </row>
    <row r="568" spans="1:8">
      <c r="A568" s="275">
        <v>42499</v>
      </c>
      <c r="B568" s="276" t="s">
        <v>1179</v>
      </c>
      <c r="C568" s="120">
        <v>412000</v>
      </c>
      <c r="D568" s="315">
        <v>67</v>
      </c>
      <c r="E568" s="120"/>
      <c r="F568" s="232"/>
      <c r="G568" s="204">
        <f t="shared" si="8"/>
        <v>2478546.8299999982</v>
      </c>
      <c r="H568" s="250" t="s">
        <v>3899</v>
      </c>
    </row>
    <row r="569" spans="1:8">
      <c r="A569" s="275">
        <v>42499</v>
      </c>
      <c r="B569" s="276" t="s">
        <v>3900</v>
      </c>
      <c r="C569" s="120"/>
      <c r="E569" s="120">
        <v>10000</v>
      </c>
      <c r="F569" s="232">
        <v>94</v>
      </c>
      <c r="G569" s="204">
        <f t="shared" si="8"/>
        <v>2890546.8299999982</v>
      </c>
      <c r="H569" s="250" t="s">
        <v>3901</v>
      </c>
    </row>
    <row r="570" spans="1:8">
      <c r="A570" s="272">
        <v>42499</v>
      </c>
      <c r="B570" s="274" t="s">
        <v>3902</v>
      </c>
      <c r="C570" s="120">
        <v>5000</v>
      </c>
      <c r="D570" s="315">
        <v>223</v>
      </c>
      <c r="E570" s="120"/>
      <c r="F570" s="232"/>
      <c r="G570" s="204">
        <f t="shared" si="8"/>
        <v>2880546.8299999982</v>
      </c>
    </row>
    <row r="571" spans="1:8">
      <c r="A571" s="275">
        <v>42499</v>
      </c>
      <c r="B571" s="276" t="s">
        <v>16</v>
      </c>
      <c r="C571" s="120"/>
      <c r="E571" s="120">
        <v>155000</v>
      </c>
      <c r="F571" s="232">
        <v>77</v>
      </c>
      <c r="G571" s="204">
        <f t="shared" si="8"/>
        <v>2885546.8299999982</v>
      </c>
      <c r="H571" s="250" t="s">
        <v>3903</v>
      </c>
    </row>
    <row r="572" spans="1:8">
      <c r="A572" s="275">
        <v>42499</v>
      </c>
      <c r="B572" s="276" t="s">
        <v>16</v>
      </c>
      <c r="C572" s="120"/>
      <c r="E572" s="120">
        <v>209300</v>
      </c>
      <c r="F572" s="232">
        <v>75</v>
      </c>
      <c r="G572" s="204">
        <f t="shared" si="8"/>
        <v>2730546.8299999982</v>
      </c>
      <c r="H572" s="250" t="s">
        <v>3904</v>
      </c>
    </row>
    <row r="573" spans="1:8">
      <c r="A573" s="275">
        <v>42499</v>
      </c>
      <c r="B573" s="276" t="s">
        <v>16</v>
      </c>
      <c r="C573" s="120"/>
      <c r="E573" s="120">
        <v>95000</v>
      </c>
      <c r="F573" s="232">
        <v>78</v>
      </c>
      <c r="G573" s="204">
        <f t="shared" si="8"/>
        <v>2521246.8299999982</v>
      </c>
      <c r="H573" s="250" t="s">
        <v>3905</v>
      </c>
    </row>
    <row r="574" spans="1:8">
      <c r="A574" s="275">
        <v>42499</v>
      </c>
      <c r="B574" s="276" t="s">
        <v>16</v>
      </c>
      <c r="C574" s="120"/>
      <c r="E574" s="120">
        <v>5000</v>
      </c>
      <c r="F574" s="232">
        <v>84</v>
      </c>
      <c r="G574" s="204">
        <f t="shared" si="8"/>
        <v>2426246.8299999982</v>
      </c>
      <c r="H574" s="250" t="s">
        <v>3906</v>
      </c>
    </row>
    <row r="575" spans="1:8">
      <c r="A575" s="275">
        <v>42499</v>
      </c>
      <c r="B575" s="276" t="s">
        <v>16</v>
      </c>
      <c r="C575" s="120"/>
      <c r="E575" s="120">
        <v>41467.370000000003</v>
      </c>
      <c r="F575" s="232">
        <v>85</v>
      </c>
      <c r="G575" s="204">
        <f t="shared" si="8"/>
        <v>2421246.8299999982</v>
      </c>
      <c r="H575" s="250" t="s">
        <v>3907</v>
      </c>
    </row>
    <row r="576" spans="1:8">
      <c r="A576" s="275">
        <v>42499</v>
      </c>
      <c r="B576" s="276" t="s">
        <v>16</v>
      </c>
      <c r="C576" s="120"/>
      <c r="E576" s="120">
        <v>26168.57</v>
      </c>
      <c r="F576" s="232">
        <v>79</v>
      </c>
      <c r="G576" s="204">
        <f t="shared" si="8"/>
        <v>2379779.4599999981</v>
      </c>
      <c r="H576" s="250" t="s">
        <v>3908</v>
      </c>
    </row>
    <row r="577" spans="1:8">
      <c r="A577" s="275">
        <v>42499</v>
      </c>
      <c r="B577" s="297" t="s">
        <v>50</v>
      </c>
      <c r="C577" s="120">
        <v>24.19</v>
      </c>
      <c r="D577" s="315">
        <v>226</v>
      </c>
      <c r="E577" s="120"/>
      <c r="F577" s="232"/>
      <c r="G577" s="204">
        <f t="shared" si="8"/>
        <v>2353610.8899999983</v>
      </c>
      <c r="H577" s="281"/>
    </row>
    <row r="578" spans="1:8">
      <c r="A578" s="275">
        <v>42499</v>
      </c>
      <c r="B578" s="297" t="s">
        <v>52</v>
      </c>
      <c r="C578" s="120">
        <v>151.19999999999999</v>
      </c>
      <c r="D578" s="315">
        <v>226</v>
      </c>
      <c r="E578" s="120"/>
      <c r="F578" s="232"/>
      <c r="G578" s="204">
        <f t="shared" si="8"/>
        <v>2353635.0799999982</v>
      </c>
      <c r="H578" s="281"/>
    </row>
    <row r="579" spans="1:8">
      <c r="A579" s="275">
        <v>42499</v>
      </c>
      <c r="B579" s="273" t="s">
        <v>53</v>
      </c>
      <c r="C579" s="120"/>
      <c r="E579" s="120">
        <v>31330.720000000001</v>
      </c>
      <c r="F579" s="232">
        <v>80</v>
      </c>
      <c r="G579" s="204">
        <f t="shared" si="8"/>
        <v>2353786.2799999984</v>
      </c>
      <c r="H579" s="270" t="s">
        <v>3909</v>
      </c>
    </row>
    <row r="580" spans="1:8">
      <c r="A580" s="275">
        <v>42499</v>
      </c>
      <c r="B580" s="297" t="s">
        <v>55</v>
      </c>
      <c r="C580" s="120">
        <v>12.36</v>
      </c>
      <c r="D580" s="315">
        <v>226</v>
      </c>
      <c r="E580" s="120"/>
      <c r="F580" s="232"/>
      <c r="G580" s="204">
        <f t="shared" si="8"/>
        <v>2322455.5599999982</v>
      </c>
      <c r="H580" s="281"/>
    </row>
    <row r="581" spans="1:8">
      <c r="A581" s="275">
        <v>42499</v>
      </c>
      <c r="B581" s="297" t="s">
        <v>56</v>
      </c>
      <c r="C581" s="120">
        <v>77.22</v>
      </c>
      <c r="D581" s="315">
        <v>226</v>
      </c>
      <c r="E581" s="120"/>
      <c r="F581" s="232"/>
      <c r="G581" s="204">
        <f t="shared" si="8"/>
        <v>2322467.9199999981</v>
      </c>
      <c r="H581" s="281"/>
    </row>
    <row r="582" spans="1:8">
      <c r="A582" s="275">
        <v>42499</v>
      </c>
      <c r="B582" s="273" t="s">
        <v>57</v>
      </c>
      <c r="C582" s="120"/>
      <c r="E582" s="120">
        <v>3152.23</v>
      </c>
      <c r="F582" s="232">
        <v>80</v>
      </c>
      <c r="G582" s="204">
        <f t="shared" si="8"/>
        <v>2322545.1399999983</v>
      </c>
      <c r="H582" s="270" t="s">
        <v>3909</v>
      </c>
    </row>
    <row r="583" spans="1:8">
      <c r="A583" s="275">
        <v>42499</v>
      </c>
      <c r="B583" s="297" t="s">
        <v>50</v>
      </c>
      <c r="C583" s="120">
        <v>2.88</v>
      </c>
      <c r="D583" s="315">
        <v>226</v>
      </c>
      <c r="E583" s="120"/>
      <c r="F583" s="232"/>
      <c r="G583" s="204">
        <f t="shared" si="8"/>
        <v>2319392.9099999983</v>
      </c>
      <c r="H583" s="281"/>
    </row>
    <row r="584" spans="1:8">
      <c r="A584" s="275">
        <v>42499</v>
      </c>
      <c r="B584" s="297" t="s">
        <v>52</v>
      </c>
      <c r="C584" s="120">
        <v>18</v>
      </c>
      <c r="D584" s="315">
        <v>226</v>
      </c>
      <c r="E584" s="120"/>
      <c r="F584" s="232"/>
      <c r="G584" s="204">
        <f t="shared" si="8"/>
        <v>2319395.7899999982</v>
      </c>
      <c r="H584" s="281"/>
    </row>
    <row r="585" spans="1:8">
      <c r="A585" s="275">
        <v>42499</v>
      </c>
      <c r="B585" s="273" t="s">
        <v>53</v>
      </c>
      <c r="C585" s="120"/>
      <c r="E585" s="120">
        <v>10000</v>
      </c>
      <c r="F585" s="232">
        <v>83</v>
      </c>
      <c r="G585" s="204">
        <f t="shared" si="8"/>
        <v>2319413.7899999982</v>
      </c>
      <c r="H585" s="270" t="s">
        <v>3910</v>
      </c>
    </row>
    <row r="586" spans="1:8">
      <c r="A586" s="275">
        <v>42499</v>
      </c>
      <c r="B586" s="297" t="s">
        <v>55</v>
      </c>
      <c r="C586" s="120">
        <v>11.76</v>
      </c>
      <c r="D586" s="315">
        <v>226</v>
      </c>
      <c r="E586" s="120"/>
      <c r="F586" s="232"/>
      <c r="G586" s="204">
        <f t="shared" ref="G586:G649" si="9">+G587-C586+E586</f>
        <v>2309413.7899999982</v>
      </c>
      <c r="H586" s="281"/>
    </row>
    <row r="587" spans="1:8">
      <c r="A587" s="275">
        <v>42499</v>
      </c>
      <c r="B587" s="297" t="s">
        <v>56</v>
      </c>
      <c r="C587" s="120">
        <v>73.5</v>
      </c>
      <c r="D587" s="315">
        <v>226</v>
      </c>
      <c r="E587" s="120"/>
      <c r="F587" s="232"/>
      <c r="G587" s="204">
        <f t="shared" si="9"/>
        <v>2309425.549999998</v>
      </c>
      <c r="H587" s="281"/>
    </row>
    <row r="588" spans="1:8">
      <c r="A588" s="275">
        <v>42499</v>
      </c>
      <c r="B588" s="273" t="s">
        <v>57</v>
      </c>
      <c r="C588" s="120"/>
      <c r="E588" s="120">
        <v>3000</v>
      </c>
      <c r="F588" s="232">
        <v>83</v>
      </c>
      <c r="G588" s="204">
        <f t="shared" si="9"/>
        <v>2309499.049999998</v>
      </c>
      <c r="H588" s="270" t="s">
        <v>3910</v>
      </c>
    </row>
    <row r="589" spans="1:8">
      <c r="A589" s="275">
        <v>42499</v>
      </c>
      <c r="B589" s="297" t="s">
        <v>50</v>
      </c>
      <c r="C589" s="120">
        <v>3.15</v>
      </c>
      <c r="D589" s="315">
        <v>226</v>
      </c>
      <c r="E589" s="120"/>
      <c r="F589" s="232"/>
      <c r="G589" s="204">
        <f t="shared" si="9"/>
        <v>2306499.049999998</v>
      </c>
      <c r="H589" s="281"/>
    </row>
    <row r="590" spans="1:8">
      <c r="A590" s="275">
        <v>42499</v>
      </c>
      <c r="B590" s="297" t="s">
        <v>52</v>
      </c>
      <c r="C590" s="120">
        <v>19.670000000000002</v>
      </c>
      <c r="D590" s="315">
        <v>226</v>
      </c>
      <c r="E590" s="120"/>
      <c r="F590" s="232"/>
      <c r="G590" s="204">
        <f t="shared" si="9"/>
        <v>2306502.1999999979</v>
      </c>
      <c r="H590" s="281"/>
    </row>
    <row r="591" spans="1:8">
      <c r="A591" s="275">
        <v>42499</v>
      </c>
      <c r="B591" s="273" t="s">
        <v>53</v>
      </c>
      <c r="C591" s="120"/>
      <c r="E591" s="120">
        <v>1213.33</v>
      </c>
      <c r="F591" s="232">
        <v>67</v>
      </c>
      <c r="G591" s="204">
        <f t="shared" si="9"/>
        <v>2306521.8699999978</v>
      </c>
      <c r="H591" s="270" t="s">
        <v>3911</v>
      </c>
    </row>
    <row r="592" spans="1:8">
      <c r="A592" s="275">
        <v>42499</v>
      </c>
      <c r="B592" s="297" t="s">
        <v>55</v>
      </c>
      <c r="C592" s="120">
        <v>26.82</v>
      </c>
      <c r="D592" s="315">
        <v>226</v>
      </c>
      <c r="E592" s="120"/>
      <c r="F592" s="232"/>
      <c r="G592" s="204">
        <f t="shared" si="9"/>
        <v>2305308.5399999977</v>
      </c>
      <c r="H592" s="281"/>
    </row>
    <row r="593" spans="1:11">
      <c r="A593" s="275">
        <v>42499</v>
      </c>
      <c r="B593" s="297" t="s">
        <v>56</v>
      </c>
      <c r="C593" s="120">
        <v>167.61</v>
      </c>
      <c r="D593" s="315">
        <v>226</v>
      </c>
      <c r="E593" s="120"/>
      <c r="F593" s="232"/>
      <c r="G593" s="204">
        <f t="shared" si="9"/>
        <v>2305335.3599999975</v>
      </c>
      <c r="H593" s="281"/>
    </row>
    <row r="594" spans="1:11">
      <c r="A594" s="275">
        <v>42499</v>
      </c>
      <c r="B594" s="273" t="s">
        <v>57</v>
      </c>
      <c r="C594" s="120"/>
      <c r="E594" s="120">
        <v>6841.69</v>
      </c>
      <c r="F594" s="232">
        <v>67</v>
      </c>
      <c r="G594" s="204">
        <f t="shared" si="9"/>
        <v>2305502.9699999974</v>
      </c>
      <c r="H594" s="270" t="s">
        <v>3911</v>
      </c>
    </row>
    <row r="595" spans="1:11">
      <c r="A595" s="275">
        <v>42499</v>
      </c>
      <c r="B595" s="273" t="s">
        <v>3922</v>
      </c>
      <c r="C595" s="120">
        <v>54824.6</v>
      </c>
      <c r="D595" s="315">
        <v>57</v>
      </c>
      <c r="E595" s="120"/>
      <c r="F595" s="232"/>
      <c r="G595" s="204">
        <f t="shared" si="9"/>
        <v>2298661.2799999975</v>
      </c>
      <c r="H595" s="270"/>
    </row>
    <row r="596" spans="1:11">
      <c r="A596" s="275">
        <v>42497</v>
      </c>
      <c r="B596" s="273" t="s">
        <v>2150</v>
      </c>
      <c r="C596" s="120">
        <v>3000</v>
      </c>
      <c r="D596" s="315">
        <v>59</v>
      </c>
      <c r="E596" s="120"/>
      <c r="F596" s="232"/>
      <c r="G596" s="204">
        <f t="shared" si="9"/>
        <v>2353485.8799999976</v>
      </c>
      <c r="H596" s="281"/>
      <c r="J596" s="129">
        <v>2353485.88</v>
      </c>
      <c r="K596" s="129">
        <f>+J596-G596</f>
        <v>0</v>
      </c>
    </row>
    <row r="597" spans="1:11">
      <c r="A597" s="275">
        <v>42497</v>
      </c>
      <c r="B597" s="273" t="s">
        <v>2150</v>
      </c>
      <c r="C597" s="120">
        <v>3300</v>
      </c>
      <c r="D597" s="315">
        <v>60</v>
      </c>
      <c r="E597" s="120"/>
      <c r="F597" s="232"/>
      <c r="G597" s="204">
        <f t="shared" si="9"/>
        <v>2356485.8799999976</v>
      </c>
      <c r="H597" s="281"/>
    </row>
    <row r="598" spans="1:11">
      <c r="A598" s="275">
        <v>42497</v>
      </c>
      <c r="B598" s="273" t="s">
        <v>2150</v>
      </c>
      <c r="C598" s="120">
        <v>5100</v>
      </c>
      <c r="D598" s="315">
        <v>61</v>
      </c>
      <c r="E598" s="120"/>
      <c r="F598" s="232"/>
      <c r="G598" s="204">
        <f t="shared" si="9"/>
        <v>2359785.8799999976</v>
      </c>
      <c r="H598" s="281"/>
    </row>
    <row r="599" spans="1:11">
      <c r="A599" s="275">
        <v>42497</v>
      </c>
      <c r="B599" s="273" t="s">
        <v>2150</v>
      </c>
      <c r="C599" s="120">
        <v>2800</v>
      </c>
      <c r="D599" s="315">
        <v>62</v>
      </c>
      <c r="E599" s="120"/>
      <c r="F599" s="232"/>
      <c r="G599" s="204">
        <f t="shared" si="9"/>
        <v>2364885.8799999976</v>
      </c>
      <c r="H599" s="281"/>
    </row>
    <row r="600" spans="1:11">
      <c r="A600" s="275">
        <v>42497</v>
      </c>
      <c r="B600" s="273" t="s">
        <v>3912</v>
      </c>
      <c r="C600" s="120">
        <v>1088.81</v>
      </c>
      <c r="D600" s="315">
        <v>63</v>
      </c>
      <c r="E600" s="120"/>
      <c r="F600" s="232"/>
      <c r="G600" s="204">
        <f t="shared" si="9"/>
        <v>2367685.8799999976</v>
      </c>
      <c r="H600" s="281" t="s">
        <v>3913</v>
      </c>
    </row>
    <row r="601" spans="1:11">
      <c r="A601" s="275">
        <v>42497</v>
      </c>
      <c r="B601" s="273" t="s">
        <v>3914</v>
      </c>
      <c r="C601" s="120"/>
      <c r="E601" s="120">
        <v>12313</v>
      </c>
      <c r="F601" s="232">
        <v>73</v>
      </c>
      <c r="G601" s="204">
        <f t="shared" si="9"/>
        <v>2368774.6899999976</v>
      </c>
      <c r="H601" s="281" t="s">
        <v>3915</v>
      </c>
    </row>
    <row r="602" spans="1:11">
      <c r="A602" s="275">
        <v>42497</v>
      </c>
      <c r="B602" s="273" t="s">
        <v>3145</v>
      </c>
      <c r="C602" s="120"/>
      <c r="E602" s="120">
        <v>69894.710000000006</v>
      </c>
      <c r="F602" s="232">
        <v>82</v>
      </c>
      <c r="G602" s="204">
        <f t="shared" si="9"/>
        <v>2356461.6899999976</v>
      </c>
      <c r="H602" s="281" t="s">
        <v>3916</v>
      </c>
    </row>
    <row r="603" spans="1:11">
      <c r="A603" s="275">
        <v>42497</v>
      </c>
      <c r="B603" s="273" t="s">
        <v>3145</v>
      </c>
      <c r="C603" s="120"/>
      <c r="E603" s="120">
        <v>194159.15</v>
      </c>
      <c r="F603" s="232">
        <v>81</v>
      </c>
      <c r="G603" s="204">
        <f t="shared" si="9"/>
        <v>2286566.9799999977</v>
      </c>
      <c r="H603" s="281" t="s">
        <v>3917</v>
      </c>
    </row>
    <row r="604" spans="1:11">
      <c r="A604" s="275">
        <v>42497</v>
      </c>
      <c r="B604" s="273" t="s">
        <v>3918</v>
      </c>
      <c r="C604" s="120">
        <v>2189</v>
      </c>
      <c r="D604" s="315">
        <v>64</v>
      </c>
      <c r="E604" s="120"/>
      <c r="F604" s="232"/>
      <c r="G604" s="204">
        <f t="shared" si="9"/>
        <v>2092407.8299999977</v>
      </c>
      <c r="H604" s="281"/>
    </row>
    <row r="605" spans="1:11">
      <c r="A605" s="275">
        <v>42497</v>
      </c>
      <c r="B605" s="273" t="s">
        <v>3919</v>
      </c>
      <c r="C605" s="120"/>
      <c r="E605" s="120">
        <v>3030</v>
      </c>
      <c r="F605" s="232">
        <v>91</v>
      </c>
      <c r="G605" s="204">
        <f t="shared" si="9"/>
        <v>2094596.8299999977</v>
      </c>
      <c r="H605" s="281" t="s">
        <v>3920</v>
      </c>
    </row>
    <row r="606" spans="1:11">
      <c r="A606" s="272">
        <v>42497</v>
      </c>
      <c r="B606" s="274" t="s">
        <v>3921</v>
      </c>
      <c r="C606" s="120">
        <v>5000</v>
      </c>
      <c r="D606" s="315">
        <v>223</v>
      </c>
      <c r="E606" s="120"/>
      <c r="F606" s="232"/>
      <c r="G606" s="204">
        <f t="shared" si="9"/>
        <v>2091566.8299999977</v>
      </c>
      <c r="H606" s="281"/>
    </row>
    <row r="607" spans="1:11">
      <c r="A607" s="275">
        <v>42496</v>
      </c>
      <c r="B607" s="273" t="s">
        <v>3923</v>
      </c>
      <c r="C607" s="120"/>
      <c r="E607" s="120">
        <v>1025</v>
      </c>
      <c r="F607" s="232">
        <v>134</v>
      </c>
      <c r="G607" s="204">
        <f t="shared" si="9"/>
        <v>2096566.8299999977</v>
      </c>
      <c r="H607" s="281" t="s">
        <v>3924</v>
      </c>
      <c r="J607" s="129">
        <v>2096566.83</v>
      </c>
      <c r="K607" s="129">
        <f>+G607-J607</f>
        <v>-2.3283064365386963E-9</v>
      </c>
    </row>
    <row r="608" spans="1:11">
      <c r="A608" s="74">
        <v>42496</v>
      </c>
      <c r="B608" s="273" t="s">
        <v>3925</v>
      </c>
      <c r="C608" s="120">
        <v>197200.1</v>
      </c>
      <c r="D608" s="315">
        <v>56</v>
      </c>
      <c r="E608" s="120"/>
      <c r="F608" s="232"/>
      <c r="G608" s="204">
        <f t="shared" si="9"/>
        <v>2095541.8299999977</v>
      </c>
    </row>
    <row r="609" spans="1:8">
      <c r="A609" s="74">
        <v>42496</v>
      </c>
      <c r="B609" s="273" t="s">
        <v>3926</v>
      </c>
      <c r="C609" s="120">
        <v>50000</v>
      </c>
      <c r="D609" s="315">
        <v>55</v>
      </c>
      <c r="E609" s="120"/>
      <c r="F609" s="232"/>
      <c r="G609" s="204">
        <f t="shared" si="9"/>
        <v>2292741.9299999978</v>
      </c>
    </row>
    <row r="610" spans="1:8">
      <c r="A610" s="74">
        <v>42496</v>
      </c>
      <c r="B610" s="286" t="s">
        <v>3927</v>
      </c>
      <c r="C610" s="120"/>
      <c r="E610" s="120">
        <v>2806.92</v>
      </c>
      <c r="F610" s="232">
        <v>70</v>
      </c>
      <c r="G610" s="204">
        <f t="shared" si="9"/>
        <v>2342741.9299999978</v>
      </c>
      <c r="H610" s="250" t="s">
        <v>3784</v>
      </c>
    </row>
    <row r="611" spans="1:8">
      <c r="A611" s="74">
        <v>42496</v>
      </c>
      <c r="B611" s="273" t="s">
        <v>16</v>
      </c>
      <c r="C611" s="120"/>
      <c r="E611" s="120">
        <v>8294.24</v>
      </c>
      <c r="F611" s="232">
        <v>68</v>
      </c>
      <c r="G611" s="204">
        <f t="shared" si="9"/>
        <v>2339935.0099999979</v>
      </c>
      <c r="H611" s="250" t="s">
        <v>3928</v>
      </c>
    </row>
    <row r="612" spans="1:8">
      <c r="A612" s="74">
        <v>42496</v>
      </c>
      <c r="B612" s="273" t="s">
        <v>3929</v>
      </c>
      <c r="C612" s="120"/>
      <c r="E612" s="120">
        <v>3254.99</v>
      </c>
      <c r="F612" s="232">
        <v>66</v>
      </c>
      <c r="G612" s="204">
        <f t="shared" si="9"/>
        <v>2331640.7699999977</v>
      </c>
      <c r="H612" s="250" t="s">
        <v>3930</v>
      </c>
    </row>
    <row r="613" spans="1:8">
      <c r="A613" s="74">
        <v>42496</v>
      </c>
      <c r="B613" s="273" t="s">
        <v>13</v>
      </c>
      <c r="C613" s="120"/>
      <c r="E613" s="120">
        <v>115000</v>
      </c>
      <c r="F613" s="232">
        <v>72</v>
      </c>
      <c r="G613" s="204">
        <f t="shared" si="9"/>
        <v>2328385.7799999975</v>
      </c>
      <c r="H613" s="250" t="s">
        <v>3931</v>
      </c>
    </row>
    <row r="614" spans="1:8">
      <c r="A614" s="74">
        <v>42496</v>
      </c>
      <c r="B614" s="273" t="s">
        <v>3932</v>
      </c>
      <c r="C614" s="120"/>
      <c r="E614" s="120">
        <v>867600</v>
      </c>
      <c r="F614" s="232">
        <v>74</v>
      </c>
      <c r="G614" s="204">
        <f t="shared" si="9"/>
        <v>2213385.7799999975</v>
      </c>
      <c r="H614" s="250" t="s">
        <v>3933</v>
      </c>
    </row>
    <row r="615" spans="1:8">
      <c r="A615" s="74">
        <v>42496</v>
      </c>
      <c r="B615" s="273" t="s">
        <v>3934</v>
      </c>
      <c r="C615" s="120"/>
      <c r="E615" s="120">
        <v>174500</v>
      </c>
      <c r="F615" s="232">
        <v>71</v>
      </c>
      <c r="G615" s="204">
        <f t="shared" si="9"/>
        <v>1345785.7799999977</v>
      </c>
      <c r="H615" s="250" t="s">
        <v>3935</v>
      </c>
    </row>
    <row r="616" spans="1:8">
      <c r="A616" s="74">
        <v>42496</v>
      </c>
      <c r="B616" s="273" t="s">
        <v>3936</v>
      </c>
      <c r="C616" s="120">
        <v>20000</v>
      </c>
      <c r="D616" s="315">
        <v>58</v>
      </c>
      <c r="E616" s="120"/>
      <c r="F616" s="232"/>
      <c r="G616" s="204">
        <f t="shared" si="9"/>
        <v>1171285.7799999977</v>
      </c>
      <c r="H616" s="250" t="s">
        <v>3937</v>
      </c>
    </row>
    <row r="617" spans="1:8">
      <c r="A617" s="74">
        <v>42496</v>
      </c>
      <c r="B617" s="273" t="s">
        <v>3938</v>
      </c>
      <c r="C617" s="120"/>
      <c r="E617" s="120">
        <v>3030</v>
      </c>
      <c r="F617" s="232">
        <v>93</v>
      </c>
      <c r="G617" s="204">
        <f t="shared" si="9"/>
        <v>1191285.7799999977</v>
      </c>
      <c r="H617" s="250" t="s">
        <v>3939</v>
      </c>
    </row>
    <row r="618" spans="1:8">
      <c r="A618" s="74">
        <v>42496</v>
      </c>
      <c r="B618" s="273" t="s">
        <v>16</v>
      </c>
      <c r="C618" s="120"/>
      <c r="E618" s="120">
        <v>7947.95</v>
      </c>
      <c r="F618" s="232">
        <v>58</v>
      </c>
      <c r="G618" s="204">
        <f t="shared" si="9"/>
        <v>1188255.7799999977</v>
      </c>
      <c r="H618" s="250" t="s">
        <v>3940</v>
      </c>
    </row>
    <row r="619" spans="1:8">
      <c r="A619" s="74">
        <v>42496</v>
      </c>
      <c r="B619" s="273" t="s">
        <v>16</v>
      </c>
      <c r="C619" s="120"/>
      <c r="E619" s="120">
        <v>18593.54</v>
      </c>
      <c r="F619" s="232">
        <v>62</v>
      </c>
      <c r="G619" s="204">
        <f t="shared" si="9"/>
        <v>1180307.8299999977</v>
      </c>
      <c r="H619" s="250" t="s">
        <v>3941</v>
      </c>
    </row>
    <row r="620" spans="1:8">
      <c r="A620" s="74">
        <v>42496</v>
      </c>
      <c r="B620" s="273" t="s">
        <v>16</v>
      </c>
      <c r="C620" s="120"/>
      <c r="E620" s="120">
        <v>7820.44</v>
      </c>
      <c r="F620" s="232">
        <v>36</v>
      </c>
      <c r="G620" s="204">
        <f t="shared" si="9"/>
        <v>1161714.2899999977</v>
      </c>
      <c r="H620" s="250" t="s">
        <v>3942</v>
      </c>
    </row>
    <row r="621" spans="1:8">
      <c r="A621" s="282">
        <v>42496</v>
      </c>
      <c r="B621" s="274" t="s">
        <v>3943</v>
      </c>
      <c r="C621" s="120">
        <v>5000</v>
      </c>
      <c r="D621" s="315">
        <v>223</v>
      </c>
      <c r="E621" s="120"/>
      <c r="F621" s="232"/>
      <c r="G621" s="204">
        <f t="shared" si="9"/>
        <v>1153893.8499999978</v>
      </c>
    </row>
    <row r="622" spans="1:8">
      <c r="A622" s="74">
        <v>42496</v>
      </c>
      <c r="B622" s="287" t="s">
        <v>3944</v>
      </c>
      <c r="C622" s="27"/>
      <c r="E622" s="27">
        <v>9265.2000000000007</v>
      </c>
      <c r="F622" s="232">
        <v>64</v>
      </c>
      <c r="G622" s="204">
        <f t="shared" si="9"/>
        <v>1158893.8499999978</v>
      </c>
      <c r="H622" s="250" t="s">
        <v>3945</v>
      </c>
    </row>
    <row r="623" spans="1:8">
      <c r="A623" s="74">
        <v>42496</v>
      </c>
      <c r="B623" s="294" t="s">
        <v>3946</v>
      </c>
      <c r="C623" s="27"/>
      <c r="E623" s="27">
        <v>1581.11</v>
      </c>
      <c r="F623" s="232" t="s">
        <v>779</v>
      </c>
      <c r="G623" s="204">
        <f t="shared" si="9"/>
        <v>1149628.6499999978</v>
      </c>
    </row>
    <row r="624" spans="1:8">
      <c r="A624" s="74">
        <v>42496</v>
      </c>
      <c r="B624" s="299" t="s">
        <v>3947</v>
      </c>
      <c r="C624" s="27">
        <v>21.7</v>
      </c>
      <c r="D624" s="315">
        <v>226</v>
      </c>
      <c r="E624" s="27"/>
      <c r="F624" s="232"/>
      <c r="G624" s="204">
        <f t="shared" si="9"/>
        <v>1148047.5399999977</v>
      </c>
    </row>
    <row r="625" spans="1:8">
      <c r="A625" s="74">
        <v>42496</v>
      </c>
      <c r="B625" s="299" t="s">
        <v>3948</v>
      </c>
      <c r="C625" s="27">
        <v>135.62</v>
      </c>
      <c r="D625" s="315">
        <v>226</v>
      </c>
      <c r="E625" s="27"/>
      <c r="F625" s="232"/>
      <c r="G625" s="204">
        <f t="shared" si="9"/>
        <v>1148069.2399999977</v>
      </c>
    </row>
    <row r="626" spans="1:8">
      <c r="A626" s="74">
        <v>42496</v>
      </c>
      <c r="B626" s="283" t="s">
        <v>3949</v>
      </c>
      <c r="C626" s="27"/>
      <c r="E626" s="27">
        <v>12675.43</v>
      </c>
      <c r="F626" s="232">
        <v>57</v>
      </c>
      <c r="G626" s="204">
        <f t="shared" si="9"/>
        <v>1148204.8599999978</v>
      </c>
      <c r="H626" s="270" t="s">
        <v>3950</v>
      </c>
    </row>
    <row r="627" spans="1:8">
      <c r="A627" s="74">
        <v>42496</v>
      </c>
      <c r="B627" s="299" t="s">
        <v>3951</v>
      </c>
      <c r="C627" s="27">
        <v>52.23</v>
      </c>
      <c r="D627" s="315">
        <v>226</v>
      </c>
      <c r="E627" s="27"/>
      <c r="F627" s="232"/>
      <c r="G627" s="204">
        <f t="shared" si="9"/>
        <v>1135529.4299999978</v>
      </c>
    </row>
    <row r="628" spans="1:8">
      <c r="A628" s="74">
        <v>42496</v>
      </c>
      <c r="B628" s="299" t="s">
        <v>3952</v>
      </c>
      <c r="C628" s="27">
        <v>326.44</v>
      </c>
      <c r="D628" s="315">
        <v>226</v>
      </c>
      <c r="E628" s="27"/>
      <c r="F628" s="232"/>
      <c r="G628" s="204">
        <f t="shared" si="9"/>
        <v>1135581.6599999978</v>
      </c>
    </row>
    <row r="629" spans="1:8">
      <c r="A629" s="74">
        <v>42496</v>
      </c>
      <c r="B629" s="283" t="s">
        <v>3953</v>
      </c>
      <c r="C629" s="27"/>
      <c r="E629" s="27">
        <v>13325</v>
      </c>
      <c r="F629" s="232">
        <v>57</v>
      </c>
      <c r="G629" s="204">
        <f t="shared" si="9"/>
        <v>1135908.0999999978</v>
      </c>
      <c r="H629" s="270" t="s">
        <v>3950</v>
      </c>
    </row>
    <row r="630" spans="1:8">
      <c r="A630" s="74">
        <v>42496</v>
      </c>
      <c r="B630" s="283" t="s">
        <v>3954</v>
      </c>
      <c r="C630" s="27">
        <v>1160</v>
      </c>
      <c r="D630" s="315">
        <v>30</v>
      </c>
      <c r="E630" s="27"/>
      <c r="F630" s="232"/>
      <c r="G630" s="204">
        <f t="shared" si="9"/>
        <v>1122583.0999999978</v>
      </c>
    </row>
    <row r="631" spans="1:8">
      <c r="A631" s="74">
        <v>42496</v>
      </c>
      <c r="B631" s="283" t="s">
        <v>3955</v>
      </c>
      <c r="C631" s="27">
        <v>8468</v>
      </c>
      <c r="D631" s="315">
        <v>29</v>
      </c>
      <c r="E631" s="27"/>
      <c r="F631" s="232"/>
      <c r="G631" s="204">
        <f t="shared" si="9"/>
        <v>1123743.0999999978</v>
      </c>
    </row>
    <row r="632" spans="1:8">
      <c r="A632" s="74">
        <v>42495</v>
      </c>
      <c r="B632" s="283" t="s">
        <v>3956</v>
      </c>
      <c r="C632" s="27"/>
      <c r="E632" s="27">
        <v>2401.5700000000002</v>
      </c>
      <c r="F632" s="232"/>
      <c r="G632" s="204">
        <f t="shared" si="9"/>
        <v>1132211.0999999978</v>
      </c>
      <c r="H632" s="250" t="s">
        <v>3957</v>
      </c>
    </row>
    <row r="633" spans="1:8">
      <c r="A633" s="74">
        <v>42495</v>
      </c>
      <c r="B633" s="283" t="s">
        <v>3958</v>
      </c>
      <c r="C633" s="27"/>
      <c r="E633" s="27">
        <v>1025</v>
      </c>
      <c r="F633" s="232">
        <v>60</v>
      </c>
      <c r="G633" s="204">
        <f t="shared" si="9"/>
        <v>1129809.5299999977</v>
      </c>
      <c r="H633" s="250" t="s">
        <v>3959</v>
      </c>
    </row>
    <row r="634" spans="1:8">
      <c r="A634" s="74">
        <v>42495</v>
      </c>
      <c r="B634" s="283" t="s">
        <v>3960</v>
      </c>
      <c r="C634" s="27"/>
      <c r="E634" s="27">
        <v>9418.18</v>
      </c>
      <c r="F634" s="232">
        <v>59</v>
      </c>
      <c r="G634" s="204">
        <f t="shared" si="9"/>
        <v>1128784.5299999977</v>
      </c>
      <c r="H634" s="250" t="s">
        <v>3961</v>
      </c>
    </row>
    <row r="635" spans="1:8">
      <c r="A635" s="74">
        <v>42495</v>
      </c>
      <c r="B635" s="283" t="s">
        <v>3962</v>
      </c>
      <c r="C635" s="27">
        <v>6619.8</v>
      </c>
      <c r="D635" s="315">
        <v>32</v>
      </c>
      <c r="E635" s="27"/>
      <c r="F635" s="232"/>
      <c r="G635" s="204">
        <f t="shared" si="9"/>
        <v>1119366.3499999978</v>
      </c>
    </row>
    <row r="636" spans="1:8">
      <c r="A636" s="74">
        <v>42495</v>
      </c>
      <c r="B636" s="283" t="s">
        <v>3963</v>
      </c>
      <c r="C636" s="27">
        <v>2345.5500000000002</v>
      </c>
      <c r="D636" s="315">
        <v>33</v>
      </c>
      <c r="E636" s="27"/>
      <c r="F636" s="232"/>
      <c r="G636" s="204">
        <f t="shared" si="9"/>
        <v>1125986.1499999978</v>
      </c>
    </row>
    <row r="637" spans="1:8">
      <c r="A637" s="74">
        <v>42495</v>
      </c>
      <c r="B637" s="287" t="s">
        <v>3964</v>
      </c>
      <c r="C637" s="27"/>
      <c r="E637" s="27">
        <v>64037</v>
      </c>
      <c r="F637" s="232">
        <v>65</v>
      </c>
      <c r="G637" s="204">
        <f t="shared" si="9"/>
        <v>1128331.6999999979</v>
      </c>
      <c r="H637" s="250" t="s">
        <v>3965</v>
      </c>
    </row>
    <row r="638" spans="1:8">
      <c r="A638" s="74">
        <v>42495</v>
      </c>
      <c r="B638" s="283" t="s">
        <v>3966</v>
      </c>
      <c r="C638" s="27"/>
      <c r="E638" s="27">
        <v>1000</v>
      </c>
      <c r="F638" s="232"/>
      <c r="G638" s="204">
        <f t="shared" si="9"/>
        <v>1064294.6999999979</v>
      </c>
    </row>
    <row r="639" spans="1:8">
      <c r="A639" s="74">
        <v>42495</v>
      </c>
      <c r="B639" s="283" t="s">
        <v>3967</v>
      </c>
      <c r="C639" s="27"/>
      <c r="E639" s="27">
        <v>737000</v>
      </c>
      <c r="F639" s="232">
        <v>63</v>
      </c>
      <c r="G639" s="204">
        <f t="shared" si="9"/>
        <v>1063294.6999999979</v>
      </c>
      <c r="H639" s="250" t="s">
        <v>3968</v>
      </c>
    </row>
    <row r="640" spans="1:8">
      <c r="A640" s="74">
        <v>42495</v>
      </c>
      <c r="B640" s="283" t="s">
        <v>3969</v>
      </c>
      <c r="C640" s="27"/>
      <c r="E640" s="27">
        <v>7284.13</v>
      </c>
      <c r="F640" s="232">
        <v>103</v>
      </c>
      <c r="G640" s="204">
        <f t="shared" si="9"/>
        <v>326294.69999999797</v>
      </c>
      <c r="H640" s="250" t="s">
        <v>3970</v>
      </c>
    </row>
    <row r="641" spans="1:7">
      <c r="A641" s="74">
        <v>42495</v>
      </c>
      <c r="B641" s="283" t="s">
        <v>3971</v>
      </c>
      <c r="C641" s="27">
        <v>34800</v>
      </c>
      <c r="D641" s="315">
        <v>40</v>
      </c>
      <c r="E641" s="27"/>
      <c r="F641" s="232"/>
      <c r="G641" s="204">
        <f t="shared" si="9"/>
        <v>319010.56999999797</v>
      </c>
    </row>
    <row r="642" spans="1:7">
      <c r="A642" s="74">
        <v>42495</v>
      </c>
      <c r="B642" s="283" t="s">
        <v>3972</v>
      </c>
      <c r="C642" s="27">
        <v>10000</v>
      </c>
      <c r="D642" s="315">
        <v>37</v>
      </c>
      <c r="E642" s="27"/>
      <c r="F642" s="232"/>
      <c r="G642" s="204">
        <f t="shared" si="9"/>
        <v>353810.56999999797</v>
      </c>
    </row>
    <row r="643" spans="1:7">
      <c r="A643" s="74">
        <v>42495</v>
      </c>
      <c r="B643" s="283" t="s">
        <v>3973</v>
      </c>
      <c r="C643" s="27">
        <v>5000</v>
      </c>
      <c r="D643" s="315">
        <v>38</v>
      </c>
      <c r="E643" s="27"/>
      <c r="F643" s="232"/>
      <c r="G643" s="204">
        <f t="shared" si="9"/>
        <v>363810.56999999797</v>
      </c>
    </row>
    <row r="644" spans="1:7">
      <c r="A644" s="74">
        <v>42495</v>
      </c>
      <c r="B644" s="283" t="s">
        <v>3974</v>
      </c>
      <c r="C644" s="27">
        <v>5200</v>
      </c>
      <c r="D644" s="315">
        <v>49</v>
      </c>
      <c r="E644" s="27"/>
      <c r="F644" s="232"/>
      <c r="G644" s="204">
        <f t="shared" si="9"/>
        <v>368810.56999999797</v>
      </c>
    </row>
    <row r="645" spans="1:7">
      <c r="A645" s="74">
        <v>42495</v>
      </c>
      <c r="B645" s="283" t="s">
        <v>3975</v>
      </c>
      <c r="C645" s="27">
        <v>2290</v>
      </c>
      <c r="D645" s="315">
        <v>41</v>
      </c>
      <c r="E645" s="27"/>
      <c r="F645" s="232"/>
      <c r="G645" s="204">
        <f t="shared" si="9"/>
        <v>374010.56999999797</v>
      </c>
    </row>
    <row r="646" spans="1:7">
      <c r="A646" s="74">
        <v>42495</v>
      </c>
      <c r="B646" s="283" t="s">
        <v>3976</v>
      </c>
      <c r="C646" s="27">
        <v>17785.71</v>
      </c>
      <c r="D646" s="315">
        <v>42</v>
      </c>
      <c r="E646" s="27"/>
      <c r="F646" s="232"/>
      <c r="G646" s="204">
        <f t="shared" si="9"/>
        <v>376300.56999999797</v>
      </c>
    </row>
    <row r="647" spans="1:7">
      <c r="A647" s="74">
        <v>42495</v>
      </c>
      <c r="B647" s="283" t="s">
        <v>3977</v>
      </c>
      <c r="C647" s="27">
        <v>4292</v>
      </c>
      <c r="D647" s="315">
        <v>50</v>
      </c>
      <c r="E647" s="27"/>
      <c r="F647" s="232"/>
      <c r="G647" s="204">
        <f t="shared" si="9"/>
        <v>394086.27999999799</v>
      </c>
    </row>
    <row r="648" spans="1:7">
      <c r="A648" s="74">
        <v>42495</v>
      </c>
      <c r="B648" s="283" t="s">
        <v>3978</v>
      </c>
      <c r="C648" s="27">
        <v>10648.8</v>
      </c>
      <c r="D648" s="315">
        <v>43</v>
      </c>
      <c r="E648" s="27"/>
      <c r="F648" s="232"/>
      <c r="G648" s="204">
        <f t="shared" si="9"/>
        <v>398378.27999999799</v>
      </c>
    </row>
    <row r="649" spans="1:7">
      <c r="A649" s="74">
        <v>42495</v>
      </c>
      <c r="B649" s="283" t="s">
        <v>3979</v>
      </c>
      <c r="C649" s="27">
        <v>5848</v>
      </c>
      <c r="D649" s="315">
        <v>45</v>
      </c>
      <c r="E649" s="27"/>
      <c r="F649" s="232"/>
      <c r="G649" s="204">
        <f t="shared" si="9"/>
        <v>409027.07999999798</v>
      </c>
    </row>
    <row r="650" spans="1:7">
      <c r="A650" s="74">
        <v>42495</v>
      </c>
      <c r="B650" s="283" t="s">
        <v>3980</v>
      </c>
      <c r="C650" s="27">
        <v>2610</v>
      </c>
      <c r="D650" s="315">
        <v>44</v>
      </c>
      <c r="E650" s="27"/>
      <c r="F650" s="232"/>
      <c r="G650" s="204">
        <f t="shared" ref="G650:G713" si="10">+G651-C650+E650</f>
        <v>414875.07999999798</v>
      </c>
    </row>
    <row r="651" spans="1:7">
      <c r="A651" s="74">
        <v>42495</v>
      </c>
      <c r="B651" s="283" t="s">
        <v>3981</v>
      </c>
      <c r="C651" s="27">
        <v>13791.69</v>
      </c>
      <c r="D651" s="315">
        <v>48</v>
      </c>
      <c r="E651" s="27"/>
      <c r="F651" s="232"/>
      <c r="G651" s="204">
        <f t="shared" si="10"/>
        <v>417485.07999999798</v>
      </c>
    </row>
    <row r="652" spans="1:7">
      <c r="A652" s="74">
        <v>42495</v>
      </c>
      <c r="B652" s="283" t="s">
        <v>3982</v>
      </c>
      <c r="C652" s="27">
        <v>7888</v>
      </c>
      <c r="D652" s="315">
        <v>51</v>
      </c>
      <c r="E652" s="27"/>
      <c r="F652" s="232"/>
      <c r="G652" s="204">
        <f t="shared" si="10"/>
        <v>431276.76999999798</v>
      </c>
    </row>
    <row r="653" spans="1:7">
      <c r="A653" s="74">
        <v>42495</v>
      </c>
      <c r="B653" s="283" t="s">
        <v>3983</v>
      </c>
      <c r="C653" s="27">
        <v>2674.81</v>
      </c>
      <c r="D653" s="315">
        <v>35</v>
      </c>
      <c r="E653" s="27"/>
      <c r="F653" s="232"/>
      <c r="G653" s="204">
        <f t="shared" si="10"/>
        <v>439164.76999999798</v>
      </c>
    </row>
    <row r="654" spans="1:7">
      <c r="A654" s="74">
        <v>42495</v>
      </c>
      <c r="B654" s="283" t="s">
        <v>3984</v>
      </c>
      <c r="C654" s="27">
        <v>33524</v>
      </c>
      <c r="D654" s="315">
        <v>46</v>
      </c>
      <c r="E654" s="27"/>
      <c r="F654" s="232"/>
      <c r="G654" s="204">
        <f t="shared" si="10"/>
        <v>441839.57999999798</v>
      </c>
    </row>
    <row r="655" spans="1:7">
      <c r="A655" s="74">
        <v>42495</v>
      </c>
      <c r="B655" s="283" t="s">
        <v>3985</v>
      </c>
      <c r="C655" s="27">
        <v>2734</v>
      </c>
      <c r="D655" s="315">
        <v>54</v>
      </c>
      <c r="E655" s="27"/>
      <c r="F655" s="232"/>
      <c r="G655" s="204">
        <f t="shared" si="10"/>
        <v>475363.57999999798</v>
      </c>
    </row>
    <row r="656" spans="1:7">
      <c r="A656" s="74">
        <v>42495</v>
      </c>
      <c r="B656" s="283" t="s">
        <v>3986</v>
      </c>
      <c r="C656" s="27">
        <v>50000</v>
      </c>
      <c r="D656" s="315">
        <v>36</v>
      </c>
      <c r="E656" s="27"/>
      <c r="F656" s="232"/>
      <c r="G656" s="204">
        <f t="shared" si="10"/>
        <v>478097.57999999798</v>
      </c>
    </row>
    <row r="657" spans="1:8">
      <c r="A657" s="74">
        <v>42495</v>
      </c>
      <c r="B657" s="283" t="s">
        <v>3987</v>
      </c>
      <c r="C657" s="27">
        <v>4861.25</v>
      </c>
      <c r="D657" s="315">
        <v>39</v>
      </c>
      <c r="E657" s="27"/>
      <c r="F657" s="232"/>
      <c r="G657" s="204">
        <f t="shared" si="10"/>
        <v>528097.57999999798</v>
      </c>
    </row>
    <row r="658" spans="1:8">
      <c r="A658" s="74">
        <v>42495</v>
      </c>
      <c r="B658" s="283" t="s">
        <v>3988</v>
      </c>
      <c r="C658" s="27">
        <v>10440</v>
      </c>
      <c r="D658" s="315">
        <v>47</v>
      </c>
      <c r="E658" s="27"/>
      <c r="F658" s="232"/>
      <c r="G658" s="204">
        <f t="shared" si="10"/>
        <v>532958.82999999798</v>
      </c>
    </row>
    <row r="659" spans="1:8">
      <c r="A659" s="74">
        <v>42495</v>
      </c>
      <c r="B659" s="283" t="s">
        <v>3989</v>
      </c>
      <c r="C659" s="27">
        <v>893.2</v>
      </c>
      <c r="D659" s="315">
        <v>52</v>
      </c>
      <c r="E659" s="27"/>
      <c r="F659" s="232"/>
      <c r="G659" s="204">
        <f t="shared" si="10"/>
        <v>543398.82999999798</v>
      </c>
    </row>
    <row r="660" spans="1:8">
      <c r="A660" s="74">
        <v>42495</v>
      </c>
      <c r="B660" s="283" t="s">
        <v>3990</v>
      </c>
      <c r="C660" s="27">
        <v>2454218.83</v>
      </c>
      <c r="D660" s="315">
        <v>34</v>
      </c>
      <c r="E660" s="27"/>
      <c r="F660" s="232"/>
      <c r="G660" s="204">
        <f t="shared" si="10"/>
        <v>544292.02999999793</v>
      </c>
    </row>
    <row r="661" spans="1:8">
      <c r="A661" s="74">
        <v>42495</v>
      </c>
      <c r="B661" s="283" t="s">
        <v>3991</v>
      </c>
      <c r="C661" s="27">
        <v>20000</v>
      </c>
      <c r="D661" s="315">
        <v>53</v>
      </c>
      <c r="E661" s="27"/>
      <c r="F661" s="232"/>
      <c r="G661" s="204">
        <f t="shared" si="10"/>
        <v>2998510.859999998</v>
      </c>
      <c r="H661" s="250" t="s">
        <v>3992</v>
      </c>
    </row>
    <row r="662" spans="1:8">
      <c r="A662" s="74">
        <v>42495</v>
      </c>
      <c r="B662" s="283" t="s">
        <v>3993</v>
      </c>
      <c r="C662" s="27"/>
      <c r="E662" s="27">
        <v>792.71</v>
      </c>
      <c r="F662" s="232">
        <v>61</v>
      </c>
      <c r="G662" s="204">
        <f t="shared" si="10"/>
        <v>3018510.859999998</v>
      </c>
      <c r="H662" s="250" t="s">
        <v>3994</v>
      </c>
    </row>
    <row r="663" spans="1:8">
      <c r="A663" s="74">
        <v>42495</v>
      </c>
      <c r="B663" s="283" t="s">
        <v>3995</v>
      </c>
      <c r="C663" s="27"/>
      <c r="E663" s="27">
        <v>205000</v>
      </c>
      <c r="F663" s="232">
        <v>40</v>
      </c>
      <c r="G663" s="204">
        <f t="shared" si="10"/>
        <v>3017718.149999998</v>
      </c>
      <c r="H663" s="250" t="s">
        <v>3996</v>
      </c>
    </row>
    <row r="664" spans="1:8">
      <c r="A664" s="74">
        <v>42495</v>
      </c>
      <c r="B664" s="283" t="s">
        <v>3997</v>
      </c>
      <c r="C664" s="27"/>
      <c r="E664" s="27">
        <v>13487.89</v>
      </c>
      <c r="F664" s="232">
        <v>42</v>
      </c>
      <c r="G664" s="204">
        <f t="shared" si="10"/>
        <v>2812718.149999998</v>
      </c>
      <c r="H664" s="250" t="s">
        <v>3998</v>
      </c>
    </row>
    <row r="665" spans="1:8">
      <c r="A665" s="74">
        <v>42495</v>
      </c>
      <c r="B665" s="283" t="s">
        <v>3999</v>
      </c>
      <c r="C665" s="27"/>
      <c r="E665" s="27">
        <v>15129.9</v>
      </c>
      <c r="F665" s="232">
        <v>34</v>
      </c>
      <c r="G665" s="204">
        <f t="shared" si="10"/>
        <v>2799230.2599999979</v>
      </c>
      <c r="H665" s="250" t="s">
        <v>4000</v>
      </c>
    </row>
    <row r="666" spans="1:8">
      <c r="A666" s="74">
        <v>42495</v>
      </c>
      <c r="B666" s="283" t="s">
        <v>4001</v>
      </c>
      <c r="C666" s="27"/>
      <c r="E666" s="27">
        <v>32200</v>
      </c>
      <c r="F666" s="232">
        <v>38</v>
      </c>
      <c r="G666" s="204">
        <f t="shared" si="10"/>
        <v>2784100.359999998</v>
      </c>
      <c r="H666" s="250" t="s">
        <v>4002</v>
      </c>
    </row>
    <row r="667" spans="1:8">
      <c r="A667" s="282">
        <v>42495</v>
      </c>
      <c r="B667" s="284" t="s">
        <v>4003</v>
      </c>
      <c r="C667" s="27">
        <v>5000</v>
      </c>
      <c r="D667" s="315">
        <v>223</v>
      </c>
      <c r="E667" s="27"/>
      <c r="F667" s="232"/>
      <c r="G667" s="204">
        <f t="shared" si="10"/>
        <v>2751900.359999998</v>
      </c>
    </row>
    <row r="668" spans="1:8">
      <c r="A668" s="74">
        <v>42495</v>
      </c>
      <c r="B668" s="294" t="s">
        <v>4004</v>
      </c>
      <c r="C668" s="27"/>
      <c r="E668" s="27">
        <v>1753.85</v>
      </c>
      <c r="F668" s="232" t="s">
        <v>779</v>
      </c>
      <c r="G668" s="204">
        <f t="shared" si="10"/>
        <v>2756900.359999998</v>
      </c>
    </row>
    <row r="669" spans="1:8">
      <c r="A669" s="74">
        <v>42495</v>
      </c>
      <c r="B669" s="299" t="s">
        <v>3951</v>
      </c>
      <c r="C669" s="27">
        <v>13.15</v>
      </c>
      <c r="D669" s="315">
        <v>226</v>
      </c>
      <c r="E669" s="27"/>
      <c r="F669" s="232"/>
      <c r="G669" s="204">
        <f t="shared" si="10"/>
        <v>2755146.5099999979</v>
      </c>
    </row>
    <row r="670" spans="1:8">
      <c r="A670" s="74">
        <v>42495</v>
      </c>
      <c r="B670" s="299" t="s">
        <v>3952</v>
      </c>
      <c r="C670" s="27">
        <v>82.21</v>
      </c>
      <c r="D670" s="315">
        <v>226</v>
      </c>
      <c r="E670" s="27"/>
      <c r="F670" s="232"/>
      <c r="G670" s="204">
        <f t="shared" si="10"/>
        <v>2755159.6599999978</v>
      </c>
    </row>
    <row r="671" spans="1:8">
      <c r="A671" s="74">
        <v>42495</v>
      </c>
      <c r="B671" s="283" t="s">
        <v>3953</v>
      </c>
      <c r="C671" s="27"/>
      <c r="E671" s="27">
        <v>7549.12</v>
      </c>
      <c r="F671" s="232">
        <v>35</v>
      </c>
      <c r="G671" s="204">
        <f t="shared" si="10"/>
        <v>2755241.8699999978</v>
      </c>
      <c r="H671" s="270" t="s">
        <v>4005</v>
      </c>
    </row>
    <row r="672" spans="1:8">
      <c r="A672" s="74">
        <v>42495</v>
      </c>
      <c r="B672" s="299" t="s">
        <v>3951</v>
      </c>
      <c r="C672" s="27">
        <v>28.53</v>
      </c>
      <c r="D672" s="315">
        <v>226</v>
      </c>
      <c r="E672" s="27"/>
      <c r="F672" s="232"/>
      <c r="G672" s="204">
        <f t="shared" si="10"/>
        <v>2747692.7499999977</v>
      </c>
    </row>
    <row r="673" spans="1:11">
      <c r="A673" s="74">
        <v>42495</v>
      </c>
      <c r="B673" s="299" t="s">
        <v>3952</v>
      </c>
      <c r="C673" s="27">
        <v>178.31</v>
      </c>
      <c r="D673" s="315">
        <v>226</v>
      </c>
      <c r="E673" s="27"/>
      <c r="F673" s="232"/>
      <c r="G673" s="204">
        <f t="shared" si="10"/>
        <v>2747721.2799999975</v>
      </c>
    </row>
    <row r="674" spans="1:11">
      <c r="A674" s="74">
        <v>42495</v>
      </c>
      <c r="B674" s="283" t="s">
        <v>3953</v>
      </c>
      <c r="C674" s="27"/>
      <c r="E674" s="27">
        <v>7278.21</v>
      </c>
      <c r="F674" s="232">
        <v>35</v>
      </c>
      <c r="G674" s="204">
        <f t="shared" si="10"/>
        <v>2747899.5899999975</v>
      </c>
      <c r="H674" s="270" t="s">
        <v>4005</v>
      </c>
    </row>
    <row r="675" spans="1:11">
      <c r="A675" s="74">
        <v>42495</v>
      </c>
      <c r="B675" s="283" t="s">
        <v>4006</v>
      </c>
      <c r="C675" s="27">
        <v>3644.37</v>
      </c>
      <c r="D675" s="315">
        <v>25</v>
      </c>
      <c r="E675" s="27"/>
      <c r="F675" s="232"/>
      <c r="G675" s="204">
        <f t="shared" si="10"/>
        <v>2740621.3799999976</v>
      </c>
    </row>
    <row r="676" spans="1:11">
      <c r="A676" s="74">
        <v>42495</v>
      </c>
      <c r="B676" s="283" t="s">
        <v>4007</v>
      </c>
      <c r="C676" s="27">
        <v>5904.94</v>
      </c>
      <c r="D676" s="315">
        <v>24</v>
      </c>
      <c r="E676" s="27"/>
      <c r="F676" s="232"/>
      <c r="G676" s="204">
        <f t="shared" si="10"/>
        <v>2744265.7499999977</v>
      </c>
    </row>
    <row r="677" spans="1:11">
      <c r="A677" s="74">
        <v>42494</v>
      </c>
      <c r="B677" s="283" t="s">
        <v>4008</v>
      </c>
      <c r="C677" s="27"/>
      <c r="E677" s="27">
        <v>70500</v>
      </c>
      <c r="F677" s="232">
        <v>55</v>
      </c>
      <c r="G677" s="204">
        <f t="shared" si="10"/>
        <v>2750170.6899999976</v>
      </c>
      <c r="H677" s="250" t="s">
        <v>4009</v>
      </c>
      <c r="J677" s="129">
        <v>2750170.69</v>
      </c>
      <c r="K677" s="129">
        <f>+G677-J677</f>
        <v>0</v>
      </c>
    </row>
    <row r="678" spans="1:11">
      <c r="A678" s="74">
        <v>42494</v>
      </c>
      <c r="B678" s="283" t="s">
        <v>4010</v>
      </c>
      <c r="C678" s="27"/>
      <c r="E678" s="27">
        <v>377</v>
      </c>
      <c r="F678" s="232">
        <v>208</v>
      </c>
      <c r="G678" s="204">
        <f t="shared" si="10"/>
        <v>2679670.6899999976</v>
      </c>
      <c r="H678" s="250" t="s">
        <v>4011</v>
      </c>
    </row>
    <row r="679" spans="1:11">
      <c r="A679" s="74">
        <v>42494</v>
      </c>
      <c r="B679" s="291" t="s">
        <v>4012</v>
      </c>
      <c r="C679" s="27"/>
      <c r="E679" s="27">
        <v>183077.26</v>
      </c>
      <c r="F679" s="232">
        <v>43</v>
      </c>
      <c r="G679" s="204">
        <f t="shared" si="10"/>
        <v>2679293.6899999976</v>
      </c>
      <c r="H679" s="250" t="s">
        <v>4013</v>
      </c>
      <c r="I679" s="99" t="s">
        <v>802</v>
      </c>
    </row>
    <row r="680" spans="1:11">
      <c r="A680" s="74">
        <v>42494</v>
      </c>
      <c r="B680" s="291" t="s">
        <v>4014</v>
      </c>
      <c r="C680" s="27"/>
      <c r="E680" s="27">
        <v>206087.65</v>
      </c>
      <c r="F680" s="232">
        <v>44</v>
      </c>
      <c r="G680" s="204">
        <f t="shared" si="10"/>
        <v>2496216.4299999974</v>
      </c>
      <c r="H680" s="250" t="s">
        <v>4015</v>
      </c>
      <c r="I680" s="99" t="s">
        <v>802</v>
      </c>
    </row>
    <row r="681" spans="1:11">
      <c r="A681" s="74">
        <v>42494</v>
      </c>
      <c r="B681" s="291" t="s">
        <v>4016</v>
      </c>
      <c r="C681" s="27"/>
      <c r="E681" s="303">
        <v>327755.78999999998</v>
      </c>
      <c r="F681" s="232"/>
      <c r="G681" s="204">
        <f t="shared" si="10"/>
        <v>2290128.7799999975</v>
      </c>
      <c r="H681" s="250" t="s">
        <v>4017</v>
      </c>
    </row>
    <row r="682" spans="1:11">
      <c r="A682" s="74">
        <v>42494</v>
      </c>
      <c r="B682" s="291" t="s">
        <v>4018</v>
      </c>
      <c r="C682" s="27"/>
      <c r="E682" s="27">
        <v>226570.11</v>
      </c>
      <c r="F682" s="232">
        <v>45</v>
      </c>
      <c r="G682" s="204">
        <f t="shared" si="10"/>
        <v>1962372.9899999974</v>
      </c>
      <c r="H682" s="250" t="s">
        <v>4019</v>
      </c>
      <c r="I682" s="99" t="s">
        <v>802</v>
      </c>
    </row>
    <row r="683" spans="1:11">
      <c r="A683" s="74">
        <v>42494</v>
      </c>
      <c r="B683" s="291" t="s">
        <v>4020</v>
      </c>
      <c r="C683" s="27"/>
      <c r="E683" s="27">
        <v>137941.38</v>
      </c>
      <c r="F683" s="232">
        <v>46</v>
      </c>
      <c r="G683" s="204">
        <f t="shared" si="10"/>
        <v>1735802.8799999976</v>
      </c>
      <c r="H683" s="250" t="s">
        <v>4021</v>
      </c>
      <c r="I683" s="99" t="s">
        <v>802</v>
      </c>
    </row>
    <row r="684" spans="1:11">
      <c r="A684" s="74">
        <v>42494</v>
      </c>
      <c r="B684" s="291" t="s">
        <v>4022</v>
      </c>
      <c r="C684" s="27"/>
      <c r="E684" s="27">
        <v>277191.13</v>
      </c>
      <c r="F684" s="232">
        <v>47</v>
      </c>
      <c r="G684" s="204">
        <f t="shared" si="10"/>
        <v>1597861.4999999977</v>
      </c>
      <c r="H684" s="250" t="s">
        <v>4023</v>
      </c>
      <c r="I684" s="99" t="s">
        <v>802</v>
      </c>
    </row>
    <row r="685" spans="1:11">
      <c r="A685" s="74">
        <v>42494</v>
      </c>
      <c r="B685" s="291" t="s">
        <v>4024</v>
      </c>
      <c r="C685" s="27"/>
      <c r="E685" s="27">
        <v>276737.07</v>
      </c>
      <c r="F685" s="232">
        <v>48</v>
      </c>
      <c r="G685" s="204">
        <f t="shared" si="10"/>
        <v>1320670.3699999978</v>
      </c>
      <c r="H685" s="250" t="s">
        <v>4025</v>
      </c>
      <c r="I685" s="99" t="s">
        <v>802</v>
      </c>
    </row>
    <row r="686" spans="1:11">
      <c r="A686" s="74">
        <v>42494</v>
      </c>
      <c r="B686" s="291" t="s">
        <v>4026</v>
      </c>
      <c r="C686" s="27"/>
      <c r="E686" s="27">
        <v>148592.71</v>
      </c>
      <c r="F686" s="232">
        <v>49</v>
      </c>
      <c r="G686" s="204">
        <f t="shared" si="10"/>
        <v>1043933.2999999978</v>
      </c>
      <c r="H686" s="250" t="s">
        <v>4027</v>
      </c>
      <c r="I686" s="99" t="s">
        <v>802</v>
      </c>
    </row>
    <row r="687" spans="1:11">
      <c r="A687" s="74">
        <v>42494</v>
      </c>
      <c r="B687" s="291" t="s">
        <v>4028</v>
      </c>
      <c r="C687" s="27"/>
      <c r="E687" s="27">
        <v>200153.23</v>
      </c>
      <c r="F687" s="232">
        <v>50</v>
      </c>
      <c r="G687" s="204">
        <f t="shared" si="10"/>
        <v>895340.58999999787</v>
      </c>
      <c r="H687" s="250" t="s">
        <v>4029</v>
      </c>
      <c r="I687" s="99" t="s">
        <v>802</v>
      </c>
    </row>
    <row r="688" spans="1:11">
      <c r="A688" s="74">
        <v>42494</v>
      </c>
      <c r="B688" s="291" t="s">
        <v>4030</v>
      </c>
      <c r="C688" s="27"/>
      <c r="E688" s="27">
        <v>190267.71</v>
      </c>
      <c r="F688" s="232">
        <v>51</v>
      </c>
      <c r="G688" s="204">
        <f t="shared" si="10"/>
        <v>695187.35999999789</v>
      </c>
      <c r="H688" s="250" t="s">
        <v>4031</v>
      </c>
      <c r="I688" s="99" t="s">
        <v>802</v>
      </c>
    </row>
    <row r="689" spans="1:9">
      <c r="A689" s="74">
        <v>42494</v>
      </c>
      <c r="B689" s="291" t="s">
        <v>4032</v>
      </c>
      <c r="C689" s="27"/>
      <c r="E689" s="27">
        <v>177965.45</v>
      </c>
      <c r="F689" s="232">
        <v>52</v>
      </c>
      <c r="G689" s="204">
        <f t="shared" si="10"/>
        <v>504919.64999999793</v>
      </c>
      <c r="H689" s="250" t="s">
        <v>4033</v>
      </c>
      <c r="I689" s="99" t="s">
        <v>802</v>
      </c>
    </row>
    <row r="690" spans="1:9">
      <c r="A690" s="74">
        <v>42494</v>
      </c>
      <c r="B690" s="283" t="s">
        <v>4034</v>
      </c>
      <c r="C690" s="27"/>
      <c r="E690" s="27">
        <v>1025</v>
      </c>
      <c r="F690" s="232">
        <v>69</v>
      </c>
      <c r="G690" s="204">
        <f t="shared" si="10"/>
        <v>326954.19999999792</v>
      </c>
      <c r="H690" s="250" t="s">
        <v>4035</v>
      </c>
    </row>
    <row r="691" spans="1:9">
      <c r="A691" s="275">
        <v>42494</v>
      </c>
      <c r="B691" s="273" t="s">
        <v>4036</v>
      </c>
      <c r="C691" s="120"/>
      <c r="E691" s="120">
        <v>7284.13</v>
      </c>
      <c r="F691" s="232">
        <v>39</v>
      </c>
      <c r="G691" s="204">
        <f t="shared" si="10"/>
        <v>325929.19999999792</v>
      </c>
      <c r="H691" s="250" t="s">
        <v>4037</v>
      </c>
    </row>
    <row r="692" spans="1:9">
      <c r="A692" s="275">
        <v>42494</v>
      </c>
      <c r="B692" s="273" t="s">
        <v>4038</v>
      </c>
      <c r="C692" s="120"/>
      <c r="E692" s="120">
        <v>1025</v>
      </c>
      <c r="F692" s="232">
        <v>37</v>
      </c>
      <c r="G692" s="204">
        <f t="shared" si="10"/>
        <v>318645.06999999791</v>
      </c>
      <c r="H692" s="250" t="s">
        <v>4039</v>
      </c>
    </row>
    <row r="693" spans="1:9">
      <c r="A693" s="275">
        <v>42494</v>
      </c>
      <c r="B693" s="273" t="s">
        <v>16</v>
      </c>
      <c r="C693" s="120"/>
      <c r="E693" s="120">
        <v>30000</v>
      </c>
      <c r="F693" s="232" t="s">
        <v>1667</v>
      </c>
      <c r="G693" s="204">
        <f t="shared" si="10"/>
        <v>317620.06999999791</v>
      </c>
      <c r="H693" s="250" t="s">
        <v>4040</v>
      </c>
    </row>
    <row r="694" spans="1:9">
      <c r="A694" s="275">
        <v>42494</v>
      </c>
      <c r="B694" s="273" t="s">
        <v>4041</v>
      </c>
      <c r="C694" s="120"/>
      <c r="E694" s="120">
        <v>2261.58</v>
      </c>
      <c r="F694" s="232">
        <v>76</v>
      </c>
      <c r="G694" s="204">
        <f t="shared" si="10"/>
        <v>287620.06999999791</v>
      </c>
      <c r="H694" s="250" t="s">
        <v>4042</v>
      </c>
    </row>
    <row r="695" spans="1:9">
      <c r="A695" s="275">
        <v>42494</v>
      </c>
      <c r="B695" s="273" t="s">
        <v>4043</v>
      </c>
      <c r="C695" s="120"/>
      <c r="E695" s="120">
        <v>17901.75</v>
      </c>
      <c r="F695" s="232">
        <v>56</v>
      </c>
      <c r="G695" s="204">
        <f t="shared" si="10"/>
        <v>285358.4899999979</v>
      </c>
      <c r="H695" s="250" t="s">
        <v>4044</v>
      </c>
    </row>
    <row r="696" spans="1:9">
      <c r="A696" s="275">
        <v>42494</v>
      </c>
      <c r="B696" s="273" t="s">
        <v>4045</v>
      </c>
      <c r="C696" s="120"/>
      <c r="E696" s="120">
        <v>7075</v>
      </c>
      <c r="F696" s="232">
        <v>54</v>
      </c>
      <c r="G696" s="204">
        <f t="shared" si="10"/>
        <v>267456.7399999979</v>
      </c>
    </row>
    <row r="697" spans="1:9">
      <c r="A697" s="275">
        <v>42494</v>
      </c>
      <c r="B697" s="273" t="s">
        <v>4045</v>
      </c>
      <c r="C697" s="120"/>
      <c r="E697" s="120">
        <v>181000</v>
      </c>
      <c r="F697" s="232">
        <v>53</v>
      </c>
      <c r="G697" s="204">
        <f t="shared" si="10"/>
        <v>260381.7399999979</v>
      </c>
    </row>
    <row r="698" spans="1:9">
      <c r="A698" s="275">
        <v>42494</v>
      </c>
      <c r="B698" s="276" t="s">
        <v>16</v>
      </c>
      <c r="C698" s="120"/>
      <c r="E698" s="120">
        <v>20000</v>
      </c>
      <c r="F698" s="232">
        <v>100</v>
      </c>
      <c r="G698" s="204">
        <f t="shared" si="10"/>
        <v>79381.739999997895</v>
      </c>
      <c r="H698" s="250" t="s">
        <v>4046</v>
      </c>
    </row>
    <row r="699" spans="1:9">
      <c r="A699" s="275">
        <v>42494</v>
      </c>
      <c r="B699" s="273" t="s">
        <v>4047</v>
      </c>
      <c r="C699" s="120">
        <v>1381047.62</v>
      </c>
      <c r="D699" s="315">
        <v>28</v>
      </c>
      <c r="E699" s="120"/>
      <c r="F699" s="232"/>
      <c r="G699" s="204">
        <f t="shared" si="10"/>
        <v>59381.739999997895</v>
      </c>
    </row>
    <row r="700" spans="1:9">
      <c r="A700" s="275">
        <v>42494</v>
      </c>
      <c r="B700" s="273" t="s">
        <v>4048</v>
      </c>
      <c r="C700" s="120">
        <v>273957.45</v>
      </c>
      <c r="D700" s="315">
        <v>27</v>
      </c>
      <c r="E700" s="120"/>
      <c r="F700" s="232"/>
      <c r="G700" s="204">
        <f t="shared" si="10"/>
        <v>1440429.359999998</v>
      </c>
    </row>
    <row r="701" spans="1:9">
      <c r="A701" s="272">
        <v>42494</v>
      </c>
      <c r="B701" s="274" t="s">
        <v>4049</v>
      </c>
      <c r="C701" s="120">
        <v>5000</v>
      </c>
      <c r="D701" s="315">
        <v>223</v>
      </c>
      <c r="E701" s="120"/>
      <c r="F701" s="232"/>
      <c r="G701" s="204">
        <f t="shared" si="10"/>
        <v>1714386.809999998</v>
      </c>
    </row>
    <row r="702" spans="1:9">
      <c r="A702" s="275">
        <v>42494</v>
      </c>
      <c r="B702" s="273" t="s">
        <v>4050</v>
      </c>
      <c r="C702" s="120">
        <v>614.25</v>
      </c>
      <c r="D702" s="315">
        <v>3</v>
      </c>
      <c r="E702" s="120"/>
      <c r="F702" s="232"/>
      <c r="G702" s="204">
        <f t="shared" si="10"/>
        <v>1719386.809999998</v>
      </c>
    </row>
    <row r="703" spans="1:9">
      <c r="A703" s="275">
        <v>42494</v>
      </c>
      <c r="B703" s="273" t="s">
        <v>13</v>
      </c>
      <c r="C703" s="120"/>
      <c r="E703" s="120">
        <v>40000</v>
      </c>
      <c r="F703" s="232">
        <v>31</v>
      </c>
      <c r="G703" s="204">
        <f t="shared" si="10"/>
        <v>1720001.059999998</v>
      </c>
      <c r="H703" s="250" t="s">
        <v>4051</v>
      </c>
    </row>
    <row r="704" spans="1:9">
      <c r="A704" s="275">
        <v>42494</v>
      </c>
      <c r="B704" s="273" t="s">
        <v>16</v>
      </c>
      <c r="C704" s="120"/>
      <c r="E704" s="120">
        <v>211200</v>
      </c>
      <c r="F704" s="232">
        <v>27</v>
      </c>
      <c r="G704" s="204">
        <f t="shared" si="10"/>
        <v>1680001.059999998</v>
      </c>
      <c r="H704" s="250" t="s">
        <v>4052</v>
      </c>
    </row>
    <row r="705" spans="1:11">
      <c r="A705" s="275">
        <v>42494</v>
      </c>
      <c r="B705" s="293" t="s">
        <v>4053</v>
      </c>
      <c r="C705" s="120"/>
      <c r="E705" s="120">
        <v>7843.93</v>
      </c>
      <c r="F705" s="232" t="s">
        <v>779</v>
      </c>
      <c r="G705" s="204">
        <f t="shared" si="10"/>
        <v>1468801.059999998</v>
      </c>
    </row>
    <row r="706" spans="1:11">
      <c r="A706" s="275">
        <v>42494</v>
      </c>
      <c r="B706" s="297" t="s">
        <v>50</v>
      </c>
      <c r="C706" s="120">
        <v>8.5500000000000007</v>
      </c>
      <c r="D706" s="315">
        <v>226</v>
      </c>
      <c r="E706" s="120"/>
      <c r="F706" s="232"/>
      <c r="G706" s="204">
        <f t="shared" si="10"/>
        <v>1460957.129999998</v>
      </c>
    </row>
    <row r="707" spans="1:11">
      <c r="A707" s="275">
        <v>42494</v>
      </c>
      <c r="B707" s="297" t="s">
        <v>52</v>
      </c>
      <c r="C707" s="120">
        <v>53.42</v>
      </c>
      <c r="D707" s="315">
        <v>226</v>
      </c>
      <c r="E707" s="120"/>
      <c r="F707" s="232"/>
      <c r="G707" s="204">
        <f t="shared" si="10"/>
        <v>1460965.6799999981</v>
      </c>
    </row>
    <row r="708" spans="1:11">
      <c r="A708" s="275">
        <v>42494</v>
      </c>
      <c r="B708" s="276" t="s">
        <v>53</v>
      </c>
      <c r="C708" s="120"/>
      <c r="E708" s="120">
        <v>7085.01</v>
      </c>
      <c r="F708" s="232">
        <v>25</v>
      </c>
      <c r="G708" s="204">
        <f t="shared" si="10"/>
        <v>1461019.099999998</v>
      </c>
      <c r="H708" s="270" t="s">
        <v>4054</v>
      </c>
    </row>
    <row r="709" spans="1:11">
      <c r="A709" s="275">
        <v>42494</v>
      </c>
      <c r="B709" s="297" t="s">
        <v>55</v>
      </c>
      <c r="C709" s="120">
        <v>20.49</v>
      </c>
      <c r="D709" s="315">
        <v>226</v>
      </c>
      <c r="E709" s="120"/>
      <c r="F709" s="232"/>
      <c r="G709" s="204">
        <f t="shared" si="10"/>
        <v>1453934.089999998</v>
      </c>
    </row>
    <row r="710" spans="1:11">
      <c r="A710" s="275">
        <v>42494</v>
      </c>
      <c r="B710" s="297" t="s">
        <v>56</v>
      </c>
      <c r="C710" s="120">
        <v>128.06</v>
      </c>
      <c r="D710" s="315">
        <v>226</v>
      </c>
      <c r="E710" s="120"/>
      <c r="F710" s="232"/>
      <c r="G710" s="204">
        <f t="shared" si="10"/>
        <v>1453954.579999998</v>
      </c>
    </row>
    <row r="711" spans="1:11">
      <c r="A711" s="275">
        <v>42494</v>
      </c>
      <c r="B711" s="273" t="s">
        <v>57</v>
      </c>
      <c r="C711" s="120"/>
      <c r="E711" s="120">
        <v>5227.2700000000004</v>
      </c>
      <c r="F711" s="232">
        <v>25</v>
      </c>
      <c r="G711" s="204">
        <f t="shared" si="10"/>
        <v>1454082.639999998</v>
      </c>
      <c r="H711" s="270" t="s">
        <v>4054</v>
      </c>
    </row>
    <row r="712" spans="1:11">
      <c r="A712" s="275">
        <v>42494</v>
      </c>
      <c r="B712" s="273" t="s">
        <v>4055</v>
      </c>
      <c r="C712" s="120"/>
      <c r="E712" s="120">
        <v>20000</v>
      </c>
      <c r="F712" s="232">
        <v>41</v>
      </c>
      <c r="G712" s="204">
        <f t="shared" si="10"/>
        <v>1448855.369999998</v>
      </c>
      <c r="H712" s="250" t="s">
        <v>4056</v>
      </c>
    </row>
    <row r="713" spans="1:11">
      <c r="A713" s="275">
        <v>42494</v>
      </c>
      <c r="B713" s="273" t="s">
        <v>4057</v>
      </c>
      <c r="C713" s="120">
        <v>13823.84</v>
      </c>
      <c r="D713" s="315">
        <v>13</v>
      </c>
      <c r="E713" s="120"/>
      <c r="F713" s="232"/>
      <c r="G713" s="204">
        <f t="shared" si="10"/>
        <v>1428855.369999998</v>
      </c>
    </row>
    <row r="714" spans="1:11">
      <c r="A714" s="275">
        <v>42494</v>
      </c>
      <c r="B714" s="273" t="s">
        <v>4058</v>
      </c>
      <c r="C714" s="120">
        <v>5085.34</v>
      </c>
      <c r="D714" s="315">
        <v>19</v>
      </c>
      <c r="E714" s="120"/>
      <c r="F714" s="232"/>
      <c r="G714" s="204">
        <f t="shared" ref="G714:G753" si="11">+G715-C714+E714</f>
        <v>1442679.2099999981</v>
      </c>
    </row>
    <row r="715" spans="1:11">
      <c r="A715" s="275">
        <v>42494</v>
      </c>
      <c r="B715" s="273" t="s">
        <v>4059</v>
      </c>
      <c r="C715" s="120">
        <v>6837.7</v>
      </c>
      <c r="D715" s="315">
        <v>10</v>
      </c>
      <c r="E715" s="120"/>
      <c r="F715" s="232"/>
      <c r="G715" s="204">
        <f t="shared" si="11"/>
        <v>1447764.5499999982</v>
      </c>
    </row>
    <row r="716" spans="1:11">
      <c r="A716" s="275">
        <v>42493</v>
      </c>
      <c r="B716" s="286" t="s">
        <v>4060</v>
      </c>
      <c r="C716" s="120"/>
      <c r="E716" s="120">
        <v>12361.82</v>
      </c>
      <c r="F716" s="232">
        <v>29</v>
      </c>
      <c r="G716" s="204">
        <f t="shared" si="11"/>
        <v>1454602.2499999981</v>
      </c>
      <c r="H716" s="250" t="s">
        <v>4061</v>
      </c>
      <c r="I716" s="99" t="s">
        <v>4062</v>
      </c>
      <c r="J716" s="129">
        <v>1454602.25</v>
      </c>
      <c r="K716" s="129">
        <f>+G716-J716</f>
        <v>-1.862645149230957E-9</v>
      </c>
    </row>
    <row r="717" spans="1:11">
      <c r="A717" s="275">
        <v>42493</v>
      </c>
      <c r="B717" s="276" t="s">
        <v>4063</v>
      </c>
      <c r="C717" s="120"/>
      <c r="E717" s="120">
        <v>8839.0400000000009</v>
      </c>
      <c r="F717" s="232">
        <v>33</v>
      </c>
      <c r="G717" s="204">
        <f t="shared" si="11"/>
        <v>1442240.4299999981</v>
      </c>
      <c r="H717" s="250" t="s">
        <v>4064</v>
      </c>
    </row>
    <row r="718" spans="1:11">
      <c r="A718" s="275">
        <v>42493</v>
      </c>
      <c r="B718" s="276" t="s">
        <v>16</v>
      </c>
      <c r="C718" s="120"/>
      <c r="E718" s="120">
        <v>5718.12</v>
      </c>
      <c r="F718" s="232">
        <v>26</v>
      </c>
      <c r="G718" s="204">
        <f t="shared" si="11"/>
        <v>1433401.389999998</v>
      </c>
      <c r="H718" s="250" t="s">
        <v>4065</v>
      </c>
    </row>
    <row r="719" spans="1:11">
      <c r="A719" s="275">
        <v>42493</v>
      </c>
      <c r="B719" s="276" t="s">
        <v>16</v>
      </c>
      <c r="C719" s="120"/>
      <c r="E719" s="120">
        <v>10000</v>
      </c>
      <c r="F719" s="232">
        <v>24</v>
      </c>
      <c r="G719" s="204">
        <f t="shared" si="11"/>
        <v>1427683.2699999979</v>
      </c>
      <c r="H719" s="250" t="s">
        <v>4066</v>
      </c>
    </row>
    <row r="720" spans="1:11">
      <c r="A720" s="275">
        <v>42493</v>
      </c>
      <c r="B720" s="276" t="s">
        <v>16</v>
      </c>
      <c r="C720" s="120"/>
      <c r="E720" s="120">
        <v>60000</v>
      </c>
      <c r="F720" s="232">
        <v>23</v>
      </c>
      <c r="G720" s="204">
        <f t="shared" si="11"/>
        <v>1417683.2699999979</v>
      </c>
      <c r="H720" s="250" t="s">
        <v>4067</v>
      </c>
    </row>
    <row r="721" spans="1:8">
      <c r="A721" s="275">
        <v>42493</v>
      </c>
      <c r="B721" s="276" t="s">
        <v>16</v>
      </c>
      <c r="C721" s="120"/>
      <c r="E721" s="120">
        <v>50000</v>
      </c>
      <c r="F721" s="232">
        <v>22</v>
      </c>
      <c r="G721" s="204">
        <f t="shared" si="11"/>
        <v>1357683.2699999979</v>
      </c>
      <c r="H721" s="250" t="s">
        <v>4068</v>
      </c>
    </row>
    <row r="722" spans="1:8">
      <c r="A722" s="275">
        <v>42493</v>
      </c>
      <c r="B722" s="286" t="s">
        <v>4069</v>
      </c>
      <c r="C722" s="120"/>
      <c r="E722" s="120">
        <v>7142.79</v>
      </c>
      <c r="F722" s="232">
        <v>30</v>
      </c>
      <c r="G722" s="204">
        <f t="shared" si="11"/>
        <v>1307683.2699999979</v>
      </c>
      <c r="H722" s="250" t="s">
        <v>4070</v>
      </c>
    </row>
    <row r="723" spans="1:8">
      <c r="A723" s="275">
        <v>42493</v>
      </c>
      <c r="B723" s="273" t="s">
        <v>4071</v>
      </c>
      <c r="C723" s="120">
        <v>7754.92</v>
      </c>
      <c r="D723" s="315">
        <v>20</v>
      </c>
      <c r="E723" s="120"/>
      <c r="F723" s="232"/>
      <c r="G723" s="204">
        <f t="shared" si="11"/>
        <v>1300540.4799999979</v>
      </c>
    </row>
    <row r="724" spans="1:8">
      <c r="A724" s="275">
        <v>42493</v>
      </c>
      <c r="B724" s="273" t="s">
        <v>4072</v>
      </c>
      <c r="C724" s="120">
        <v>12372.31</v>
      </c>
      <c r="D724" s="315">
        <v>18</v>
      </c>
      <c r="E724" s="120"/>
      <c r="F724" s="232"/>
      <c r="G724" s="204">
        <f t="shared" si="11"/>
        <v>1308295.3999999978</v>
      </c>
    </row>
    <row r="725" spans="1:8">
      <c r="A725" s="275">
        <v>42493</v>
      </c>
      <c r="B725" s="273" t="s">
        <v>4073</v>
      </c>
      <c r="C725" s="120">
        <v>8775.76</v>
      </c>
      <c r="D725" s="315">
        <v>17</v>
      </c>
      <c r="E725" s="120"/>
      <c r="F725" s="232"/>
      <c r="G725" s="204">
        <f t="shared" si="11"/>
        <v>1320667.7099999979</v>
      </c>
    </row>
    <row r="726" spans="1:8">
      <c r="A726" s="275">
        <v>42493</v>
      </c>
      <c r="B726" s="273" t="s">
        <v>4074</v>
      </c>
      <c r="C726" s="120">
        <v>8907.14</v>
      </c>
      <c r="D726" s="315">
        <v>16</v>
      </c>
      <c r="E726" s="120"/>
      <c r="F726" s="232"/>
      <c r="G726" s="204">
        <f t="shared" si="11"/>
        <v>1329443.4699999979</v>
      </c>
    </row>
    <row r="727" spans="1:8">
      <c r="A727" s="275">
        <v>42493</v>
      </c>
      <c r="B727" s="273" t="s">
        <v>4075</v>
      </c>
      <c r="C727" s="120">
        <v>14646.9</v>
      </c>
      <c r="D727" s="315">
        <v>15</v>
      </c>
      <c r="E727" s="120"/>
      <c r="F727" s="232"/>
      <c r="G727" s="204">
        <f t="shared" si="11"/>
        <v>1338350.6099999978</v>
      </c>
    </row>
    <row r="728" spans="1:8">
      <c r="A728" s="275">
        <v>42493</v>
      </c>
      <c r="B728" s="273" t="s">
        <v>4076</v>
      </c>
      <c r="C728" s="120">
        <v>10533.83</v>
      </c>
      <c r="D728" s="315">
        <v>14</v>
      </c>
      <c r="E728" s="120"/>
      <c r="F728" s="232"/>
      <c r="G728" s="204">
        <f t="shared" si="11"/>
        <v>1352997.5099999977</v>
      </c>
    </row>
    <row r="729" spans="1:8">
      <c r="A729" s="275">
        <v>42493</v>
      </c>
      <c r="B729" s="273" t="s">
        <v>4077</v>
      </c>
      <c r="C729" s="120">
        <v>12790.38</v>
      </c>
      <c r="D729" s="315">
        <v>12</v>
      </c>
      <c r="E729" s="120"/>
      <c r="F729" s="232"/>
      <c r="G729" s="204">
        <f t="shared" si="11"/>
        <v>1363531.3399999978</v>
      </c>
    </row>
    <row r="730" spans="1:8">
      <c r="A730" s="275">
        <v>42493</v>
      </c>
      <c r="B730" s="273" t="s">
        <v>4078</v>
      </c>
      <c r="C730" s="120">
        <v>10645.44</v>
      </c>
      <c r="D730" s="315">
        <v>11</v>
      </c>
      <c r="E730" s="120"/>
      <c r="F730" s="232"/>
      <c r="G730" s="204">
        <f t="shared" si="11"/>
        <v>1376321.7199999976</v>
      </c>
    </row>
    <row r="731" spans="1:8">
      <c r="A731" s="275">
        <v>42493</v>
      </c>
      <c r="B731" s="273" t="s">
        <v>4079</v>
      </c>
      <c r="C731" s="120">
        <v>8269.34</v>
      </c>
      <c r="D731" s="315">
        <v>9</v>
      </c>
      <c r="E731" s="120"/>
      <c r="F731" s="232"/>
      <c r="G731" s="204">
        <f t="shared" si="11"/>
        <v>1386967.1599999976</v>
      </c>
    </row>
    <row r="732" spans="1:8">
      <c r="A732" s="275">
        <v>42493</v>
      </c>
      <c r="B732" s="273" t="s">
        <v>4080</v>
      </c>
      <c r="C732" s="120">
        <v>9542.5</v>
      </c>
      <c r="D732" s="315">
        <v>8</v>
      </c>
      <c r="E732" s="120"/>
      <c r="F732" s="232"/>
      <c r="G732" s="204">
        <f t="shared" si="11"/>
        <v>1395236.4999999977</v>
      </c>
    </row>
    <row r="733" spans="1:8">
      <c r="A733" s="275">
        <v>42493</v>
      </c>
      <c r="B733" s="273" t="s">
        <v>4081</v>
      </c>
      <c r="C733" s="120">
        <v>397172.19</v>
      </c>
      <c r="D733" s="315">
        <v>7</v>
      </c>
      <c r="E733" s="120"/>
      <c r="F733" s="232"/>
      <c r="G733" s="204">
        <f t="shared" si="11"/>
        <v>1404778.9999999977</v>
      </c>
    </row>
    <row r="734" spans="1:8">
      <c r="A734" s="275">
        <v>42493</v>
      </c>
      <c r="B734" s="273" t="s">
        <v>4082</v>
      </c>
      <c r="C734" s="120">
        <v>464992.48</v>
      </c>
      <c r="D734" s="315">
        <v>6</v>
      </c>
      <c r="E734" s="120"/>
      <c r="F734" s="232"/>
      <c r="G734" s="204">
        <f t="shared" si="11"/>
        <v>1801951.1899999976</v>
      </c>
    </row>
    <row r="735" spans="1:8">
      <c r="A735" s="275">
        <v>42493</v>
      </c>
      <c r="B735" s="273" t="s">
        <v>4083</v>
      </c>
      <c r="C735" s="120">
        <v>121280.98</v>
      </c>
      <c r="D735" s="315">
        <v>5</v>
      </c>
      <c r="E735" s="120"/>
      <c r="F735" s="232"/>
      <c r="G735" s="204">
        <f t="shared" si="11"/>
        <v>2266943.6699999976</v>
      </c>
    </row>
    <row r="736" spans="1:8">
      <c r="A736" s="275">
        <v>42493</v>
      </c>
      <c r="B736" s="273" t="s">
        <v>4084</v>
      </c>
      <c r="C736" s="120">
        <v>70144.33</v>
      </c>
      <c r="D736" s="315">
        <v>4</v>
      </c>
      <c r="E736" s="120"/>
      <c r="F736" s="232"/>
      <c r="G736" s="204">
        <f t="shared" si="11"/>
        <v>2388224.6499999976</v>
      </c>
    </row>
    <row r="737" spans="1:8">
      <c r="A737" s="275">
        <v>42493</v>
      </c>
      <c r="B737" s="273" t="s">
        <v>4085</v>
      </c>
      <c r="C737" s="120">
        <v>100000</v>
      </c>
      <c r="D737" s="315">
        <v>21</v>
      </c>
      <c r="E737" s="120"/>
      <c r="F737" s="232"/>
      <c r="G737" s="204">
        <f t="shared" si="11"/>
        <v>2458368.9799999977</v>
      </c>
      <c r="H737" s="250" t="s">
        <v>4086</v>
      </c>
    </row>
    <row r="738" spans="1:8">
      <c r="A738" s="275">
        <v>42493</v>
      </c>
      <c r="B738" s="273" t="s">
        <v>4087</v>
      </c>
      <c r="C738" s="120"/>
      <c r="E738" s="120">
        <v>6797</v>
      </c>
      <c r="F738" s="232" t="s">
        <v>4154</v>
      </c>
      <c r="G738" s="204">
        <f t="shared" si="11"/>
        <v>2558368.9799999977</v>
      </c>
      <c r="H738" s="250" t="s">
        <v>4088</v>
      </c>
    </row>
    <row r="739" spans="1:8">
      <c r="A739" s="275">
        <v>42493</v>
      </c>
      <c r="B739" s="276" t="s">
        <v>4089</v>
      </c>
      <c r="C739" s="120"/>
      <c r="E739" s="120">
        <v>80906.13</v>
      </c>
      <c r="F739" s="232">
        <v>28</v>
      </c>
      <c r="G739" s="204">
        <f t="shared" si="11"/>
        <v>2551571.9799999977</v>
      </c>
      <c r="H739" s="250" t="s">
        <v>4090</v>
      </c>
    </row>
    <row r="740" spans="1:8">
      <c r="A740" s="275">
        <v>42493</v>
      </c>
      <c r="B740" s="276" t="s">
        <v>13</v>
      </c>
      <c r="C740" s="120"/>
      <c r="E740" s="120">
        <v>3928.07</v>
      </c>
      <c r="F740" s="232"/>
      <c r="G740" s="204">
        <f t="shared" si="11"/>
        <v>2470665.8499999978</v>
      </c>
    </row>
    <row r="741" spans="1:8">
      <c r="A741" s="272">
        <v>42493</v>
      </c>
      <c r="B741" s="274" t="s">
        <v>4091</v>
      </c>
      <c r="C741" s="120">
        <v>5000</v>
      </c>
      <c r="D741" s="315">
        <v>223</v>
      </c>
      <c r="E741" s="120"/>
      <c r="F741" s="232"/>
      <c r="G741" s="204">
        <f t="shared" si="11"/>
        <v>2466737.7799999979</v>
      </c>
    </row>
    <row r="742" spans="1:8">
      <c r="A742" s="275">
        <v>42493</v>
      </c>
      <c r="B742" s="276" t="s">
        <v>16</v>
      </c>
      <c r="C742" s="120"/>
      <c r="E742" s="120">
        <v>13538.16</v>
      </c>
      <c r="F742" s="232">
        <v>15</v>
      </c>
      <c r="G742" s="204">
        <f t="shared" si="11"/>
        <v>2471737.7799999979</v>
      </c>
      <c r="H742" s="250" t="s">
        <v>4092</v>
      </c>
    </row>
    <row r="743" spans="1:8">
      <c r="A743" s="275">
        <v>42493</v>
      </c>
      <c r="B743" s="276" t="s">
        <v>16</v>
      </c>
      <c r="C743" s="120"/>
      <c r="E743" s="120">
        <v>21719.82</v>
      </c>
      <c r="F743" s="232">
        <v>7</v>
      </c>
      <c r="G743" s="204">
        <f t="shared" si="11"/>
        <v>2458199.6199999978</v>
      </c>
      <c r="H743" s="250" t="s">
        <v>4093</v>
      </c>
    </row>
    <row r="744" spans="1:8">
      <c r="A744" s="275">
        <v>42493</v>
      </c>
      <c r="B744" s="276" t="s">
        <v>16</v>
      </c>
      <c r="C744" s="120"/>
      <c r="E744" s="120">
        <v>35000</v>
      </c>
      <c r="F744" s="232">
        <v>11</v>
      </c>
      <c r="G744" s="204">
        <f t="shared" si="11"/>
        <v>2436479.799999998</v>
      </c>
      <c r="H744" s="250" t="s">
        <v>4094</v>
      </c>
    </row>
    <row r="745" spans="1:8">
      <c r="A745" s="275">
        <v>42493</v>
      </c>
      <c r="B745" s="276" t="s">
        <v>16</v>
      </c>
      <c r="C745" s="120"/>
      <c r="E745" s="120">
        <v>80000</v>
      </c>
      <c r="F745" s="232">
        <v>14</v>
      </c>
      <c r="G745" s="204">
        <f t="shared" si="11"/>
        <v>2401479.799999998</v>
      </c>
      <c r="H745" s="250" t="s">
        <v>4095</v>
      </c>
    </row>
    <row r="746" spans="1:8">
      <c r="A746" s="275">
        <v>42493</v>
      </c>
      <c r="B746" s="276" t="s">
        <v>13</v>
      </c>
      <c r="C746" s="120"/>
      <c r="E746" s="120">
        <v>5000</v>
      </c>
      <c r="F746" s="232">
        <v>2</v>
      </c>
      <c r="G746" s="204">
        <f t="shared" si="11"/>
        <v>2321479.799999998</v>
      </c>
      <c r="H746" s="250" t="s">
        <v>4096</v>
      </c>
    </row>
    <row r="747" spans="1:8">
      <c r="A747" s="275">
        <v>42493</v>
      </c>
      <c r="B747" s="276" t="s">
        <v>16</v>
      </c>
      <c r="C747" s="120"/>
      <c r="E747" s="120">
        <v>102000</v>
      </c>
      <c r="F747" s="232">
        <v>13</v>
      </c>
      <c r="G747" s="204">
        <f t="shared" si="11"/>
        <v>2316479.799999998</v>
      </c>
      <c r="H747" s="250" t="s">
        <v>4097</v>
      </c>
    </row>
    <row r="748" spans="1:8">
      <c r="A748" s="275">
        <v>42493</v>
      </c>
      <c r="B748" s="276" t="s">
        <v>4098</v>
      </c>
      <c r="C748" s="120">
        <v>1999</v>
      </c>
      <c r="D748" s="315">
        <v>22</v>
      </c>
      <c r="E748" s="120"/>
      <c r="F748" s="232"/>
      <c r="G748" s="204">
        <f t="shared" si="11"/>
        <v>2214479.799999998</v>
      </c>
      <c r="H748" s="250" t="s">
        <v>4099</v>
      </c>
    </row>
    <row r="749" spans="1:8">
      <c r="A749" s="275">
        <v>42493</v>
      </c>
      <c r="B749" s="276" t="s">
        <v>4100</v>
      </c>
      <c r="C749" s="120"/>
      <c r="E749" s="120">
        <v>96000</v>
      </c>
      <c r="F749" s="232">
        <v>21</v>
      </c>
      <c r="G749" s="204">
        <f t="shared" si="11"/>
        <v>2216478.799999998</v>
      </c>
      <c r="H749" s="250" t="s">
        <v>4101</v>
      </c>
    </row>
    <row r="750" spans="1:8">
      <c r="A750" s="275">
        <v>42493</v>
      </c>
      <c r="B750" s="293" t="s">
        <v>4102</v>
      </c>
      <c r="C750" s="120"/>
      <c r="E750" s="120">
        <v>20208.060000000001</v>
      </c>
      <c r="F750" s="232" t="s">
        <v>779</v>
      </c>
      <c r="G750" s="204">
        <f t="shared" si="11"/>
        <v>2120478.799999998</v>
      </c>
    </row>
    <row r="751" spans="1:8">
      <c r="A751" s="275">
        <v>42493</v>
      </c>
      <c r="B751" s="297" t="s">
        <v>50</v>
      </c>
      <c r="C751" s="120">
        <v>5.67</v>
      </c>
      <c r="D751" s="315">
        <v>226</v>
      </c>
      <c r="E751" s="120"/>
      <c r="F751" s="232"/>
      <c r="G751" s="204">
        <f t="shared" si="11"/>
        <v>2100270.7399999979</v>
      </c>
    </row>
    <row r="752" spans="1:8">
      <c r="A752" s="275">
        <v>42493</v>
      </c>
      <c r="B752" s="297" t="s">
        <v>52</v>
      </c>
      <c r="C752" s="120">
        <v>35.42</v>
      </c>
      <c r="D752" s="315">
        <v>226</v>
      </c>
      <c r="E752" s="120"/>
      <c r="F752" s="232"/>
      <c r="G752" s="204">
        <f t="shared" si="11"/>
        <v>2100276.4099999978</v>
      </c>
    </row>
    <row r="753" spans="1:11">
      <c r="A753" s="275">
        <v>42493</v>
      </c>
      <c r="B753" s="273" t="s">
        <v>53</v>
      </c>
      <c r="C753" s="120"/>
      <c r="E753" s="120">
        <v>21025</v>
      </c>
      <c r="F753" s="232">
        <v>6</v>
      </c>
      <c r="G753" s="204">
        <f t="shared" si="11"/>
        <v>2100311.8299999977</v>
      </c>
      <c r="H753" s="270" t="s">
        <v>4103</v>
      </c>
    </row>
    <row r="754" spans="1:11">
      <c r="A754" s="275">
        <v>42493</v>
      </c>
      <c r="B754" s="297" t="s">
        <v>55</v>
      </c>
      <c r="C754" s="120">
        <v>35.04</v>
      </c>
      <c r="D754" s="315">
        <v>226</v>
      </c>
      <c r="E754" s="120"/>
      <c r="F754" s="232"/>
      <c r="G754" s="204">
        <f t="shared" ref="G754:G763" si="12">+G755-C754+E754</f>
        <v>2079286.8299999977</v>
      </c>
    </row>
    <row r="755" spans="1:11">
      <c r="A755" s="275">
        <v>42493</v>
      </c>
      <c r="B755" s="297" t="s">
        <v>56</v>
      </c>
      <c r="C755" s="120">
        <v>219.01</v>
      </c>
      <c r="D755" s="315">
        <v>226</v>
      </c>
      <c r="E755" s="120"/>
      <c r="F755" s="232"/>
      <c r="G755" s="204">
        <f t="shared" si="12"/>
        <v>2079321.8699999978</v>
      </c>
    </row>
    <row r="756" spans="1:11">
      <c r="A756" s="275">
        <v>42493</v>
      </c>
      <c r="B756" s="273" t="s">
        <v>57</v>
      </c>
      <c r="C756" s="120"/>
      <c r="E756" s="120">
        <v>8939.89</v>
      </c>
      <c r="F756" s="232">
        <v>6</v>
      </c>
      <c r="G756" s="204">
        <f t="shared" si="12"/>
        <v>2079540.8799999978</v>
      </c>
      <c r="H756" s="270" t="s">
        <v>4103</v>
      </c>
    </row>
    <row r="757" spans="1:11">
      <c r="A757" s="275">
        <v>42492</v>
      </c>
      <c r="B757" s="290" t="s">
        <v>1680</v>
      </c>
      <c r="C757" s="120">
        <v>1192.74</v>
      </c>
      <c r="D757" s="315">
        <v>1</v>
      </c>
      <c r="E757" s="120"/>
      <c r="F757" s="232"/>
      <c r="G757" s="204">
        <f t="shared" si="12"/>
        <v>2070600.9899999979</v>
      </c>
      <c r="H757" s="250" t="s">
        <v>4104</v>
      </c>
      <c r="I757" s="99" t="s">
        <v>802</v>
      </c>
      <c r="J757" s="129">
        <v>2070600.99</v>
      </c>
      <c r="K757" s="129">
        <f>+G757-J757</f>
        <v>-2.0954757928848267E-9</v>
      </c>
    </row>
    <row r="758" spans="1:11">
      <c r="A758" s="275">
        <v>42492</v>
      </c>
      <c r="B758" s="290" t="s">
        <v>1681</v>
      </c>
      <c r="C758" s="120">
        <v>1706.23</v>
      </c>
      <c r="D758" s="315">
        <v>1</v>
      </c>
      <c r="E758" s="120"/>
      <c r="F758" s="232"/>
      <c r="G758" s="204">
        <f t="shared" si="12"/>
        <v>2071793.7299999979</v>
      </c>
      <c r="H758" s="250" t="s">
        <v>4104</v>
      </c>
      <c r="I758" s="99" t="s">
        <v>802</v>
      </c>
    </row>
    <row r="759" spans="1:11">
      <c r="A759" s="275">
        <v>42492</v>
      </c>
      <c r="B759" s="290" t="s">
        <v>1682</v>
      </c>
      <c r="C759" s="120">
        <v>1390.8</v>
      </c>
      <c r="D759" s="315">
        <v>1</v>
      </c>
      <c r="E759" s="120"/>
      <c r="F759" s="232"/>
      <c r="G759" s="204">
        <f t="shared" si="12"/>
        <v>2073499.9599999979</v>
      </c>
      <c r="H759" s="250" t="s">
        <v>4104</v>
      </c>
      <c r="I759" s="99" t="s">
        <v>802</v>
      </c>
    </row>
    <row r="760" spans="1:11">
      <c r="A760" s="275">
        <v>42492</v>
      </c>
      <c r="B760" s="290" t="s">
        <v>793</v>
      </c>
      <c r="C760" s="120">
        <v>2037.69</v>
      </c>
      <c r="D760" s="315">
        <v>1</v>
      </c>
      <c r="E760" s="120"/>
      <c r="F760" s="232"/>
      <c r="G760" s="204">
        <f t="shared" si="12"/>
        <v>2074890.7599999979</v>
      </c>
      <c r="H760" s="250" t="s">
        <v>4104</v>
      </c>
      <c r="I760" s="99" t="s">
        <v>802</v>
      </c>
    </row>
    <row r="761" spans="1:11">
      <c r="A761" s="275">
        <v>42492</v>
      </c>
      <c r="B761" s="290" t="s">
        <v>797</v>
      </c>
      <c r="C761" s="120">
        <v>1134.1099999999999</v>
      </c>
      <c r="D761" s="315">
        <v>1</v>
      </c>
      <c r="E761" s="120"/>
      <c r="F761" s="232"/>
      <c r="G761" s="204">
        <f t="shared" si="12"/>
        <v>2076928.4499999979</v>
      </c>
      <c r="H761" s="250" t="s">
        <v>4104</v>
      </c>
      <c r="I761" s="99" t="s">
        <v>802</v>
      </c>
    </row>
    <row r="762" spans="1:11">
      <c r="A762" s="260">
        <v>42492</v>
      </c>
      <c r="B762" s="285" t="s">
        <v>4105</v>
      </c>
      <c r="C762" s="120"/>
      <c r="E762" s="120">
        <v>24073.59</v>
      </c>
      <c r="F762" s="232">
        <v>335</v>
      </c>
      <c r="G762" s="204">
        <f t="shared" si="12"/>
        <v>2078062.559999998</v>
      </c>
      <c r="H762" s="250" t="s">
        <v>4106</v>
      </c>
    </row>
    <row r="763" spans="1:11">
      <c r="A763" s="260">
        <v>42492</v>
      </c>
      <c r="B763" s="285" t="s">
        <v>4107</v>
      </c>
      <c r="C763" s="120"/>
      <c r="E763" s="120">
        <v>20404.86</v>
      </c>
      <c r="F763" s="232">
        <v>336</v>
      </c>
      <c r="G763" s="204">
        <f t="shared" si="12"/>
        <v>2053988.9699999979</v>
      </c>
      <c r="H763" s="250" t="s">
        <v>4108</v>
      </c>
    </row>
    <row r="764" spans="1:11">
      <c r="A764" s="260">
        <v>42492</v>
      </c>
      <c r="B764" s="277" t="s">
        <v>4109</v>
      </c>
      <c r="C764" s="120"/>
      <c r="E764" s="120">
        <v>793</v>
      </c>
      <c r="F764" s="232">
        <v>61</v>
      </c>
      <c r="G764" s="204">
        <f t="shared" ref="G764:G801" si="13">+G765-C764+E764</f>
        <v>2033584.1099999978</v>
      </c>
      <c r="H764" s="250" t="s">
        <v>4110</v>
      </c>
    </row>
    <row r="765" spans="1:11">
      <c r="A765" s="260">
        <v>42492</v>
      </c>
      <c r="B765" s="277" t="s">
        <v>4111</v>
      </c>
      <c r="C765" s="120"/>
      <c r="E765" s="120">
        <v>4954.55</v>
      </c>
      <c r="F765" s="232">
        <v>32</v>
      </c>
      <c r="G765" s="204">
        <f t="shared" si="13"/>
        <v>2032791.1099999978</v>
      </c>
      <c r="H765" s="250" t="s">
        <v>4112</v>
      </c>
    </row>
    <row r="766" spans="1:11">
      <c r="A766" s="260">
        <v>42492</v>
      </c>
      <c r="B766" s="277" t="s">
        <v>4113</v>
      </c>
      <c r="C766" s="120"/>
      <c r="E766" s="120">
        <v>345.45</v>
      </c>
      <c r="F766" s="232">
        <v>32</v>
      </c>
      <c r="G766" s="204">
        <f t="shared" si="13"/>
        <v>2027836.5599999977</v>
      </c>
      <c r="H766" s="250" t="s">
        <v>4112</v>
      </c>
    </row>
    <row r="767" spans="1:11">
      <c r="A767" s="260">
        <v>42492</v>
      </c>
      <c r="B767" s="285" t="s">
        <v>4114</v>
      </c>
      <c r="C767" s="120"/>
      <c r="E767" s="120">
        <v>20854.740000000002</v>
      </c>
      <c r="F767" s="232">
        <v>10</v>
      </c>
      <c r="G767" s="204">
        <f t="shared" si="13"/>
        <v>2027491.1099999978</v>
      </c>
      <c r="H767" s="250" t="s">
        <v>3784</v>
      </c>
    </row>
    <row r="768" spans="1:11">
      <c r="A768" s="260">
        <v>42492</v>
      </c>
      <c r="B768" s="277" t="s">
        <v>4115</v>
      </c>
      <c r="C768" s="120"/>
      <c r="E768" s="120">
        <v>37212.35</v>
      </c>
      <c r="F768" s="232">
        <v>350</v>
      </c>
      <c r="G768" s="204">
        <f t="shared" si="13"/>
        <v>2006636.3699999978</v>
      </c>
      <c r="H768" s="250" t="s">
        <v>4116</v>
      </c>
    </row>
    <row r="769" spans="1:9">
      <c r="A769" s="260">
        <v>42492</v>
      </c>
      <c r="B769" s="277" t="s">
        <v>4117</v>
      </c>
      <c r="C769" s="120"/>
      <c r="E769" s="120">
        <v>168369</v>
      </c>
      <c r="F769" s="232">
        <v>12</v>
      </c>
      <c r="G769" s="204">
        <f t="shared" si="13"/>
        <v>1969424.0199999977</v>
      </c>
      <c r="H769" s="250" t="s">
        <v>4118</v>
      </c>
    </row>
    <row r="770" spans="1:9">
      <c r="A770" s="260">
        <v>42492</v>
      </c>
      <c r="B770" s="277" t="s">
        <v>4119</v>
      </c>
      <c r="C770" s="120"/>
      <c r="E770" s="120">
        <v>1840</v>
      </c>
      <c r="F770" s="232">
        <v>8</v>
      </c>
      <c r="G770" s="204">
        <f t="shared" si="13"/>
        <v>1801055.0199999977</v>
      </c>
      <c r="H770" s="250" t="s">
        <v>4120</v>
      </c>
    </row>
    <row r="771" spans="1:9">
      <c r="A771" s="260">
        <v>42492</v>
      </c>
      <c r="B771" s="289" t="s">
        <v>4121</v>
      </c>
      <c r="C771" s="120"/>
      <c r="E771" s="120">
        <v>159380.12</v>
      </c>
      <c r="F771" s="232">
        <v>20</v>
      </c>
      <c r="G771" s="204">
        <f t="shared" si="13"/>
        <v>1799215.0199999977</v>
      </c>
      <c r="H771" s="250" t="s">
        <v>4122</v>
      </c>
      <c r="I771" s="99" t="s">
        <v>802</v>
      </c>
    </row>
    <row r="772" spans="1:9">
      <c r="A772" s="260">
        <v>42492</v>
      </c>
      <c r="B772" s="289" t="s">
        <v>4123</v>
      </c>
      <c r="C772" s="120"/>
      <c r="E772" s="120">
        <v>276636.49</v>
      </c>
      <c r="F772" s="232">
        <v>19</v>
      </c>
      <c r="G772" s="204">
        <f t="shared" si="13"/>
        <v>1639834.8999999976</v>
      </c>
      <c r="H772" s="250" t="s">
        <v>4124</v>
      </c>
      <c r="I772" s="99" t="s">
        <v>802</v>
      </c>
    </row>
    <row r="773" spans="1:9">
      <c r="A773" s="260">
        <v>42492</v>
      </c>
      <c r="B773" s="289" t="s">
        <v>4125</v>
      </c>
      <c r="C773" s="120"/>
      <c r="E773" s="120">
        <v>141360.84</v>
      </c>
      <c r="F773" s="232">
        <v>18</v>
      </c>
      <c r="G773" s="204">
        <f t="shared" si="13"/>
        <v>1363198.4099999976</v>
      </c>
      <c r="H773" s="250" t="s">
        <v>4126</v>
      </c>
      <c r="I773" s="99" t="s">
        <v>802</v>
      </c>
    </row>
    <row r="774" spans="1:9">
      <c r="A774" s="260">
        <v>42492</v>
      </c>
      <c r="B774" s="289" t="s">
        <v>4127</v>
      </c>
      <c r="C774" s="120"/>
      <c r="E774" s="120">
        <v>239164.32</v>
      </c>
      <c r="F774" s="232">
        <v>17</v>
      </c>
      <c r="G774" s="204">
        <f t="shared" si="13"/>
        <v>1221837.5699999975</v>
      </c>
      <c r="H774" s="250" t="s">
        <v>4128</v>
      </c>
      <c r="I774" s="99" t="s">
        <v>802</v>
      </c>
    </row>
    <row r="775" spans="1:9">
      <c r="A775" s="260">
        <v>42492</v>
      </c>
      <c r="B775" s="285" t="s">
        <v>4129</v>
      </c>
      <c r="C775" s="120"/>
      <c r="E775" s="120">
        <v>14000.33</v>
      </c>
      <c r="F775" s="232">
        <v>9</v>
      </c>
      <c r="G775" s="204">
        <f t="shared" si="13"/>
        <v>982673.24999999756</v>
      </c>
      <c r="H775" s="250" t="s">
        <v>3784</v>
      </c>
    </row>
    <row r="776" spans="1:9">
      <c r="A776" s="260">
        <v>42492</v>
      </c>
      <c r="B776" s="277" t="s">
        <v>4130</v>
      </c>
      <c r="C776" s="120">
        <v>1562346.69</v>
      </c>
      <c r="D776" s="315">
        <v>2</v>
      </c>
      <c r="E776" s="120"/>
      <c r="F776" s="232"/>
      <c r="G776" s="204">
        <f t="shared" si="13"/>
        <v>968672.9199999976</v>
      </c>
    </row>
    <row r="777" spans="1:9">
      <c r="A777" s="260">
        <v>42492</v>
      </c>
      <c r="B777" s="277" t="s">
        <v>4131</v>
      </c>
      <c r="C777" s="120"/>
      <c r="E777" s="120">
        <v>999000</v>
      </c>
      <c r="F777" s="232">
        <v>16</v>
      </c>
      <c r="G777" s="204">
        <f t="shared" si="13"/>
        <v>2531019.6099999975</v>
      </c>
      <c r="H777" s="250" t="s">
        <v>4132</v>
      </c>
    </row>
    <row r="778" spans="1:9">
      <c r="A778" s="260">
        <v>42492</v>
      </c>
      <c r="B778" s="277" t="s">
        <v>4133</v>
      </c>
      <c r="C778" s="120">
        <v>79000</v>
      </c>
      <c r="D778" s="315">
        <v>23</v>
      </c>
      <c r="E778" s="120"/>
      <c r="F778" s="232"/>
      <c r="G778" s="204">
        <f t="shared" si="13"/>
        <v>1532019.6099999978</v>
      </c>
    </row>
    <row r="779" spans="1:9">
      <c r="A779" s="260">
        <v>42492</v>
      </c>
      <c r="B779" s="277" t="s">
        <v>4134</v>
      </c>
      <c r="C779" s="120">
        <v>37212.35</v>
      </c>
      <c r="D779" s="315" t="s">
        <v>772</v>
      </c>
      <c r="E779" s="120"/>
      <c r="F779" s="232"/>
      <c r="G779" s="204">
        <f t="shared" si="13"/>
        <v>1611019.6099999978</v>
      </c>
    </row>
    <row r="780" spans="1:9">
      <c r="A780" s="260">
        <v>42492</v>
      </c>
      <c r="B780" s="277" t="s">
        <v>4135</v>
      </c>
      <c r="C780" s="120"/>
      <c r="E780" s="120">
        <v>1025</v>
      </c>
      <c r="F780" s="232">
        <v>5</v>
      </c>
      <c r="G780" s="204">
        <f t="shared" si="13"/>
        <v>1648231.9599999979</v>
      </c>
      <c r="H780" s="250" t="s">
        <v>4136</v>
      </c>
    </row>
    <row r="781" spans="1:9">
      <c r="A781" s="260">
        <v>42492</v>
      </c>
      <c r="B781" s="277" t="s">
        <v>4137</v>
      </c>
      <c r="C781" s="120"/>
      <c r="E781" s="120">
        <v>25000</v>
      </c>
      <c r="F781" s="232" t="s">
        <v>1668</v>
      </c>
      <c r="G781" s="204">
        <f t="shared" si="13"/>
        <v>1647206.9599999979</v>
      </c>
      <c r="H781" s="250" t="s">
        <v>4138</v>
      </c>
    </row>
    <row r="782" spans="1:9">
      <c r="A782" s="260">
        <v>42492</v>
      </c>
      <c r="B782" s="277" t="s">
        <v>16</v>
      </c>
      <c r="C782" s="120"/>
      <c r="E782" s="120">
        <v>200000</v>
      </c>
      <c r="F782" s="232" t="s">
        <v>1672</v>
      </c>
      <c r="G782" s="204">
        <f t="shared" si="13"/>
        <v>1622206.9599999979</v>
      </c>
      <c r="H782" s="250" t="s">
        <v>4139</v>
      </c>
    </row>
    <row r="783" spans="1:9">
      <c r="A783" s="260">
        <v>42492</v>
      </c>
      <c r="B783" s="277" t="s">
        <v>16</v>
      </c>
      <c r="C783" s="120"/>
      <c r="E783" s="120">
        <v>136630</v>
      </c>
      <c r="F783" s="232" t="s">
        <v>4152</v>
      </c>
      <c r="G783" s="204">
        <f t="shared" si="13"/>
        <v>1422206.9599999979</v>
      </c>
      <c r="H783" s="250" t="s">
        <v>4138</v>
      </c>
    </row>
    <row r="784" spans="1:9">
      <c r="A784" s="260">
        <v>42492</v>
      </c>
      <c r="B784" s="277" t="s">
        <v>16</v>
      </c>
      <c r="C784" s="120"/>
      <c r="E784" s="120">
        <v>20481.419999999998</v>
      </c>
      <c r="F784" s="232" t="s">
        <v>1669</v>
      </c>
      <c r="G784" s="204">
        <f t="shared" si="13"/>
        <v>1285576.9599999979</v>
      </c>
      <c r="H784" s="250" t="s">
        <v>4140</v>
      </c>
    </row>
    <row r="785" spans="1:10">
      <c r="A785" s="260">
        <v>42492</v>
      </c>
      <c r="B785" s="277" t="s">
        <v>16</v>
      </c>
      <c r="C785" s="120"/>
      <c r="E785" s="120">
        <v>81034.55</v>
      </c>
      <c r="F785" s="232" t="s">
        <v>1671</v>
      </c>
      <c r="G785" s="204">
        <f t="shared" si="13"/>
        <v>1265095.5399999979</v>
      </c>
      <c r="H785" s="250" t="s">
        <v>4141</v>
      </c>
    </row>
    <row r="786" spans="1:10">
      <c r="A786" s="279">
        <v>42492</v>
      </c>
      <c r="B786" s="280" t="s">
        <v>4142</v>
      </c>
      <c r="C786" s="120">
        <v>5000</v>
      </c>
      <c r="D786" s="315">
        <v>223</v>
      </c>
      <c r="E786" s="120"/>
      <c r="F786" s="232"/>
      <c r="G786" s="204">
        <f t="shared" si="13"/>
        <v>1184060.9899999979</v>
      </c>
    </row>
    <row r="787" spans="1:10">
      <c r="A787" s="260">
        <v>42492</v>
      </c>
      <c r="B787" s="295" t="s">
        <v>4143</v>
      </c>
      <c r="C787" s="120"/>
      <c r="E787" s="120">
        <v>4268.91</v>
      </c>
      <c r="F787" s="232" t="s">
        <v>779</v>
      </c>
      <c r="G787" s="204">
        <f t="shared" si="13"/>
        <v>1189060.9899999979</v>
      </c>
    </row>
    <row r="788" spans="1:10">
      <c r="A788" s="260">
        <v>42492</v>
      </c>
      <c r="B788" s="298" t="s">
        <v>50</v>
      </c>
      <c r="C788" s="120">
        <v>18.07</v>
      </c>
      <c r="D788" s="315">
        <v>226</v>
      </c>
      <c r="E788" s="120"/>
      <c r="F788" s="232"/>
      <c r="G788" s="204">
        <f t="shared" si="13"/>
        <v>1184792.079999998</v>
      </c>
    </row>
    <row r="789" spans="1:10">
      <c r="A789" s="260">
        <v>42492</v>
      </c>
      <c r="B789" s="298" t="s">
        <v>52</v>
      </c>
      <c r="C789" s="120">
        <v>112.96</v>
      </c>
      <c r="D789" s="315">
        <v>226</v>
      </c>
      <c r="E789" s="120"/>
      <c r="F789" s="232"/>
      <c r="G789" s="204">
        <f t="shared" si="13"/>
        <v>1184810.149999998</v>
      </c>
    </row>
    <row r="790" spans="1:10">
      <c r="A790" s="260">
        <v>42492</v>
      </c>
      <c r="B790" s="277" t="s">
        <v>53</v>
      </c>
      <c r="C790" s="120"/>
      <c r="E790" s="120">
        <v>10383.99</v>
      </c>
      <c r="F790" s="232" t="s">
        <v>1670</v>
      </c>
      <c r="G790" s="204">
        <f t="shared" si="13"/>
        <v>1184923.109999998</v>
      </c>
      <c r="H790" s="270" t="s">
        <v>4144</v>
      </c>
    </row>
    <row r="791" spans="1:10">
      <c r="A791" s="260">
        <v>42492</v>
      </c>
      <c r="B791" s="298" t="s">
        <v>55</v>
      </c>
      <c r="C791" s="120">
        <v>129.88999999999999</v>
      </c>
      <c r="D791" s="315">
        <v>226</v>
      </c>
      <c r="E791" s="120"/>
      <c r="F791" s="232"/>
      <c r="G791" s="204">
        <f t="shared" si="13"/>
        <v>1174539.119999998</v>
      </c>
    </row>
    <row r="792" spans="1:10">
      <c r="A792" s="318">
        <v>42492</v>
      </c>
      <c r="B792" s="277" t="s">
        <v>56</v>
      </c>
      <c r="C792" s="120">
        <v>811.82</v>
      </c>
      <c r="D792" s="315">
        <v>226</v>
      </c>
      <c r="E792" s="120"/>
      <c r="F792" s="232"/>
      <c r="G792" s="204">
        <f t="shared" si="13"/>
        <v>1174669.0099999979</v>
      </c>
    </row>
    <row r="793" spans="1:10">
      <c r="A793" s="260">
        <v>42492</v>
      </c>
      <c r="B793" s="277" t="s">
        <v>57</v>
      </c>
      <c r="C793" s="120"/>
      <c r="E793" s="120">
        <v>33136</v>
      </c>
      <c r="F793" s="232" t="s">
        <v>1670</v>
      </c>
      <c r="G793" s="204">
        <f t="shared" si="13"/>
        <v>1175480.829999998</v>
      </c>
      <c r="H793" s="270" t="s">
        <v>4144</v>
      </c>
    </row>
    <row r="794" spans="1:10">
      <c r="A794" s="260">
        <v>42492</v>
      </c>
      <c r="B794" s="298" t="s">
        <v>50</v>
      </c>
      <c r="C794" s="120">
        <v>17.850000000000001</v>
      </c>
      <c r="D794" s="315">
        <v>226</v>
      </c>
      <c r="E794" s="120"/>
      <c r="F794" s="232"/>
      <c r="G794" s="204">
        <f t="shared" si="13"/>
        <v>1142344.829999998</v>
      </c>
    </row>
    <row r="795" spans="1:10">
      <c r="A795" s="260">
        <v>42492</v>
      </c>
      <c r="B795" s="298" t="s">
        <v>52</v>
      </c>
      <c r="C795" s="120">
        <v>111.56</v>
      </c>
      <c r="D795" s="315">
        <v>226</v>
      </c>
      <c r="E795" s="120"/>
      <c r="F795" s="232"/>
      <c r="G795" s="204">
        <f t="shared" si="13"/>
        <v>1142362.6799999981</v>
      </c>
    </row>
    <row r="796" spans="1:10">
      <c r="A796" s="260">
        <v>42492</v>
      </c>
      <c r="B796" s="277" t="s">
        <v>53</v>
      </c>
      <c r="C796" s="120"/>
      <c r="E796" s="120">
        <v>23117.98</v>
      </c>
      <c r="F796" s="232" t="s">
        <v>4153</v>
      </c>
      <c r="G796" s="204">
        <f t="shared" si="13"/>
        <v>1142474.2399999981</v>
      </c>
      <c r="H796" s="270" t="s">
        <v>4145</v>
      </c>
    </row>
    <row r="797" spans="1:10">
      <c r="A797" s="260">
        <v>42492</v>
      </c>
      <c r="B797" s="298" t="s">
        <v>55</v>
      </c>
      <c r="C797" s="120">
        <v>99.78</v>
      </c>
      <c r="D797" s="315">
        <v>226</v>
      </c>
      <c r="E797" s="120"/>
      <c r="F797" s="232"/>
      <c r="G797" s="204">
        <f t="shared" si="13"/>
        <v>1119356.2599999981</v>
      </c>
    </row>
    <row r="798" spans="1:10">
      <c r="A798" s="260">
        <v>42492</v>
      </c>
      <c r="B798" s="298" t="s">
        <v>56</v>
      </c>
      <c r="C798" s="120">
        <v>623.61</v>
      </c>
      <c r="D798" s="315">
        <v>226</v>
      </c>
      <c r="E798" s="120"/>
      <c r="F798" s="232"/>
      <c r="G798" s="204">
        <f t="shared" si="13"/>
        <v>1119456.0399999982</v>
      </c>
      <c r="J798" s="109"/>
    </row>
    <row r="799" spans="1:10">
      <c r="A799" s="260">
        <v>42492</v>
      </c>
      <c r="B799" s="277" t="s">
        <v>57</v>
      </c>
      <c r="C799" s="120"/>
      <c r="E799" s="120">
        <v>25454.29</v>
      </c>
      <c r="F799" s="232" t="s">
        <v>4153</v>
      </c>
      <c r="G799" s="204">
        <f t="shared" si="13"/>
        <v>1120079.6499999983</v>
      </c>
      <c r="H799" s="270" t="s">
        <v>4145</v>
      </c>
      <c r="J799" s="109"/>
    </row>
    <row r="800" spans="1:10">
      <c r="A800" s="260">
        <v>42492</v>
      </c>
      <c r="B800" s="277" t="s">
        <v>1658</v>
      </c>
      <c r="C800" s="120">
        <v>798.51</v>
      </c>
      <c r="D800" s="315">
        <v>254</v>
      </c>
      <c r="E800" s="120"/>
      <c r="F800" s="232"/>
      <c r="G800" s="204">
        <f t="shared" si="13"/>
        <v>1094625.3599999982</v>
      </c>
      <c r="H800" s="99"/>
      <c r="J800" s="109"/>
    </row>
    <row r="801" spans="1:10">
      <c r="A801" s="260">
        <v>42492</v>
      </c>
      <c r="B801" s="298" t="s">
        <v>757</v>
      </c>
      <c r="C801" s="120">
        <v>230.4</v>
      </c>
      <c r="D801" s="315">
        <v>226</v>
      </c>
      <c r="E801" s="120"/>
      <c r="F801" s="232"/>
      <c r="G801" s="204">
        <f t="shared" si="13"/>
        <v>1095423.8699999982</v>
      </c>
      <c r="H801" s="99"/>
      <c r="J801" s="109"/>
    </row>
    <row r="802" spans="1:10">
      <c r="A802" s="260">
        <v>42492</v>
      </c>
      <c r="B802" s="298" t="s">
        <v>4146</v>
      </c>
      <c r="C802" s="120">
        <v>1440</v>
      </c>
      <c r="D802" s="315">
        <v>226</v>
      </c>
      <c r="E802" s="120"/>
      <c r="F802" s="232"/>
      <c r="G802" s="204">
        <f t="shared" ref="G802:G811" si="14">+G803-C802+E802</f>
        <v>1095654.2699999982</v>
      </c>
      <c r="H802" s="99"/>
      <c r="J802" s="109"/>
    </row>
    <row r="803" spans="1:10">
      <c r="A803" s="305">
        <v>42490</v>
      </c>
      <c r="B803" s="306" t="s">
        <v>2490</v>
      </c>
      <c r="C803" s="313"/>
      <c r="D803" s="316"/>
      <c r="E803" s="313">
        <v>35340</v>
      </c>
      <c r="F803" s="308">
        <v>3</v>
      </c>
      <c r="G803" s="307">
        <f t="shared" si="14"/>
        <v>1097094.2699999982</v>
      </c>
      <c r="H803" s="309" t="s">
        <v>3338</v>
      </c>
      <c r="I803" s="310"/>
      <c r="J803" s="109"/>
    </row>
    <row r="804" spans="1:10">
      <c r="A804" s="305">
        <v>42490</v>
      </c>
      <c r="B804" s="306" t="s">
        <v>2491</v>
      </c>
      <c r="C804" s="313"/>
      <c r="D804" s="316"/>
      <c r="E804" s="313">
        <v>25000</v>
      </c>
      <c r="F804" s="308">
        <v>4</v>
      </c>
      <c r="G804" s="307">
        <f t="shared" si="14"/>
        <v>1061754.2699999982</v>
      </c>
      <c r="H804" s="309" t="s">
        <v>3338</v>
      </c>
      <c r="I804" s="310"/>
      <c r="J804" s="109"/>
    </row>
    <row r="805" spans="1:10">
      <c r="A805" s="305">
        <v>42490</v>
      </c>
      <c r="B805" s="306" t="s">
        <v>1945</v>
      </c>
      <c r="C805" s="313">
        <v>4013.23</v>
      </c>
      <c r="D805" s="316" t="s">
        <v>771</v>
      </c>
      <c r="E805" s="313"/>
      <c r="F805" s="308"/>
      <c r="G805" s="307">
        <f t="shared" si="14"/>
        <v>1036754.2699999982</v>
      </c>
      <c r="H805" s="311"/>
      <c r="I805" s="310"/>
      <c r="J805" s="109"/>
    </row>
    <row r="806" spans="1:10">
      <c r="A806" s="305">
        <v>42490</v>
      </c>
      <c r="B806" s="306" t="s">
        <v>2492</v>
      </c>
      <c r="C806" s="313">
        <v>21440.55</v>
      </c>
      <c r="D806" s="316" t="s">
        <v>769</v>
      </c>
      <c r="E806" s="313"/>
      <c r="F806" s="308"/>
      <c r="G806" s="307">
        <f t="shared" si="14"/>
        <v>1040767.4999999981</v>
      </c>
      <c r="H806" s="311"/>
      <c r="I806" s="310"/>
      <c r="J806" s="109"/>
    </row>
    <row r="807" spans="1:10">
      <c r="A807" s="305">
        <v>42490</v>
      </c>
      <c r="B807" s="306" t="s">
        <v>2493</v>
      </c>
      <c r="C807" s="313"/>
      <c r="D807" s="316"/>
      <c r="E807" s="313">
        <v>3030</v>
      </c>
      <c r="F807" s="308" t="s">
        <v>768</v>
      </c>
      <c r="G807" s="307">
        <f t="shared" si="14"/>
        <v>1062208.0499999982</v>
      </c>
      <c r="H807" s="311" t="s">
        <v>2494</v>
      </c>
      <c r="I807" s="310"/>
      <c r="J807" s="109"/>
    </row>
    <row r="808" spans="1:10">
      <c r="A808" s="305">
        <v>42490</v>
      </c>
      <c r="B808" s="306" t="s">
        <v>2495</v>
      </c>
      <c r="C808" s="313">
        <v>579521</v>
      </c>
      <c r="D808" s="316" t="s">
        <v>767</v>
      </c>
      <c r="E808" s="313"/>
      <c r="F808" s="308"/>
      <c r="G808" s="307">
        <f t="shared" si="14"/>
        <v>1059178.0499999982</v>
      </c>
      <c r="H808" s="311"/>
      <c r="I808" s="310"/>
      <c r="J808" s="109"/>
    </row>
    <row r="809" spans="1:10">
      <c r="A809" s="305">
        <v>42490</v>
      </c>
      <c r="B809" s="306" t="s">
        <v>16</v>
      </c>
      <c r="C809" s="313"/>
      <c r="D809" s="316"/>
      <c r="E809" s="313">
        <v>10000</v>
      </c>
      <c r="F809" s="308" t="s">
        <v>2481</v>
      </c>
      <c r="G809" s="307">
        <f t="shared" si="14"/>
        <v>1638699.0499999982</v>
      </c>
      <c r="H809" s="311" t="s">
        <v>2496</v>
      </c>
      <c r="I809" s="310"/>
      <c r="J809" s="109"/>
    </row>
    <row r="810" spans="1:10">
      <c r="A810" s="305">
        <v>42490</v>
      </c>
      <c r="B810" s="306" t="s">
        <v>16</v>
      </c>
      <c r="C810" s="313"/>
      <c r="D810" s="316"/>
      <c r="E810" s="313">
        <v>20000</v>
      </c>
      <c r="F810" s="308" t="s">
        <v>2480</v>
      </c>
      <c r="G810" s="307">
        <f t="shared" si="14"/>
        <v>1628699.0499999982</v>
      </c>
      <c r="H810" s="311" t="s">
        <v>2497</v>
      </c>
      <c r="I810" s="310"/>
      <c r="J810" s="109"/>
    </row>
    <row r="811" spans="1:10">
      <c r="A811" s="305">
        <v>42490</v>
      </c>
      <c r="B811" s="306" t="s">
        <v>16</v>
      </c>
      <c r="C811" s="313"/>
      <c r="D811" s="316"/>
      <c r="E811" s="313">
        <v>18855.61</v>
      </c>
      <c r="F811" s="308" t="s">
        <v>2479</v>
      </c>
      <c r="G811" s="307">
        <f t="shared" si="14"/>
        <v>1608699.0499999982</v>
      </c>
      <c r="H811" s="311" t="s">
        <v>2498</v>
      </c>
      <c r="I811" s="310"/>
      <c r="J811" s="109"/>
    </row>
    <row r="812" spans="1:10">
      <c r="A812" s="305">
        <v>42490</v>
      </c>
      <c r="B812" s="306" t="s">
        <v>2499</v>
      </c>
      <c r="C812" s="313">
        <v>2169.1999999999998</v>
      </c>
      <c r="D812" s="316" t="s">
        <v>2478</v>
      </c>
      <c r="E812" s="313"/>
      <c r="F812" s="308"/>
      <c r="G812" s="307">
        <f>+G813-C812+E812</f>
        <v>1589843.4399999981</v>
      </c>
      <c r="H812" s="312" t="s">
        <v>3330</v>
      </c>
      <c r="I812" s="310">
        <v>1</v>
      </c>
      <c r="J812" s="109"/>
    </row>
    <row r="813" spans="1:10">
      <c r="G813" s="129">
        <v>1592012.639999998</v>
      </c>
    </row>
    <row r="814" spans="1:10">
      <c r="J814" s="109"/>
    </row>
    <row r="815" spans="1:10">
      <c r="J815" s="109"/>
    </row>
    <row r="819" spans="2:2">
      <c r="B819" s="222">
        <f>+C802+C798+C795+C789+C755+C752+C710+C707+C673+C670+C628+C625+C593+C590+C587+C584+C581+C578+C558+C555+C531+C528+C488+C485+C464+C461+C434+C431+C428+C425+C395+C392+C367+C364+C322+C319+C285+C282+C256+C253+C250+C247+C244+C220+C217+C175+C172+C134+C131+C109+C106+C75+C72+C69+C66+C32+C29+C792</f>
        <v>13169.780000000002</v>
      </c>
    </row>
    <row r="820" spans="2:2">
      <c r="B820" s="222">
        <f>+C801+C797+C794+C791+C788+C754+C751+C709+C706+C672+C669+C624+C592+C627+C589+C586+C583+C580+C577+C557+C554+C530+C527+C487+C484+C463+C433+C460+C430+C427+C424+C394+C391+C366+C363+C321+C318+C284+C255+C281+C252+C249+C246+C243+C219+C216+C174+C171+C133+C130+C108+C105+C74+C71+C68+C65+C31+C28</f>
        <v>2107.2000000000003</v>
      </c>
    </row>
  </sheetData>
  <autoFilter ref="A6:H813"/>
  <mergeCells count="3">
    <mergeCell ref="A1:G1"/>
    <mergeCell ref="A3:B3"/>
    <mergeCell ref="A4:B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818"/>
  <sheetViews>
    <sheetView workbookViewId="0">
      <selection activeCell="H21" sqref="H21"/>
    </sheetView>
  </sheetViews>
  <sheetFormatPr baseColWidth="10" defaultRowHeight="11.25"/>
  <cols>
    <col min="1" max="1" width="8.7109375" style="99" bestFit="1" customWidth="1"/>
    <col min="2" max="2" width="67.7109375" style="128" bestFit="1" customWidth="1"/>
    <col min="3" max="3" width="13.140625" style="210" bestFit="1" customWidth="1"/>
    <col min="4" max="4" width="4.7109375" style="340" bestFit="1" customWidth="1"/>
    <col min="5" max="5" width="15.28515625" style="99" bestFit="1" customWidth="1"/>
    <col min="6" max="6" width="4.42578125" style="344" bestFit="1" customWidth="1"/>
    <col min="7" max="7" width="12" style="99" bestFit="1" customWidth="1"/>
    <col min="8" max="8" width="25.42578125" style="250" customWidth="1"/>
    <col min="9" max="9" width="15.28515625" style="99" customWidth="1"/>
    <col min="10" max="10" width="11.42578125" style="99" customWidth="1"/>
    <col min="11" max="11" width="11.7109375" style="129" customWidth="1"/>
    <col min="12" max="16384" width="11.42578125" style="99"/>
  </cols>
  <sheetData>
    <row r="1" spans="1:12" ht="12" thickBot="1">
      <c r="A1" s="505" t="s">
        <v>0</v>
      </c>
      <c r="B1" s="506"/>
      <c r="C1" s="506"/>
      <c r="D1" s="506"/>
      <c r="E1" s="506"/>
      <c r="F1" s="506"/>
      <c r="G1" s="508"/>
      <c r="I1" s="99" t="s">
        <v>778</v>
      </c>
    </row>
    <row r="2" spans="1:12">
      <c r="A2" s="260">
        <v>42522</v>
      </c>
      <c r="B2" s="261" t="s">
        <v>1</v>
      </c>
      <c r="C2" s="197"/>
      <c r="D2" s="253"/>
      <c r="E2" s="320"/>
      <c r="F2" s="342"/>
      <c r="G2" s="321"/>
    </row>
    <row r="3" spans="1:12">
      <c r="A3" s="498" t="s">
        <v>2</v>
      </c>
      <c r="B3" s="498"/>
      <c r="C3" s="197"/>
      <c r="D3" s="253"/>
      <c r="E3" s="320"/>
      <c r="F3" s="342"/>
      <c r="G3" s="321"/>
    </row>
    <row r="4" spans="1:12">
      <c r="A4" s="500" t="s">
        <v>3</v>
      </c>
      <c r="B4" s="500"/>
      <c r="C4" s="197"/>
      <c r="D4" s="253"/>
      <c r="E4" s="320"/>
      <c r="F4" s="342"/>
      <c r="G4" s="321"/>
    </row>
    <row r="5" spans="1:12">
      <c r="A5" s="262"/>
      <c r="B5" s="319"/>
      <c r="C5" s="197"/>
      <c r="D5" s="253"/>
      <c r="E5" s="320"/>
      <c r="F5" s="342"/>
      <c r="G5" s="321"/>
    </row>
    <row r="6" spans="1:12">
      <c r="A6" s="106" t="s">
        <v>4</v>
      </c>
      <c r="B6" s="9" t="s">
        <v>5</v>
      </c>
      <c r="C6" s="200" t="s">
        <v>6</v>
      </c>
      <c r="D6" s="253"/>
      <c r="E6" s="263" t="s">
        <v>7</v>
      </c>
      <c r="F6" s="304"/>
      <c r="G6" s="263" t="s">
        <v>8</v>
      </c>
    </row>
    <row r="7" spans="1:12">
      <c r="A7" s="322">
        <v>42551</v>
      </c>
      <c r="B7" s="9" t="s">
        <v>4164</v>
      </c>
      <c r="C7" s="245">
        <v>564.67999999999995</v>
      </c>
      <c r="E7" s="245">
        <v>0</v>
      </c>
      <c r="F7" s="343"/>
      <c r="G7" s="210">
        <f t="shared" ref="G7:G38" si="0">+G8-C7+E7</f>
        <v>1010635.3399999916</v>
      </c>
      <c r="K7" s="129">
        <v>1010635.34</v>
      </c>
      <c r="L7" s="195">
        <f>+G7-K7</f>
        <v>-8.3819031715393066E-9</v>
      </c>
    </row>
    <row r="8" spans="1:12">
      <c r="A8" s="322">
        <v>42551</v>
      </c>
      <c r="B8" s="9" t="s">
        <v>4164</v>
      </c>
      <c r="C8" s="245">
        <v>3529.29</v>
      </c>
      <c r="E8" s="245">
        <v>0</v>
      </c>
      <c r="F8" s="343"/>
      <c r="G8" s="210">
        <f t="shared" si="0"/>
        <v>1011200.0199999916</v>
      </c>
    </row>
    <row r="9" spans="1:12">
      <c r="A9" s="322">
        <v>42551</v>
      </c>
      <c r="B9" s="291" t="s">
        <v>4165</v>
      </c>
      <c r="C9" s="245">
        <v>1198.51</v>
      </c>
      <c r="D9" s="340">
        <v>245</v>
      </c>
      <c r="E9" s="245">
        <v>0</v>
      </c>
      <c r="F9" s="343"/>
      <c r="G9" s="210">
        <f t="shared" si="0"/>
        <v>1014729.3099999917</v>
      </c>
      <c r="H9" s="250" t="s">
        <v>4166</v>
      </c>
    </row>
    <row r="10" spans="1:12">
      <c r="A10" s="322">
        <v>42551</v>
      </c>
      <c r="B10" s="291" t="s">
        <v>4167</v>
      </c>
      <c r="C10" s="245">
        <v>1714.49</v>
      </c>
      <c r="D10" s="340">
        <v>245</v>
      </c>
      <c r="E10" s="245">
        <v>0</v>
      </c>
      <c r="F10" s="343"/>
      <c r="G10" s="210">
        <f t="shared" si="0"/>
        <v>1015927.8199999917</v>
      </c>
      <c r="H10" s="250" t="s">
        <v>4166</v>
      </c>
    </row>
    <row r="11" spans="1:12">
      <c r="A11" s="322">
        <v>42551</v>
      </c>
      <c r="B11" s="9" t="s">
        <v>4168</v>
      </c>
      <c r="C11" s="245">
        <v>0</v>
      </c>
      <c r="E11" s="245">
        <v>1025</v>
      </c>
      <c r="F11" s="343">
        <v>326</v>
      </c>
      <c r="G11" s="210">
        <f t="shared" si="0"/>
        <v>1017642.3099999917</v>
      </c>
      <c r="H11" s="250" t="s">
        <v>4163</v>
      </c>
    </row>
    <row r="12" spans="1:12">
      <c r="A12" s="322">
        <v>42551</v>
      </c>
      <c r="B12" s="9" t="s">
        <v>4169</v>
      </c>
      <c r="C12" s="245">
        <v>0</v>
      </c>
      <c r="E12" s="245">
        <v>219000</v>
      </c>
      <c r="F12" s="343">
        <v>327</v>
      </c>
      <c r="G12" s="210">
        <f t="shared" si="0"/>
        <v>1016617.3099999917</v>
      </c>
      <c r="H12" s="250" t="s">
        <v>4163</v>
      </c>
    </row>
    <row r="13" spans="1:12">
      <c r="A13" s="322">
        <v>42551</v>
      </c>
      <c r="B13" s="9" t="s">
        <v>4170</v>
      </c>
      <c r="C13" s="245">
        <v>0</v>
      </c>
      <c r="E13" s="245">
        <v>50000</v>
      </c>
      <c r="F13" s="343">
        <v>328</v>
      </c>
      <c r="G13" s="210">
        <f t="shared" si="0"/>
        <v>797617.30999999167</v>
      </c>
      <c r="H13" s="250" t="s">
        <v>4163</v>
      </c>
    </row>
    <row r="14" spans="1:12">
      <c r="A14" s="322">
        <v>42551</v>
      </c>
      <c r="B14" s="9" t="s">
        <v>4171</v>
      </c>
      <c r="C14" s="245">
        <v>0</v>
      </c>
      <c r="E14" s="245">
        <v>20000</v>
      </c>
      <c r="F14" s="343">
        <v>330</v>
      </c>
      <c r="G14" s="210">
        <f t="shared" si="0"/>
        <v>747617.30999999167</v>
      </c>
    </row>
    <row r="15" spans="1:12">
      <c r="A15" s="322">
        <v>42551</v>
      </c>
      <c r="B15" s="9" t="s">
        <v>4172</v>
      </c>
      <c r="C15" s="245">
        <v>0</v>
      </c>
      <c r="E15" s="245">
        <v>2240</v>
      </c>
      <c r="F15" s="343"/>
      <c r="G15" s="210">
        <f t="shared" si="0"/>
        <v>727617.30999999167</v>
      </c>
    </row>
    <row r="16" spans="1:12">
      <c r="A16" s="322">
        <v>42551</v>
      </c>
      <c r="B16" s="9" t="s">
        <v>4173</v>
      </c>
      <c r="C16" s="245">
        <v>750915.52</v>
      </c>
      <c r="D16" s="340">
        <v>246</v>
      </c>
      <c r="E16" s="245">
        <v>0</v>
      </c>
      <c r="F16" s="343"/>
      <c r="G16" s="210">
        <f t="shared" si="0"/>
        <v>725377.30999999167</v>
      </c>
    </row>
    <row r="17" spans="1:12">
      <c r="A17" s="322">
        <v>42551</v>
      </c>
      <c r="B17" s="9" t="s">
        <v>4174</v>
      </c>
      <c r="C17" s="245">
        <v>125000</v>
      </c>
      <c r="D17" s="340">
        <v>83</v>
      </c>
      <c r="E17" s="245">
        <v>0</v>
      </c>
      <c r="F17" s="343"/>
      <c r="G17" s="210">
        <f t="shared" si="0"/>
        <v>1476292.8299999917</v>
      </c>
    </row>
    <row r="18" spans="1:12">
      <c r="A18" s="322">
        <v>42551</v>
      </c>
      <c r="B18" s="9" t="s">
        <v>4175</v>
      </c>
      <c r="C18" s="245">
        <v>125000</v>
      </c>
      <c r="D18" s="340">
        <v>82</v>
      </c>
      <c r="E18" s="245">
        <v>0</v>
      </c>
      <c r="F18" s="343"/>
      <c r="G18" s="210">
        <f t="shared" si="0"/>
        <v>1601292.8299999917</v>
      </c>
    </row>
    <row r="19" spans="1:12">
      <c r="A19" s="322">
        <v>42551</v>
      </c>
      <c r="B19" s="9" t="s">
        <v>4176</v>
      </c>
      <c r="C19" s="245">
        <v>0</v>
      </c>
      <c r="E19" s="245">
        <v>3030</v>
      </c>
      <c r="F19" s="343">
        <v>329</v>
      </c>
      <c r="G19" s="210">
        <f t="shared" si="0"/>
        <v>1726292.8299999917</v>
      </c>
      <c r="H19" s="250" t="s">
        <v>4163</v>
      </c>
    </row>
    <row r="20" spans="1:12">
      <c r="A20" s="322">
        <v>42551</v>
      </c>
      <c r="B20" s="9" t="s">
        <v>4177</v>
      </c>
      <c r="C20" s="245">
        <v>0</v>
      </c>
      <c r="E20" s="245">
        <v>3030</v>
      </c>
      <c r="F20" s="343">
        <v>325</v>
      </c>
      <c r="G20" s="210">
        <f t="shared" si="0"/>
        <v>1723262.8299999917</v>
      </c>
      <c r="H20" s="250" t="s">
        <v>4163</v>
      </c>
    </row>
    <row r="21" spans="1:12">
      <c r="A21" s="322">
        <v>42551</v>
      </c>
      <c r="B21" s="9" t="s">
        <v>4178</v>
      </c>
      <c r="C21" s="245">
        <v>0</v>
      </c>
      <c r="E21" s="245">
        <v>65782.62</v>
      </c>
      <c r="F21" s="343">
        <v>303</v>
      </c>
      <c r="G21" s="210">
        <f t="shared" si="0"/>
        <v>1720232.8299999917</v>
      </c>
    </row>
    <row r="22" spans="1:12">
      <c r="A22" s="322">
        <v>42551</v>
      </c>
      <c r="B22" s="9" t="s">
        <v>4179</v>
      </c>
      <c r="C22" s="245">
        <v>0</v>
      </c>
      <c r="E22" s="245">
        <v>38576.6</v>
      </c>
      <c r="F22" s="343">
        <v>295</v>
      </c>
      <c r="G22" s="210">
        <f t="shared" si="0"/>
        <v>1654450.2099999918</v>
      </c>
    </row>
    <row r="23" spans="1:12">
      <c r="A23" s="322">
        <v>42551</v>
      </c>
      <c r="B23" s="299" t="s">
        <v>4180</v>
      </c>
      <c r="C23" s="245">
        <v>25.73</v>
      </c>
      <c r="D23" s="340" t="s">
        <v>5041</v>
      </c>
      <c r="E23" s="245">
        <v>0</v>
      </c>
      <c r="F23" s="343"/>
      <c r="G23" s="210">
        <f t="shared" si="0"/>
        <v>1615873.6099999917</v>
      </c>
    </row>
    <row r="24" spans="1:12">
      <c r="A24" s="322">
        <v>42551</v>
      </c>
      <c r="B24" s="299" t="s">
        <v>4181</v>
      </c>
      <c r="C24" s="245">
        <v>160.84</v>
      </c>
      <c r="D24" s="340" t="s">
        <v>5041</v>
      </c>
      <c r="E24" s="245">
        <v>0</v>
      </c>
      <c r="F24" s="343"/>
      <c r="G24" s="210">
        <f t="shared" si="0"/>
        <v>1615899.3399999917</v>
      </c>
    </row>
    <row r="25" spans="1:12">
      <c r="A25" s="322">
        <v>42551</v>
      </c>
      <c r="B25" s="9" t="s">
        <v>4182</v>
      </c>
      <c r="C25" s="245">
        <v>0</v>
      </c>
      <c r="E25" s="245">
        <v>20397.79</v>
      </c>
      <c r="F25" s="343">
        <v>324</v>
      </c>
      <c r="G25" s="210">
        <f t="shared" si="0"/>
        <v>1616060.1799999918</v>
      </c>
    </row>
    <row r="26" spans="1:12">
      <c r="A26" s="322">
        <v>42551</v>
      </c>
      <c r="B26" s="299" t="s">
        <v>4183</v>
      </c>
      <c r="C26" s="245">
        <v>138.63999999999999</v>
      </c>
      <c r="D26" s="340" t="s">
        <v>5041</v>
      </c>
      <c r="E26" s="245">
        <v>0</v>
      </c>
      <c r="F26" s="343"/>
      <c r="G26" s="210">
        <f t="shared" si="0"/>
        <v>1595662.3899999917</v>
      </c>
    </row>
    <row r="27" spans="1:12">
      <c r="A27" s="322">
        <v>42551</v>
      </c>
      <c r="B27" s="299" t="s">
        <v>4184</v>
      </c>
      <c r="C27" s="245">
        <v>866.53</v>
      </c>
      <c r="D27" s="340" t="s">
        <v>5041</v>
      </c>
      <c r="E27" s="245">
        <v>0</v>
      </c>
      <c r="F27" s="343"/>
      <c r="G27" s="210">
        <f t="shared" si="0"/>
        <v>1595801.0299999916</v>
      </c>
    </row>
    <row r="28" spans="1:12">
      <c r="A28" s="322">
        <v>42551</v>
      </c>
      <c r="B28" s="9" t="s">
        <v>4185</v>
      </c>
      <c r="C28" s="245">
        <v>0</v>
      </c>
      <c r="E28" s="245">
        <v>35369.120000000003</v>
      </c>
      <c r="F28" s="343">
        <v>324</v>
      </c>
      <c r="G28" s="210">
        <f t="shared" si="0"/>
        <v>1596667.5599999917</v>
      </c>
    </row>
    <row r="29" spans="1:12">
      <c r="A29" s="322">
        <v>42551</v>
      </c>
      <c r="B29" s="9" t="s">
        <v>4186</v>
      </c>
      <c r="C29" s="245">
        <v>857.72</v>
      </c>
      <c r="D29" s="340">
        <v>248</v>
      </c>
      <c r="E29" s="245">
        <v>0</v>
      </c>
      <c r="F29" s="343"/>
      <c r="G29" s="210">
        <f t="shared" si="0"/>
        <v>1561298.4399999916</v>
      </c>
      <c r="H29" s="250" t="s">
        <v>4187</v>
      </c>
    </row>
    <row r="30" spans="1:12">
      <c r="A30" s="322">
        <v>42551</v>
      </c>
      <c r="B30" s="9" t="s">
        <v>4188</v>
      </c>
      <c r="C30" s="245">
        <v>256</v>
      </c>
      <c r="D30" s="340">
        <v>97</v>
      </c>
      <c r="E30" s="245">
        <v>0</v>
      </c>
      <c r="F30" s="343"/>
      <c r="G30" s="210">
        <f t="shared" si="0"/>
        <v>1562156.1599999915</v>
      </c>
    </row>
    <row r="31" spans="1:12">
      <c r="A31" s="322">
        <v>42551</v>
      </c>
      <c r="B31" s="9" t="s">
        <v>4189</v>
      </c>
      <c r="C31" s="245">
        <v>70000</v>
      </c>
      <c r="D31" s="340">
        <v>217</v>
      </c>
      <c r="E31" s="245">
        <v>0</v>
      </c>
      <c r="F31" s="343"/>
      <c r="G31" s="210">
        <f t="shared" si="0"/>
        <v>1562412.1599999915</v>
      </c>
    </row>
    <row r="32" spans="1:12">
      <c r="A32" s="322">
        <v>42550</v>
      </c>
      <c r="B32" s="323" t="s">
        <v>4190</v>
      </c>
      <c r="C32" s="245">
        <v>25.6</v>
      </c>
      <c r="D32" s="340" t="s">
        <v>5042</v>
      </c>
      <c r="E32" s="245">
        <v>0</v>
      </c>
      <c r="F32" s="343"/>
      <c r="G32" s="210">
        <f t="shared" si="0"/>
        <v>1632412.1599999915</v>
      </c>
      <c r="K32" s="129">
        <v>1632412.16</v>
      </c>
      <c r="L32" s="195">
        <f>+G32-K32</f>
        <v>-8.3819031715393066E-9</v>
      </c>
    </row>
    <row r="33" spans="1:9">
      <c r="A33" s="322">
        <v>42550</v>
      </c>
      <c r="B33" s="323" t="s">
        <v>4191</v>
      </c>
      <c r="C33" s="245">
        <v>160</v>
      </c>
      <c r="D33" s="340" t="s">
        <v>5042</v>
      </c>
      <c r="E33" s="245">
        <v>0</v>
      </c>
      <c r="F33" s="343"/>
      <c r="G33" s="210">
        <f t="shared" si="0"/>
        <v>1632437.7599999916</v>
      </c>
    </row>
    <row r="34" spans="1:9">
      <c r="A34" s="322">
        <v>42550</v>
      </c>
      <c r="B34" s="9" t="s">
        <v>4192</v>
      </c>
      <c r="C34" s="245">
        <v>0</v>
      </c>
      <c r="E34" s="245">
        <v>100000</v>
      </c>
      <c r="F34" s="343">
        <v>329</v>
      </c>
      <c r="G34" s="210">
        <f t="shared" si="0"/>
        <v>1632597.7599999916</v>
      </c>
      <c r="H34" s="250" t="s">
        <v>4193</v>
      </c>
    </row>
    <row r="35" spans="1:9">
      <c r="A35" s="322">
        <v>42550</v>
      </c>
      <c r="B35" s="9" t="s">
        <v>4194</v>
      </c>
      <c r="C35" s="245">
        <v>4158.08</v>
      </c>
      <c r="D35" s="340">
        <v>222</v>
      </c>
      <c r="E35" s="245">
        <v>0</v>
      </c>
      <c r="F35" s="343"/>
      <c r="G35" s="210">
        <f t="shared" si="0"/>
        <v>1532597.7599999916</v>
      </c>
    </row>
    <row r="36" spans="1:9">
      <c r="A36" s="322">
        <v>42550</v>
      </c>
      <c r="B36" s="9" t="s">
        <v>4194</v>
      </c>
      <c r="C36" s="245">
        <v>252441.72</v>
      </c>
      <c r="D36" s="340">
        <v>221</v>
      </c>
      <c r="E36" s="245">
        <v>0</v>
      </c>
      <c r="F36" s="343"/>
      <c r="G36" s="210">
        <f t="shared" si="0"/>
        <v>1536755.8399999917</v>
      </c>
    </row>
    <row r="37" spans="1:9">
      <c r="A37" s="322">
        <v>42550</v>
      </c>
      <c r="B37" s="9" t="s">
        <v>4195</v>
      </c>
      <c r="C37" s="245">
        <v>0</v>
      </c>
      <c r="E37" s="245">
        <v>1025</v>
      </c>
      <c r="F37" s="343">
        <v>331</v>
      </c>
      <c r="G37" s="210">
        <f t="shared" si="0"/>
        <v>1789197.5599999917</v>
      </c>
    </row>
    <row r="38" spans="1:9">
      <c r="A38" s="322">
        <v>42550</v>
      </c>
      <c r="B38" s="9" t="s">
        <v>4196</v>
      </c>
      <c r="C38" s="245">
        <v>3062.4</v>
      </c>
      <c r="D38" s="340">
        <v>219</v>
      </c>
      <c r="E38" s="245">
        <v>0</v>
      </c>
      <c r="F38" s="343"/>
      <c r="G38" s="210">
        <f t="shared" si="0"/>
        <v>1788172.5599999917</v>
      </c>
    </row>
    <row r="39" spans="1:9">
      <c r="A39" s="322">
        <v>42550</v>
      </c>
      <c r="B39" s="9" t="s">
        <v>4197</v>
      </c>
      <c r="C39" s="245">
        <v>424.47</v>
      </c>
      <c r="D39" s="340">
        <v>218</v>
      </c>
      <c r="E39" s="245">
        <v>0</v>
      </c>
      <c r="F39" s="343"/>
      <c r="G39" s="210">
        <f t="shared" ref="G39:G69" si="1">+G40-C39+E39</f>
        <v>1791234.9599999916</v>
      </c>
    </row>
    <row r="40" spans="1:9">
      <c r="A40" s="322">
        <v>42550</v>
      </c>
      <c r="B40" s="9" t="s">
        <v>4198</v>
      </c>
      <c r="C40" s="245">
        <v>177493.06</v>
      </c>
      <c r="D40" s="340">
        <v>220</v>
      </c>
      <c r="E40" s="245">
        <v>0</v>
      </c>
      <c r="F40" s="343"/>
      <c r="G40" s="210">
        <f t="shared" si="1"/>
        <v>1791659.4299999916</v>
      </c>
    </row>
    <row r="41" spans="1:9">
      <c r="A41" s="322">
        <v>42550</v>
      </c>
      <c r="B41" s="324" t="s">
        <v>4199</v>
      </c>
      <c r="C41" s="245">
        <v>0</v>
      </c>
      <c r="E41" s="245">
        <v>21717.06</v>
      </c>
      <c r="F41" s="343">
        <v>328</v>
      </c>
      <c r="G41" s="210">
        <f t="shared" si="1"/>
        <v>1969152.4899999916</v>
      </c>
      <c r="H41" s="250" t="s">
        <v>4200</v>
      </c>
    </row>
    <row r="42" spans="1:9">
      <c r="A42" s="322">
        <v>42550</v>
      </c>
      <c r="B42" s="9" t="s">
        <v>4201</v>
      </c>
      <c r="C42" s="245">
        <v>0</v>
      </c>
      <c r="E42" s="245">
        <v>66190.55</v>
      </c>
      <c r="F42" s="343">
        <v>332</v>
      </c>
      <c r="G42" s="210">
        <f t="shared" si="1"/>
        <v>1947435.4299999916</v>
      </c>
    </row>
    <row r="43" spans="1:9">
      <c r="A43" s="325">
        <v>42550</v>
      </c>
      <c r="B43" s="291" t="s">
        <v>4202</v>
      </c>
      <c r="C43" s="245">
        <v>0</v>
      </c>
      <c r="E43" s="245">
        <v>308913.61</v>
      </c>
      <c r="F43" s="343">
        <v>330</v>
      </c>
      <c r="G43" s="210">
        <f t="shared" si="1"/>
        <v>1881244.8799999915</v>
      </c>
      <c r="H43" s="250" t="s">
        <v>4203</v>
      </c>
      <c r="I43" s="99" t="s">
        <v>4204</v>
      </c>
    </row>
    <row r="44" spans="1:9">
      <c r="A44" s="325">
        <v>42550</v>
      </c>
      <c r="B44" s="291" t="s">
        <v>4205</v>
      </c>
      <c r="C44" s="245">
        <v>0</v>
      </c>
      <c r="E44" s="245">
        <v>394858.53</v>
      </c>
      <c r="F44" s="343">
        <v>331</v>
      </c>
      <c r="G44" s="210">
        <f t="shared" si="1"/>
        <v>1572331.2699999914</v>
      </c>
      <c r="H44" s="250" t="s">
        <v>4206</v>
      </c>
      <c r="I44" s="99" t="s">
        <v>4204</v>
      </c>
    </row>
    <row r="45" spans="1:9">
      <c r="A45" s="322">
        <v>42550</v>
      </c>
      <c r="B45" s="9" t="s">
        <v>4207</v>
      </c>
      <c r="C45" s="245">
        <v>0</v>
      </c>
      <c r="E45" s="245">
        <v>1840</v>
      </c>
      <c r="F45" s="343">
        <v>327</v>
      </c>
      <c r="G45" s="210">
        <f t="shared" si="1"/>
        <v>1177472.7399999914</v>
      </c>
    </row>
    <row r="46" spans="1:9">
      <c r="A46" s="322">
        <v>42550</v>
      </c>
      <c r="B46" s="9" t="s">
        <v>4208</v>
      </c>
      <c r="C46" s="245">
        <v>0</v>
      </c>
      <c r="E46" s="245">
        <v>112500</v>
      </c>
      <c r="F46" s="343"/>
      <c r="G46" s="210">
        <f t="shared" si="1"/>
        <v>1175632.7399999914</v>
      </c>
    </row>
    <row r="47" spans="1:9">
      <c r="A47" s="322">
        <v>42550</v>
      </c>
      <c r="B47" s="9" t="s">
        <v>4209</v>
      </c>
      <c r="C47" s="245">
        <v>3397</v>
      </c>
      <c r="D47" s="340">
        <v>195</v>
      </c>
      <c r="E47" s="245">
        <v>0</v>
      </c>
      <c r="F47" s="343"/>
      <c r="G47" s="210">
        <f t="shared" si="1"/>
        <v>1063132.7399999914</v>
      </c>
    </row>
    <row r="48" spans="1:9">
      <c r="A48" s="322">
        <v>42550</v>
      </c>
      <c r="B48" s="9" t="s">
        <v>4210</v>
      </c>
      <c r="C48" s="245">
        <v>1622590.21</v>
      </c>
      <c r="D48" s="340">
        <v>216</v>
      </c>
      <c r="E48" s="245">
        <v>0</v>
      </c>
      <c r="F48" s="343"/>
      <c r="G48" s="210">
        <f t="shared" si="1"/>
        <v>1066529.7399999914</v>
      </c>
    </row>
    <row r="49" spans="1:8">
      <c r="A49" s="322">
        <v>42550</v>
      </c>
      <c r="B49" s="326" t="s">
        <v>4211</v>
      </c>
      <c r="C49" s="245">
        <v>0</v>
      </c>
      <c r="E49" s="245">
        <v>10742.33</v>
      </c>
      <c r="F49" s="343">
        <v>306</v>
      </c>
      <c r="G49" s="210">
        <f t="shared" si="1"/>
        <v>2689119.9499999913</v>
      </c>
      <c r="H49" s="250" t="s">
        <v>4212</v>
      </c>
    </row>
    <row r="50" spans="1:8">
      <c r="A50" s="322">
        <v>42550</v>
      </c>
      <c r="B50" s="51" t="s">
        <v>4213</v>
      </c>
      <c r="C50" s="245">
        <v>0</v>
      </c>
      <c r="E50" s="245">
        <v>50141.47</v>
      </c>
      <c r="F50" s="343">
        <v>300</v>
      </c>
      <c r="G50" s="210">
        <f t="shared" si="1"/>
        <v>2678377.6199999913</v>
      </c>
      <c r="H50" s="250" t="s">
        <v>4163</v>
      </c>
    </row>
    <row r="51" spans="1:8">
      <c r="A51" s="322">
        <v>42550</v>
      </c>
      <c r="B51" s="51" t="s">
        <v>4214</v>
      </c>
      <c r="C51" s="245">
        <v>6628.56</v>
      </c>
      <c r="D51" s="340">
        <v>240</v>
      </c>
      <c r="E51" s="245">
        <v>0</v>
      </c>
      <c r="F51" s="343"/>
      <c r="G51" s="210">
        <f t="shared" si="1"/>
        <v>2628236.1499999911</v>
      </c>
    </row>
    <row r="52" spans="1:8">
      <c r="A52" s="322">
        <v>42550</v>
      </c>
      <c r="B52" s="51" t="s">
        <v>4215</v>
      </c>
      <c r="C52" s="245">
        <v>1867.6</v>
      </c>
      <c r="D52" s="340">
        <v>241</v>
      </c>
      <c r="E52" s="245">
        <v>0</v>
      </c>
      <c r="F52" s="343"/>
      <c r="G52" s="210">
        <f t="shared" si="1"/>
        <v>2634864.7099999911</v>
      </c>
    </row>
    <row r="53" spans="1:8">
      <c r="A53" s="322">
        <v>42550</v>
      </c>
      <c r="B53" s="51" t="s">
        <v>4216</v>
      </c>
      <c r="C53" s="245">
        <v>1044.01</v>
      </c>
      <c r="D53" s="340">
        <v>226</v>
      </c>
      <c r="E53" s="245">
        <v>0</v>
      </c>
      <c r="F53" s="343"/>
      <c r="G53" s="210">
        <f t="shared" si="1"/>
        <v>2636732.3099999912</v>
      </c>
    </row>
    <row r="54" spans="1:8">
      <c r="A54" s="322">
        <v>42550</v>
      </c>
      <c r="B54" s="51" t="s">
        <v>4217</v>
      </c>
      <c r="C54" s="245">
        <v>200</v>
      </c>
      <c r="D54" s="340">
        <v>242</v>
      </c>
      <c r="E54" s="245">
        <v>0</v>
      </c>
      <c r="F54" s="343"/>
      <c r="G54" s="210">
        <f t="shared" si="1"/>
        <v>2637776.319999991</v>
      </c>
    </row>
    <row r="55" spans="1:8">
      <c r="A55" s="322">
        <v>42550</v>
      </c>
      <c r="B55" s="51" t="s">
        <v>4218</v>
      </c>
      <c r="C55" s="245">
        <v>1000</v>
      </c>
      <c r="D55" s="340">
        <v>243</v>
      </c>
      <c r="E55" s="245">
        <v>0</v>
      </c>
      <c r="F55" s="343"/>
      <c r="G55" s="210">
        <f t="shared" si="1"/>
        <v>2637976.319999991</v>
      </c>
    </row>
    <row r="56" spans="1:8">
      <c r="A56" s="322">
        <v>42550</v>
      </c>
      <c r="B56" s="51" t="s">
        <v>4219</v>
      </c>
      <c r="C56" s="245">
        <v>1200.01</v>
      </c>
      <c r="D56" s="340">
        <v>244</v>
      </c>
      <c r="E56" s="245">
        <v>0</v>
      </c>
      <c r="F56" s="343"/>
      <c r="G56" s="210">
        <f t="shared" si="1"/>
        <v>2638976.319999991</v>
      </c>
    </row>
    <row r="57" spans="1:8">
      <c r="A57" s="322">
        <v>42550</v>
      </c>
      <c r="B57" s="51" t="s">
        <v>4220</v>
      </c>
      <c r="C57" s="245">
        <v>2088</v>
      </c>
      <c r="D57" s="340">
        <v>223</v>
      </c>
      <c r="E57" s="245">
        <v>0</v>
      </c>
      <c r="F57" s="343"/>
      <c r="G57" s="210">
        <f t="shared" si="1"/>
        <v>2640176.3299999908</v>
      </c>
    </row>
    <row r="58" spans="1:8">
      <c r="A58" s="322">
        <v>42550</v>
      </c>
      <c r="B58" s="51" t="s">
        <v>4221</v>
      </c>
      <c r="C58" s="245">
        <v>8004</v>
      </c>
      <c r="D58" s="340">
        <v>227</v>
      </c>
      <c r="E58" s="245">
        <v>0</v>
      </c>
      <c r="F58" s="343"/>
      <c r="G58" s="210">
        <f t="shared" si="1"/>
        <v>2642264.3299999908</v>
      </c>
    </row>
    <row r="59" spans="1:8">
      <c r="A59" s="322">
        <v>42550</v>
      </c>
      <c r="B59" s="51" t="s">
        <v>4222</v>
      </c>
      <c r="C59" s="245">
        <v>2285.1999999999998</v>
      </c>
      <c r="D59" s="340">
        <v>229</v>
      </c>
      <c r="E59" s="245">
        <v>0</v>
      </c>
      <c r="F59" s="343"/>
      <c r="G59" s="210">
        <f t="shared" si="1"/>
        <v>2650268.3299999908</v>
      </c>
    </row>
    <row r="60" spans="1:8">
      <c r="A60" s="322">
        <v>42550</v>
      </c>
      <c r="B60" s="51" t="s">
        <v>4223</v>
      </c>
      <c r="C60" s="245">
        <v>1719.12</v>
      </c>
      <c r="D60" s="340">
        <v>230</v>
      </c>
      <c r="E60" s="245">
        <v>0</v>
      </c>
      <c r="F60" s="343"/>
      <c r="G60" s="210">
        <f t="shared" si="1"/>
        <v>2652553.5299999909</v>
      </c>
    </row>
    <row r="61" spans="1:8">
      <c r="A61" s="322">
        <v>42550</v>
      </c>
      <c r="B61" s="51" t="s">
        <v>4224</v>
      </c>
      <c r="C61" s="245">
        <v>1959.2</v>
      </c>
      <c r="D61" s="340">
        <v>231</v>
      </c>
      <c r="E61" s="245">
        <v>0</v>
      </c>
      <c r="F61" s="343"/>
      <c r="G61" s="210">
        <f t="shared" si="1"/>
        <v>2654272.6499999911</v>
      </c>
    </row>
    <row r="62" spans="1:8">
      <c r="A62" s="322">
        <v>42550</v>
      </c>
      <c r="B62" s="51" t="s">
        <v>4225</v>
      </c>
      <c r="C62" s="245">
        <v>10440</v>
      </c>
      <c r="D62" s="340">
        <v>147</v>
      </c>
      <c r="E62" s="245">
        <v>0</v>
      </c>
      <c r="F62" s="343"/>
      <c r="G62" s="210">
        <f t="shared" si="1"/>
        <v>2656231.8499999912</v>
      </c>
    </row>
    <row r="63" spans="1:8">
      <c r="A63" s="322">
        <v>42550</v>
      </c>
      <c r="B63" s="51" t="s">
        <v>4226</v>
      </c>
      <c r="C63" s="245">
        <v>4832.17</v>
      </c>
      <c r="D63" s="340">
        <v>232</v>
      </c>
      <c r="E63" s="245">
        <v>0</v>
      </c>
      <c r="F63" s="343"/>
      <c r="G63" s="210">
        <f t="shared" si="1"/>
        <v>2666671.8499999912</v>
      </c>
    </row>
    <row r="64" spans="1:8">
      <c r="A64" s="322">
        <v>42550</v>
      </c>
      <c r="B64" s="51" t="s">
        <v>4227</v>
      </c>
      <c r="C64" s="245">
        <v>500</v>
      </c>
      <c r="D64" s="340">
        <v>233</v>
      </c>
      <c r="E64" s="245">
        <v>0</v>
      </c>
      <c r="F64" s="343"/>
      <c r="G64" s="210">
        <f t="shared" si="1"/>
        <v>2671504.0199999912</v>
      </c>
    </row>
    <row r="65" spans="1:7">
      <c r="A65" s="322">
        <v>42550</v>
      </c>
      <c r="B65" s="51" t="s">
        <v>4228</v>
      </c>
      <c r="C65" s="245">
        <v>18597.05</v>
      </c>
      <c r="D65" s="340">
        <v>234</v>
      </c>
      <c r="E65" s="245">
        <v>0</v>
      </c>
      <c r="F65" s="343"/>
      <c r="G65" s="210">
        <f t="shared" si="1"/>
        <v>2672004.0199999912</v>
      </c>
    </row>
    <row r="66" spans="1:7">
      <c r="A66" s="322">
        <v>42550</v>
      </c>
      <c r="B66" s="51" t="s">
        <v>4229</v>
      </c>
      <c r="C66" s="245">
        <v>500</v>
      </c>
      <c r="D66" s="340">
        <v>235</v>
      </c>
      <c r="E66" s="245">
        <v>0</v>
      </c>
      <c r="F66" s="343"/>
      <c r="G66" s="210">
        <f t="shared" si="1"/>
        <v>2690601.069999991</v>
      </c>
    </row>
    <row r="67" spans="1:7">
      <c r="A67" s="322">
        <v>42550</v>
      </c>
      <c r="B67" s="51" t="s">
        <v>4230</v>
      </c>
      <c r="C67" s="245">
        <v>44800</v>
      </c>
      <c r="D67" s="340">
        <v>228</v>
      </c>
      <c r="E67" s="245">
        <v>0</v>
      </c>
      <c r="F67" s="343"/>
      <c r="G67" s="210">
        <f t="shared" si="1"/>
        <v>2691101.069999991</v>
      </c>
    </row>
    <row r="68" spans="1:7">
      <c r="A68" s="322">
        <v>42550</v>
      </c>
      <c r="B68" s="51" t="s">
        <v>4231</v>
      </c>
      <c r="C68" s="245">
        <v>997.6</v>
      </c>
      <c r="D68" s="340">
        <v>236</v>
      </c>
      <c r="E68" s="245">
        <v>0</v>
      </c>
      <c r="F68" s="343"/>
      <c r="G68" s="210">
        <f t="shared" si="1"/>
        <v>2735901.069999991</v>
      </c>
    </row>
    <row r="69" spans="1:7">
      <c r="A69" s="322">
        <v>42550</v>
      </c>
      <c r="B69" s="51" t="s">
        <v>4232</v>
      </c>
      <c r="C69" s="245">
        <v>10672</v>
      </c>
      <c r="E69" s="245">
        <v>0</v>
      </c>
      <c r="F69" s="343"/>
      <c r="G69" s="210">
        <f t="shared" si="1"/>
        <v>2736898.6699999911</v>
      </c>
    </row>
    <row r="70" spans="1:7">
      <c r="A70" s="322">
        <v>42550</v>
      </c>
      <c r="B70" s="51" t="s">
        <v>4233</v>
      </c>
      <c r="C70" s="245">
        <v>3828</v>
      </c>
      <c r="D70" s="340">
        <v>224</v>
      </c>
      <c r="E70" s="245">
        <v>0</v>
      </c>
      <c r="F70" s="343"/>
      <c r="G70" s="210">
        <f t="shared" ref="G70:G133" si="2">+G71-C70+E70</f>
        <v>2747570.6699999911</v>
      </c>
    </row>
    <row r="71" spans="1:7">
      <c r="A71" s="322">
        <v>42550</v>
      </c>
      <c r="B71" s="51" t="s">
        <v>4234</v>
      </c>
      <c r="C71" s="245">
        <v>4245.6000000000004</v>
      </c>
      <c r="D71" s="340">
        <v>237</v>
      </c>
      <c r="E71" s="245">
        <v>0</v>
      </c>
      <c r="F71" s="343"/>
      <c r="G71" s="210">
        <f t="shared" si="2"/>
        <v>2751398.6699999911</v>
      </c>
    </row>
    <row r="72" spans="1:7">
      <c r="A72" s="322">
        <v>42550</v>
      </c>
      <c r="B72" s="51" t="s">
        <v>4235</v>
      </c>
      <c r="C72" s="245">
        <v>1018</v>
      </c>
      <c r="D72" s="340">
        <v>238</v>
      </c>
      <c r="E72" s="245">
        <v>0</v>
      </c>
      <c r="F72" s="343"/>
      <c r="G72" s="210">
        <f t="shared" si="2"/>
        <v>2755644.2699999912</v>
      </c>
    </row>
    <row r="73" spans="1:7">
      <c r="A73" s="322">
        <v>42550</v>
      </c>
      <c r="B73" s="51" t="s">
        <v>4236</v>
      </c>
      <c r="C73" s="245">
        <v>19836</v>
      </c>
      <c r="D73" s="340">
        <v>225</v>
      </c>
      <c r="E73" s="245">
        <v>0</v>
      </c>
      <c r="F73" s="343"/>
      <c r="G73" s="210">
        <f t="shared" si="2"/>
        <v>2756662.2699999912</v>
      </c>
    </row>
    <row r="74" spans="1:7">
      <c r="A74" s="322">
        <v>42550</v>
      </c>
      <c r="B74" s="51" t="s">
        <v>4237</v>
      </c>
      <c r="C74" s="245">
        <v>27840</v>
      </c>
      <c r="D74" s="340">
        <v>239</v>
      </c>
      <c r="E74" s="245">
        <v>0</v>
      </c>
      <c r="F74" s="343"/>
      <c r="G74" s="210">
        <f t="shared" si="2"/>
        <v>2776498.2699999912</v>
      </c>
    </row>
    <row r="75" spans="1:7">
      <c r="A75" s="322">
        <v>42550</v>
      </c>
      <c r="B75" s="51" t="s">
        <v>4238</v>
      </c>
      <c r="C75" s="245">
        <v>0</v>
      </c>
      <c r="E75" s="245">
        <v>11597.42</v>
      </c>
      <c r="F75" s="343">
        <v>288</v>
      </c>
      <c r="G75" s="210">
        <f t="shared" si="2"/>
        <v>2804338.2699999912</v>
      </c>
    </row>
    <row r="76" spans="1:7">
      <c r="A76" s="322">
        <v>42550</v>
      </c>
      <c r="B76" s="327" t="s">
        <v>4180</v>
      </c>
      <c r="C76" s="245">
        <v>11.52</v>
      </c>
      <c r="D76" s="340" t="s">
        <v>5041</v>
      </c>
      <c r="E76" s="245">
        <v>0</v>
      </c>
      <c r="F76" s="343"/>
      <c r="G76" s="210">
        <f t="shared" si="2"/>
        <v>2792740.8499999912</v>
      </c>
    </row>
    <row r="77" spans="1:7">
      <c r="A77" s="322">
        <v>42550</v>
      </c>
      <c r="B77" s="327" t="s">
        <v>4181</v>
      </c>
      <c r="C77" s="245">
        <v>72</v>
      </c>
      <c r="D77" s="340" t="s">
        <v>5041</v>
      </c>
      <c r="E77" s="245">
        <v>0</v>
      </c>
      <c r="F77" s="343"/>
      <c r="G77" s="210">
        <f t="shared" si="2"/>
        <v>2792752.3699999913</v>
      </c>
    </row>
    <row r="78" spans="1:7">
      <c r="A78" s="322">
        <v>42550</v>
      </c>
      <c r="B78" s="51" t="s">
        <v>4182</v>
      </c>
      <c r="C78" s="245">
        <v>0</v>
      </c>
      <c r="E78" s="245">
        <v>29622.27</v>
      </c>
      <c r="F78" s="343">
        <v>296</v>
      </c>
      <c r="G78" s="210">
        <f t="shared" si="2"/>
        <v>2792824.3699999913</v>
      </c>
    </row>
    <row r="79" spans="1:7">
      <c r="A79" s="322">
        <v>42550</v>
      </c>
      <c r="B79" s="327" t="s">
        <v>4183</v>
      </c>
      <c r="C79" s="245">
        <v>41.06</v>
      </c>
      <c r="D79" s="340" t="s">
        <v>5041</v>
      </c>
      <c r="E79" s="245">
        <v>0</v>
      </c>
      <c r="F79" s="343"/>
      <c r="G79" s="210">
        <f t="shared" si="2"/>
        <v>2763202.0999999912</v>
      </c>
    </row>
    <row r="80" spans="1:7">
      <c r="A80" s="322">
        <v>42550</v>
      </c>
      <c r="B80" s="327" t="s">
        <v>4184</v>
      </c>
      <c r="C80" s="245">
        <v>256.62</v>
      </c>
      <c r="D80" s="340" t="s">
        <v>5041</v>
      </c>
      <c r="E80" s="245">
        <v>0</v>
      </c>
      <c r="F80" s="343"/>
      <c r="G80" s="210">
        <f t="shared" si="2"/>
        <v>2763243.1599999913</v>
      </c>
    </row>
    <row r="81" spans="1:12">
      <c r="A81" s="322">
        <v>42550</v>
      </c>
      <c r="B81" s="51" t="s">
        <v>4185</v>
      </c>
      <c r="C81" s="245">
        <v>0</v>
      </c>
      <c r="E81" s="245">
        <v>10474.81</v>
      </c>
      <c r="F81" s="343">
        <v>296</v>
      </c>
      <c r="G81" s="210">
        <f t="shared" si="2"/>
        <v>2763499.7799999914</v>
      </c>
    </row>
    <row r="82" spans="1:12">
      <c r="A82" s="322">
        <v>42550</v>
      </c>
      <c r="B82" s="51" t="s">
        <v>4239</v>
      </c>
      <c r="C82" s="245">
        <v>1060</v>
      </c>
      <c r="D82" s="340">
        <v>209</v>
      </c>
      <c r="E82" s="245">
        <v>0</v>
      </c>
      <c r="F82" s="343"/>
      <c r="G82" s="210">
        <f t="shared" si="2"/>
        <v>2753024.9699999914</v>
      </c>
    </row>
    <row r="83" spans="1:12">
      <c r="A83" s="322">
        <v>42549</v>
      </c>
      <c r="B83" s="51" t="s">
        <v>4240</v>
      </c>
      <c r="C83" s="245">
        <v>0</v>
      </c>
      <c r="E83" s="245">
        <v>96250</v>
      </c>
      <c r="F83" s="343">
        <v>323</v>
      </c>
      <c r="G83" s="210">
        <f t="shared" si="2"/>
        <v>2754084.9699999914</v>
      </c>
      <c r="H83" s="250" t="s">
        <v>4241</v>
      </c>
      <c r="K83" s="129">
        <v>2754084.97</v>
      </c>
      <c r="L83" s="195">
        <f>+G83-K83</f>
        <v>-8.8475644588470459E-9</v>
      </c>
    </row>
    <row r="84" spans="1:12">
      <c r="A84" s="322">
        <v>42549</v>
      </c>
      <c r="B84" s="51" t="s">
        <v>4242</v>
      </c>
      <c r="C84" s="245">
        <v>0</v>
      </c>
      <c r="E84" s="245">
        <v>3030</v>
      </c>
      <c r="F84" s="343">
        <v>322</v>
      </c>
      <c r="G84" s="210">
        <f t="shared" si="2"/>
        <v>2657834.9699999914</v>
      </c>
      <c r="H84" s="250" t="s">
        <v>4241</v>
      </c>
    </row>
    <row r="85" spans="1:12">
      <c r="A85" s="322">
        <v>42549</v>
      </c>
      <c r="B85" s="328" t="s">
        <v>4243</v>
      </c>
      <c r="C85" s="245">
        <v>35.200000000000003</v>
      </c>
      <c r="D85" s="340" t="s">
        <v>5042</v>
      </c>
      <c r="E85" s="245">
        <v>0</v>
      </c>
      <c r="F85" s="343"/>
      <c r="G85" s="210">
        <f t="shared" si="2"/>
        <v>2654804.9699999914</v>
      </c>
      <c r="H85" s="250" t="s">
        <v>4244</v>
      </c>
    </row>
    <row r="86" spans="1:12">
      <c r="A86" s="322">
        <v>42549</v>
      </c>
      <c r="B86" s="328" t="s">
        <v>4245</v>
      </c>
      <c r="C86" s="245">
        <v>220</v>
      </c>
      <c r="D86" s="340" t="s">
        <v>5042</v>
      </c>
      <c r="E86" s="245">
        <v>0</v>
      </c>
      <c r="F86" s="343"/>
      <c r="G86" s="210">
        <f t="shared" si="2"/>
        <v>2654840.1699999915</v>
      </c>
      <c r="H86" s="250" t="s">
        <v>4244</v>
      </c>
    </row>
    <row r="87" spans="1:12">
      <c r="A87" s="322">
        <v>42549</v>
      </c>
      <c r="B87" s="328" t="s">
        <v>4243</v>
      </c>
      <c r="C87" s="245">
        <v>31.2</v>
      </c>
      <c r="D87" s="340" t="s">
        <v>5042</v>
      </c>
      <c r="E87" s="245">
        <v>0</v>
      </c>
      <c r="F87" s="343"/>
      <c r="G87" s="210">
        <f t="shared" si="2"/>
        <v>2655060.1699999915</v>
      </c>
      <c r="H87" s="250" t="s">
        <v>4244</v>
      </c>
    </row>
    <row r="88" spans="1:12">
      <c r="A88" s="322">
        <v>42549</v>
      </c>
      <c r="B88" s="328" t="s">
        <v>4245</v>
      </c>
      <c r="C88" s="245">
        <v>195</v>
      </c>
      <c r="D88" s="340" t="s">
        <v>5042</v>
      </c>
      <c r="E88" s="245">
        <v>0</v>
      </c>
      <c r="F88" s="343"/>
      <c r="G88" s="210">
        <f t="shared" si="2"/>
        <v>2655091.3699999917</v>
      </c>
      <c r="H88" s="250" t="s">
        <v>4244</v>
      </c>
    </row>
    <row r="89" spans="1:12">
      <c r="A89" s="322">
        <v>42549</v>
      </c>
      <c r="B89" s="328" t="s">
        <v>4243</v>
      </c>
      <c r="C89" s="245">
        <v>29.6</v>
      </c>
      <c r="D89" s="340" t="s">
        <v>5042</v>
      </c>
      <c r="E89" s="245">
        <v>0</v>
      </c>
      <c r="F89" s="343"/>
      <c r="G89" s="210">
        <f t="shared" si="2"/>
        <v>2655286.3699999917</v>
      </c>
      <c r="H89" s="250" t="s">
        <v>4244</v>
      </c>
    </row>
    <row r="90" spans="1:12">
      <c r="A90" s="322">
        <v>42549</v>
      </c>
      <c r="B90" s="328" t="s">
        <v>4245</v>
      </c>
      <c r="C90" s="245">
        <v>185</v>
      </c>
      <c r="D90" s="340" t="s">
        <v>5042</v>
      </c>
      <c r="E90" s="245">
        <v>0</v>
      </c>
      <c r="F90" s="343"/>
      <c r="G90" s="210">
        <f t="shared" si="2"/>
        <v>2655315.9699999918</v>
      </c>
      <c r="H90" s="250" t="s">
        <v>4244</v>
      </c>
    </row>
    <row r="91" spans="1:12">
      <c r="A91" s="322">
        <v>42549</v>
      </c>
      <c r="B91" s="328" t="s">
        <v>4243</v>
      </c>
      <c r="C91" s="245">
        <v>29.6</v>
      </c>
      <c r="D91" s="340" t="s">
        <v>5042</v>
      </c>
      <c r="E91" s="245">
        <v>0</v>
      </c>
      <c r="F91" s="343"/>
      <c r="G91" s="210">
        <f t="shared" si="2"/>
        <v>2655500.9699999918</v>
      </c>
      <c r="H91" s="250" t="s">
        <v>4244</v>
      </c>
    </row>
    <row r="92" spans="1:12">
      <c r="A92" s="322">
        <v>42549</v>
      </c>
      <c r="B92" s="328" t="s">
        <v>4245</v>
      </c>
      <c r="C92" s="245">
        <v>185</v>
      </c>
      <c r="D92" s="340" t="s">
        <v>5042</v>
      </c>
      <c r="E92" s="245">
        <v>0</v>
      </c>
      <c r="F92" s="343"/>
      <c r="G92" s="210">
        <f t="shared" si="2"/>
        <v>2655530.5699999919</v>
      </c>
      <c r="H92" s="250" t="s">
        <v>4244</v>
      </c>
    </row>
    <row r="93" spans="1:12">
      <c r="A93" s="322">
        <v>42549</v>
      </c>
      <c r="B93" s="328" t="s">
        <v>4243</v>
      </c>
      <c r="C93" s="245">
        <v>25.6</v>
      </c>
      <c r="D93" s="340" t="s">
        <v>5042</v>
      </c>
      <c r="E93" s="245">
        <v>0</v>
      </c>
      <c r="F93" s="343"/>
      <c r="G93" s="210">
        <f t="shared" si="2"/>
        <v>2655715.5699999919</v>
      </c>
      <c r="H93" s="250" t="s">
        <v>4244</v>
      </c>
    </row>
    <row r="94" spans="1:12">
      <c r="A94" s="322">
        <v>42549</v>
      </c>
      <c r="B94" s="328" t="s">
        <v>4245</v>
      </c>
      <c r="C94" s="245">
        <v>160</v>
      </c>
      <c r="D94" s="340" t="s">
        <v>5042</v>
      </c>
      <c r="E94" s="245">
        <v>0</v>
      </c>
      <c r="F94" s="343"/>
      <c r="G94" s="210">
        <f t="shared" si="2"/>
        <v>2655741.169999992</v>
      </c>
      <c r="H94" s="250" t="s">
        <v>4244</v>
      </c>
    </row>
    <row r="95" spans="1:12">
      <c r="A95" s="322">
        <v>42549</v>
      </c>
      <c r="B95" s="328" t="s">
        <v>4243</v>
      </c>
      <c r="C95" s="245">
        <v>25.6</v>
      </c>
      <c r="D95" s="340" t="s">
        <v>5042</v>
      </c>
      <c r="E95" s="245">
        <v>0</v>
      </c>
      <c r="F95" s="343"/>
      <c r="G95" s="210">
        <f t="shared" si="2"/>
        <v>2655901.169999992</v>
      </c>
      <c r="H95" s="250" t="s">
        <v>4244</v>
      </c>
    </row>
    <row r="96" spans="1:12">
      <c r="A96" s="322">
        <v>42549</v>
      </c>
      <c r="B96" s="328" t="s">
        <v>4245</v>
      </c>
      <c r="C96" s="245">
        <v>160</v>
      </c>
      <c r="D96" s="340" t="s">
        <v>5042</v>
      </c>
      <c r="E96" s="245">
        <v>0</v>
      </c>
      <c r="F96" s="343"/>
      <c r="G96" s="210">
        <f t="shared" si="2"/>
        <v>2655926.7699999921</v>
      </c>
      <c r="H96" s="250" t="s">
        <v>4244</v>
      </c>
    </row>
    <row r="97" spans="1:9">
      <c r="A97" s="322">
        <v>42549</v>
      </c>
      <c r="B97" s="328" t="s">
        <v>4243</v>
      </c>
      <c r="C97" s="245">
        <v>25.6</v>
      </c>
      <c r="D97" s="340" t="s">
        <v>5042</v>
      </c>
      <c r="E97" s="245">
        <v>0</v>
      </c>
      <c r="F97" s="343"/>
      <c r="G97" s="210">
        <f t="shared" si="2"/>
        <v>2656086.7699999921</v>
      </c>
      <c r="H97" s="250" t="s">
        <v>4244</v>
      </c>
    </row>
    <row r="98" spans="1:9">
      <c r="A98" s="322">
        <v>42549</v>
      </c>
      <c r="B98" s="328" t="s">
        <v>4245</v>
      </c>
      <c r="C98" s="245">
        <v>160</v>
      </c>
      <c r="D98" s="340" t="s">
        <v>5042</v>
      </c>
      <c r="E98" s="245">
        <v>0</v>
      </c>
      <c r="F98" s="343"/>
      <c r="G98" s="210">
        <f t="shared" si="2"/>
        <v>2656112.3699999922</v>
      </c>
      <c r="H98" s="250" t="s">
        <v>4244</v>
      </c>
    </row>
    <row r="99" spans="1:9">
      <c r="A99" s="322">
        <v>42549</v>
      </c>
      <c r="B99" s="51" t="s">
        <v>4246</v>
      </c>
      <c r="C99" s="245">
        <v>0</v>
      </c>
      <c r="E99" s="245">
        <v>0.01</v>
      </c>
      <c r="F99" s="343"/>
      <c r="G99" s="210">
        <f t="shared" si="2"/>
        <v>2656272.3699999922</v>
      </c>
    </row>
    <row r="100" spans="1:9">
      <c r="A100" s="322">
        <v>42549</v>
      </c>
      <c r="B100" s="326" t="s">
        <v>4247</v>
      </c>
      <c r="C100" s="245">
        <v>0</v>
      </c>
      <c r="E100" s="245">
        <v>129398</v>
      </c>
      <c r="F100" s="343">
        <v>320</v>
      </c>
      <c r="G100" s="210">
        <f t="shared" si="2"/>
        <v>2656272.3599999924</v>
      </c>
      <c r="H100" s="250" t="s">
        <v>4248</v>
      </c>
    </row>
    <row r="101" spans="1:9">
      <c r="A101" s="322">
        <v>42549</v>
      </c>
      <c r="B101" s="326" t="s">
        <v>4249</v>
      </c>
      <c r="C101" s="245">
        <v>0</v>
      </c>
      <c r="E101" s="245">
        <v>54112.11</v>
      </c>
      <c r="F101" s="343">
        <v>321</v>
      </c>
      <c r="G101" s="210">
        <f t="shared" si="2"/>
        <v>2526874.3599999924</v>
      </c>
      <c r="H101" s="250" t="s">
        <v>4250</v>
      </c>
    </row>
    <row r="102" spans="1:9">
      <c r="A102" s="322">
        <v>42549</v>
      </c>
      <c r="B102" s="51" t="s">
        <v>4251</v>
      </c>
      <c r="C102" s="245">
        <v>239551.66</v>
      </c>
      <c r="D102" s="340">
        <v>81</v>
      </c>
      <c r="E102" s="245">
        <v>0</v>
      </c>
      <c r="F102" s="343"/>
      <c r="G102" s="210">
        <f t="shared" si="2"/>
        <v>2472762.2499999925</v>
      </c>
    </row>
    <row r="103" spans="1:9">
      <c r="A103" s="322">
        <v>42549</v>
      </c>
      <c r="B103" s="51" t="s">
        <v>4252</v>
      </c>
      <c r="C103" s="245">
        <v>0</v>
      </c>
      <c r="E103" s="245">
        <v>2971</v>
      </c>
      <c r="F103" s="343"/>
      <c r="G103" s="210">
        <f t="shared" si="2"/>
        <v>2712313.9099999927</v>
      </c>
    </row>
    <row r="104" spans="1:9">
      <c r="A104" s="322">
        <v>42549</v>
      </c>
      <c r="B104" s="51" t="s">
        <v>4253</v>
      </c>
      <c r="C104" s="245">
        <v>132000</v>
      </c>
      <c r="D104" s="340" t="s">
        <v>775</v>
      </c>
      <c r="E104" s="245">
        <v>0</v>
      </c>
      <c r="F104" s="343"/>
      <c r="G104" s="210">
        <f t="shared" si="2"/>
        <v>2709342.9099999927</v>
      </c>
    </row>
    <row r="105" spans="1:9">
      <c r="A105" s="322">
        <v>42549</v>
      </c>
      <c r="B105" s="51" t="s">
        <v>4254</v>
      </c>
      <c r="C105" s="245">
        <v>0</v>
      </c>
      <c r="E105" s="245">
        <v>1199</v>
      </c>
      <c r="F105" s="343">
        <v>326</v>
      </c>
      <c r="G105" s="210">
        <f t="shared" si="2"/>
        <v>2841342.9099999927</v>
      </c>
      <c r="H105" s="250" t="s">
        <v>4241</v>
      </c>
    </row>
    <row r="106" spans="1:9">
      <c r="A106" s="322">
        <v>42549</v>
      </c>
      <c r="B106" s="51" t="s">
        <v>4255</v>
      </c>
      <c r="C106" s="245">
        <v>36085.19</v>
      </c>
      <c r="D106" s="340">
        <v>210</v>
      </c>
      <c r="E106" s="245">
        <v>0</v>
      </c>
      <c r="F106" s="343"/>
      <c r="G106" s="210">
        <f t="shared" si="2"/>
        <v>2840143.9099999927</v>
      </c>
    </row>
    <row r="107" spans="1:9">
      <c r="A107" s="322">
        <v>42549</v>
      </c>
      <c r="B107" s="51" t="s">
        <v>4256</v>
      </c>
      <c r="C107" s="245">
        <v>58</v>
      </c>
      <c r="D107" s="340">
        <v>212</v>
      </c>
      <c r="E107" s="245">
        <v>0</v>
      </c>
      <c r="F107" s="343"/>
      <c r="G107" s="210">
        <f t="shared" si="2"/>
        <v>2876229.0999999926</v>
      </c>
    </row>
    <row r="108" spans="1:9">
      <c r="A108" s="322">
        <v>42549</v>
      </c>
      <c r="B108" s="51" t="s">
        <v>4257</v>
      </c>
      <c r="C108" s="245">
        <v>4800</v>
      </c>
      <c r="D108" s="340">
        <v>213</v>
      </c>
      <c r="E108" s="245">
        <v>0</v>
      </c>
      <c r="F108" s="343"/>
      <c r="G108" s="210">
        <f t="shared" si="2"/>
        <v>2876287.0999999926</v>
      </c>
    </row>
    <row r="109" spans="1:9">
      <c r="A109" s="322">
        <v>42549</v>
      </c>
      <c r="B109" s="51" t="s">
        <v>4258</v>
      </c>
      <c r="C109" s="245">
        <v>0</v>
      </c>
      <c r="E109" s="245">
        <v>1840</v>
      </c>
      <c r="F109" s="343">
        <v>305</v>
      </c>
      <c r="G109" s="210">
        <f t="shared" si="2"/>
        <v>2881087.0999999926</v>
      </c>
      <c r="H109" s="250" t="s">
        <v>4259</v>
      </c>
    </row>
    <row r="110" spans="1:9">
      <c r="A110" s="322">
        <v>42549</v>
      </c>
      <c r="B110" s="51" t="s">
        <v>4260</v>
      </c>
      <c r="C110" s="245">
        <v>0</v>
      </c>
      <c r="E110" s="245">
        <v>199000</v>
      </c>
      <c r="F110" s="343">
        <v>304</v>
      </c>
      <c r="G110" s="210">
        <f t="shared" si="2"/>
        <v>2879247.0999999926</v>
      </c>
    </row>
    <row r="111" spans="1:9">
      <c r="A111" s="322">
        <v>42549</v>
      </c>
      <c r="B111" s="54" t="s">
        <v>4261</v>
      </c>
      <c r="C111" s="245">
        <v>0</v>
      </c>
      <c r="E111" s="245">
        <v>208366.25</v>
      </c>
      <c r="F111" s="343">
        <v>314</v>
      </c>
      <c r="G111" s="210">
        <f t="shared" si="2"/>
        <v>2680247.0999999926</v>
      </c>
      <c r="H111" s="250" t="s">
        <v>4262</v>
      </c>
      <c r="I111" s="99" t="s">
        <v>4263</v>
      </c>
    </row>
    <row r="112" spans="1:9">
      <c r="A112" s="322">
        <v>42549</v>
      </c>
      <c r="B112" s="54" t="s">
        <v>4264</v>
      </c>
      <c r="C112" s="245">
        <v>0</v>
      </c>
      <c r="E112" s="245">
        <v>290724.11</v>
      </c>
      <c r="F112" s="343">
        <v>315</v>
      </c>
      <c r="G112" s="210">
        <f t="shared" si="2"/>
        <v>2471880.8499999926</v>
      </c>
      <c r="H112" s="250" t="s">
        <v>4265</v>
      </c>
      <c r="I112" s="99" t="s">
        <v>4263</v>
      </c>
    </row>
    <row r="113" spans="1:9">
      <c r="A113" s="322">
        <v>42549</v>
      </c>
      <c r="B113" s="54" t="s">
        <v>4266</v>
      </c>
      <c r="C113" s="245">
        <v>0</v>
      </c>
      <c r="E113" s="245">
        <v>267812.89</v>
      </c>
      <c r="F113" s="343">
        <v>316</v>
      </c>
      <c r="G113" s="210">
        <f t="shared" si="2"/>
        <v>2181156.7399999928</v>
      </c>
      <c r="H113" s="250" t="s">
        <v>4267</v>
      </c>
      <c r="I113" s="99" t="s">
        <v>4263</v>
      </c>
    </row>
    <row r="114" spans="1:9">
      <c r="A114" s="322">
        <v>42549</v>
      </c>
      <c r="B114" s="54" t="s">
        <v>4268</v>
      </c>
      <c r="C114" s="245">
        <v>0</v>
      </c>
      <c r="E114" s="245">
        <v>289700</v>
      </c>
      <c r="F114" s="343">
        <v>317</v>
      </c>
      <c r="G114" s="210">
        <f t="shared" si="2"/>
        <v>1913343.8499999929</v>
      </c>
      <c r="H114" s="250" t="s">
        <v>4269</v>
      </c>
      <c r="I114" s="99" t="s">
        <v>4263</v>
      </c>
    </row>
    <row r="115" spans="1:9">
      <c r="A115" s="322">
        <v>42549</v>
      </c>
      <c r="B115" s="54" t="s">
        <v>4270</v>
      </c>
      <c r="C115" s="245">
        <v>0</v>
      </c>
      <c r="E115" s="245">
        <v>178199.35</v>
      </c>
      <c r="F115" s="343">
        <v>318</v>
      </c>
      <c r="G115" s="210">
        <f t="shared" si="2"/>
        <v>1623643.8499999929</v>
      </c>
      <c r="H115" s="250" t="s">
        <v>4271</v>
      </c>
      <c r="I115" s="99" t="s">
        <v>4263</v>
      </c>
    </row>
    <row r="116" spans="1:9">
      <c r="A116" s="322">
        <v>42549</v>
      </c>
      <c r="B116" s="54" t="s">
        <v>4272</v>
      </c>
      <c r="C116" s="245">
        <v>0</v>
      </c>
      <c r="E116" s="245">
        <v>83941.43</v>
      </c>
      <c r="F116" s="343">
        <v>319</v>
      </c>
      <c r="G116" s="210">
        <f t="shared" si="2"/>
        <v>1445444.4999999928</v>
      </c>
      <c r="H116" s="250" t="s">
        <v>4273</v>
      </c>
      <c r="I116" s="99" t="s">
        <v>4263</v>
      </c>
    </row>
    <row r="117" spans="1:9">
      <c r="A117" s="322">
        <v>42549</v>
      </c>
      <c r="B117" s="51" t="s">
        <v>4274</v>
      </c>
      <c r="C117" s="245">
        <v>7540.03</v>
      </c>
      <c r="D117" s="340">
        <v>211</v>
      </c>
      <c r="E117" s="245">
        <v>0</v>
      </c>
      <c r="F117" s="343"/>
      <c r="G117" s="210">
        <f t="shared" si="2"/>
        <v>1361503.0699999928</v>
      </c>
    </row>
    <row r="118" spans="1:9">
      <c r="A118" s="322">
        <v>42549</v>
      </c>
      <c r="B118" s="51" t="s">
        <v>4275</v>
      </c>
      <c r="C118" s="245">
        <v>866975.53</v>
      </c>
      <c r="D118" s="340">
        <v>208</v>
      </c>
      <c r="E118" s="245">
        <v>0</v>
      </c>
      <c r="F118" s="343"/>
      <c r="G118" s="210">
        <f t="shared" si="2"/>
        <v>1369043.0999999929</v>
      </c>
    </row>
    <row r="119" spans="1:9">
      <c r="A119" s="322">
        <v>42549</v>
      </c>
      <c r="B119" s="51" t="s">
        <v>4276</v>
      </c>
      <c r="C119" s="245">
        <v>0</v>
      </c>
      <c r="E119" s="245">
        <v>3685.81</v>
      </c>
      <c r="F119" s="343">
        <v>325</v>
      </c>
      <c r="G119" s="210">
        <f t="shared" si="2"/>
        <v>2236018.6299999929</v>
      </c>
      <c r="H119" s="250" t="s">
        <v>4241</v>
      </c>
    </row>
    <row r="120" spans="1:9">
      <c r="A120" s="322">
        <v>42549</v>
      </c>
      <c r="B120" s="51" t="s">
        <v>4277</v>
      </c>
      <c r="C120" s="245">
        <v>0</v>
      </c>
      <c r="E120" s="245">
        <v>103000</v>
      </c>
      <c r="F120" s="343">
        <v>301</v>
      </c>
      <c r="G120" s="210">
        <f t="shared" si="2"/>
        <v>2232332.8199999928</v>
      </c>
    </row>
    <row r="121" spans="1:9">
      <c r="A121" s="322">
        <v>42549</v>
      </c>
      <c r="B121" s="51" t="s">
        <v>4278</v>
      </c>
      <c r="C121" s="245">
        <v>0</v>
      </c>
      <c r="E121" s="245">
        <v>375000</v>
      </c>
      <c r="F121" s="343">
        <v>294</v>
      </c>
      <c r="G121" s="210">
        <f t="shared" si="2"/>
        <v>2129332.8199999928</v>
      </c>
      <c r="H121" s="250" t="s">
        <v>4241</v>
      </c>
    </row>
    <row r="122" spans="1:9">
      <c r="A122" s="322">
        <v>42549</v>
      </c>
      <c r="B122" s="51" t="s">
        <v>4279</v>
      </c>
      <c r="C122" s="245">
        <v>999971.43</v>
      </c>
      <c r="D122" s="340">
        <v>214</v>
      </c>
      <c r="E122" s="245">
        <v>0</v>
      </c>
      <c r="F122" s="343"/>
      <c r="G122" s="210">
        <f t="shared" si="2"/>
        <v>1754332.8199999928</v>
      </c>
      <c r="H122" s="250" t="s">
        <v>4280</v>
      </c>
    </row>
    <row r="123" spans="1:9">
      <c r="A123" s="322">
        <v>42549</v>
      </c>
      <c r="B123" s="326" t="s">
        <v>4281</v>
      </c>
      <c r="C123" s="245">
        <v>0</v>
      </c>
      <c r="E123" s="245">
        <v>118324.54</v>
      </c>
      <c r="F123" s="343">
        <v>299</v>
      </c>
      <c r="G123" s="210">
        <f t="shared" si="2"/>
        <v>2754304.249999993</v>
      </c>
      <c r="H123" s="250" t="s">
        <v>4282</v>
      </c>
    </row>
    <row r="124" spans="1:9">
      <c r="A124" s="322">
        <v>42549</v>
      </c>
      <c r="B124" s="51" t="s">
        <v>4283</v>
      </c>
      <c r="C124" s="245">
        <v>128000</v>
      </c>
      <c r="D124" s="340">
        <v>204</v>
      </c>
      <c r="E124" s="245">
        <v>0</v>
      </c>
      <c r="F124" s="343"/>
      <c r="G124" s="210">
        <f t="shared" si="2"/>
        <v>2635979.709999993</v>
      </c>
    </row>
    <row r="125" spans="1:9">
      <c r="A125" s="322">
        <v>42549</v>
      </c>
      <c r="B125" s="51" t="s">
        <v>4284</v>
      </c>
      <c r="C125" s="245">
        <v>0</v>
      </c>
      <c r="E125" s="245">
        <v>128000</v>
      </c>
      <c r="F125" s="343">
        <v>298</v>
      </c>
      <c r="G125" s="210">
        <f t="shared" si="2"/>
        <v>2763979.709999993</v>
      </c>
      <c r="H125" s="250" t="s">
        <v>4241</v>
      </c>
    </row>
    <row r="126" spans="1:9">
      <c r="A126" s="322">
        <v>42549</v>
      </c>
      <c r="B126" s="51" t="s">
        <v>4285</v>
      </c>
      <c r="C126" s="245">
        <v>86000</v>
      </c>
      <c r="D126" s="340">
        <v>203</v>
      </c>
      <c r="E126" s="245">
        <v>0</v>
      </c>
      <c r="F126" s="343"/>
      <c r="G126" s="210">
        <f t="shared" si="2"/>
        <v>2635979.709999993</v>
      </c>
    </row>
    <row r="127" spans="1:9">
      <c r="A127" s="322">
        <v>42549</v>
      </c>
      <c r="B127" s="51" t="s">
        <v>4286</v>
      </c>
      <c r="C127" s="245">
        <v>0</v>
      </c>
      <c r="E127" s="245">
        <v>86000</v>
      </c>
      <c r="F127" s="343">
        <v>293</v>
      </c>
      <c r="G127" s="210">
        <f t="shared" si="2"/>
        <v>2721979.709999993</v>
      </c>
      <c r="H127" s="250" t="s">
        <v>4241</v>
      </c>
    </row>
    <row r="128" spans="1:9">
      <c r="A128" s="322">
        <v>42549</v>
      </c>
      <c r="B128" s="51" t="s">
        <v>4287</v>
      </c>
      <c r="C128" s="245">
        <v>0</v>
      </c>
      <c r="E128" s="245">
        <v>61200</v>
      </c>
      <c r="F128" s="343">
        <v>291</v>
      </c>
      <c r="G128" s="210">
        <f t="shared" si="2"/>
        <v>2635979.709999993</v>
      </c>
    </row>
    <row r="129" spans="1:12">
      <c r="A129" s="322">
        <v>42549</v>
      </c>
      <c r="B129" s="51" t="s">
        <v>4288</v>
      </c>
      <c r="C129" s="245">
        <v>0</v>
      </c>
      <c r="E129" s="245">
        <v>337516.68</v>
      </c>
      <c r="F129" s="343">
        <v>269</v>
      </c>
      <c r="G129" s="210">
        <f t="shared" si="2"/>
        <v>2574779.709999993</v>
      </c>
    </row>
    <row r="130" spans="1:12">
      <c r="A130" s="322">
        <v>42549</v>
      </c>
      <c r="B130" s="51" t="s">
        <v>4289</v>
      </c>
      <c r="C130" s="245">
        <v>0</v>
      </c>
      <c r="E130" s="245">
        <v>249275.73</v>
      </c>
      <c r="F130" s="343">
        <v>276</v>
      </c>
      <c r="G130" s="210">
        <f t="shared" si="2"/>
        <v>2237263.0299999928</v>
      </c>
    </row>
    <row r="131" spans="1:12">
      <c r="A131" s="322">
        <v>42549</v>
      </c>
      <c r="B131" s="95" t="s">
        <v>4290</v>
      </c>
      <c r="C131" s="245">
        <v>0</v>
      </c>
      <c r="E131" s="245">
        <v>2886.13</v>
      </c>
      <c r="F131" s="340" t="s">
        <v>5040</v>
      </c>
      <c r="G131" s="210">
        <f t="shared" si="2"/>
        <v>1987987.2999999926</v>
      </c>
    </row>
    <row r="132" spans="1:12">
      <c r="A132" s="322">
        <v>42549</v>
      </c>
      <c r="B132" s="327" t="s">
        <v>4180</v>
      </c>
      <c r="C132" s="245">
        <v>14.38</v>
      </c>
      <c r="D132" s="340" t="s">
        <v>5041</v>
      </c>
      <c r="E132" s="245">
        <v>0</v>
      </c>
      <c r="F132" s="340" t="s">
        <v>5040</v>
      </c>
      <c r="G132" s="210">
        <f t="shared" si="2"/>
        <v>1985101.1699999927</v>
      </c>
    </row>
    <row r="133" spans="1:12">
      <c r="A133" s="322">
        <v>42549</v>
      </c>
      <c r="B133" s="327" t="s">
        <v>4181</v>
      </c>
      <c r="C133" s="245">
        <v>89.85</v>
      </c>
      <c r="D133" s="340" t="s">
        <v>5041</v>
      </c>
      <c r="E133" s="245">
        <v>0</v>
      </c>
      <c r="F133" s="340" t="s">
        <v>5040</v>
      </c>
      <c r="G133" s="210">
        <f t="shared" si="2"/>
        <v>1985115.5499999926</v>
      </c>
    </row>
    <row r="134" spans="1:12">
      <c r="A134" s="322">
        <v>42549</v>
      </c>
      <c r="B134" s="51" t="s">
        <v>4182</v>
      </c>
      <c r="C134" s="245">
        <v>0</v>
      </c>
      <c r="E134" s="245">
        <v>30867</v>
      </c>
      <c r="F134" s="340" t="s">
        <v>5040</v>
      </c>
      <c r="G134" s="210">
        <f t="shared" ref="G134:G198" si="3">+G135-C134+E134</f>
        <v>1985205.3999999927</v>
      </c>
    </row>
    <row r="135" spans="1:12">
      <c r="A135" s="322">
        <v>42549</v>
      </c>
      <c r="B135" s="327" t="s">
        <v>4183</v>
      </c>
      <c r="C135" s="245">
        <v>166.75</v>
      </c>
      <c r="D135" s="340" t="s">
        <v>5041</v>
      </c>
      <c r="E135" s="245">
        <v>0</v>
      </c>
      <c r="F135" s="340" t="s">
        <v>5040</v>
      </c>
      <c r="G135" s="210">
        <f t="shared" si="3"/>
        <v>1954338.3999999927</v>
      </c>
    </row>
    <row r="136" spans="1:12">
      <c r="A136" s="322">
        <v>42549</v>
      </c>
      <c r="B136" s="327" t="s">
        <v>4184</v>
      </c>
      <c r="C136" s="245">
        <v>1042.21</v>
      </c>
      <c r="D136" s="340" t="s">
        <v>5041</v>
      </c>
      <c r="E136" s="245">
        <v>0</v>
      </c>
      <c r="F136" s="340" t="s">
        <v>5040</v>
      </c>
      <c r="G136" s="210">
        <f t="shared" si="3"/>
        <v>1954505.1499999927</v>
      </c>
    </row>
    <row r="137" spans="1:12">
      <c r="A137" s="322">
        <v>42549</v>
      </c>
      <c r="B137" s="51" t="s">
        <v>4185</v>
      </c>
      <c r="C137" s="245">
        <v>0</v>
      </c>
      <c r="E137" s="245">
        <v>42539.68</v>
      </c>
      <c r="F137" s="340" t="s">
        <v>5040</v>
      </c>
      <c r="G137" s="210">
        <f t="shared" si="3"/>
        <v>1955547.3599999927</v>
      </c>
    </row>
    <row r="138" spans="1:12">
      <c r="A138" s="322">
        <v>42548</v>
      </c>
      <c r="B138" s="51" t="s">
        <v>4291</v>
      </c>
      <c r="C138" s="245">
        <v>135000</v>
      </c>
      <c r="D138" s="340">
        <v>191</v>
      </c>
      <c r="E138" s="245">
        <v>0</v>
      </c>
      <c r="F138" s="340" t="s">
        <v>5040</v>
      </c>
      <c r="G138" s="210">
        <f t="shared" si="3"/>
        <v>1913007.6799999927</v>
      </c>
      <c r="K138" s="129">
        <v>1913007.68</v>
      </c>
      <c r="L138" s="195">
        <f>+G138-K138</f>
        <v>-7.2177499532699585E-9</v>
      </c>
    </row>
    <row r="139" spans="1:12">
      <c r="A139" s="322">
        <v>42548</v>
      </c>
      <c r="B139" s="51" t="s">
        <v>4292</v>
      </c>
      <c r="C139" s="245">
        <v>0</v>
      </c>
      <c r="E139" s="245">
        <v>1025</v>
      </c>
      <c r="F139" s="343">
        <v>302</v>
      </c>
      <c r="G139" s="210">
        <f t="shared" si="3"/>
        <v>2048007.6799999927</v>
      </c>
      <c r="H139" s="250" t="s">
        <v>4293</v>
      </c>
    </row>
    <row r="140" spans="1:12">
      <c r="A140" s="322">
        <v>42548</v>
      </c>
      <c r="B140" s="51" t="s">
        <v>4294</v>
      </c>
      <c r="C140" s="245">
        <v>100000</v>
      </c>
      <c r="D140" s="340">
        <v>202</v>
      </c>
      <c r="E140" s="245">
        <v>0</v>
      </c>
      <c r="F140" s="343"/>
      <c r="G140" s="210">
        <f t="shared" si="3"/>
        <v>2046982.6799999927</v>
      </c>
    </row>
    <row r="141" spans="1:12">
      <c r="A141" s="322">
        <v>42548</v>
      </c>
      <c r="B141" s="51" t="s">
        <v>4295</v>
      </c>
      <c r="C141" s="245">
        <v>0</v>
      </c>
      <c r="E141" s="245">
        <v>250000</v>
      </c>
      <c r="F141" s="343">
        <v>297</v>
      </c>
      <c r="G141" s="210">
        <f t="shared" si="3"/>
        <v>2146982.6799999927</v>
      </c>
      <c r="H141" s="250" t="s">
        <v>4293</v>
      </c>
    </row>
    <row r="142" spans="1:12">
      <c r="A142" s="322">
        <v>42548</v>
      </c>
      <c r="B142" s="51" t="s">
        <v>4296</v>
      </c>
      <c r="C142" s="245">
        <v>20000</v>
      </c>
      <c r="D142" s="340">
        <v>206</v>
      </c>
      <c r="E142" s="245">
        <v>0</v>
      </c>
      <c r="F142" s="343"/>
      <c r="G142" s="210">
        <f t="shared" si="3"/>
        <v>1896982.6799999927</v>
      </c>
    </row>
    <row r="143" spans="1:12">
      <c r="A143" s="322">
        <v>42548</v>
      </c>
      <c r="B143" s="51" t="s">
        <v>4297</v>
      </c>
      <c r="C143" s="245">
        <v>2704.35</v>
      </c>
      <c r="D143" s="340">
        <v>207</v>
      </c>
      <c r="E143" s="245">
        <v>0</v>
      </c>
      <c r="F143" s="343"/>
      <c r="G143" s="210">
        <f t="shared" si="3"/>
        <v>1916982.6799999927</v>
      </c>
    </row>
    <row r="144" spans="1:12">
      <c r="A144" s="322">
        <v>42548</v>
      </c>
      <c r="B144" s="54" t="s">
        <v>4298</v>
      </c>
      <c r="C144" s="245">
        <v>0</v>
      </c>
      <c r="E144" s="245">
        <v>184118.9</v>
      </c>
      <c r="F144" s="343">
        <v>307</v>
      </c>
      <c r="G144" s="210">
        <f t="shared" si="3"/>
        <v>1919687.0299999928</v>
      </c>
      <c r="H144" s="250" t="s">
        <v>4299</v>
      </c>
      <c r="I144" s="99" t="s">
        <v>4300</v>
      </c>
    </row>
    <row r="145" spans="1:9">
      <c r="A145" s="322">
        <v>42548</v>
      </c>
      <c r="B145" s="54" t="s">
        <v>4301</v>
      </c>
      <c r="C145" s="245">
        <v>0</v>
      </c>
      <c r="E145" s="245">
        <v>50000.02</v>
      </c>
      <c r="F145" s="343">
        <v>308</v>
      </c>
      <c r="G145" s="210">
        <f t="shared" si="3"/>
        <v>1735568.1299999929</v>
      </c>
      <c r="H145" s="250" t="s">
        <v>4302</v>
      </c>
      <c r="I145" s="99" t="s">
        <v>4300</v>
      </c>
    </row>
    <row r="146" spans="1:9">
      <c r="A146" s="322">
        <v>42548</v>
      </c>
      <c r="B146" s="54" t="s">
        <v>4303</v>
      </c>
      <c r="C146" s="245">
        <v>0</v>
      </c>
      <c r="E146" s="245">
        <v>251434.44</v>
      </c>
      <c r="F146" s="343">
        <v>309</v>
      </c>
      <c r="G146" s="210">
        <f t="shared" si="3"/>
        <v>1685568.1099999929</v>
      </c>
      <c r="H146" s="250" t="s">
        <v>4304</v>
      </c>
      <c r="I146" s="99" t="s">
        <v>4300</v>
      </c>
    </row>
    <row r="147" spans="1:9">
      <c r="A147" s="322">
        <v>42548</v>
      </c>
      <c r="B147" s="54" t="s">
        <v>4305</v>
      </c>
      <c r="C147" s="245">
        <v>0</v>
      </c>
      <c r="E147" s="245">
        <v>83135.75</v>
      </c>
      <c r="F147" s="343">
        <v>310</v>
      </c>
      <c r="G147" s="210">
        <f t="shared" si="3"/>
        <v>1434133.6699999929</v>
      </c>
      <c r="H147" s="250" t="s">
        <v>4306</v>
      </c>
      <c r="I147" s="99" t="s">
        <v>4300</v>
      </c>
    </row>
    <row r="148" spans="1:9">
      <c r="A148" s="322">
        <v>42548</v>
      </c>
      <c r="B148" s="54" t="s">
        <v>4307</v>
      </c>
      <c r="C148" s="245">
        <v>0</v>
      </c>
      <c r="E148" s="245">
        <v>66000</v>
      </c>
      <c r="F148" s="343">
        <v>311</v>
      </c>
      <c r="G148" s="210">
        <f t="shared" si="3"/>
        <v>1350997.9199999929</v>
      </c>
      <c r="H148" s="250" t="s">
        <v>4308</v>
      </c>
      <c r="I148" s="99" t="s">
        <v>4300</v>
      </c>
    </row>
    <row r="149" spans="1:9">
      <c r="A149" s="322">
        <v>42548</v>
      </c>
      <c r="B149" s="54" t="s">
        <v>4309</v>
      </c>
      <c r="C149" s="245">
        <v>0</v>
      </c>
      <c r="E149" s="245">
        <v>115462.75</v>
      </c>
      <c r="F149" s="343">
        <v>312</v>
      </c>
      <c r="G149" s="210">
        <f t="shared" si="3"/>
        <v>1284997.9199999929</v>
      </c>
      <c r="H149" s="250" t="s">
        <v>4310</v>
      </c>
      <c r="I149" s="99" t="s">
        <v>4300</v>
      </c>
    </row>
    <row r="150" spans="1:9">
      <c r="A150" s="322">
        <v>42548</v>
      </c>
      <c r="B150" s="54" t="s">
        <v>4311</v>
      </c>
      <c r="C150" s="245">
        <v>0</v>
      </c>
      <c r="E150" s="245">
        <v>62032.9</v>
      </c>
      <c r="F150" s="343">
        <v>313</v>
      </c>
      <c r="G150" s="210">
        <f t="shared" si="3"/>
        <v>1169535.1699999929</v>
      </c>
      <c r="H150" s="250" t="s">
        <v>4312</v>
      </c>
      <c r="I150" s="99" t="s">
        <v>4300</v>
      </c>
    </row>
    <row r="151" spans="1:9">
      <c r="A151" s="322">
        <v>42548</v>
      </c>
      <c r="B151" s="51" t="s">
        <v>4313</v>
      </c>
      <c r="C151" s="245">
        <v>0</v>
      </c>
      <c r="E151" s="245">
        <v>332000</v>
      </c>
      <c r="F151" s="343">
        <v>290</v>
      </c>
      <c r="G151" s="210">
        <f t="shared" si="3"/>
        <v>1107502.269999993</v>
      </c>
    </row>
    <row r="152" spans="1:9">
      <c r="A152" s="322">
        <v>42548</v>
      </c>
      <c r="B152" s="51" t="s">
        <v>4314</v>
      </c>
      <c r="C152" s="48">
        <v>1024312.65</v>
      </c>
      <c r="D152" s="341">
        <v>76</v>
      </c>
      <c r="E152" s="48">
        <v>0</v>
      </c>
      <c r="F152" s="81"/>
      <c r="G152" s="210">
        <f t="shared" si="3"/>
        <v>775502.26999999315</v>
      </c>
    </row>
    <row r="153" spans="1:9">
      <c r="A153" s="322">
        <v>42548</v>
      </c>
      <c r="B153" s="51" t="s">
        <v>4315</v>
      </c>
      <c r="C153" s="48">
        <v>1275641.97</v>
      </c>
      <c r="D153" s="341">
        <v>205</v>
      </c>
      <c r="E153" s="48">
        <v>0</v>
      </c>
      <c r="F153" s="81"/>
      <c r="G153" s="210">
        <f t="shared" si="3"/>
        <v>1799814.9199999932</v>
      </c>
    </row>
    <row r="154" spans="1:9">
      <c r="A154" s="271">
        <v>42548</v>
      </c>
      <c r="B154" s="269" t="s">
        <v>13</v>
      </c>
      <c r="C154" s="120"/>
      <c r="D154" s="315"/>
      <c r="E154" s="120">
        <v>261200</v>
      </c>
      <c r="F154" s="80">
        <v>283</v>
      </c>
      <c r="G154" s="210">
        <f t="shared" si="3"/>
        <v>3075456.8899999931</v>
      </c>
      <c r="H154" s="250" t="s">
        <v>4293</v>
      </c>
    </row>
    <row r="155" spans="1:9">
      <c r="A155" s="271">
        <v>42548</v>
      </c>
      <c r="B155" s="269" t="s">
        <v>4316</v>
      </c>
      <c r="C155" s="330"/>
      <c r="E155" s="331">
        <v>2590</v>
      </c>
      <c r="F155" s="343">
        <v>285</v>
      </c>
      <c r="G155" s="210">
        <f t="shared" si="3"/>
        <v>2814256.8899999931</v>
      </c>
      <c r="H155" s="250" t="s">
        <v>815</v>
      </c>
    </row>
    <row r="156" spans="1:9">
      <c r="A156" s="271">
        <v>42548</v>
      </c>
      <c r="B156" s="269" t="s">
        <v>4317</v>
      </c>
      <c r="C156" s="266"/>
      <c r="E156" s="331">
        <v>100000</v>
      </c>
      <c r="F156" s="343">
        <v>279</v>
      </c>
      <c r="G156" s="210">
        <f t="shared" si="3"/>
        <v>2811666.8899999931</v>
      </c>
      <c r="H156" s="250" t="s">
        <v>4293</v>
      </c>
    </row>
    <row r="157" spans="1:9">
      <c r="A157" s="271">
        <v>42548</v>
      </c>
      <c r="B157" s="271" t="s">
        <v>4318</v>
      </c>
      <c r="C157" s="269"/>
      <c r="D157" s="254"/>
      <c r="E157" s="329">
        <v>815000</v>
      </c>
      <c r="F157" s="232">
        <v>287</v>
      </c>
      <c r="G157" s="210">
        <f t="shared" si="3"/>
        <v>2711666.8899999931</v>
      </c>
    </row>
    <row r="158" spans="1:9">
      <c r="A158" s="271">
        <v>42548</v>
      </c>
      <c r="B158" s="271" t="s">
        <v>1165</v>
      </c>
      <c r="C158" s="330">
        <v>999968.7</v>
      </c>
      <c r="D158" s="340">
        <v>201</v>
      </c>
      <c r="E158" s="331"/>
      <c r="F158" s="343"/>
      <c r="G158" s="210">
        <f t="shared" si="3"/>
        <v>1896666.8899999934</v>
      </c>
      <c r="H158" s="250" t="s">
        <v>4319</v>
      </c>
    </row>
    <row r="159" spans="1:9">
      <c r="A159" s="271">
        <v>42548</v>
      </c>
      <c r="B159" s="271" t="s">
        <v>4320</v>
      </c>
      <c r="C159" s="266"/>
      <c r="E159" s="331">
        <v>85000</v>
      </c>
      <c r="F159" s="343">
        <v>281</v>
      </c>
      <c r="G159" s="210">
        <f t="shared" si="3"/>
        <v>2896635.5899999933</v>
      </c>
      <c r="H159" s="250" t="s">
        <v>4293</v>
      </c>
    </row>
    <row r="160" spans="1:9">
      <c r="A160" s="271">
        <v>42548</v>
      </c>
      <c r="B160" s="332" t="s">
        <v>4321</v>
      </c>
      <c r="C160" s="266"/>
      <c r="E160" s="331">
        <v>33255.11</v>
      </c>
      <c r="F160" s="343">
        <v>280</v>
      </c>
      <c r="G160" s="210">
        <f t="shared" si="3"/>
        <v>2811635.5899999933</v>
      </c>
      <c r="H160" s="250" t="s">
        <v>4322</v>
      </c>
    </row>
    <row r="161" spans="1:7">
      <c r="A161" s="271">
        <v>42548</v>
      </c>
      <c r="B161" s="292" t="s">
        <v>4323</v>
      </c>
      <c r="C161" s="329">
        <v>0</v>
      </c>
      <c r="E161" s="329">
        <v>978.37</v>
      </c>
      <c r="F161" s="340" t="s">
        <v>5040</v>
      </c>
      <c r="G161" s="210">
        <f t="shared" si="3"/>
        <v>2778380.4799999935</v>
      </c>
    </row>
    <row r="162" spans="1:7">
      <c r="A162" s="271">
        <v>42548</v>
      </c>
      <c r="B162" s="296" t="s">
        <v>50</v>
      </c>
      <c r="C162" s="329">
        <v>8.1199999999999992</v>
      </c>
      <c r="D162" s="340" t="s">
        <v>5041</v>
      </c>
      <c r="E162" s="331"/>
      <c r="F162" s="343"/>
      <c r="G162" s="210">
        <f t="shared" si="3"/>
        <v>2777402.1099999934</v>
      </c>
    </row>
    <row r="163" spans="1:7">
      <c r="A163" s="271">
        <v>42548</v>
      </c>
      <c r="B163" s="296" t="s">
        <v>52</v>
      </c>
      <c r="C163" s="331">
        <v>50.78</v>
      </c>
      <c r="D163" s="340" t="s">
        <v>5041</v>
      </c>
      <c r="E163" s="331"/>
      <c r="F163" s="343"/>
      <c r="G163" s="210">
        <f t="shared" si="3"/>
        <v>2777410.2299999935</v>
      </c>
    </row>
    <row r="164" spans="1:7">
      <c r="A164" s="271">
        <v>42548</v>
      </c>
      <c r="B164" s="266" t="s">
        <v>53</v>
      </c>
      <c r="C164" s="331"/>
      <c r="E164" s="331">
        <v>4944.8</v>
      </c>
      <c r="F164" s="343">
        <v>268</v>
      </c>
      <c r="G164" s="210">
        <f t="shared" si="3"/>
        <v>2777461.0099999933</v>
      </c>
    </row>
    <row r="165" spans="1:7">
      <c r="A165" s="271">
        <v>42548</v>
      </c>
      <c r="B165" s="296" t="s">
        <v>55</v>
      </c>
      <c r="C165" s="331">
        <v>10.6</v>
      </c>
      <c r="D165" s="340" t="s">
        <v>5041</v>
      </c>
      <c r="E165" s="331"/>
      <c r="F165" s="343"/>
      <c r="G165" s="210">
        <f t="shared" si="3"/>
        <v>2772516.2099999934</v>
      </c>
    </row>
    <row r="166" spans="1:7">
      <c r="A166" s="271">
        <v>42548</v>
      </c>
      <c r="B166" s="296" t="s">
        <v>56</v>
      </c>
      <c r="C166" s="331">
        <v>66.239999999999995</v>
      </c>
      <c r="D166" s="340" t="s">
        <v>5041</v>
      </c>
      <c r="E166" s="331"/>
      <c r="F166" s="343"/>
      <c r="G166" s="210">
        <f t="shared" si="3"/>
        <v>2772526.8099999935</v>
      </c>
    </row>
    <row r="167" spans="1:7">
      <c r="A167" s="271">
        <v>42548</v>
      </c>
      <c r="B167" s="266" t="s">
        <v>57</v>
      </c>
      <c r="C167" s="331"/>
      <c r="E167" s="331">
        <v>2704.11</v>
      </c>
      <c r="F167" s="343">
        <v>268</v>
      </c>
      <c r="G167" s="210">
        <f t="shared" si="3"/>
        <v>2772593.0499999938</v>
      </c>
    </row>
    <row r="168" spans="1:7">
      <c r="A168" s="271">
        <v>42548</v>
      </c>
      <c r="B168" s="296" t="s">
        <v>55</v>
      </c>
      <c r="C168" s="331">
        <v>39.200000000000003</v>
      </c>
      <c r="D168" s="340" t="s">
        <v>5041</v>
      </c>
      <c r="E168" s="331"/>
      <c r="F168" s="343"/>
      <c r="G168" s="210">
        <f t="shared" si="3"/>
        <v>2769888.9399999939</v>
      </c>
    </row>
    <row r="169" spans="1:7">
      <c r="A169" s="271">
        <v>42548</v>
      </c>
      <c r="B169" s="296" t="s">
        <v>56</v>
      </c>
      <c r="C169" s="331">
        <v>245</v>
      </c>
      <c r="D169" s="340" t="s">
        <v>5041</v>
      </c>
      <c r="E169" s="331"/>
      <c r="F169" s="343"/>
      <c r="G169" s="210">
        <f t="shared" si="3"/>
        <v>2769928.1399999941</v>
      </c>
    </row>
    <row r="170" spans="1:7">
      <c r="A170" s="271">
        <v>42548</v>
      </c>
      <c r="B170" s="266" t="s">
        <v>57</v>
      </c>
      <c r="C170" s="331"/>
      <c r="E170" s="331">
        <v>10000</v>
      </c>
      <c r="F170" s="343">
        <v>278</v>
      </c>
      <c r="G170" s="210">
        <f t="shared" si="3"/>
        <v>2770173.1399999941</v>
      </c>
    </row>
    <row r="171" spans="1:7">
      <c r="A171" s="271">
        <v>42548</v>
      </c>
      <c r="B171" s="296" t="s">
        <v>50</v>
      </c>
      <c r="C171" s="331">
        <v>29.78</v>
      </c>
      <c r="D171" s="340" t="s">
        <v>5041</v>
      </c>
      <c r="E171" s="331"/>
      <c r="F171" s="343"/>
      <c r="G171" s="210">
        <f t="shared" si="3"/>
        <v>2760173.1399999941</v>
      </c>
    </row>
    <row r="172" spans="1:7">
      <c r="A172" s="271">
        <v>42548</v>
      </c>
      <c r="B172" s="296" t="s">
        <v>52</v>
      </c>
      <c r="C172" s="331">
        <v>186.14</v>
      </c>
      <c r="D172" s="340" t="s">
        <v>5041</v>
      </c>
      <c r="E172" s="331"/>
      <c r="F172" s="343"/>
      <c r="G172" s="210">
        <f t="shared" si="3"/>
        <v>2760202.9199999939</v>
      </c>
    </row>
    <row r="173" spans="1:7">
      <c r="A173" s="271">
        <v>42548</v>
      </c>
      <c r="B173" s="266" t="s">
        <v>53</v>
      </c>
      <c r="C173" s="331"/>
      <c r="E173" s="331">
        <v>31068.01</v>
      </c>
      <c r="F173" s="343">
        <v>277</v>
      </c>
      <c r="G173" s="210">
        <f t="shared" si="3"/>
        <v>2760389.059999994</v>
      </c>
    </row>
    <row r="174" spans="1:7">
      <c r="A174" s="271">
        <v>42548</v>
      </c>
      <c r="B174" s="296" t="s">
        <v>55</v>
      </c>
      <c r="C174" s="331">
        <v>4.0199999999999996</v>
      </c>
      <c r="D174" s="340" t="s">
        <v>5041</v>
      </c>
      <c r="E174" s="331"/>
      <c r="F174" s="343"/>
      <c r="G174" s="210">
        <f t="shared" si="3"/>
        <v>2729321.0499999942</v>
      </c>
    </row>
    <row r="175" spans="1:7">
      <c r="A175" s="271">
        <v>42548</v>
      </c>
      <c r="B175" s="296" t="s">
        <v>56</v>
      </c>
      <c r="C175" s="331">
        <v>25.11</v>
      </c>
      <c r="D175" s="340" t="s">
        <v>5041</v>
      </c>
      <c r="E175" s="331"/>
      <c r="F175" s="343"/>
      <c r="G175" s="210">
        <f t="shared" si="3"/>
        <v>2729325.0699999942</v>
      </c>
    </row>
    <row r="176" spans="1:7">
      <c r="A176" s="271">
        <v>42548</v>
      </c>
      <c r="B176" s="266" t="s">
        <v>57</v>
      </c>
      <c r="C176" s="331"/>
      <c r="E176" s="331">
        <v>1025</v>
      </c>
      <c r="F176" s="343">
        <v>277</v>
      </c>
      <c r="G176" s="210">
        <f t="shared" si="3"/>
        <v>2729350.1799999941</v>
      </c>
    </row>
    <row r="177" spans="1:12">
      <c r="A177" s="271">
        <v>42548</v>
      </c>
      <c r="B177" s="266" t="s">
        <v>5038</v>
      </c>
      <c r="C177" s="331">
        <v>5229.66</v>
      </c>
      <c r="D177" s="340">
        <v>196</v>
      </c>
      <c r="E177" s="331"/>
      <c r="F177" s="343"/>
      <c r="G177" s="210">
        <f t="shared" si="3"/>
        <v>2728325.1799999941</v>
      </c>
    </row>
    <row r="178" spans="1:12">
      <c r="A178" s="264">
        <v>42546</v>
      </c>
      <c r="B178" s="266" t="s">
        <v>4324</v>
      </c>
      <c r="C178" s="331"/>
      <c r="E178" s="331">
        <v>100000</v>
      </c>
      <c r="F178" s="343">
        <v>292</v>
      </c>
      <c r="G178" s="210">
        <f t="shared" si="3"/>
        <v>2733554.8399999943</v>
      </c>
      <c r="H178" s="250" t="s">
        <v>4325</v>
      </c>
      <c r="K178" s="129">
        <v>2733554.84</v>
      </c>
      <c r="L178" s="195">
        <f>+G178-K178</f>
        <v>-5.5879354476928711E-9</v>
      </c>
    </row>
    <row r="179" spans="1:12">
      <c r="A179" s="264">
        <v>42546</v>
      </c>
      <c r="B179" s="266" t="s">
        <v>4326</v>
      </c>
      <c r="C179" s="331"/>
      <c r="E179" s="331">
        <v>106616.69</v>
      </c>
      <c r="F179" s="343">
        <v>274</v>
      </c>
      <c r="G179" s="210">
        <f t="shared" si="3"/>
        <v>2633554.8399999943</v>
      </c>
      <c r="H179" s="250" t="s">
        <v>4241</v>
      </c>
    </row>
    <row r="180" spans="1:12">
      <c r="A180" s="264">
        <v>42546</v>
      </c>
      <c r="B180" s="266" t="s">
        <v>4327</v>
      </c>
      <c r="C180" s="331"/>
      <c r="E180" s="331">
        <v>135000</v>
      </c>
      <c r="F180" s="343">
        <v>275</v>
      </c>
      <c r="G180" s="210">
        <f t="shared" si="3"/>
        <v>2526938.1499999943</v>
      </c>
      <c r="H180" s="250" t="s">
        <v>4241</v>
      </c>
    </row>
    <row r="181" spans="1:12">
      <c r="A181" s="264">
        <v>42546</v>
      </c>
      <c r="B181" s="266" t="s">
        <v>13</v>
      </c>
      <c r="C181" s="331"/>
      <c r="E181" s="331">
        <v>7768.36</v>
      </c>
      <c r="F181" s="343">
        <v>262</v>
      </c>
      <c r="G181" s="210">
        <f t="shared" si="3"/>
        <v>2391938.1499999943</v>
      </c>
    </row>
    <row r="182" spans="1:12">
      <c r="A182" s="271">
        <v>42546</v>
      </c>
      <c r="B182" s="269" t="s">
        <v>4328</v>
      </c>
      <c r="C182" s="329"/>
      <c r="D182" s="254"/>
      <c r="E182" s="329">
        <v>80000</v>
      </c>
      <c r="F182" s="232">
        <v>272</v>
      </c>
      <c r="G182" s="210">
        <f t="shared" si="3"/>
        <v>2384169.7899999944</v>
      </c>
      <c r="H182" s="250" t="s">
        <v>4329</v>
      </c>
    </row>
    <row r="183" spans="1:12">
      <c r="A183" s="271">
        <v>42546</v>
      </c>
      <c r="B183" s="269" t="s">
        <v>4330</v>
      </c>
      <c r="C183" s="329"/>
      <c r="D183" s="254"/>
      <c r="E183" s="329">
        <v>100000</v>
      </c>
      <c r="F183" s="232">
        <v>273</v>
      </c>
      <c r="G183" s="210">
        <f t="shared" si="3"/>
        <v>2304169.7899999944</v>
      </c>
      <c r="H183" s="250" t="s">
        <v>4329</v>
      </c>
    </row>
    <row r="184" spans="1:12">
      <c r="A184" s="271">
        <v>42546</v>
      </c>
      <c r="B184" s="269" t="s">
        <v>4331</v>
      </c>
      <c r="C184" s="329"/>
      <c r="D184" s="254"/>
      <c r="E184" s="329">
        <v>142815.51</v>
      </c>
      <c r="F184" s="232">
        <v>244</v>
      </c>
      <c r="G184" s="210">
        <f t="shared" si="3"/>
        <v>2204169.7899999944</v>
      </c>
    </row>
    <row r="185" spans="1:12">
      <c r="A185" s="264">
        <v>42545</v>
      </c>
      <c r="B185" s="269" t="s">
        <v>4332</v>
      </c>
      <c r="C185" s="329"/>
      <c r="D185" s="254"/>
      <c r="E185" s="329">
        <v>1025</v>
      </c>
      <c r="F185" s="344">
        <v>251</v>
      </c>
      <c r="G185" s="210">
        <f t="shared" si="3"/>
        <v>2061354.2799999947</v>
      </c>
      <c r="H185" s="250" t="s">
        <v>4329</v>
      </c>
      <c r="K185" s="129">
        <v>2061354.28</v>
      </c>
      <c r="L185" s="195">
        <f>+G185-K185</f>
        <v>-5.3551048040390015E-9</v>
      </c>
    </row>
    <row r="186" spans="1:12">
      <c r="A186" s="264">
        <v>42545</v>
      </c>
      <c r="B186" s="266" t="s">
        <v>4333</v>
      </c>
      <c r="C186" s="331"/>
      <c r="E186" s="331">
        <v>4450</v>
      </c>
      <c r="F186" s="343">
        <v>266</v>
      </c>
      <c r="G186" s="210">
        <f t="shared" si="3"/>
        <v>2060329.2799999947</v>
      </c>
      <c r="H186" s="250" t="s">
        <v>4329</v>
      </c>
    </row>
    <row r="187" spans="1:12">
      <c r="A187" s="264">
        <v>42545</v>
      </c>
      <c r="B187" s="266" t="s">
        <v>4334</v>
      </c>
      <c r="C187" s="331">
        <v>2699</v>
      </c>
      <c r="D187" s="340">
        <v>194</v>
      </c>
      <c r="E187" s="331"/>
      <c r="F187" s="343"/>
      <c r="G187" s="210">
        <f t="shared" si="3"/>
        <v>2055879.2799999947</v>
      </c>
    </row>
    <row r="188" spans="1:12">
      <c r="A188" s="264">
        <v>42545</v>
      </c>
      <c r="B188" s="266" t="s">
        <v>4335</v>
      </c>
      <c r="C188" s="331">
        <v>50000</v>
      </c>
      <c r="D188" s="340">
        <v>193</v>
      </c>
      <c r="E188" s="331"/>
      <c r="F188" s="343"/>
      <c r="G188" s="210">
        <f t="shared" si="3"/>
        <v>2058578.2799999947</v>
      </c>
    </row>
    <row r="189" spans="1:12">
      <c r="A189" s="264">
        <v>42545</v>
      </c>
      <c r="B189" s="266" t="s">
        <v>4336</v>
      </c>
      <c r="C189" s="331">
        <v>5600</v>
      </c>
      <c r="D189" s="340">
        <v>192</v>
      </c>
      <c r="E189" s="331"/>
      <c r="F189" s="343"/>
      <c r="G189" s="210">
        <f t="shared" si="3"/>
        <v>2108578.2799999947</v>
      </c>
    </row>
    <row r="190" spans="1:12">
      <c r="A190" s="264">
        <v>42545</v>
      </c>
      <c r="B190" s="266" t="s">
        <v>4337</v>
      </c>
      <c r="C190" s="331"/>
      <c r="E190" s="331">
        <v>79000</v>
      </c>
      <c r="F190" s="343">
        <v>270</v>
      </c>
      <c r="G190" s="210">
        <f t="shared" si="3"/>
        <v>2114178.2799999947</v>
      </c>
    </row>
    <row r="191" spans="1:12">
      <c r="A191" s="264">
        <v>42545</v>
      </c>
      <c r="B191" s="266" t="s">
        <v>4338</v>
      </c>
      <c r="C191" s="331">
        <v>225532.46</v>
      </c>
      <c r="D191" s="340">
        <v>199</v>
      </c>
      <c r="E191" s="331"/>
      <c r="F191" s="343"/>
      <c r="G191" s="210">
        <f t="shared" si="3"/>
        <v>2035178.2799999947</v>
      </c>
    </row>
    <row r="192" spans="1:12">
      <c r="A192" s="264">
        <v>42545</v>
      </c>
      <c r="B192" s="266" t="s">
        <v>4339</v>
      </c>
      <c r="C192" s="331"/>
      <c r="E192" s="331">
        <v>100000</v>
      </c>
      <c r="F192" s="343">
        <v>263</v>
      </c>
      <c r="G192" s="210">
        <f t="shared" si="3"/>
        <v>2260710.7399999946</v>
      </c>
      <c r="H192" s="250" t="s">
        <v>4329</v>
      </c>
    </row>
    <row r="193" spans="1:9">
      <c r="A193" s="264">
        <v>42545</v>
      </c>
      <c r="B193" s="266" t="s">
        <v>4340</v>
      </c>
      <c r="C193" s="331">
        <v>10000</v>
      </c>
      <c r="D193" s="340">
        <v>197</v>
      </c>
      <c r="E193" s="331"/>
      <c r="F193" s="343"/>
      <c r="G193" s="210">
        <f t="shared" si="3"/>
        <v>2160710.7399999946</v>
      </c>
    </row>
    <row r="194" spans="1:9">
      <c r="A194" s="264">
        <v>42545</v>
      </c>
      <c r="B194" s="266" t="s">
        <v>4341</v>
      </c>
      <c r="C194" s="331"/>
      <c r="E194" s="331">
        <v>168</v>
      </c>
      <c r="F194" s="343">
        <v>282</v>
      </c>
      <c r="G194" s="210">
        <f t="shared" si="3"/>
        <v>2170710.7399999946</v>
      </c>
    </row>
    <row r="195" spans="1:9">
      <c r="A195" s="264">
        <v>42545</v>
      </c>
      <c r="B195" s="269" t="s">
        <v>4342</v>
      </c>
      <c r="C195" s="329"/>
      <c r="D195" s="254"/>
      <c r="E195" s="329">
        <v>618640</v>
      </c>
      <c r="F195" s="232">
        <v>271</v>
      </c>
      <c r="G195" s="210">
        <f t="shared" si="3"/>
        <v>2170542.7399999946</v>
      </c>
      <c r="H195" s="250" t="s">
        <v>1005</v>
      </c>
    </row>
    <row r="196" spans="1:9">
      <c r="A196" s="264">
        <v>42545</v>
      </c>
      <c r="B196" s="269" t="s">
        <v>4343</v>
      </c>
      <c r="C196" s="329"/>
      <c r="D196" s="254"/>
      <c r="E196" s="329">
        <v>3030</v>
      </c>
      <c r="F196" s="232">
        <v>259</v>
      </c>
      <c r="G196" s="210">
        <f t="shared" si="3"/>
        <v>1551902.7399999949</v>
      </c>
      <c r="H196" s="250" t="s">
        <v>4344</v>
      </c>
    </row>
    <row r="197" spans="1:9">
      <c r="A197" s="264">
        <v>42545</v>
      </c>
      <c r="B197" s="269" t="s">
        <v>4345</v>
      </c>
      <c r="C197" s="329">
        <v>80000</v>
      </c>
      <c r="D197" s="254">
        <v>200</v>
      </c>
      <c r="E197" s="329"/>
      <c r="F197" s="232"/>
      <c r="G197" s="210">
        <f t="shared" si="3"/>
        <v>1548872.7399999949</v>
      </c>
    </row>
    <row r="198" spans="1:9">
      <c r="A198" s="264">
        <v>42545</v>
      </c>
      <c r="B198" s="269" t="s">
        <v>4346</v>
      </c>
      <c r="C198" s="329"/>
      <c r="D198" s="254"/>
      <c r="E198" s="329">
        <v>52900</v>
      </c>
      <c r="F198" s="232">
        <v>246</v>
      </c>
      <c r="G198" s="210">
        <f t="shared" si="3"/>
        <v>1628872.7399999949</v>
      </c>
      <c r="H198" s="250" t="s">
        <v>4241</v>
      </c>
    </row>
    <row r="199" spans="1:9">
      <c r="A199" s="264">
        <v>42545</v>
      </c>
      <c r="B199" s="269" t="s">
        <v>16</v>
      </c>
      <c r="C199" s="329"/>
      <c r="D199" s="254"/>
      <c r="E199" s="329">
        <v>5009</v>
      </c>
      <c r="F199" s="232"/>
      <c r="G199" s="210">
        <f t="shared" ref="G199:G263" si="4">+G200-C199+E199</f>
        <v>1575972.7399999949</v>
      </c>
      <c r="H199" s="250" t="s">
        <v>4241</v>
      </c>
    </row>
    <row r="200" spans="1:9">
      <c r="A200" s="264">
        <v>42545</v>
      </c>
      <c r="B200" s="269" t="s">
        <v>989</v>
      </c>
      <c r="C200" s="329"/>
      <c r="D200" s="254"/>
      <c r="E200" s="329">
        <v>500001.91</v>
      </c>
      <c r="F200" s="232">
        <v>257</v>
      </c>
      <c r="G200" s="210">
        <f t="shared" si="4"/>
        <v>1570963.7399999949</v>
      </c>
      <c r="H200" s="333" t="s">
        <v>4347</v>
      </c>
    </row>
    <row r="201" spans="1:9">
      <c r="A201" s="264">
        <v>42545</v>
      </c>
      <c r="B201" s="269" t="s">
        <v>4348</v>
      </c>
      <c r="C201" s="329">
        <v>635000.75</v>
      </c>
      <c r="D201" s="254">
        <v>198</v>
      </c>
      <c r="E201" s="329"/>
      <c r="F201" s="232"/>
      <c r="G201" s="210">
        <f t="shared" si="4"/>
        <v>1070961.829999995</v>
      </c>
    </row>
    <row r="202" spans="1:9">
      <c r="A202" s="264">
        <v>42545</v>
      </c>
      <c r="B202" s="265" t="s">
        <v>4349</v>
      </c>
      <c r="C202" s="331"/>
      <c r="E202" s="331">
        <v>230835.66</v>
      </c>
      <c r="F202" s="343">
        <v>253</v>
      </c>
      <c r="G202" s="210">
        <f t="shared" si="4"/>
        <v>1705962.579999995</v>
      </c>
      <c r="H202" s="250" t="s">
        <v>4350</v>
      </c>
      <c r="I202" s="99" t="s">
        <v>4347</v>
      </c>
    </row>
    <row r="203" spans="1:9">
      <c r="A203" s="264">
        <v>42545</v>
      </c>
      <c r="B203" s="265" t="s">
        <v>4351</v>
      </c>
      <c r="C203" s="331"/>
      <c r="E203" s="331">
        <v>131200</v>
      </c>
      <c r="F203" s="343">
        <v>254</v>
      </c>
      <c r="G203" s="210">
        <f t="shared" si="4"/>
        <v>1475126.919999995</v>
      </c>
      <c r="H203" s="250" t="s">
        <v>4352</v>
      </c>
      <c r="I203" s="99" t="s">
        <v>4347</v>
      </c>
    </row>
    <row r="204" spans="1:9">
      <c r="A204" s="264">
        <v>42545</v>
      </c>
      <c r="B204" s="265" t="s">
        <v>4353</v>
      </c>
      <c r="C204" s="331"/>
      <c r="E204" s="331">
        <v>394858.53</v>
      </c>
      <c r="F204" s="343">
        <v>255</v>
      </c>
      <c r="G204" s="210">
        <f t="shared" si="4"/>
        <v>1343926.919999995</v>
      </c>
      <c r="H204" s="250" t="s">
        <v>4354</v>
      </c>
      <c r="I204" s="99" t="s">
        <v>4347</v>
      </c>
    </row>
    <row r="205" spans="1:9">
      <c r="A205" s="264">
        <v>42545</v>
      </c>
      <c r="B205" s="265" t="s">
        <v>4355</v>
      </c>
      <c r="C205" s="331"/>
      <c r="E205" s="331">
        <v>174691.1</v>
      </c>
      <c r="F205" s="343">
        <v>256</v>
      </c>
      <c r="G205" s="210">
        <f t="shared" si="4"/>
        <v>949068.38999999501</v>
      </c>
      <c r="H205" s="250" t="s">
        <v>4356</v>
      </c>
      <c r="I205" s="99" t="s">
        <v>4347</v>
      </c>
    </row>
    <row r="206" spans="1:9">
      <c r="A206" s="264">
        <v>42545</v>
      </c>
      <c r="B206" s="271" t="s">
        <v>4357</v>
      </c>
      <c r="C206" s="329"/>
      <c r="D206" s="254"/>
      <c r="E206" s="329">
        <v>800.01</v>
      </c>
      <c r="F206" s="232">
        <v>267</v>
      </c>
      <c r="G206" s="210">
        <f t="shared" si="4"/>
        <v>774377.28999999503</v>
      </c>
      <c r="H206" s="250" t="s">
        <v>4344</v>
      </c>
    </row>
    <row r="207" spans="1:9">
      <c r="A207" s="264">
        <v>42545</v>
      </c>
      <c r="B207" s="271" t="s">
        <v>4358</v>
      </c>
      <c r="C207" s="329"/>
      <c r="D207" s="254"/>
      <c r="E207" s="329">
        <v>1691.37</v>
      </c>
      <c r="F207" s="232">
        <v>264</v>
      </c>
      <c r="G207" s="210">
        <f t="shared" si="4"/>
        <v>773577.27999999502</v>
      </c>
    </row>
    <row r="208" spans="1:9">
      <c r="A208" s="264">
        <v>42545</v>
      </c>
      <c r="B208" s="271" t="s">
        <v>4359</v>
      </c>
      <c r="C208" s="329">
        <v>176200</v>
      </c>
      <c r="D208" s="254" t="s">
        <v>4161</v>
      </c>
      <c r="E208" s="329"/>
      <c r="F208" s="232"/>
      <c r="G208" s="210">
        <f t="shared" si="4"/>
        <v>771885.90999999503</v>
      </c>
    </row>
    <row r="209" spans="1:12">
      <c r="A209" s="264">
        <v>42545</v>
      </c>
      <c r="B209" s="271" t="s">
        <v>4360</v>
      </c>
      <c r="C209" s="329"/>
      <c r="D209" s="254"/>
      <c r="E209" s="329">
        <v>591.6</v>
      </c>
      <c r="F209" s="232">
        <v>284</v>
      </c>
      <c r="G209" s="210">
        <f t="shared" si="4"/>
        <v>948085.90999999503</v>
      </c>
    </row>
    <row r="210" spans="1:12">
      <c r="A210" s="264">
        <v>42545</v>
      </c>
      <c r="B210" s="271" t="s">
        <v>4361</v>
      </c>
      <c r="C210" s="329"/>
      <c r="D210" s="254"/>
      <c r="E210" s="329">
        <v>18812.61</v>
      </c>
      <c r="F210" s="232">
        <v>252</v>
      </c>
      <c r="G210" s="210">
        <f t="shared" si="4"/>
        <v>947494.30999999505</v>
      </c>
      <c r="H210" s="250" t="s">
        <v>4344</v>
      </c>
    </row>
    <row r="211" spans="1:12">
      <c r="A211" s="264">
        <v>42545</v>
      </c>
      <c r="B211" s="271" t="s">
        <v>4362</v>
      </c>
      <c r="C211" s="329"/>
      <c r="D211" s="254"/>
      <c r="E211" s="329">
        <v>43000</v>
      </c>
      <c r="F211" s="232">
        <v>248</v>
      </c>
      <c r="G211" s="210">
        <f t="shared" si="4"/>
        <v>928681.69999999506</v>
      </c>
      <c r="H211" s="250" t="s">
        <v>4344</v>
      </c>
    </row>
    <row r="212" spans="1:12">
      <c r="A212" s="264">
        <v>42545</v>
      </c>
      <c r="B212" s="271" t="s">
        <v>4363</v>
      </c>
      <c r="C212" s="329"/>
      <c r="D212" s="254"/>
      <c r="E212" s="329">
        <v>8034.35</v>
      </c>
      <c r="F212" s="232">
        <v>250</v>
      </c>
      <c r="G212" s="210">
        <f t="shared" si="4"/>
        <v>885681.69999999506</v>
      </c>
      <c r="H212" s="250" t="s">
        <v>4344</v>
      </c>
    </row>
    <row r="213" spans="1:12">
      <c r="A213" s="264">
        <v>42545</v>
      </c>
      <c r="B213" s="269" t="s">
        <v>4364</v>
      </c>
      <c r="C213" s="329"/>
      <c r="D213" s="254"/>
      <c r="E213" s="329">
        <v>37031.01</v>
      </c>
      <c r="F213" s="232">
        <v>229</v>
      </c>
      <c r="G213" s="210">
        <f t="shared" si="4"/>
        <v>877647.34999999509</v>
      </c>
      <c r="H213" s="250" t="s">
        <v>4365</v>
      </c>
    </row>
    <row r="214" spans="1:12">
      <c r="A214" s="264">
        <v>42545</v>
      </c>
      <c r="B214" s="292" t="s">
        <v>4366</v>
      </c>
      <c r="C214" s="331">
        <v>0</v>
      </c>
      <c r="E214" s="331">
        <v>4479.95</v>
      </c>
      <c r="F214" s="340" t="s">
        <v>5040</v>
      </c>
      <c r="G214" s="210">
        <f t="shared" si="4"/>
        <v>840616.33999999508</v>
      </c>
    </row>
    <row r="215" spans="1:12">
      <c r="A215" s="264">
        <v>42545</v>
      </c>
      <c r="B215" s="296" t="s">
        <v>50</v>
      </c>
      <c r="C215" s="331">
        <v>17.28</v>
      </c>
      <c r="D215" s="340" t="s">
        <v>5041</v>
      </c>
      <c r="E215" s="331"/>
      <c r="F215" s="343"/>
      <c r="G215" s="210">
        <f t="shared" si="4"/>
        <v>836136.38999999512</v>
      </c>
    </row>
    <row r="216" spans="1:12">
      <c r="A216" s="264">
        <v>42545</v>
      </c>
      <c r="B216" s="296" t="s">
        <v>52</v>
      </c>
      <c r="C216" s="331">
        <v>108</v>
      </c>
      <c r="D216" s="340" t="s">
        <v>5041</v>
      </c>
      <c r="E216" s="331"/>
      <c r="F216" s="343"/>
      <c r="G216" s="210">
        <f t="shared" si="4"/>
        <v>836153.66999999515</v>
      </c>
    </row>
    <row r="217" spans="1:12">
      <c r="A217" s="264">
        <v>42545</v>
      </c>
      <c r="B217" s="266" t="s">
        <v>53</v>
      </c>
      <c r="C217" s="331"/>
      <c r="E217" s="331">
        <v>32944.47</v>
      </c>
      <c r="F217" s="343">
        <v>243</v>
      </c>
      <c r="G217" s="210">
        <f t="shared" si="4"/>
        <v>836261.66999999515</v>
      </c>
    </row>
    <row r="218" spans="1:12">
      <c r="A218" s="264">
        <v>42545</v>
      </c>
      <c r="B218" s="296" t="s">
        <v>55</v>
      </c>
      <c r="C218" s="331">
        <v>39.700000000000003</v>
      </c>
      <c r="D218" s="340" t="s">
        <v>5041</v>
      </c>
      <c r="E218" s="331"/>
      <c r="F218" s="343"/>
      <c r="G218" s="210">
        <f t="shared" si="4"/>
        <v>803317.19999999518</v>
      </c>
    </row>
    <row r="219" spans="1:12">
      <c r="A219" s="264">
        <v>42545</v>
      </c>
      <c r="B219" s="296" t="s">
        <v>56</v>
      </c>
      <c r="C219" s="331">
        <v>248.12</v>
      </c>
      <c r="D219" s="340" t="s">
        <v>5041</v>
      </c>
      <c r="E219" s="331"/>
      <c r="F219" s="343"/>
      <c r="G219" s="210">
        <f t="shared" si="4"/>
        <v>803356.89999999513</v>
      </c>
    </row>
    <row r="220" spans="1:12">
      <c r="A220" s="264">
        <v>42545</v>
      </c>
      <c r="B220" s="266" t="s">
        <v>57</v>
      </c>
      <c r="C220" s="331"/>
      <c r="E220" s="331">
        <v>10128.02</v>
      </c>
      <c r="F220" s="343">
        <v>243</v>
      </c>
      <c r="G220" s="210">
        <f t="shared" si="4"/>
        <v>803605.01999999513</v>
      </c>
    </row>
    <row r="221" spans="1:12">
      <c r="A221" s="264">
        <v>42545</v>
      </c>
      <c r="B221" s="266" t="s">
        <v>4367</v>
      </c>
      <c r="C221" s="331">
        <v>4060</v>
      </c>
      <c r="E221" s="331"/>
      <c r="F221" s="343"/>
      <c r="G221" s="210">
        <f t="shared" si="4"/>
        <v>793476.99999999511</v>
      </c>
    </row>
    <row r="222" spans="1:12">
      <c r="A222" s="264">
        <v>42545</v>
      </c>
      <c r="B222" s="266" t="s">
        <v>4368</v>
      </c>
      <c r="C222" s="331">
        <v>11020</v>
      </c>
      <c r="E222" s="331"/>
      <c r="F222" s="343"/>
      <c r="G222" s="210">
        <f t="shared" si="4"/>
        <v>797536.99999999511</v>
      </c>
    </row>
    <row r="223" spans="1:12">
      <c r="A223" s="264">
        <v>42544</v>
      </c>
      <c r="B223" s="266" t="s">
        <v>4369</v>
      </c>
      <c r="C223" s="331"/>
      <c r="E223" s="331">
        <v>100000</v>
      </c>
      <c r="F223" s="343">
        <v>249</v>
      </c>
      <c r="G223" s="210">
        <f t="shared" si="4"/>
        <v>808556.99999999511</v>
      </c>
      <c r="H223" s="250" t="s">
        <v>4344</v>
      </c>
      <c r="K223" s="129">
        <v>808557</v>
      </c>
      <c r="L223" s="195">
        <f>+G223-K223</f>
        <v>-4.8894435167312622E-9</v>
      </c>
    </row>
    <row r="224" spans="1:12">
      <c r="A224" s="264">
        <v>42544</v>
      </c>
      <c r="B224" s="266" t="s">
        <v>4370</v>
      </c>
      <c r="C224" s="331"/>
      <c r="E224" s="331">
        <v>200000</v>
      </c>
      <c r="F224" s="343">
        <v>247</v>
      </c>
      <c r="G224" s="210">
        <f t="shared" si="4"/>
        <v>708556.99999999511</v>
      </c>
      <c r="H224" s="250" t="s">
        <v>4344</v>
      </c>
    </row>
    <row r="225" spans="1:17">
      <c r="A225" s="264">
        <v>42544</v>
      </c>
      <c r="B225" s="266" t="s">
        <v>4371</v>
      </c>
      <c r="C225" s="331">
        <v>7476.18</v>
      </c>
      <c r="D225" s="340">
        <v>90</v>
      </c>
      <c r="E225" s="331"/>
      <c r="F225" s="343"/>
      <c r="G225" s="210">
        <f t="shared" si="4"/>
        <v>508556.99999999517</v>
      </c>
    </row>
    <row r="226" spans="1:17">
      <c r="A226" s="264">
        <v>42544</v>
      </c>
      <c r="B226" s="266" t="s">
        <v>4372</v>
      </c>
      <c r="C226" s="331">
        <v>12778.51</v>
      </c>
      <c r="D226" s="340">
        <v>91</v>
      </c>
      <c r="E226" s="331"/>
      <c r="F226" s="343"/>
      <c r="G226" s="210">
        <f t="shared" si="4"/>
        <v>516033.17999999516</v>
      </c>
    </row>
    <row r="227" spans="1:17">
      <c r="A227" s="264">
        <v>42544</v>
      </c>
      <c r="B227" s="266" t="s">
        <v>4373</v>
      </c>
      <c r="C227" s="331"/>
      <c r="E227" s="331">
        <v>6913.51</v>
      </c>
      <c r="F227" s="343">
        <v>260</v>
      </c>
      <c r="G227" s="210">
        <f t="shared" si="4"/>
        <v>528811.68999999517</v>
      </c>
      <c r="H227" s="250" t="s">
        <v>4344</v>
      </c>
    </row>
    <row r="228" spans="1:17">
      <c r="A228" s="264">
        <v>42544</v>
      </c>
      <c r="B228" s="266" t="s">
        <v>4374</v>
      </c>
      <c r="C228" s="331"/>
      <c r="E228" s="331">
        <v>1025</v>
      </c>
      <c r="F228" s="344">
        <v>265</v>
      </c>
      <c r="G228" s="210">
        <f t="shared" si="4"/>
        <v>521898.17999999516</v>
      </c>
      <c r="H228" s="250" t="s">
        <v>4344</v>
      </c>
    </row>
    <row r="229" spans="1:17">
      <c r="A229" s="264">
        <v>42544</v>
      </c>
      <c r="B229" s="266" t="s">
        <v>4375</v>
      </c>
      <c r="C229" s="329"/>
      <c r="D229" s="254"/>
      <c r="E229" s="329">
        <v>18000</v>
      </c>
      <c r="F229" s="232">
        <v>241</v>
      </c>
      <c r="G229" s="210">
        <f t="shared" si="4"/>
        <v>520873.17999999516</v>
      </c>
      <c r="H229" s="250" t="s">
        <v>4376</v>
      </c>
    </row>
    <row r="230" spans="1:17">
      <c r="A230" s="264">
        <v>42544</v>
      </c>
      <c r="B230" s="266" t="s">
        <v>4377</v>
      </c>
      <c r="C230" s="331"/>
      <c r="E230" s="331">
        <v>176200</v>
      </c>
      <c r="F230" s="343" t="s">
        <v>4161</v>
      </c>
      <c r="G230" s="210">
        <f t="shared" si="4"/>
        <v>502873.17999999516</v>
      </c>
    </row>
    <row r="231" spans="1:17">
      <c r="A231" s="264">
        <v>42544</v>
      </c>
      <c r="B231" s="334" t="s">
        <v>4378</v>
      </c>
      <c r="C231" s="331"/>
      <c r="E231" s="331">
        <v>24845.33</v>
      </c>
      <c r="F231" s="343">
        <v>240</v>
      </c>
      <c r="G231" s="210">
        <f t="shared" si="4"/>
        <v>326673.17999999516</v>
      </c>
      <c r="H231" s="250" t="s">
        <v>4379</v>
      </c>
      <c r="I231" s="509" t="s">
        <v>4380</v>
      </c>
      <c r="J231" s="509"/>
      <c r="K231" s="509"/>
      <c r="L231" s="509"/>
      <c r="M231" s="509"/>
      <c r="N231" s="509"/>
      <c r="O231" s="509"/>
      <c r="P231" s="509"/>
      <c r="Q231" s="509"/>
    </row>
    <row r="232" spans="1:17">
      <c r="A232" s="264">
        <v>42544</v>
      </c>
      <c r="B232" s="266" t="s">
        <v>16</v>
      </c>
      <c r="C232" s="331"/>
      <c r="E232" s="331">
        <v>190000</v>
      </c>
      <c r="F232" s="343">
        <v>239</v>
      </c>
      <c r="G232" s="210">
        <f t="shared" si="4"/>
        <v>301827.84999999515</v>
      </c>
      <c r="H232" s="250" t="s">
        <v>4376</v>
      </c>
    </row>
    <row r="233" spans="1:17">
      <c r="A233" s="264">
        <v>42544</v>
      </c>
      <c r="B233" s="266" t="s">
        <v>4381</v>
      </c>
      <c r="C233" s="331">
        <v>253894.64</v>
      </c>
      <c r="D233" s="340">
        <v>151</v>
      </c>
      <c r="E233" s="331"/>
      <c r="F233" s="343"/>
      <c r="G233" s="210">
        <f t="shared" si="4"/>
        <v>111827.84999999515</v>
      </c>
    </row>
    <row r="234" spans="1:17">
      <c r="A234" s="264">
        <v>42544</v>
      </c>
      <c r="B234" s="266" t="s">
        <v>4382</v>
      </c>
      <c r="C234" s="331">
        <v>10580.59</v>
      </c>
      <c r="D234" s="340">
        <v>86</v>
      </c>
      <c r="E234" s="331"/>
      <c r="F234" s="343"/>
      <c r="G234" s="210">
        <f t="shared" si="4"/>
        <v>365722.48999999516</v>
      </c>
    </row>
    <row r="235" spans="1:17">
      <c r="A235" s="264">
        <v>42544</v>
      </c>
      <c r="B235" s="266" t="s">
        <v>4383</v>
      </c>
      <c r="C235" s="331">
        <v>13517.24</v>
      </c>
      <c r="D235" s="340">
        <v>87</v>
      </c>
      <c r="E235" s="331"/>
      <c r="F235" s="343"/>
      <c r="G235" s="210">
        <f t="shared" si="4"/>
        <v>376303.07999999519</v>
      </c>
    </row>
    <row r="236" spans="1:17">
      <c r="A236" s="264">
        <v>42544</v>
      </c>
      <c r="B236" s="266" t="s">
        <v>4384</v>
      </c>
      <c r="C236" s="331">
        <v>70422.149999999994</v>
      </c>
      <c r="D236" s="340">
        <v>88</v>
      </c>
      <c r="E236" s="331"/>
      <c r="F236" s="343"/>
      <c r="G236" s="210">
        <f t="shared" si="4"/>
        <v>389820.31999999518</v>
      </c>
    </row>
    <row r="237" spans="1:17">
      <c r="A237" s="264">
        <v>42544</v>
      </c>
      <c r="B237" s="266" t="s">
        <v>4385</v>
      </c>
      <c r="C237" s="331"/>
      <c r="E237" s="331">
        <v>1106.1600000000001</v>
      </c>
      <c r="F237" s="343">
        <v>261</v>
      </c>
      <c r="G237" s="210">
        <f t="shared" si="4"/>
        <v>460242.46999999514</v>
      </c>
      <c r="H237" s="250" t="s">
        <v>4376</v>
      </c>
    </row>
    <row r="238" spans="1:17">
      <c r="A238" s="264">
        <v>42544</v>
      </c>
      <c r="B238" s="266" t="s">
        <v>4386</v>
      </c>
      <c r="C238" s="331">
        <v>1823.49</v>
      </c>
      <c r="D238" s="340">
        <v>161</v>
      </c>
      <c r="E238" s="331"/>
      <c r="F238" s="343"/>
      <c r="G238" s="210">
        <f t="shared" si="4"/>
        <v>459136.30999999517</v>
      </c>
    </row>
    <row r="239" spans="1:17">
      <c r="A239" s="264">
        <v>42544</v>
      </c>
      <c r="B239" s="266" t="s">
        <v>4387</v>
      </c>
      <c r="C239" s="331">
        <v>1704477.38</v>
      </c>
      <c r="D239" s="340">
        <v>187</v>
      </c>
      <c r="E239" s="331"/>
      <c r="F239" s="343"/>
      <c r="G239" s="210">
        <f t="shared" si="4"/>
        <v>460959.79999999516</v>
      </c>
    </row>
    <row r="240" spans="1:17">
      <c r="A240" s="264">
        <v>42544</v>
      </c>
      <c r="B240" s="266" t="s">
        <v>4388</v>
      </c>
      <c r="C240" s="331"/>
      <c r="E240" s="331">
        <v>56700</v>
      </c>
      <c r="F240" s="343">
        <v>238</v>
      </c>
      <c r="G240" s="210">
        <f t="shared" si="4"/>
        <v>2165437.179999995</v>
      </c>
    </row>
    <row r="241" spans="1:8">
      <c r="A241" s="264">
        <v>42544</v>
      </c>
      <c r="B241" s="266" t="s">
        <v>4389</v>
      </c>
      <c r="C241" s="329"/>
      <c r="D241" s="254"/>
      <c r="E241" s="329">
        <v>246000</v>
      </c>
      <c r="F241" s="232">
        <v>233</v>
      </c>
      <c r="G241" s="210">
        <f t="shared" si="4"/>
        <v>2108737.179999995</v>
      </c>
      <c r="H241" s="250" t="s">
        <v>4390</v>
      </c>
    </row>
    <row r="242" spans="1:8">
      <c r="A242" s="264">
        <v>42544</v>
      </c>
      <c r="B242" s="266" t="s">
        <v>4391</v>
      </c>
      <c r="C242" s="331"/>
      <c r="E242" s="331">
        <v>311200</v>
      </c>
      <c r="F242" s="343">
        <v>242</v>
      </c>
      <c r="G242" s="210">
        <f t="shared" si="4"/>
        <v>1862737.1799999953</v>
      </c>
      <c r="H242" s="250" t="s">
        <v>4376</v>
      </c>
    </row>
    <row r="243" spans="1:8">
      <c r="A243" s="264">
        <v>42544</v>
      </c>
      <c r="B243" s="266" t="s">
        <v>4392</v>
      </c>
      <c r="C243" s="331"/>
      <c r="E243" s="331">
        <v>2971</v>
      </c>
      <c r="F243" s="343">
        <v>258</v>
      </c>
      <c r="G243" s="210">
        <f t="shared" si="4"/>
        <v>1551537.1799999953</v>
      </c>
      <c r="H243" s="250" t="s">
        <v>4344</v>
      </c>
    </row>
    <row r="244" spans="1:8">
      <c r="A244" s="264">
        <v>42544</v>
      </c>
      <c r="B244" s="266" t="s">
        <v>4393</v>
      </c>
      <c r="C244" s="335">
        <v>221500</v>
      </c>
      <c r="D244" s="340" t="s">
        <v>5043</v>
      </c>
      <c r="E244" s="331"/>
      <c r="F244" s="343"/>
      <c r="G244" s="210">
        <f t="shared" si="4"/>
        <v>1548566.1799999953</v>
      </c>
    </row>
    <row r="245" spans="1:8">
      <c r="A245" s="264">
        <v>42544</v>
      </c>
      <c r="B245" s="266" t="s">
        <v>5037</v>
      </c>
      <c r="C245" s="335"/>
      <c r="E245" s="331">
        <v>1840</v>
      </c>
      <c r="F245" s="343">
        <v>223</v>
      </c>
      <c r="G245" s="210">
        <f t="shared" si="4"/>
        <v>1770066.1799999953</v>
      </c>
    </row>
    <row r="246" spans="1:8">
      <c r="A246" s="264">
        <v>42544</v>
      </c>
      <c r="B246" s="268" t="s">
        <v>4394</v>
      </c>
      <c r="C246" s="331">
        <v>5000</v>
      </c>
      <c r="D246" s="340" t="s">
        <v>5039</v>
      </c>
      <c r="E246" s="331"/>
      <c r="F246" s="343"/>
      <c r="G246" s="210">
        <f t="shared" si="4"/>
        <v>1768226.1799999953</v>
      </c>
    </row>
    <row r="247" spans="1:8">
      <c r="A247" s="264">
        <v>42544</v>
      </c>
      <c r="B247" s="266" t="s">
        <v>4395</v>
      </c>
      <c r="C247" s="331"/>
      <c r="E247" s="331">
        <v>221500</v>
      </c>
      <c r="F247" s="343">
        <v>202</v>
      </c>
      <c r="G247" s="210">
        <f t="shared" si="4"/>
        <v>1773226.1799999953</v>
      </c>
      <c r="H247" s="250" t="s">
        <v>4376</v>
      </c>
    </row>
    <row r="248" spans="1:8">
      <c r="A248" s="264">
        <v>42544</v>
      </c>
      <c r="B248" s="266" t="s">
        <v>4396</v>
      </c>
      <c r="C248" s="331"/>
      <c r="E248" s="331">
        <v>72655.649999999994</v>
      </c>
      <c r="F248" s="343">
        <v>237</v>
      </c>
      <c r="G248" s="210">
        <f t="shared" si="4"/>
        <v>1551726.1799999953</v>
      </c>
      <c r="H248" s="250" t="s">
        <v>4376</v>
      </c>
    </row>
    <row r="249" spans="1:8">
      <c r="A249" s="264">
        <v>42544</v>
      </c>
      <c r="B249" s="266" t="s">
        <v>4397</v>
      </c>
      <c r="C249" s="331"/>
      <c r="E249" s="331">
        <v>65000</v>
      </c>
      <c r="F249" s="343">
        <v>236</v>
      </c>
      <c r="G249" s="210">
        <f t="shared" si="4"/>
        <v>1479070.5299999954</v>
      </c>
    </row>
    <row r="250" spans="1:8">
      <c r="A250" s="264">
        <v>42544</v>
      </c>
      <c r="B250" s="269" t="s">
        <v>4398</v>
      </c>
      <c r="C250" s="329"/>
      <c r="D250" s="254"/>
      <c r="E250" s="329">
        <v>51763.58</v>
      </c>
      <c r="F250" s="232">
        <v>214</v>
      </c>
      <c r="G250" s="210">
        <f t="shared" si="4"/>
        <v>1414070.5299999954</v>
      </c>
      <c r="H250" s="250" t="s">
        <v>4399</v>
      </c>
    </row>
    <row r="251" spans="1:8">
      <c r="A251" s="264">
        <v>42544</v>
      </c>
      <c r="B251" s="269" t="s">
        <v>4400</v>
      </c>
      <c r="C251" s="329"/>
      <c r="D251" s="254"/>
      <c r="E251" s="329">
        <v>4605.01</v>
      </c>
      <c r="F251" s="232">
        <v>201</v>
      </c>
      <c r="G251" s="210">
        <f t="shared" si="4"/>
        <v>1362306.9499999953</v>
      </c>
      <c r="H251" s="250" t="s">
        <v>4401</v>
      </c>
    </row>
    <row r="252" spans="1:8">
      <c r="A252" s="264">
        <v>42544</v>
      </c>
      <c r="B252" s="292" t="s">
        <v>4402</v>
      </c>
      <c r="C252" s="331">
        <v>0</v>
      </c>
      <c r="E252" s="331">
        <v>21865.21</v>
      </c>
      <c r="F252" s="340" t="s">
        <v>5040</v>
      </c>
      <c r="G252" s="210">
        <f t="shared" si="4"/>
        <v>1357701.9399999953</v>
      </c>
    </row>
    <row r="253" spans="1:8">
      <c r="A253" s="264">
        <v>42544</v>
      </c>
      <c r="B253" s="296" t="s">
        <v>50</v>
      </c>
      <c r="C253" s="331">
        <v>10.32</v>
      </c>
      <c r="D253" s="340" t="s">
        <v>5041</v>
      </c>
      <c r="E253" s="331"/>
      <c r="F253" s="343"/>
      <c r="G253" s="210">
        <f t="shared" si="4"/>
        <v>1335836.7299999953</v>
      </c>
    </row>
    <row r="254" spans="1:8">
      <c r="A254" s="264">
        <v>42544</v>
      </c>
      <c r="B254" s="296" t="s">
        <v>52</v>
      </c>
      <c r="C254" s="331">
        <v>64.52</v>
      </c>
      <c r="D254" s="340" t="s">
        <v>5041</v>
      </c>
      <c r="E254" s="331"/>
      <c r="F254" s="343"/>
      <c r="G254" s="210">
        <f t="shared" si="4"/>
        <v>1335847.0499999954</v>
      </c>
    </row>
    <row r="255" spans="1:8">
      <c r="A255" s="264">
        <v>42544</v>
      </c>
      <c r="B255" s="266" t="s">
        <v>53</v>
      </c>
      <c r="C255" s="331"/>
      <c r="E255" s="331">
        <v>4057.95</v>
      </c>
      <c r="F255" s="343">
        <v>230</v>
      </c>
      <c r="G255" s="210">
        <f t="shared" si="4"/>
        <v>1335911.5699999954</v>
      </c>
      <c r="H255" s="270" t="s">
        <v>4403</v>
      </c>
    </row>
    <row r="256" spans="1:8">
      <c r="A256" s="264">
        <v>42544</v>
      </c>
      <c r="B256" s="296" t="s">
        <v>55</v>
      </c>
      <c r="C256" s="331">
        <v>31.33</v>
      </c>
      <c r="D256" s="340" t="s">
        <v>5041</v>
      </c>
      <c r="E256" s="331"/>
      <c r="F256" s="343"/>
      <c r="G256" s="210">
        <f t="shared" si="4"/>
        <v>1331853.6199999955</v>
      </c>
    </row>
    <row r="257" spans="1:12">
      <c r="A257" s="264">
        <v>42544</v>
      </c>
      <c r="B257" s="296" t="s">
        <v>56</v>
      </c>
      <c r="C257" s="331">
        <v>195.84</v>
      </c>
      <c r="D257" s="340" t="s">
        <v>5041</v>
      </c>
      <c r="E257" s="331"/>
      <c r="F257" s="343"/>
      <c r="G257" s="210">
        <f t="shared" si="4"/>
        <v>1331884.9499999955</v>
      </c>
    </row>
    <row r="258" spans="1:12">
      <c r="A258" s="264">
        <v>42544</v>
      </c>
      <c r="B258" s="266" t="s">
        <v>57</v>
      </c>
      <c r="C258" s="331"/>
      <c r="E258" s="331">
        <v>7994.16</v>
      </c>
      <c r="F258" s="343">
        <v>230</v>
      </c>
      <c r="G258" s="210">
        <f t="shared" si="4"/>
        <v>1332080.7899999956</v>
      </c>
      <c r="H258" s="270" t="s">
        <v>4403</v>
      </c>
    </row>
    <row r="259" spans="1:12">
      <c r="A259" s="264">
        <v>42544</v>
      </c>
      <c r="B259" s="266" t="s">
        <v>4404</v>
      </c>
      <c r="C259" s="331">
        <v>27840</v>
      </c>
      <c r="D259" s="340">
        <v>163</v>
      </c>
      <c r="E259" s="331"/>
      <c r="F259" s="343"/>
      <c r="G259" s="210">
        <f t="shared" si="4"/>
        <v>1324086.6299999957</v>
      </c>
    </row>
    <row r="260" spans="1:12">
      <c r="A260" s="264">
        <v>42543</v>
      </c>
      <c r="B260" s="269" t="s">
        <v>4405</v>
      </c>
      <c r="C260" s="329"/>
      <c r="D260" s="254"/>
      <c r="E260" s="329">
        <v>20000</v>
      </c>
      <c r="F260" s="232">
        <v>235</v>
      </c>
      <c r="G260" s="210">
        <f t="shared" si="4"/>
        <v>1351926.6299999957</v>
      </c>
      <c r="H260" s="250" t="s">
        <v>4406</v>
      </c>
      <c r="K260" s="129">
        <v>1351926.63</v>
      </c>
      <c r="L260" s="195">
        <f>+G260-K260</f>
        <v>-4.1909515857696533E-9</v>
      </c>
    </row>
    <row r="261" spans="1:12">
      <c r="A261" s="264">
        <v>42543</v>
      </c>
      <c r="B261" s="269" t="s">
        <v>4407</v>
      </c>
      <c r="C261" s="329"/>
      <c r="D261" s="254"/>
      <c r="E261" s="329">
        <v>109000</v>
      </c>
      <c r="F261" s="232">
        <v>227</v>
      </c>
      <c r="G261" s="210">
        <f t="shared" si="4"/>
        <v>1331926.6299999957</v>
      </c>
      <c r="H261" s="250" t="s">
        <v>4408</v>
      </c>
    </row>
    <row r="262" spans="1:12">
      <c r="A262" s="264">
        <v>42543</v>
      </c>
      <c r="B262" s="269" t="s">
        <v>4409</v>
      </c>
      <c r="C262" s="329">
        <v>4884</v>
      </c>
      <c r="D262" s="254">
        <v>186</v>
      </c>
      <c r="E262" s="329"/>
      <c r="F262" s="232"/>
      <c r="G262" s="210">
        <f t="shared" si="4"/>
        <v>1222926.6299999957</v>
      </c>
    </row>
    <row r="263" spans="1:12">
      <c r="A263" s="264">
        <v>42543</v>
      </c>
      <c r="B263" s="269" t="s">
        <v>4410</v>
      </c>
      <c r="C263" s="329">
        <v>696</v>
      </c>
      <c r="D263" s="254">
        <v>174</v>
      </c>
      <c r="E263" s="329"/>
      <c r="F263" s="232"/>
      <c r="G263" s="210">
        <f t="shared" si="4"/>
        <v>1227810.6299999957</v>
      </c>
      <c r="J263" s="336"/>
      <c r="K263" s="339"/>
    </row>
    <row r="264" spans="1:12">
      <c r="A264" s="264">
        <v>42543</v>
      </c>
      <c r="B264" s="269" t="s">
        <v>4411</v>
      </c>
      <c r="C264" s="329">
        <v>5434.18</v>
      </c>
      <c r="D264" s="254">
        <v>190</v>
      </c>
      <c r="E264" s="329"/>
      <c r="F264" s="232"/>
      <c r="G264" s="210">
        <f t="shared" ref="G264:G295" si="5">+G265-C264+E264</f>
        <v>1228506.6299999957</v>
      </c>
      <c r="J264" s="336"/>
      <c r="K264" s="339"/>
    </row>
    <row r="265" spans="1:12">
      <c r="A265" s="264">
        <v>42543</v>
      </c>
      <c r="B265" s="266" t="s">
        <v>4412</v>
      </c>
      <c r="C265" s="331">
        <v>15196</v>
      </c>
      <c r="D265" s="340">
        <v>184</v>
      </c>
      <c r="E265" s="331"/>
      <c r="F265" s="343"/>
      <c r="G265" s="210">
        <f t="shared" si="5"/>
        <v>1233940.8099999956</v>
      </c>
    </row>
    <row r="266" spans="1:12">
      <c r="A266" s="264">
        <v>42543</v>
      </c>
      <c r="B266" s="266" t="s">
        <v>4413</v>
      </c>
      <c r="C266" s="331">
        <v>4640</v>
      </c>
      <c r="D266" s="340">
        <v>175</v>
      </c>
      <c r="E266" s="331"/>
      <c r="F266" s="343"/>
      <c r="G266" s="210">
        <f t="shared" si="5"/>
        <v>1249136.8099999956</v>
      </c>
    </row>
    <row r="267" spans="1:12">
      <c r="A267" s="264">
        <v>42543</v>
      </c>
      <c r="B267" s="266" t="s">
        <v>4414</v>
      </c>
      <c r="C267" s="331">
        <v>44800</v>
      </c>
      <c r="D267" s="340">
        <v>176</v>
      </c>
      <c r="E267" s="331"/>
      <c r="F267" s="343"/>
      <c r="G267" s="210">
        <f t="shared" si="5"/>
        <v>1253776.8099999956</v>
      </c>
    </row>
    <row r="268" spans="1:12">
      <c r="A268" s="264">
        <v>42543</v>
      </c>
      <c r="B268" s="266" t="s">
        <v>4415</v>
      </c>
      <c r="C268" s="331">
        <v>122960</v>
      </c>
      <c r="D268" s="340">
        <v>177</v>
      </c>
      <c r="E268" s="331"/>
      <c r="F268" s="343"/>
      <c r="G268" s="210">
        <f t="shared" si="5"/>
        <v>1298576.8099999956</v>
      </c>
    </row>
    <row r="269" spans="1:12">
      <c r="A269" s="264">
        <v>42543</v>
      </c>
      <c r="B269" s="266" t="s">
        <v>4416</v>
      </c>
      <c r="C269" s="331">
        <v>6735.15</v>
      </c>
      <c r="D269" s="340">
        <v>178</v>
      </c>
      <c r="E269" s="331"/>
      <c r="F269" s="343"/>
      <c r="G269" s="210">
        <f t="shared" si="5"/>
        <v>1421536.8099999956</v>
      </c>
    </row>
    <row r="270" spans="1:12">
      <c r="A270" s="264">
        <v>42543</v>
      </c>
      <c r="B270" s="266" t="s">
        <v>4417</v>
      </c>
      <c r="C270" s="331">
        <v>2081.04</v>
      </c>
      <c r="D270" s="340">
        <v>179</v>
      </c>
      <c r="E270" s="331"/>
      <c r="F270" s="343"/>
      <c r="G270" s="210">
        <f t="shared" si="5"/>
        <v>1428271.9599999955</v>
      </c>
    </row>
    <row r="271" spans="1:12">
      <c r="A271" s="264">
        <v>42543</v>
      </c>
      <c r="B271" s="266" t="s">
        <v>4418</v>
      </c>
      <c r="C271" s="331">
        <v>1564.5</v>
      </c>
      <c r="D271" s="340">
        <v>180</v>
      </c>
      <c r="E271" s="331"/>
      <c r="F271" s="343"/>
      <c r="G271" s="210">
        <f t="shared" si="5"/>
        <v>1430352.9999999956</v>
      </c>
    </row>
    <row r="272" spans="1:12">
      <c r="A272" s="264">
        <v>42543</v>
      </c>
      <c r="B272" s="266" t="s">
        <v>4419</v>
      </c>
      <c r="C272" s="331">
        <v>19152.61</v>
      </c>
      <c r="D272" s="340">
        <v>181</v>
      </c>
      <c r="E272" s="331"/>
      <c r="F272" s="343"/>
      <c r="G272" s="210">
        <f t="shared" si="5"/>
        <v>1431917.4999999956</v>
      </c>
    </row>
    <row r="273" spans="1:8">
      <c r="A273" s="264">
        <v>42543</v>
      </c>
      <c r="B273" s="266" t="s">
        <v>4420</v>
      </c>
      <c r="C273" s="331">
        <v>8526</v>
      </c>
      <c r="D273" s="340">
        <v>182</v>
      </c>
      <c r="E273" s="331"/>
      <c r="F273" s="343"/>
      <c r="G273" s="210">
        <f t="shared" si="5"/>
        <v>1451070.1099999957</v>
      </c>
    </row>
    <row r="274" spans="1:8">
      <c r="A274" s="264">
        <v>42543</v>
      </c>
      <c r="B274" s="266" t="s">
        <v>4421</v>
      </c>
      <c r="C274" s="331">
        <v>13549.96</v>
      </c>
      <c r="D274" s="340">
        <v>188</v>
      </c>
      <c r="E274" s="331"/>
      <c r="F274" s="343"/>
      <c r="G274" s="210">
        <f t="shared" si="5"/>
        <v>1459596.1099999957</v>
      </c>
    </row>
    <row r="275" spans="1:8">
      <c r="A275" s="264">
        <v>42543</v>
      </c>
      <c r="B275" s="266" t="s">
        <v>4422</v>
      </c>
      <c r="C275" s="331">
        <v>29600.3</v>
      </c>
      <c r="D275" s="340">
        <v>189</v>
      </c>
      <c r="E275" s="331"/>
      <c r="F275" s="343"/>
      <c r="G275" s="210">
        <f t="shared" si="5"/>
        <v>1473146.0699999956</v>
      </c>
    </row>
    <row r="276" spans="1:8">
      <c r="A276" s="264">
        <v>42543</v>
      </c>
      <c r="B276" s="266" t="s">
        <v>4423</v>
      </c>
      <c r="C276" s="331">
        <v>17110</v>
      </c>
      <c r="D276" s="340">
        <v>172</v>
      </c>
      <c r="E276" s="331"/>
      <c r="F276" s="343"/>
      <c r="G276" s="210">
        <f t="shared" si="5"/>
        <v>1502746.3699999957</v>
      </c>
    </row>
    <row r="277" spans="1:8">
      <c r="A277" s="264">
        <v>42543</v>
      </c>
      <c r="B277" s="266" t="s">
        <v>4424</v>
      </c>
      <c r="C277" s="331">
        <v>4408</v>
      </c>
      <c r="D277" s="340">
        <v>173</v>
      </c>
      <c r="E277" s="331"/>
      <c r="F277" s="343"/>
      <c r="G277" s="210">
        <f t="shared" si="5"/>
        <v>1519856.3699999957</v>
      </c>
    </row>
    <row r="278" spans="1:8">
      <c r="A278" s="264">
        <v>42543</v>
      </c>
      <c r="B278" s="266" t="s">
        <v>4425</v>
      </c>
      <c r="C278" s="331">
        <v>29580</v>
      </c>
      <c r="D278" s="340">
        <v>183</v>
      </c>
      <c r="E278" s="331"/>
      <c r="F278" s="343"/>
      <c r="G278" s="210">
        <f t="shared" si="5"/>
        <v>1524264.3699999957</v>
      </c>
    </row>
    <row r="279" spans="1:8">
      <c r="A279" s="264">
        <v>42543</v>
      </c>
      <c r="B279" s="266" t="s">
        <v>4426</v>
      </c>
      <c r="C279" s="331">
        <v>50000</v>
      </c>
      <c r="D279" s="340">
        <v>168</v>
      </c>
      <c r="E279" s="331"/>
      <c r="F279" s="343"/>
      <c r="G279" s="210">
        <f t="shared" si="5"/>
        <v>1553844.3699999957</v>
      </c>
    </row>
    <row r="280" spans="1:8">
      <c r="A280" s="264">
        <v>42543</v>
      </c>
      <c r="B280" s="266" t="s">
        <v>4427</v>
      </c>
      <c r="C280" s="331">
        <v>5000</v>
      </c>
      <c r="D280" s="340">
        <v>169</v>
      </c>
      <c r="E280" s="331"/>
      <c r="F280" s="343"/>
      <c r="G280" s="210">
        <f t="shared" si="5"/>
        <v>1603844.3699999957</v>
      </c>
    </row>
    <row r="281" spans="1:8">
      <c r="A281" s="264">
        <v>42543</v>
      </c>
      <c r="B281" s="266" t="s">
        <v>4428</v>
      </c>
      <c r="C281" s="331">
        <v>1060</v>
      </c>
      <c r="D281" s="340">
        <v>185</v>
      </c>
      <c r="E281" s="331"/>
      <c r="F281" s="343"/>
      <c r="G281" s="210">
        <f t="shared" si="5"/>
        <v>1608844.3699999957</v>
      </c>
    </row>
    <row r="282" spans="1:8">
      <c r="A282" s="264">
        <v>42543</v>
      </c>
      <c r="B282" s="266" t="s">
        <v>4429</v>
      </c>
      <c r="C282" s="331">
        <v>5000</v>
      </c>
      <c r="D282" s="340">
        <v>170</v>
      </c>
      <c r="E282" s="331"/>
      <c r="F282" s="343"/>
      <c r="G282" s="210">
        <f t="shared" si="5"/>
        <v>1609904.3699999957</v>
      </c>
    </row>
    <row r="283" spans="1:8">
      <c r="A283" s="264">
        <v>42543</v>
      </c>
      <c r="B283" s="266" t="s">
        <v>4430</v>
      </c>
      <c r="C283" s="331">
        <v>5000</v>
      </c>
      <c r="D283" s="340">
        <v>171</v>
      </c>
      <c r="E283" s="331"/>
      <c r="F283" s="343"/>
      <c r="G283" s="210">
        <f t="shared" si="5"/>
        <v>1614904.3699999957</v>
      </c>
    </row>
    <row r="284" spans="1:8">
      <c r="A284" s="264">
        <v>42543</v>
      </c>
      <c r="B284" s="266" t="s">
        <v>4431</v>
      </c>
      <c r="C284" s="331">
        <v>35725</v>
      </c>
      <c r="D284" s="340">
        <v>166</v>
      </c>
      <c r="E284" s="331"/>
      <c r="F284" s="343"/>
      <c r="G284" s="210">
        <f t="shared" si="5"/>
        <v>1619904.3699999957</v>
      </c>
    </row>
    <row r="285" spans="1:8">
      <c r="A285" s="264">
        <v>42543</v>
      </c>
      <c r="B285" s="266" t="s">
        <v>4432</v>
      </c>
      <c r="C285" s="331">
        <v>1103273.1100000001</v>
      </c>
      <c r="D285" s="340">
        <v>167</v>
      </c>
      <c r="E285" s="331"/>
      <c r="F285" s="343"/>
      <c r="G285" s="210">
        <f t="shared" si="5"/>
        <v>1655629.3699999957</v>
      </c>
    </row>
    <row r="286" spans="1:8">
      <c r="A286" s="264">
        <v>42543</v>
      </c>
      <c r="B286" s="265" t="s">
        <v>4433</v>
      </c>
      <c r="C286" s="331"/>
      <c r="E286" s="331">
        <v>210251.34</v>
      </c>
      <c r="F286" s="343">
        <v>224</v>
      </c>
      <c r="G286" s="210">
        <f t="shared" si="5"/>
        <v>2758902.4799999958</v>
      </c>
      <c r="H286" s="250" t="s">
        <v>4434</v>
      </c>
    </row>
    <row r="287" spans="1:8">
      <c r="A287" s="264">
        <v>42543</v>
      </c>
      <c r="B287" s="265" t="s">
        <v>4435</v>
      </c>
      <c r="C287" s="331"/>
      <c r="E287" s="331">
        <v>131199.32999999999</v>
      </c>
      <c r="F287" s="343">
        <v>225</v>
      </c>
      <c r="G287" s="210">
        <f t="shared" si="5"/>
        <v>2548651.1399999959</v>
      </c>
      <c r="H287" s="250" t="s">
        <v>4436</v>
      </c>
    </row>
    <row r="288" spans="1:8">
      <c r="A288" s="264">
        <v>42543</v>
      </c>
      <c r="B288" s="265" t="s">
        <v>4437</v>
      </c>
      <c r="C288" s="331"/>
      <c r="E288" s="331">
        <v>153200</v>
      </c>
      <c r="F288" s="343">
        <v>226</v>
      </c>
      <c r="G288" s="210">
        <f t="shared" si="5"/>
        <v>2417451.8099999959</v>
      </c>
      <c r="H288" s="250" t="s">
        <v>4438</v>
      </c>
    </row>
    <row r="289" spans="1:12">
      <c r="A289" s="264">
        <v>42543</v>
      </c>
      <c r="B289" s="266" t="s">
        <v>4439</v>
      </c>
      <c r="C289" s="331"/>
      <c r="E289" s="331">
        <v>161000</v>
      </c>
      <c r="F289" s="343">
        <v>231</v>
      </c>
      <c r="G289" s="210">
        <f t="shared" si="5"/>
        <v>2264251.8099999959</v>
      </c>
      <c r="H289" s="250" t="s">
        <v>4440</v>
      </c>
    </row>
    <row r="290" spans="1:12">
      <c r="A290" s="264">
        <v>42543</v>
      </c>
      <c r="B290" s="266" t="s">
        <v>4441</v>
      </c>
      <c r="C290" s="331"/>
      <c r="E290" s="331">
        <v>1840</v>
      </c>
      <c r="F290" s="343">
        <v>213</v>
      </c>
      <c r="G290" s="210">
        <f t="shared" si="5"/>
        <v>2103251.8099999959</v>
      </c>
      <c r="H290" s="250" t="s">
        <v>4442</v>
      </c>
    </row>
    <row r="291" spans="1:12">
      <c r="A291" s="264">
        <v>42543</v>
      </c>
      <c r="B291" s="266" t="s">
        <v>4443</v>
      </c>
      <c r="C291" s="331"/>
      <c r="E291" s="331">
        <v>100000</v>
      </c>
      <c r="F291" s="343">
        <v>208</v>
      </c>
      <c r="G291" s="210">
        <f t="shared" si="5"/>
        <v>2101411.8099999959</v>
      </c>
      <c r="H291" s="250" t="s">
        <v>4444</v>
      </c>
    </row>
    <row r="292" spans="1:12">
      <c r="A292" s="264">
        <v>42543</v>
      </c>
      <c r="B292" s="266" t="s">
        <v>4443</v>
      </c>
      <c r="C292" s="331"/>
      <c r="E292" s="335">
        <v>221500</v>
      </c>
      <c r="F292" s="343" t="s">
        <v>5043</v>
      </c>
      <c r="G292" s="210">
        <f t="shared" si="5"/>
        <v>2001411.8099999961</v>
      </c>
      <c r="H292" s="250" t="s">
        <v>4445</v>
      </c>
    </row>
    <row r="293" spans="1:12">
      <c r="A293" s="264">
        <v>42543</v>
      </c>
      <c r="B293" s="268" t="s">
        <v>4446</v>
      </c>
      <c r="C293" s="331">
        <v>5000</v>
      </c>
      <c r="D293" s="340" t="s">
        <v>5039</v>
      </c>
      <c r="E293" s="331"/>
      <c r="F293" s="343"/>
      <c r="G293" s="210">
        <f t="shared" si="5"/>
        <v>1779911.8099999961</v>
      </c>
    </row>
    <row r="294" spans="1:12">
      <c r="A294" s="264">
        <v>42543</v>
      </c>
      <c r="B294" s="266" t="s">
        <v>986</v>
      </c>
      <c r="C294" s="331"/>
      <c r="E294" s="331">
        <v>170000</v>
      </c>
      <c r="F294" s="343">
        <v>234</v>
      </c>
      <c r="G294" s="210">
        <f t="shared" si="5"/>
        <v>1784911.8099999961</v>
      </c>
      <c r="H294" s="250" t="s">
        <v>4447</v>
      </c>
    </row>
    <row r="295" spans="1:12">
      <c r="A295" s="264">
        <v>42543</v>
      </c>
      <c r="B295" s="269" t="s">
        <v>4448</v>
      </c>
      <c r="C295" s="329"/>
      <c r="D295" s="254"/>
      <c r="E295" s="331">
        <v>254689.03</v>
      </c>
      <c r="F295" s="343">
        <v>187</v>
      </c>
      <c r="G295" s="210">
        <f t="shared" si="5"/>
        <v>1614911.8099999961</v>
      </c>
      <c r="H295" s="250" t="s">
        <v>4449</v>
      </c>
    </row>
    <row r="296" spans="1:12">
      <c r="A296" s="264">
        <v>42543</v>
      </c>
      <c r="B296" s="266" t="s">
        <v>4450</v>
      </c>
      <c r="C296" s="331"/>
      <c r="E296" s="331">
        <v>300543.57</v>
      </c>
      <c r="F296" s="343">
        <v>196</v>
      </c>
      <c r="G296" s="210">
        <f t="shared" ref="G296:G325" si="6">+G297-C296+E296</f>
        <v>1360222.7799999961</v>
      </c>
      <c r="H296" s="250" t="s">
        <v>4451</v>
      </c>
    </row>
    <row r="297" spans="1:12">
      <c r="A297" s="264">
        <v>42543</v>
      </c>
      <c r="B297" s="296" t="s">
        <v>50</v>
      </c>
      <c r="C297" s="331">
        <v>6.85</v>
      </c>
      <c r="D297" s="340" t="s">
        <v>5041</v>
      </c>
      <c r="E297" s="331"/>
      <c r="F297" s="343"/>
      <c r="G297" s="210">
        <f t="shared" si="6"/>
        <v>1059679.209999996</v>
      </c>
    </row>
    <row r="298" spans="1:12">
      <c r="A298" s="264">
        <v>42543</v>
      </c>
      <c r="B298" s="296" t="s">
        <v>52</v>
      </c>
      <c r="C298" s="331">
        <v>42.8</v>
      </c>
      <c r="D298" s="340" t="s">
        <v>5041</v>
      </c>
      <c r="E298" s="331"/>
      <c r="F298" s="343"/>
      <c r="G298" s="210">
        <f t="shared" si="6"/>
        <v>1059686.0599999961</v>
      </c>
    </row>
    <row r="299" spans="1:12">
      <c r="A299" s="264">
        <v>42543</v>
      </c>
      <c r="B299" s="266" t="s">
        <v>53</v>
      </c>
      <c r="C299" s="331"/>
      <c r="E299" s="331">
        <v>7057.56</v>
      </c>
      <c r="F299" s="343">
        <v>200</v>
      </c>
      <c r="G299" s="210">
        <f t="shared" si="6"/>
        <v>1059728.8599999961</v>
      </c>
      <c r="H299" s="270" t="s">
        <v>4452</v>
      </c>
    </row>
    <row r="300" spans="1:12">
      <c r="A300" s="264">
        <v>42543</v>
      </c>
      <c r="B300" s="296" t="s">
        <v>55</v>
      </c>
      <c r="C300" s="331">
        <v>21.41</v>
      </c>
      <c r="D300" s="340" t="s">
        <v>5041</v>
      </c>
      <c r="E300" s="331"/>
      <c r="F300" s="343"/>
      <c r="G300" s="210">
        <f t="shared" si="6"/>
        <v>1052671.2999999961</v>
      </c>
    </row>
    <row r="301" spans="1:12">
      <c r="A301" s="264">
        <v>42543</v>
      </c>
      <c r="B301" s="296" t="s">
        <v>56</v>
      </c>
      <c r="C301" s="331">
        <v>133.79</v>
      </c>
      <c r="D301" s="340" t="s">
        <v>5041</v>
      </c>
      <c r="E301" s="331"/>
      <c r="F301" s="343"/>
      <c r="G301" s="210">
        <f t="shared" si="6"/>
        <v>1052692.709999996</v>
      </c>
    </row>
    <row r="302" spans="1:12">
      <c r="A302" s="264">
        <v>42543</v>
      </c>
      <c r="B302" s="266" t="s">
        <v>57</v>
      </c>
      <c r="C302" s="331"/>
      <c r="E302" s="331">
        <v>5461.76</v>
      </c>
      <c r="F302" s="343">
        <v>200</v>
      </c>
      <c r="G302" s="210">
        <f t="shared" si="6"/>
        <v>1052826.499999996</v>
      </c>
      <c r="H302" s="270" t="s">
        <v>4452</v>
      </c>
    </row>
    <row r="303" spans="1:12">
      <c r="A303" s="264">
        <v>42542</v>
      </c>
      <c r="B303" s="266" t="s">
        <v>4453</v>
      </c>
      <c r="C303" s="329"/>
      <c r="D303" s="254"/>
      <c r="E303" s="329">
        <v>53000</v>
      </c>
      <c r="F303" s="232">
        <v>212</v>
      </c>
      <c r="G303" s="210">
        <f t="shared" si="6"/>
        <v>1047364.7399999961</v>
      </c>
      <c r="H303" s="250" t="s">
        <v>4454</v>
      </c>
      <c r="K303" s="129">
        <v>1047364.74</v>
      </c>
      <c r="L303" s="195">
        <f>+G303-K303</f>
        <v>-3.8417056202888489E-9</v>
      </c>
    </row>
    <row r="304" spans="1:12">
      <c r="A304" s="264">
        <v>42542</v>
      </c>
      <c r="B304" s="266" t="s">
        <v>4455</v>
      </c>
      <c r="C304" s="329"/>
      <c r="D304" s="254"/>
      <c r="E304" s="329">
        <v>190000</v>
      </c>
      <c r="F304" s="232">
        <v>211</v>
      </c>
      <c r="G304" s="210">
        <f t="shared" si="6"/>
        <v>994364.73999999615</v>
      </c>
      <c r="H304" s="250" t="s">
        <v>4456</v>
      </c>
    </row>
    <row r="305" spans="1:9">
      <c r="A305" s="264">
        <v>42542</v>
      </c>
      <c r="B305" s="265" t="s">
        <v>4457</v>
      </c>
      <c r="C305" s="331"/>
      <c r="E305" s="331">
        <v>180594.76</v>
      </c>
      <c r="F305" s="343">
        <v>203</v>
      </c>
      <c r="G305" s="210">
        <f t="shared" si="6"/>
        <v>804364.73999999615</v>
      </c>
      <c r="H305" s="250" t="s">
        <v>4458</v>
      </c>
    </row>
    <row r="306" spans="1:9">
      <c r="A306" s="264">
        <v>42542</v>
      </c>
      <c r="B306" s="265" t="s">
        <v>4459</v>
      </c>
      <c r="C306" s="331"/>
      <c r="E306" s="331">
        <v>128348.63</v>
      </c>
      <c r="F306" s="343">
        <v>204</v>
      </c>
      <c r="G306" s="210">
        <f t="shared" si="6"/>
        <v>623769.97999999614</v>
      </c>
      <c r="H306" s="250" t="s">
        <v>4460</v>
      </c>
      <c r="I306" s="99" t="s">
        <v>4461</v>
      </c>
    </row>
    <row r="307" spans="1:9">
      <c r="A307" s="264">
        <v>42542</v>
      </c>
      <c r="B307" s="265" t="s">
        <v>4462</v>
      </c>
      <c r="C307" s="331"/>
      <c r="E307" s="331">
        <v>162435</v>
      </c>
      <c r="F307" s="343">
        <v>205</v>
      </c>
      <c r="G307" s="210">
        <f t="shared" si="6"/>
        <v>495421.34999999614</v>
      </c>
      <c r="H307" s="250" t="s">
        <v>4463</v>
      </c>
      <c r="I307" s="99" t="s">
        <v>4461</v>
      </c>
    </row>
    <row r="308" spans="1:9">
      <c r="A308" s="264">
        <v>42542</v>
      </c>
      <c r="B308" s="265" t="s">
        <v>4464</v>
      </c>
      <c r="C308" s="331"/>
      <c r="E308" s="331">
        <v>55525.51</v>
      </c>
      <c r="F308" s="343">
        <v>206</v>
      </c>
      <c r="G308" s="210">
        <f t="shared" si="6"/>
        <v>332986.34999999614</v>
      </c>
      <c r="H308" s="250" t="s">
        <v>4465</v>
      </c>
      <c r="I308" s="99" t="s">
        <v>4461</v>
      </c>
    </row>
    <row r="309" spans="1:9">
      <c r="A309" s="264">
        <v>42542</v>
      </c>
      <c r="B309" s="266" t="s">
        <v>4466</v>
      </c>
      <c r="C309" s="331">
        <v>1426286.06</v>
      </c>
      <c r="D309" s="340">
        <v>160</v>
      </c>
      <c r="E309" s="331"/>
      <c r="F309" s="343"/>
      <c r="G309" s="210">
        <f t="shared" si="6"/>
        <v>277460.83999999613</v>
      </c>
    </row>
    <row r="310" spans="1:9">
      <c r="A310" s="264">
        <v>42542</v>
      </c>
      <c r="B310" s="266" t="s">
        <v>4467</v>
      </c>
      <c r="C310" s="331"/>
      <c r="E310" s="331">
        <v>100000</v>
      </c>
      <c r="F310" s="343">
        <v>216</v>
      </c>
      <c r="G310" s="210">
        <f t="shared" si="6"/>
        <v>1703746.8999999962</v>
      </c>
    </row>
    <row r="311" spans="1:9">
      <c r="A311" s="264">
        <v>42542</v>
      </c>
      <c r="B311" s="266" t="s">
        <v>4468</v>
      </c>
      <c r="C311" s="331"/>
      <c r="E311" s="331">
        <v>450000</v>
      </c>
      <c r="F311" s="343">
        <v>217</v>
      </c>
      <c r="G311" s="210">
        <f t="shared" si="6"/>
        <v>1603746.8999999962</v>
      </c>
      <c r="H311" s="250" t="s">
        <v>4469</v>
      </c>
    </row>
    <row r="312" spans="1:9">
      <c r="A312" s="264">
        <v>42542</v>
      </c>
      <c r="B312" s="266" t="s">
        <v>4470</v>
      </c>
      <c r="C312" s="331"/>
      <c r="E312" s="331">
        <v>450000</v>
      </c>
      <c r="F312" s="343">
        <v>218</v>
      </c>
      <c r="G312" s="210">
        <f t="shared" si="6"/>
        <v>1153746.8999999962</v>
      </c>
      <c r="H312" s="250" t="s">
        <v>4471</v>
      </c>
    </row>
    <row r="313" spans="1:9">
      <c r="A313" s="264">
        <v>42542</v>
      </c>
      <c r="B313" s="266" t="s">
        <v>4472</v>
      </c>
      <c r="C313" s="329"/>
      <c r="D313" s="254"/>
      <c r="E313" s="329">
        <v>2873.11</v>
      </c>
      <c r="F313" s="232">
        <v>220</v>
      </c>
      <c r="G313" s="210">
        <f t="shared" si="6"/>
        <v>703746.89999999607</v>
      </c>
      <c r="H313" s="250" t="s">
        <v>4473</v>
      </c>
    </row>
    <row r="314" spans="1:9">
      <c r="A314" s="264">
        <v>42542</v>
      </c>
      <c r="B314" s="266" t="s">
        <v>4474</v>
      </c>
      <c r="C314" s="329">
        <v>155.04</v>
      </c>
      <c r="D314" s="254"/>
      <c r="E314" s="329"/>
      <c r="F314" s="232"/>
      <c r="G314" s="210">
        <f t="shared" si="6"/>
        <v>700873.78999999608</v>
      </c>
    </row>
    <row r="315" spans="1:9">
      <c r="A315" s="264">
        <v>42542</v>
      </c>
      <c r="B315" s="266" t="s">
        <v>4475</v>
      </c>
      <c r="C315" s="331">
        <v>969</v>
      </c>
      <c r="E315" s="331"/>
      <c r="F315" s="343"/>
      <c r="G315" s="210">
        <f t="shared" si="6"/>
        <v>701028.82999999612</v>
      </c>
    </row>
    <row r="316" spans="1:9">
      <c r="A316" s="264">
        <v>42542</v>
      </c>
      <c r="B316" s="266" t="s">
        <v>4476</v>
      </c>
      <c r="C316" s="331">
        <v>450000</v>
      </c>
      <c r="D316" s="340">
        <v>162</v>
      </c>
      <c r="E316" s="331"/>
      <c r="F316" s="343"/>
      <c r="G316" s="210">
        <f t="shared" si="6"/>
        <v>701997.82999999612</v>
      </c>
      <c r="H316" s="250" t="s">
        <v>4477</v>
      </c>
    </row>
    <row r="317" spans="1:9">
      <c r="A317" s="264">
        <v>42542</v>
      </c>
      <c r="B317" s="266" t="s">
        <v>4478</v>
      </c>
      <c r="C317" s="331">
        <v>10122.59</v>
      </c>
      <c r="D317" s="340">
        <v>10</v>
      </c>
      <c r="E317" s="331"/>
      <c r="F317" s="343"/>
      <c r="G317" s="210">
        <f t="shared" si="6"/>
        <v>1151997.8299999961</v>
      </c>
    </row>
    <row r="318" spans="1:9">
      <c r="A318" s="264">
        <v>42542</v>
      </c>
      <c r="B318" s="266" t="s">
        <v>4479</v>
      </c>
      <c r="C318" s="331"/>
      <c r="E318" s="331">
        <v>219000</v>
      </c>
      <c r="F318" s="343">
        <v>215</v>
      </c>
      <c r="G318" s="210">
        <f t="shared" si="6"/>
        <v>1162120.4199999962</v>
      </c>
      <c r="H318" s="250" t="s">
        <v>4480</v>
      </c>
    </row>
    <row r="319" spans="1:9">
      <c r="A319" s="264">
        <v>42542</v>
      </c>
      <c r="B319" s="266" t="s">
        <v>4481</v>
      </c>
      <c r="C319" s="331"/>
      <c r="E319" s="331">
        <v>600</v>
      </c>
      <c r="F319" s="343">
        <v>222</v>
      </c>
      <c r="G319" s="210">
        <f t="shared" si="6"/>
        <v>943120.4199999962</v>
      </c>
      <c r="H319" s="250" t="s">
        <v>4482</v>
      </c>
    </row>
    <row r="320" spans="1:9">
      <c r="A320" s="264">
        <v>42542</v>
      </c>
      <c r="B320" s="266" t="s">
        <v>16</v>
      </c>
      <c r="C320" s="331"/>
      <c r="E320" s="331">
        <v>25000</v>
      </c>
      <c r="F320" s="343">
        <v>199</v>
      </c>
      <c r="G320" s="210">
        <f t="shared" si="6"/>
        <v>942520.4199999962</v>
      </c>
      <c r="H320" s="250" t="s">
        <v>4483</v>
      </c>
    </row>
    <row r="321" spans="1:8">
      <c r="A321" s="264">
        <v>42542</v>
      </c>
      <c r="B321" s="266" t="s">
        <v>4484</v>
      </c>
      <c r="C321" s="331">
        <v>27057.29</v>
      </c>
      <c r="D321" s="340">
        <v>92</v>
      </c>
      <c r="E321" s="331"/>
      <c r="F321" s="343"/>
      <c r="G321" s="210">
        <f t="shared" si="6"/>
        <v>917520.4199999962</v>
      </c>
    </row>
    <row r="322" spans="1:8">
      <c r="A322" s="264">
        <v>42542</v>
      </c>
      <c r="B322" s="266" t="s">
        <v>4485</v>
      </c>
      <c r="C322" s="331"/>
      <c r="E322" s="331">
        <v>1568</v>
      </c>
      <c r="F322" s="343">
        <v>93</v>
      </c>
      <c r="G322" s="210">
        <f t="shared" si="6"/>
        <v>944577.70999999624</v>
      </c>
      <c r="H322" s="250" t="s">
        <v>4486</v>
      </c>
    </row>
    <row r="323" spans="1:8">
      <c r="A323" s="264">
        <v>42542</v>
      </c>
      <c r="B323" s="266" t="s">
        <v>4487</v>
      </c>
      <c r="C323" s="331">
        <v>177942.71</v>
      </c>
      <c r="D323" s="340">
        <v>93</v>
      </c>
      <c r="E323" s="331"/>
      <c r="F323" s="343"/>
      <c r="G323" s="210">
        <f t="shared" si="6"/>
        <v>943009.70999999624</v>
      </c>
    </row>
    <row r="324" spans="1:8">
      <c r="A324" s="264">
        <v>42542</v>
      </c>
      <c r="B324" s="268" t="s">
        <v>4488</v>
      </c>
      <c r="C324" s="331">
        <v>5000</v>
      </c>
      <c r="D324" s="340" t="s">
        <v>5039</v>
      </c>
      <c r="E324" s="331"/>
      <c r="F324" s="343"/>
      <c r="G324" s="210">
        <f t="shared" si="6"/>
        <v>1120952.4199999962</v>
      </c>
    </row>
    <row r="325" spans="1:8">
      <c r="A325" s="264">
        <v>42542</v>
      </c>
      <c r="B325" s="266" t="s">
        <v>986</v>
      </c>
      <c r="C325" s="331"/>
      <c r="E325" s="331">
        <v>260000</v>
      </c>
      <c r="F325" s="343">
        <v>219</v>
      </c>
      <c r="G325" s="210">
        <f t="shared" si="6"/>
        <v>1125952.4199999962</v>
      </c>
      <c r="H325" s="250" t="s">
        <v>4489</v>
      </c>
    </row>
    <row r="326" spans="1:8">
      <c r="A326" s="264">
        <v>42542</v>
      </c>
      <c r="B326" s="269" t="s">
        <v>4490</v>
      </c>
      <c r="C326" s="329"/>
      <c r="D326" s="254"/>
      <c r="E326" s="329">
        <v>60712.959999999999</v>
      </c>
      <c r="F326" s="232">
        <v>173</v>
      </c>
      <c r="G326" s="210">
        <f t="shared" ref="G326:G392" si="7">+G327-C326+E326</f>
        <v>865952.41999999632</v>
      </c>
      <c r="H326" s="250" t="s">
        <v>4491</v>
      </c>
    </row>
    <row r="327" spans="1:8">
      <c r="A327" s="264">
        <v>42542</v>
      </c>
      <c r="B327" s="269" t="s">
        <v>4492</v>
      </c>
      <c r="C327" s="329"/>
      <c r="D327" s="254"/>
      <c r="E327" s="329">
        <v>44826.04</v>
      </c>
      <c r="F327" s="232">
        <v>183</v>
      </c>
      <c r="G327" s="210">
        <f t="shared" si="7"/>
        <v>805239.45999999635</v>
      </c>
      <c r="H327" s="250" t="s">
        <v>4493</v>
      </c>
    </row>
    <row r="328" spans="1:8">
      <c r="A328" s="264">
        <v>42542</v>
      </c>
      <c r="B328" s="269" t="s">
        <v>4494</v>
      </c>
      <c r="C328" s="329"/>
      <c r="D328" s="254"/>
      <c r="E328" s="329">
        <v>7874.17</v>
      </c>
      <c r="F328" s="232">
        <v>169</v>
      </c>
      <c r="G328" s="210">
        <f t="shared" si="7"/>
        <v>760413.41999999632</v>
      </c>
      <c r="H328" s="250" t="s">
        <v>4495</v>
      </c>
    </row>
    <row r="329" spans="1:8">
      <c r="A329" s="264">
        <v>42542</v>
      </c>
      <c r="B329" s="292" t="s">
        <v>4496</v>
      </c>
      <c r="C329" s="331">
        <v>0</v>
      </c>
      <c r="E329" s="331">
        <v>1705.01</v>
      </c>
      <c r="F329" s="340" t="s">
        <v>5040</v>
      </c>
      <c r="G329" s="210">
        <f t="shared" si="7"/>
        <v>752539.24999999627</v>
      </c>
    </row>
    <row r="330" spans="1:8">
      <c r="A330" s="264">
        <v>42542</v>
      </c>
      <c r="B330" s="296" t="s">
        <v>50</v>
      </c>
      <c r="C330" s="331">
        <v>18.04</v>
      </c>
      <c r="D330" s="340" t="s">
        <v>5041</v>
      </c>
      <c r="E330" s="331"/>
      <c r="F330" s="343"/>
      <c r="G330" s="210">
        <f t="shared" si="7"/>
        <v>750834.23999999627</v>
      </c>
    </row>
    <row r="331" spans="1:8">
      <c r="A331" s="264">
        <v>42542</v>
      </c>
      <c r="B331" s="296" t="s">
        <v>52</v>
      </c>
      <c r="C331" s="331">
        <v>112.72</v>
      </c>
      <c r="D331" s="340" t="s">
        <v>5041</v>
      </c>
      <c r="E331" s="331"/>
      <c r="F331" s="343"/>
      <c r="G331" s="210">
        <f t="shared" si="7"/>
        <v>750852.2799999963</v>
      </c>
    </row>
    <row r="332" spans="1:8">
      <c r="A332" s="264">
        <v>42542</v>
      </c>
      <c r="B332" s="266" t="s">
        <v>53</v>
      </c>
      <c r="C332" s="331"/>
      <c r="E332" s="331">
        <v>65543.8</v>
      </c>
      <c r="F332" s="343">
        <v>184</v>
      </c>
      <c r="G332" s="210">
        <f t="shared" si="7"/>
        <v>750964.99999999627</v>
      </c>
      <c r="H332" s="270" t="s">
        <v>4497</v>
      </c>
    </row>
    <row r="333" spans="1:8">
      <c r="A333" s="264">
        <v>42542</v>
      </c>
      <c r="B333" s="296" t="s">
        <v>55</v>
      </c>
      <c r="C333" s="331">
        <v>47.67</v>
      </c>
      <c r="D333" s="340" t="s">
        <v>5041</v>
      </c>
      <c r="E333" s="331"/>
      <c r="F333" s="343"/>
      <c r="G333" s="210">
        <f t="shared" si="7"/>
        <v>685421.19999999623</v>
      </c>
    </row>
    <row r="334" spans="1:8">
      <c r="A334" s="264">
        <v>42542</v>
      </c>
      <c r="B334" s="296" t="s">
        <v>56</v>
      </c>
      <c r="C334" s="331">
        <v>297.95999999999998</v>
      </c>
      <c r="D334" s="340" t="s">
        <v>5041</v>
      </c>
      <c r="E334" s="331"/>
      <c r="F334" s="343"/>
      <c r="G334" s="210">
        <f t="shared" si="7"/>
        <v>685468.86999999627</v>
      </c>
    </row>
    <row r="335" spans="1:8">
      <c r="A335" s="264">
        <v>42542</v>
      </c>
      <c r="B335" s="266" t="s">
        <v>57</v>
      </c>
      <c r="C335" s="331"/>
      <c r="E335" s="331">
        <v>12161.93</v>
      </c>
      <c r="F335" s="343">
        <v>184</v>
      </c>
      <c r="G335" s="210">
        <f t="shared" si="7"/>
        <v>685766.82999999623</v>
      </c>
      <c r="H335" s="270" t="s">
        <v>4497</v>
      </c>
    </row>
    <row r="336" spans="1:8">
      <c r="A336" s="264">
        <v>42542</v>
      </c>
      <c r="B336" s="266" t="s">
        <v>4498</v>
      </c>
      <c r="C336" s="331">
        <v>77267.320000000007</v>
      </c>
      <c r="D336" s="340">
        <v>20</v>
      </c>
      <c r="E336" s="331"/>
      <c r="F336" s="343"/>
      <c r="G336" s="210">
        <f t="shared" si="7"/>
        <v>673604.89999999618</v>
      </c>
    </row>
    <row r="337" spans="1:12">
      <c r="A337" s="264">
        <v>42542</v>
      </c>
      <c r="B337" s="266" t="s">
        <v>4499</v>
      </c>
      <c r="C337" s="331">
        <v>85319.99</v>
      </c>
      <c r="D337" s="340">
        <v>21</v>
      </c>
      <c r="E337" s="331"/>
      <c r="F337" s="343"/>
      <c r="G337" s="210">
        <f t="shared" si="7"/>
        <v>750872.21999999625</v>
      </c>
    </row>
    <row r="338" spans="1:12">
      <c r="A338" s="264">
        <v>42542</v>
      </c>
      <c r="B338" s="266" t="s">
        <v>4500</v>
      </c>
      <c r="C338" s="331">
        <v>2389.9899999999998</v>
      </c>
      <c r="D338" s="340">
        <v>149</v>
      </c>
      <c r="E338" s="331"/>
      <c r="F338" s="343"/>
      <c r="G338" s="210">
        <f t="shared" si="7"/>
        <v>836192.20999999624</v>
      </c>
    </row>
    <row r="339" spans="1:12">
      <c r="A339" s="264">
        <v>42541</v>
      </c>
      <c r="B339" s="265" t="s">
        <v>4501</v>
      </c>
      <c r="C339" s="331">
        <v>206417.09</v>
      </c>
      <c r="D339" s="340">
        <v>159</v>
      </c>
      <c r="E339" s="331"/>
      <c r="F339" s="343"/>
      <c r="G339" s="204">
        <f t="shared" si="7"/>
        <v>838582.19999999623</v>
      </c>
      <c r="H339" s="250" t="s">
        <v>4502</v>
      </c>
      <c r="I339" s="99" t="s">
        <v>4503</v>
      </c>
      <c r="K339" s="129">
        <v>838582.2</v>
      </c>
      <c r="L339" s="195">
        <f>+G339-K339</f>
        <v>-3.7252902984619141E-9</v>
      </c>
    </row>
    <row r="340" spans="1:12">
      <c r="A340" s="264">
        <v>42541</v>
      </c>
      <c r="B340" s="269" t="s">
        <v>4504</v>
      </c>
      <c r="C340" s="329"/>
      <c r="D340" s="254"/>
      <c r="E340" s="329">
        <v>5000</v>
      </c>
      <c r="F340" s="232">
        <v>194</v>
      </c>
      <c r="G340" s="210">
        <f t="shared" si="7"/>
        <v>1044999.2899999962</v>
      </c>
      <c r="H340" s="250" t="s">
        <v>4505</v>
      </c>
    </row>
    <row r="341" spans="1:12">
      <c r="A341" s="264">
        <v>42541</v>
      </c>
      <c r="B341" s="269" t="s">
        <v>4506</v>
      </c>
      <c r="C341" s="329"/>
      <c r="D341" s="254"/>
      <c r="E341" s="329">
        <v>55157.47</v>
      </c>
      <c r="F341" s="232">
        <v>195</v>
      </c>
      <c r="G341" s="210">
        <f t="shared" si="7"/>
        <v>1039999.2899999962</v>
      </c>
      <c r="H341" s="250" t="s">
        <v>4507</v>
      </c>
    </row>
    <row r="342" spans="1:12">
      <c r="A342" s="264">
        <v>42541</v>
      </c>
      <c r="B342" s="269" t="s">
        <v>4508</v>
      </c>
      <c r="C342" s="329"/>
      <c r="D342" s="254"/>
      <c r="E342" s="329">
        <v>10000</v>
      </c>
      <c r="F342" s="232">
        <v>210</v>
      </c>
      <c r="G342" s="210">
        <f t="shared" si="7"/>
        <v>984841.81999999622</v>
      </c>
      <c r="H342" s="250" t="s">
        <v>4456</v>
      </c>
    </row>
    <row r="343" spans="1:12">
      <c r="A343" s="264">
        <v>42541</v>
      </c>
      <c r="B343" s="269" t="s">
        <v>4509</v>
      </c>
      <c r="C343" s="329"/>
      <c r="D343" s="254"/>
      <c r="E343" s="329">
        <v>20000</v>
      </c>
      <c r="F343" s="232">
        <v>209</v>
      </c>
      <c r="G343" s="210">
        <f t="shared" si="7"/>
        <v>974841.81999999622</v>
      </c>
      <c r="H343" s="250" t="s">
        <v>4456</v>
      </c>
    </row>
    <row r="344" spans="1:12">
      <c r="A344" s="264">
        <v>42541</v>
      </c>
      <c r="B344" s="269" t="s">
        <v>13</v>
      </c>
      <c r="C344" s="329"/>
      <c r="D344" s="254"/>
      <c r="E344" s="329">
        <v>2647.27</v>
      </c>
      <c r="F344" s="232">
        <v>221</v>
      </c>
      <c r="G344" s="210">
        <f t="shared" si="7"/>
        <v>954841.81999999622</v>
      </c>
      <c r="H344" s="250" t="s">
        <v>4510</v>
      </c>
    </row>
    <row r="345" spans="1:12">
      <c r="A345" s="264">
        <v>42541</v>
      </c>
      <c r="B345" s="265" t="s">
        <v>4511</v>
      </c>
      <c r="C345" s="329"/>
      <c r="D345" s="254"/>
      <c r="E345" s="329">
        <v>176800.08</v>
      </c>
      <c r="F345" s="232">
        <v>189</v>
      </c>
      <c r="G345" s="210">
        <f t="shared" si="7"/>
        <v>952194.5499999962</v>
      </c>
      <c r="H345" s="250" t="s">
        <v>4512</v>
      </c>
      <c r="I345" s="99" t="s">
        <v>4513</v>
      </c>
    </row>
    <row r="346" spans="1:12">
      <c r="A346" s="264">
        <v>42541</v>
      </c>
      <c r="B346" s="265" t="s">
        <v>4514</v>
      </c>
      <c r="C346" s="329"/>
      <c r="D346" s="254"/>
      <c r="E346" s="329">
        <v>384493.17</v>
      </c>
      <c r="F346" s="232">
        <v>190</v>
      </c>
      <c r="G346" s="210">
        <f t="shared" si="7"/>
        <v>775394.46999999625</v>
      </c>
      <c r="H346" s="250" t="s">
        <v>4515</v>
      </c>
      <c r="I346" s="99" t="s">
        <v>4513</v>
      </c>
    </row>
    <row r="347" spans="1:12">
      <c r="A347" s="264">
        <v>42541</v>
      </c>
      <c r="B347" s="269" t="s">
        <v>4516</v>
      </c>
      <c r="C347" s="329">
        <v>2187.4899999999998</v>
      </c>
      <c r="D347" s="254">
        <v>157</v>
      </c>
      <c r="E347" s="329"/>
      <c r="F347" s="232"/>
      <c r="G347" s="210">
        <f t="shared" si="7"/>
        <v>390901.29999999626</v>
      </c>
    </row>
    <row r="348" spans="1:12">
      <c r="A348" s="264">
        <v>42541</v>
      </c>
      <c r="B348" s="269" t="s">
        <v>4517</v>
      </c>
      <c r="C348" s="329">
        <v>2769.18</v>
      </c>
      <c r="D348" s="254">
        <v>156</v>
      </c>
      <c r="E348" s="329"/>
      <c r="F348" s="232"/>
      <c r="G348" s="210">
        <f t="shared" si="7"/>
        <v>393088.78999999625</v>
      </c>
    </row>
    <row r="349" spans="1:12">
      <c r="A349" s="264">
        <v>42541</v>
      </c>
      <c r="B349" s="266" t="s">
        <v>4518</v>
      </c>
      <c r="C349" s="331"/>
      <c r="E349" s="331">
        <v>56000</v>
      </c>
      <c r="F349" s="343">
        <v>198</v>
      </c>
      <c r="G349" s="210">
        <f t="shared" si="7"/>
        <v>395857.96999999625</v>
      </c>
    </row>
    <row r="350" spans="1:12">
      <c r="A350" s="264">
        <v>42541</v>
      </c>
      <c r="B350" s="266" t="s">
        <v>4519</v>
      </c>
      <c r="C350" s="331">
        <v>350000</v>
      </c>
      <c r="D350" s="340" t="s">
        <v>774</v>
      </c>
      <c r="E350" s="331"/>
      <c r="F350" s="343"/>
      <c r="G350" s="210">
        <f t="shared" si="7"/>
        <v>339857.96999999625</v>
      </c>
    </row>
    <row r="351" spans="1:12">
      <c r="A351" s="264">
        <v>42541</v>
      </c>
      <c r="B351" s="266" t="s">
        <v>4520</v>
      </c>
      <c r="C351" s="331"/>
      <c r="E351" s="331">
        <v>58000</v>
      </c>
      <c r="F351" s="343">
        <v>188</v>
      </c>
      <c r="G351" s="210">
        <f t="shared" si="7"/>
        <v>689857.96999999625</v>
      </c>
      <c r="H351" s="250" t="s">
        <v>4521</v>
      </c>
    </row>
    <row r="352" spans="1:12">
      <c r="A352" s="264">
        <v>42541</v>
      </c>
      <c r="B352" s="266" t="s">
        <v>4522</v>
      </c>
      <c r="C352" s="331"/>
      <c r="E352" s="331">
        <v>4100</v>
      </c>
      <c r="F352" s="343">
        <v>178</v>
      </c>
      <c r="G352" s="210">
        <f t="shared" si="7"/>
        <v>631857.96999999625</v>
      </c>
      <c r="H352" s="250" t="s">
        <v>4523</v>
      </c>
    </row>
    <row r="353" spans="1:12">
      <c r="A353" s="264">
        <v>42541</v>
      </c>
      <c r="B353" s="266" t="s">
        <v>13</v>
      </c>
      <c r="C353" s="331"/>
      <c r="E353" s="331">
        <v>1422.21</v>
      </c>
      <c r="F353" s="343">
        <v>180</v>
      </c>
      <c r="G353" s="210">
        <f t="shared" si="7"/>
        <v>627757.96999999625</v>
      </c>
      <c r="H353" s="250" t="s">
        <v>4524</v>
      </c>
    </row>
    <row r="354" spans="1:12">
      <c r="A354" s="264">
        <v>42541</v>
      </c>
      <c r="B354" s="266" t="s">
        <v>4525</v>
      </c>
      <c r="C354" s="331"/>
      <c r="E354" s="331">
        <v>1025</v>
      </c>
      <c r="F354" s="343">
        <v>191</v>
      </c>
      <c r="G354" s="210">
        <f t="shared" si="7"/>
        <v>626335.75999999628</v>
      </c>
      <c r="H354" s="250" t="s">
        <v>815</v>
      </c>
    </row>
    <row r="355" spans="1:12">
      <c r="A355" s="264">
        <v>42541</v>
      </c>
      <c r="B355" s="266" t="s">
        <v>4526</v>
      </c>
      <c r="C355" s="331"/>
      <c r="E355" s="331">
        <v>310000</v>
      </c>
      <c r="F355" s="343">
        <v>197</v>
      </c>
      <c r="G355" s="210">
        <f t="shared" si="7"/>
        <v>625310.75999999628</v>
      </c>
      <c r="H355" s="250" t="s">
        <v>4527</v>
      </c>
    </row>
    <row r="356" spans="1:12">
      <c r="A356" s="264">
        <v>42541</v>
      </c>
      <c r="B356" s="266" t="s">
        <v>4528</v>
      </c>
      <c r="C356" s="331">
        <v>435000</v>
      </c>
      <c r="D356" s="340">
        <v>158</v>
      </c>
      <c r="E356" s="331"/>
      <c r="F356" s="343"/>
      <c r="G356" s="210">
        <f t="shared" si="7"/>
        <v>315310.75999999628</v>
      </c>
    </row>
    <row r="357" spans="1:12">
      <c r="A357" s="264">
        <v>42541</v>
      </c>
      <c r="B357" s="269" t="s">
        <v>4529</v>
      </c>
      <c r="C357" s="329"/>
      <c r="D357" s="254"/>
      <c r="E357" s="329">
        <v>188000</v>
      </c>
      <c r="F357" s="232">
        <v>185</v>
      </c>
      <c r="G357" s="210">
        <f t="shared" si="7"/>
        <v>750310.75999999628</v>
      </c>
      <c r="H357" s="250" t="s">
        <v>4530</v>
      </c>
    </row>
    <row r="358" spans="1:12">
      <c r="A358" s="264">
        <v>42541</v>
      </c>
      <c r="B358" s="296" t="s">
        <v>50</v>
      </c>
      <c r="C358" s="329">
        <v>11.43</v>
      </c>
      <c r="D358" s="340" t="s">
        <v>5041</v>
      </c>
      <c r="E358" s="329"/>
      <c r="F358" s="232"/>
      <c r="G358" s="210">
        <f t="shared" si="7"/>
        <v>562310.75999999628</v>
      </c>
    </row>
    <row r="359" spans="1:12">
      <c r="A359" s="264">
        <v>42541</v>
      </c>
      <c r="B359" s="296" t="s">
        <v>52</v>
      </c>
      <c r="C359" s="331">
        <v>71.42</v>
      </c>
      <c r="D359" s="340" t="s">
        <v>5041</v>
      </c>
      <c r="E359" s="331"/>
      <c r="F359" s="343"/>
      <c r="G359" s="210">
        <f t="shared" si="7"/>
        <v>562322.18999999634</v>
      </c>
    </row>
    <row r="360" spans="1:12">
      <c r="A360" s="264">
        <v>42541</v>
      </c>
      <c r="B360" s="266" t="s">
        <v>53</v>
      </c>
      <c r="C360" s="331"/>
      <c r="E360" s="331">
        <v>7520</v>
      </c>
      <c r="F360" s="343">
        <v>182</v>
      </c>
      <c r="G360" s="210">
        <f t="shared" si="7"/>
        <v>562393.60999999638</v>
      </c>
      <c r="H360" s="270" t="s">
        <v>4531</v>
      </c>
    </row>
    <row r="361" spans="1:12">
      <c r="A361" s="264">
        <v>42541</v>
      </c>
      <c r="B361" s="296" t="s">
        <v>55</v>
      </c>
      <c r="C361" s="331">
        <v>106.64</v>
      </c>
      <c r="D361" s="340" t="s">
        <v>5041</v>
      </c>
      <c r="E361" s="331"/>
      <c r="F361" s="343"/>
      <c r="G361" s="210">
        <f t="shared" si="7"/>
        <v>554873.60999999638</v>
      </c>
    </row>
    <row r="362" spans="1:12">
      <c r="A362" s="264">
        <v>42541</v>
      </c>
      <c r="B362" s="296" t="s">
        <v>56</v>
      </c>
      <c r="C362" s="331">
        <v>666.5</v>
      </c>
      <c r="D362" s="340" t="s">
        <v>5041</v>
      </c>
      <c r="E362" s="331"/>
      <c r="F362" s="343"/>
      <c r="G362" s="210">
        <f t="shared" si="7"/>
        <v>554980.24999999639</v>
      </c>
    </row>
    <row r="363" spans="1:12">
      <c r="A363" s="264">
        <v>42541</v>
      </c>
      <c r="B363" s="266" t="s">
        <v>57</v>
      </c>
      <c r="C363" s="331"/>
      <c r="E363" s="331">
        <v>27204.98</v>
      </c>
      <c r="F363" s="343">
        <v>182</v>
      </c>
      <c r="G363" s="210">
        <f t="shared" si="7"/>
        <v>555646.74999999639</v>
      </c>
      <c r="H363" s="270" t="s">
        <v>4531</v>
      </c>
    </row>
    <row r="364" spans="1:12">
      <c r="A364" s="264">
        <v>42541</v>
      </c>
      <c r="B364" s="296" t="s">
        <v>50</v>
      </c>
      <c r="C364" s="331">
        <v>5.76</v>
      </c>
      <c r="D364" s="340" t="s">
        <v>5041</v>
      </c>
      <c r="E364" s="331"/>
      <c r="F364" s="343"/>
      <c r="G364" s="210">
        <f t="shared" si="7"/>
        <v>528441.76999999641</v>
      </c>
    </row>
    <row r="365" spans="1:12">
      <c r="A365" s="264">
        <v>42541</v>
      </c>
      <c r="B365" s="296" t="s">
        <v>52</v>
      </c>
      <c r="C365" s="331">
        <v>36</v>
      </c>
      <c r="D365" s="340" t="s">
        <v>5041</v>
      </c>
      <c r="E365" s="331"/>
      <c r="F365" s="343"/>
      <c r="G365" s="210">
        <f t="shared" si="7"/>
        <v>528447.52999999642</v>
      </c>
    </row>
    <row r="366" spans="1:12">
      <c r="A366" s="264">
        <v>42541</v>
      </c>
      <c r="B366" s="266" t="s">
        <v>53</v>
      </c>
      <c r="C366" s="331"/>
      <c r="E366" s="331">
        <v>6060</v>
      </c>
      <c r="F366" s="343">
        <v>168</v>
      </c>
      <c r="G366" s="210">
        <f t="shared" si="7"/>
        <v>528483.52999999642</v>
      </c>
      <c r="H366" s="270" t="s">
        <v>4532</v>
      </c>
    </row>
    <row r="367" spans="1:12">
      <c r="A367" s="264">
        <v>42541</v>
      </c>
      <c r="B367" s="266"/>
      <c r="C367" s="331">
        <v>24360</v>
      </c>
      <c r="D367" s="340">
        <v>145</v>
      </c>
      <c r="E367" s="331"/>
      <c r="F367" s="343"/>
      <c r="G367" s="210">
        <f t="shared" si="7"/>
        <v>522423.52999999642</v>
      </c>
      <c r="H367" s="270"/>
    </row>
    <row r="368" spans="1:12">
      <c r="A368" s="264">
        <v>42539</v>
      </c>
      <c r="B368" s="266" t="s">
        <v>4533</v>
      </c>
      <c r="C368" s="331"/>
      <c r="E368" s="331">
        <v>10948</v>
      </c>
      <c r="F368" s="343">
        <v>179</v>
      </c>
      <c r="G368" s="210">
        <f t="shared" si="7"/>
        <v>546783.52999999642</v>
      </c>
      <c r="H368" s="250" t="s">
        <v>4534</v>
      </c>
      <c r="K368" s="129">
        <v>546783.53</v>
      </c>
      <c r="L368" s="195">
        <f>+G368-K368</f>
        <v>-3.6088749766349792E-9</v>
      </c>
    </row>
    <row r="369" spans="1:12">
      <c r="A369" s="264">
        <v>42539</v>
      </c>
      <c r="B369" s="266" t="s">
        <v>4535</v>
      </c>
      <c r="C369" s="331">
        <v>413536.52</v>
      </c>
      <c r="D369" s="340">
        <v>134</v>
      </c>
      <c r="E369" s="331"/>
      <c r="F369" s="343"/>
      <c r="G369" s="210">
        <f t="shared" si="7"/>
        <v>535835.52999999642</v>
      </c>
    </row>
    <row r="370" spans="1:12">
      <c r="A370" s="264">
        <v>42539</v>
      </c>
      <c r="B370" s="268" t="s">
        <v>4536</v>
      </c>
      <c r="C370" s="331">
        <v>5000</v>
      </c>
      <c r="D370" s="340" t="s">
        <v>5039</v>
      </c>
      <c r="E370" s="331"/>
      <c r="F370" s="343"/>
      <c r="G370" s="210">
        <f t="shared" si="7"/>
        <v>949372.04999999644</v>
      </c>
    </row>
    <row r="371" spans="1:12">
      <c r="A371" s="264">
        <v>42539</v>
      </c>
      <c r="B371" s="266" t="s">
        <v>4537</v>
      </c>
      <c r="C371" s="329"/>
      <c r="D371" s="254"/>
      <c r="E371" s="329">
        <v>28841.16</v>
      </c>
      <c r="F371" s="232">
        <v>128</v>
      </c>
      <c r="G371" s="210">
        <f t="shared" si="7"/>
        <v>954372.04999999644</v>
      </c>
      <c r="H371" s="250" t="s">
        <v>4538</v>
      </c>
    </row>
    <row r="372" spans="1:12">
      <c r="A372" s="264">
        <v>42539</v>
      </c>
      <c r="B372" s="266" t="s">
        <v>4539</v>
      </c>
      <c r="C372" s="331"/>
      <c r="E372" s="331">
        <v>66296.97</v>
      </c>
      <c r="F372" s="343">
        <v>130</v>
      </c>
      <c r="G372" s="210">
        <f t="shared" si="7"/>
        <v>925530.88999999641</v>
      </c>
      <c r="H372" s="250" t="s">
        <v>4540</v>
      </c>
    </row>
    <row r="373" spans="1:12">
      <c r="A373" s="264">
        <v>42538</v>
      </c>
      <c r="B373" s="269" t="s">
        <v>4541</v>
      </c>
      <c r="C373" s="329">
        <v>96209</v>
      </c>
      <c r="D373" s="254">
        <v>155</v>
      </c>
      <c r="E373" s="331"/>
      <c r="F373" s="343"/>
      <c r="G373" s="210">
        <f t="shared" si="7"/>
        <v>859233.91999999643</v>
      </c>
      <c r="H373" s="250" t="s">
        <v>841</v>
      </c>
      <c r="K373" s="129">
        <v>859233.92</v>
      </c>
      <c r="L373" s="195">
        <f>+G373-K373</f>
        <v>-3.6088749766349792E-9</v>
      </c>
    </row>
    <row r="374" spans="1:12">
      <c r="A374" s="264">
        <v>42538</v>
      </c>
      <c r="B374" s="266" t="s">
        <v>4542</v>
      </c>
      <c r="C374" s="331">
        <v>50000</v>
      </c>
      <c r="D374" s="340">
        <v>133</v>
      </c>
      <c r="E374" s="331"/>
      <c r="F374" s="343"/>
      <c r="G374" s="210">
        <f t="shared" si="7"/>
        <v>955442.91999999643</v>
      </c>
    </row>
    <row r="375" spans="1:12">
      <c r="A375" s="264">
        <v>42538</v>
      </c>
      <c r="B375" s="266" t="s">
        <v>4543</v>
      </c>
      <c r="C375" s="331">
        <v>20000</v>
      </c>
      <c r="D375" s="340">
        <v>144</v>
      </c>
      <c r="E375" s="331"/>
      <c r="F375" s="343"/>
      <c r="G375" s="210">
        <f t="shared" si="7"/>
        <v>1005442.9199999964</v>
      </c>
    </row>
    <row r="376" spans="1:12">
      <c r="A376" s="264">
        <v>42538</v>
      </c>
      <c r="B376" s="266" t="s">
        <v>4544</v>
      </c>
      <c r="C376" s="331">
        <v>61555.76</v>
      </c>
      <c r="D376" s="340">
        <v>152</v>
      </c>
      <c r="E376" s="331"/>
      <c r="F376" s="343"/>
      <c r="G376" s="210">
        <f t="shared" si="7"/>
        <v>1025442.9199999964</v>
      </c>
    </row>
    <row r="377" spans="1:12">
      <c r="A377" s="264">
        <v>42538</v>
      </c>
      <c r="B377" s="266" t="s">
        <v>4545</v>
      </c>
      <c r="C377" s="331">
        <v>232946.65</v>
      </c>
      <c r="D377" s="340">
        <v>153</v>
      </c>
      <c r="E377" s="331"/>
      <c r="F377" s="343"/>
      <c r="G377" s="210">
        <f t="shared" si="7"/>
        <v>1086998.6799999964</v>
      </c>
    </row>
    <row r="378" spans="1:12">
      <c r="A378" s="264">
        <v>42538</v>
      </c>
      <c r="B378" s="266" t="s">
        <v>4546</v>
      </c>
      <c r="C378" s="331"/>
      <c r="E378" s="331">
        <v>120000</v>
      </c>
      <c r="F378" s="343">
        <v>174</v>
      </c>
      <c r="G378" s="210">
        <f t="shared" si="7"/>
        <v>1319945.3299999963</v>
      </c>
    </row>
    <row r="379" spans="1:12">
      <c r="A379" s="264">
        <v>42538</v>
      </c>
      <c r="B379" s="334" t="s">
        <v>4547</v>
      </c>
      <c r="C379" s="331"/>
      <c r="E379" s="331">
        <v>419480.98</v>
      </c>
      <c r="F379" s="343">
        <v>175</v>
      </c>
      <c r="G379" s="210">
        <f t="shared" si="7"/>
        <v>1199945.3299999963</v>
      </c>
      <c r="H379" s="250" t="s">
        <v>4548</v>
      </c>
    </row>
    <row r="380" spans="1:12">
      <c r="A380" s="264">
        <v>42538</v>
      </c>
      <c r="B380" s="334" t="s">
        <v>4549</v>
      </c>
      <c r="C380" s="331"/>
      <c r="E380" s="331">
        <v>211915.88</v>
      </c>
      <c r="F380" s="343">
        <v>176</v>
      </c>
      <c r="G380" s="210">
        <f t="shared" si="7"/>
        <v>780464.34999999648</v>
      </c>
      <c r="H380" s="250" t="s">
        <v>4548</v>
      </c>
    </row>
    <row r="381" spans="1:12">
      <c r="A381" s="264">
        <v>42538</v>
      </c>
      <c r="B381" s="266" t="s">
        <v>4550</v>
      </c>
      <c r="C381" s="331">
        <v>2329188.5499999998</v>
      </c>
      <c r="D381" s="340">
        <v>150</v>
      </c>
      <c r="E381" s="331"/>
      <c r="F381" s="343"/>
      <c r="G381" s="210">
        <f t="shared" si="7"/>
        <v>568548.46999999648</v>
      </c>
    </row>
    <row r="382" spans="1:12">
      <c r="A382" s="264">
        <v>42538</v>
      </c>
      <c r="B382" s="266" t="s">
        <v>4551</v>
      </c>
      <c r="C382" s="331"/>
      <c r="E382" s="331">
        <v>100000</v>
      </c>
      <c r="F382" s="343">
        <v>170</v>
      </c>
      <c r="G382" s="210">
        <f t="shared" si="7"/>
        <v>2897737.0199999963</v>
      </c>
      <c r="H382" s="250" t="s">
        <v>4552</v>
      </c>
    </row>
    <row r="383" spans="1:12">
      <c r="A383" s="264">
        <v>42538</v>
      </c>
      <c r="B383" s="266" t="s">
        <v>4553</v>
      </c>
      <c r="C383" s="329"/>
      <c r="D383" s="254"/>
      <c r="E383" s="329">
        <v>380000</v>
      </c>
      <c r="F383" s="232">
        <v>232</v>
      </c>
      <c r="G383" s="210">
        <f t="shared" si="7"/>
        <v>2797737.0199999963</v>
      </c>
      <c r="H383" s="250" t="s">
        <v>4390</v>
      </c>
    </row>
    <row r="384" spans="1:12">
      <c r="A384" s="264">
        <v>42538</v>
      </c>
      <c r="B384" s="266" t="s">
        <v>4554</v>
      </c>
      <c r="C384" s="329"/>
      <c r="D384" s="254"/>
      <c r="E384" s="329">
        <v>1025</v>
      </c>
      <c r="F384" s="343">
        <v>193</v>
      </c>
      <c r="G384" s="210">
        <f t="shared" si="7"/>
        <v>2417737.0199999963</v>
      </c>
      <c r="H384" s="250" t="s">
        <v>4555</v>
      </c>
    </row>
    <row r="385" spans="1:8">
      <c r="A385" s="264">
        <v>42538</v>
      </c>
      <c r="B385" s="268" t="s">
        <v>4556</v>
      </c>
      <c r="C385" s="331">
        <v>5000</v>
      </c>
      <c r="D385" s="340" t="s">
        <v>5039</v>
      </c>
      <c r="E385" s="331"/>
      <c r="F385" s="343"/>
      <c r="G385" s="210">
        <f t="shared" si="7"/>
        <v>2416712.0199999963</v>
      </c>
    </row>
    <row r="386" spans="1:8">
      <c r="A386" s="264">
        <v>42538</v>
      </c>
      <c r="B386" s="266" t="s">
        <v>4557</v>
      </c>
      <c r="C386" s="331"/>
      <c r="E386" s="331">
        <v>3696.49</v>
      </c>
      <c r="F386" s="343">
        <v>172</v>
      </c>
      <c r="G386" s="210">
        <f t="shared" si="7"/>
        <v>2421712.0199999963</v>
      </c>
      <c r="H386" s="250" t="s">
        <v>4558</v>
      </c>
    </row>
    <row r="387" spans="1:8">
      <c r="A387" s="264">
        <v>42538</v>
      </c>
      <c r="B387" s="266" t="s">
        <v>4559</v>
      </c>
      <c r="C387" s="331"/>
      <c r="E387" s="331">
        <v>80000</v>
      </c>
      <c r="F387" s="343">
        <v>165</v>
      </c>
      <c r="G387" s="210">
        <f t="shared" si="7"/>
        <v>2418015.5299999961</v>
      </c>
      <c r="H387" s="250" t="s">
        <v>4560</v>
      </c>
    </row>
    <row r="388" spans="1:8">
      <c r="A388" s="264">
        <v>42538</v>
      </c>
      <c r="B388" s="266" t="s">
        <v>4561</v>
      </c>
      <c r="C388" s="331">
        <v>1937</v>
      </c>
      <c r="D388" s="340">
        <v>74</v>
      </c>
      <c r="E388" s="331"/>
      <c r="F388" s="343"/>
      <c r="G388" s="210">
        <f t="shared" si="7"/>
        <v>2338015.5299999961</v>
      </c>
    </row>
    <row r="389" spans="1:8">
      <c r="A389" s="264">
        <v>42538</v>
      </c>
      <c r="B389" s="266" t="s">
        <v>1040</v>
      </c>
      <c r="C389" s="331">
        <v>26601.119999999999</v>
      </c>
      <c r="D389" s="340">
        <v>147</v>
      </c>
      <c r="E389" s="331"/>
      <c r="F389" s="343"/>
      <c r="G389" s="210">
        <f t="shared" si="7"/>
        <v>2339952.5299999961</v>
      </c>
    </row>
    <row r="390" spans="1:8">
      <c r="A390" s="264">
        <v>42538</v>
      </c>
      <c r="B390" s="266" t="s">
        <v>1040</v>
      </c>
      <c r="C390" s="331">
        <v>26601.119999999999</v>
      </c>
      <c r="D390" s="340">
        <v>154</v>
      </c>
      <c r="E390" s="331"/>
      <c r="F390" s="343"/>
      <c r="G390" s="210">
        <f t="shared" si="7"/>
        <v>2366553.6499999962</v>
      </c>
    </row>
    <row r="391" spans="1:8">
      <c r="A391" s="264">
        <v>42538</v>
      </c>
      <c r="B391" s="269" t="s">
        <v>4562</v>
      </c>
      <c r="C391" s="329"/>
      <c r="D391" s="254"/>
      <c r="E391" s="331">
        <v>211343.86</v>
      </c>
      <c r="F391" s="343">
        <v>117</v>
      </c>
      <c r="G391" s="210">
        <f t="shared" si="7"/>
        <v>2393154.7699999963</v>
      </c>
      <c r="H391" s="250" t="s">
        <v>4563</v>
      </c>
    </row>
    <row r="392" spans="1:8">
      <c r="A392" s="264">
        <v>42538</v>
      </c>
      <c r="B392" s="266" t="s">
        <v>4564</v>
      </c>
      <c r="C392" s="331"/>
      <c r="E392" s="331">
        <v>263767.61</v>
      </c>
      <c r="F392" s="343">
        <v>121</v>
      </c>
      <c r="G392" s="210">
        <f t="shared" si="7"/>
        <v>2181810.9099999964</v>
      </c>
      <c r="H392" s="250" t="s">
        <v>4565</v>
      </c>
    </row>
    <row r="393" spans="1:8">
      <c r="A393" s="264">
        <v>42538</v>
      </c>
      <c r="B393" s="292" t="s">
        <v>4566</v>
      </c>
      <c r="C393" s="331">
        <v>0</v>
      </c>
      <c r="E393" s="331">
        <v>7304.86</v>
      </c>
      <c r="F393" s="340" t="s">
        <v>5040</v>
      </c>
      <c r="G393" s="210">
        <f t="shared" ref="G393:G456" si="8">+G394-C393+E393</f>
        <v>1918043.2999999963</v>
      </c>
    </row>
    <row r="394" spans="1:8">
      <c r="A394" s="264">
        <v>42538</v>
      </c>
      <c r="B394" s="296" t="s">
        <v>50</v>
      </c>
      <c r="C394" s="331">
        <v>25.08</v>
      </c>
      <c r="D394" s="340" t="s">
        <v>5041</v>
      </c>
      <c r="E394" s="331"/>
      <c r="F394" s="343"/>
      <c r="G394" s="210">
        <f t="shared" si="8"/>
        <v>1910738.4399999962</v>
      </c>
    </row>
    <row r="395" spans="1:8">
      <c r="A395" s="264">
        <v>42538</v>
      </c>
      <c r="B395" s="296" t="s">
        <v>52</v>
      </c>
      <c r="C395" s="331">
        <v>156.77000000000001</v>
      </c>
      <c r="D395" s="340" t="s">
        <v>5041</v>
      </c>
      <c r="E395" s="331"/>
      <c r="F395" s="343"/>
      <c r="G395" s="210">
        <f t="shared" si="8"/>
        <v>1910763.5199999963</v>
      </c>
    </row>
    <row r="396" spans="1:8">
      <c r="A396" s="264">
        <v>42538</v>
      </c>
      <c r="B396" s="266" t="s">
        <v>53</v>
      </c>
      <c r="C396" s="331"/>
      <c r="E396" s="331">
        <v>29866.86</v>
      </c>
      <c r="F396" s="343">
        <v>127</v>
      </c>
      <c r="G396" s="210">
        <f t="shared" si="8"/>
        <v>1910920.2899999963</v>
      </c>
      <c r="H396" s="270" t="s">
        <v>4567</v>
      </c>
    </row>
    <row r="397" spans="1:8">
      <c r="A397" s="264">
        <v>42538</v>
      </c>
      <c r="B397" s="296" t="s">
        <v>55</v>
      </c>
      <c r="C397" s="331">
        <v>77.489999999999995</v>
      </c>
      <c r="D397" s="340" t="s">
        <v>5041</v>
      </c>
      <c r="E397" s="331"/>
      <c r="F397" s="343"/>
      <c r="G397" s="210">
        <f t="shared" si="8"/>
        <v>1881053.4299999962</v>
      </c>
    </row>
    <row r="398" spans="1:8">
      <c r="A398" s="264">
        <v>42538</v>
      </c>
      <c r="B398" s="296" t="s">
        <v>56</v>
      </c>
      <c r="C398" s="331">
        <v>484.29</v>
      </c>
      <c r="D398" s="340" t="s">
        <v>5041</v>
      </c>
      <c r="E398" s="331"/>
      <c r="F398" s="343"/>
      <c r="G398" s="210">
        <f t="shared" si="8"/>
        <v>1881130.9199999962</v>
      </c>
    </row>
    <row r="399" spans="1:8">
      <c r="A399" s="264">
        <v>42538</v>
      </c>
      <c r="B399" s="266" t="s">
        <v>57</v>
      </c>
      <c r="C399" s="331"/>
      <c r="E399" s="331">
        <v>19768.400000000001</v>
      </c>
      <c r="F399" s="343">
        <v>127</v>
      </c>
      <c r="G399" s="210">
        <f t="shared" si="8"/>
        <v>1881615.2099999962</v>
      </c>
      <c r="H399" s="270" t="s">
        <v>4567</v>
      </c>
    </row>
    <row r="400" spans="1:8">
      <c r="A400" s="264">
        <v>42538</v>
      </c>
      <c r="B400" s="296" t="s">
        <v>162</v>
      </c>
      <c r="C400" s="331">
        <v>127.64</v>
      </c>
      <c r="D400" s="340" t="s">
        <v>5041</v>
      </c>
      <c r="E400" s="331"/>
      <c r="F400" s="343"/>
      <c r="G400" s="210">
        <f t="shared" si="8"/>
        <v>1861846.8099999963</v>
      </c>
    </row>
    <row r="401" spans="1:12">
      <c r="A401" s="264">
        <v>42538</v>
      </c>
      <c r="B401" s="296" t="s">
        <v>163</v>
      </c>
      <c r="C401" s="331">
        <v>797.79</v>
      </c>
      <c r="D401" s="340" t="s">
        <v>5041</v>
      </c>
      <c r="E401" s="331"/>
      <c r="F401" s="343"/>
      <c r="G401" s="210">
        <f t="shared" si="8"/>
        <v>1861974.4499999962</v>
      </c>
    </row>
    <row r="402" spans="1:12">
      <c r="A402" s="264">
        <v>42538</v>
      </c>
      <c r="B402" s="266" t="s">
        <v>164</v>
      </c>
      <c r="C402" s="331"/>
      <c r="E402" s="331">
        <v>8643.64</v>
      </c>
      <c r="F402" s="343">
        <v>127</v>
      </c>
      <c r="G402" s="210">
        <f t="shared" si="8"/>
        <v>1862772.2399999963</v>
      </c>
      <c r="H402" s="270" t="s">
        <v>4567</v>
      </c>
    </row>
    <row r="403" spans="1:12">
      <c r="A403" s="264">
        <v>42537</v>
      </c>
      <c r="B403" s="266" t="s">
        <v>4568</v>
      </c>
      <c r="C403" s="331"/>
      <c r="E403" s="331">
        <v>196.75</v>
      </c>
      <c r="F403" s="343">
        <v>177</v>
      </c>
      <c r="G403" s="210">
        <f t="shared" si="8"/>
        <v>1854128.5999999964</v>
      </c>
      <c r="H403" s="250" t="s">
        <v>4569</v>
      </c>
      <c r="K403" s="129">
        <v>1854128.6</v>
      </c>
      <c r="L403" s="195">
        <f>+G403-K403</f>
        <v>-3.7252902984619141E-9</v>
      </c>
    </row>
    <row r="404" spans="1:12">
      <c r="A404" s="264">
        <v>42537</v>
      </c>
      <c r="B404" s="266" t="s">
        <v>1945</v>
      </c>
      <c r="C404" s="331">
        <v>4013.23</v>
      </c>
      <c r="D404" s="340">
        <v>146</v>
      </c>
      <c r="E404" s="331"/>
      <c r="F404" s="343"/>
      <c r="G404" s="210">
        <f t="shared" si="8"/>
        <v>1853931.8499999964</v>
      </c>
    </row>
    <row r="405" spans="1:12">
      <c r="A405" s="264">
        <v>42537</v>
      </c>
      <c r="B405" s="266" t="s">
        <v>4570</v>
      </c>
      <c r="C405" s="331">
        <v>4800</v>
      </c>
      <c r="D405" s="340">
        <v>132</v>
      </c>
      <c r="E405" s="331"/>
      <c r="F405" s="343"/>
      <c r="G405" s="210">
        <f t="shared" si="8"/>
        <v>1857945.0799999963</v>
      </c>
    </row>
    <row r="406" spans="1:12">
      <c r="A406" s="264">
        <v>42537</v>
      </c>
      <c r="B406" s="266" t="s">
        <v>4571</v>
      </c>
      <c r="C406" s="331"/>
      <c r="E406" s="331">
        <v>127000</v>
      </c>
      <c r="F406" s="343">
        <v>131</v>
      </c>
      <c r="G406" s="210">
        <f t="shared" si="8"/>
        <v>1862745.0799999963</v>
      </c>
    </row>
    <row r="407" spans="1:12">
      <c r="A407" s="264">
        <v>42537</v>
      </c>
      <c r="B407" s="265" t="s">
        <v>4572</v>
      </c>
      <c r="C407" s="331"/>
      <c r="E407" s="331">
        <v>419148.56</v>
      </c>
      <c r="F407" s="343">
        <v>162</v>
      </c>
      <c r="G407" s="210">
        <f t="shared" si="8"/>
        <v>1735745.0799999963</v>
      </c>
      <c r="H407" s="250" t="s">
        <v>4573</v>
      </c>
      <c r="I407" s="99" t="s">
        <v>4574</v>
      </c>
    </row>
    <row r="408" spans="1:12">
      <c r="A408" s="264">
        <v>42537</v>
      </c>
      <c r="B408" s="265" t="s">
        <v>4575</v>
      </c>
      <c r="C408" s="331"/>
      <c r="E408" s="331">
        <v>251211.62</v>
      </c>
      <c r="F408" s="343">
        <v>163</v>
      </c>
      <c r="G408" s="210">
        <f t="shared" si="8"/>
        <v>1316596.5199999963</v>
      </c>
      <c r="H408" s="250" t="s">
        <v>4576</v>
      </c>
      <c r="I408" s="99" t="s">
        <v>4574</v>
      </c>
    </row>
    <row r="409" spans="1:12">
      <c r="A409" s="264">
        <v>42537</v>
      </c>
      <c r="B409" s="265" t="s">
        <v>4577</v>
      </c>
      <c r="C409" s="331"/>
      <c r="E409" s="331">
        <v>52982.879999999997</v>
      </c>
      <c r="F409" s="343">
        <v>164</v>
      </c>
      <c r="G409" s="210">
        <f t="shared" si="8"/>
        <v>1065384.8999999964</v>
      </c>
      <c r="H409" s="250" t="s">
        <v>4578</v>
      </c>
      <c r="I409" s="99" t="s">
        <v>4574</v>
      </c>
    </row>
    <row r="410" spans="1:12">
      <c r="A410" s="264">
        <v>42537</v>
      </c>
      <c r="B410" s="266" t="s">
        <v>4579</v>
      </c>
      <c r="C410" s="331">
        <v>208540.21</v>
      </c>
      <c r="D410" s="340">
        <v>89</v>
      </c>
      <c r="E410" s="331"/>
      <c r="F410" s="343"/>
      <c r="G410" s="210">
        <f t="shared" si="8"/>
        <v>1012402.0199999965</v>
      </c>
    </row>
    <row r="411" spans="1:12">
      <c r="A411" s="264">
        <v>42537</v>
      </c>
      <c r="B411" s="266" t="s">
        <v>4580</v>
      </c>
      <c r="C411" s="331">
        <v>455199.3</v>
      </c>
      <c r="D411" s="340">
        <v>131</v>
      </c>
      <c r="E411" s="331"/>
      <c r="F411" s="343"/>
      <c r="G411" s="210">
        <f t="shared" si="8"/>
        <v>1220942.2299999965</v>
      </c>
    </row>
    <row r="412" spans="1:12">
      <c r="A412" s="264">
        <v>42537</v>
      </c>
      <c r="B412" s="266" t="s">
        <v>4581</v>
      </c>
      <c r="C412" s="331"/>
      <c r="E412" s="331">
        <v>500</v>
      </c>
      <c r="F412" s="343">
        <v>207</v>
      </c>
      <c r="G412" s="210">
        <f t="shared" si="8"/>
        <v>1676141.5299999965</v>
      </c>
      <c r="H412" s="250" t="s">
        <v>4582</v>
      </c>
    </row>
    <row r="413" spans="1:12">
      <c r="A413" s="264">
        <v>42537</v>
      </c>
      <c r="B413" s="266" t="s">
        <v>4583</v>
      </c>
      <c r="C413" s="331"/>
      <c r="E413" s="331">
        <v>1840</v>
      </c>
      <c r="F413" s="343">
        <v>129</v>
      </c>
      <c r="G413" s="210">
        <f t="shared" si="8"/>
        <v>1675641.5299999965</v>
      </c>
      <c r="H413" s="250" t="s">
        <v>4584</v>
      </c>
    </row>
    <row r="414" spans="1:12">
      <c r="A414" s="271">
        <v>42537</v>
      </c>
      <c r="B414" s="269" t="s">
        <v>4585</v>
      </c>
      <c r="C414" s="329">
        <v>13791.69</v>
      </c>
      <c r="D414" s="254">
        <v>139</v>
      </c>
      <c r="E414" s="329"/>
      <c r="F414" s="232"/>
      <c r="G414" s="210">
        <f t="shared" si="8"/>
        <v>1673801.5299999965</v>
      </c>
    </row>
    <row r="415" spans="1:12">
      <c r="A415" s="271">
        <v>42537</v>
      </c>
      <c r="B415" s="266" t="s">
        <v>4586</v>
      </c>
      <c r="C415" s="331">
        <v>1873.11</v>
      </c>
      <c r="D415" s="340">
        <v>135</v>
      </c>
      <c r="E415" s="331"/>
      <c r="F415" s="343"/>
      <c r="G415" s="210">
        <f t="shared" si="8"/>
        <v>1687593.2199999965</v>
      </c>
    </row>
    <row r="416" spans="1:12">
      <c r="A416" s="271">
        <v>42537</v>
      </c>
      <c r="B416" s="266" t="s">
        <v>4587</v>
      </c>
      <c r="C416" s="331">
        <v>20300</v>
      </c>
      <c r="D416" s="340">
        <v>137</v>
      </c>
      <c r="E416" s="331"/>
      <c r="F416" s="343"/>
      <c r="G416" s="210">
        <f t="shared" si="8"/>
        <v>1689466.3299999966</v>
      </c>
    </row>
    <row r="417" spans="1:8">
      <c r="A417" s="271">
        <v>42537</v>
      </c>
      <c r="B417" s="266" t="s">
        <v>4588</v>
      </c>
      <c r="C417" s="331">
        <v>7458.8</v>
      </c>
      <c r="D417" s="340">
        <v>140</v>
      </c>
      <c r="E417" s="331"/>
      <c r="F417" s="343"/>
      <c r="G417" s="210">
        <f t="shared" si="8"/>
        <v>1709766.3299999966</v>
      </c>
    </row>
    <row r="418" spans="1:8">
      <c r="A418" s="271">
        <v>42537</v>
      </c>
      <c r="B418" s="266" t="s">
        <v>4589</v>
      </c>
      <c r="C418" s="331">
        <v>13008.01</v>
      </c>
      <c r="D418" s="340">
        <v>141</v>
      </c>
      <c r="E418" s="331"/>
      <c r="F418" s="343"/>
      <c r="G418" s="210">
        <f t="shared" si="8"/>
        <v>1717225.1299999966</v>
      </c>
    </row>
    <row r="419" spans="1:8">
      <c r="A419" s="271">
        <v>42537</v>
      </c>
      <c r="B419" s="266" t="s">
        <v>4590</v>
      </c>
      <c r="C419" s="331">
        <v>606.97</v>
      </c>
      <c r="D419" s="340">
        <v>142</v>
      </c>
      <c r="E419" s="331"/>
      <c r="F419" s="343"/>
      <c r="G419" s="210">
        <f t="shared" si="8"/>
        <v>1730233.1399999966</v>
      </c>
    </row>
    <row r="420" spans="1:8">
      <c r="A420" s="271">
        <v>42537</v>
      </c>
      <c r="B420" s="266" t="s">
        <v>4591</v>
      </c>
      <c r="C420" s="331">
        <v>1044</v>
      </c>
      <c r="D420" s="340">
        <v>143</v>
      </c>
      <c r="E420" s="331"/>
      <c r="F420" s="343"/>
      <c r="G420" s="210">
        <f t="shared" si="8"/>
        <v>1730840.1099999966</v>
      </c>
    </row>
    <row r="421" spans="1:8">
      <c r="A421" s="271">
        <v>42537</v>
      </c>
      <c r="B421" s="266" t="s">
        <v>4592</v>
      </c>
      <c r="C421" s="331">
        <v>1000</v>
      </c>
      <c r="D421" s="340">
        <v>138</v>
      </c>
      <c r="E421" s="331"/>
      <c r="F421" s="343"/>
      <c r="G421" s="210">
        <f t="shared" si="8"/>
        <v>1731884.1099999966</v>
      </c>
    </row>
    <row r="422" spans="1:8">
      <c r="A422" s="271">
        <v>42537</v>
      </c>
      <c r="B422" s="266" t="s">
        <v>4593</v>
      </c>
      <c r="C422" s="331">
        <v>20000</v>
      </c>
      <c r="D422" s="340">
        <v>136</v>
      </c>
      <c r="E422" s="331"/>
      <c r="F422" s="343"/>
      <c r="G422" s="210">
        <f t="shared" si="8"/>
        <v>1732884.1099999966</v>
      </c>
    </row>
    <row r="423" spans="1:8">
      <c r="A423" s="271">
        <v>42537</v>
      </c>
      <c r="B423" s="269" t="s">
        <v>4594</v>
      </c>
      <c r="C423" s="329"/>
      <c r="D423" s="254"/>
      <c r="E423" s="329">
        <v>99000</v>
      </c>
      <c r="F423" s="232">
        <v>167</v>
      </c>
      <c r="G423" s="210">
        <f t="shared" si="8"/>
        <v>1752884.1099999966</v>
      </c>
      <c r="H423" s="250" t="s">
        <v>4595</v>
      </c>
    </row>
    <row r="424" spans="1:8">
      <c r="A424" s="271">
        <v>42537</v>
      </c>
      <c r="B424" s="269" t="s">
        <v>4594</v>
      </c>
      <c r="C424" s="329"/>
      <c r="D424" s="254"/>
      <c r="E424" s="329">
        <v>174000</v>
      </c>
      <c r="F424" s="232">
        <v>167</v>
      </c>
      <c r="G424" s="210">
        <f t="shared" si="8"/>
        <v>1653884.1099999966</v>
      </c>
      <c r="H424" s="250" t="s">
        <v>4596</v>
      </c>
    </row>
    <row r="425" spans="1:8">
      <c r="A425" s="271">
        <v>42537</v>
      </c>
      <c r="B425" s="266" t="s">
        <v>4597</v>
      </c>
      <c r="C425" s="331"/>
      <c r="E425" s="331">
        <v>2800</v>
      </c>
      <c r="F425" s="343">
        <v>126</v>
      </c>
      <c r="G425" s="210">
        <f t="shared" si="8"/>
        <v>1479884.1099999966</v>
      </c>
      <c r="H425" s="250" t="s">
        <v>4598</v>
      </c>
    </row>
    <row r="426" spans="1:8">
      <c r="A426" s="271">
        <v>42537</v>
      </c>
      <c r="B426" s="268" t="s">
        <v>4599</v>
      </c>
      <c r="C426" s="331">
        <v>5000</v>
      </c>
      <c r="D426" s="340" t="s">
        <v>5039</v>
      </c>
      <c r="E426" s="331"/>
      <c r="F426" s="343"/>
      <c r="G426" s="210">
        <f t="shared" si="8"/>
        <v>1477084.1099999966</v>
      </c>
    </row>
    <row r="427" spans="1:8">
      <c r="A427" s="271">
        <v>42537</v>
      </c>
      <c r="B427" s="334" t="s">
        <v>4600</v>
      </c>
      <c r="C427" s="331"/>
      <c r="E427" s="331">
        <v>12742.6</v>
      </c>
      <c r="F427" s="343">
        <v>132</v>
      </c>
      <c r="G427" s="210">
        <f t="shared" si="8"/>
        <v>1482084.1099999966</v>
      </c>
      <c r="H427" s="250" t="s">
        <v>4601</v>
      </c>
    </row>
    <row r="428" spans="1:8">
      <c r="A428" s="271">
        <v>42537</v>
      </c>
      <c r="B428" s="269" t="s">
        <v>4602</v>
      </c>
      <c r="C428" s="329"/>
      <c r="D428" s="254"/>
      <c r="E428" s="329">
        <v>199011.67</v>
      </c>
      <c r="F428" s="232">
        <v>107</v>
      </c>
      <c r="G428" s="210">
        <f t="shared" si="8"/>
        <v>1469341.5099999965</v>
      </c>
      <c r="H428" s="250" t="s">
        <v>4603</v>
      </c>
    </row>
    <row r="429" spans="1:8">
      <c r="A429" s="271">
        <v>42537</v>
      </c>
      <c r="B429" s="269" t="s">
        <v>4604</v>
      </c>
      <c r="C429" s="329"/>
      <c r="D429" s="254"/>
      <c r="E429" s="329">
        <v>245764.87</v>
      </c>
      <c r="F429" s="232">
        <v>112</v>
      </c>
      <c r="G429" s="210">
        <f t="shared" si="8"/>
        <v>1270329.8399999966</v>
      </c>
      <c r="H429" s="250" t="s">
        <v>4605</v>
      </c>
    </row>
    <row r="430" spans="1:8">
      <c r="A430" s="271">
        <v>42537</v>
      </c>
      <c r="B430" s="292" t="s">
        <v>4606</v>
      </c>
      <c r="C430" s="329"/>
      <c r="E430" s="329">
        <v>19772.55</v>
      </c>
      <c r="F430" s="340" t="s">
        <v>5040</v>
      </c>
      <c r="G430" s="210">
        <f t="shared" si="8"/>
        <v>1024564.9699999967</v>
      </c>
    </row>
    <row r="431" spans="1:8">
      <c r="A431" s="271">
        <v>42537</v>
      </c>
      <c r="B431" s="296" t="s">
        <v>50</v>
      </c>
      <c r="C431" s="331">
        <v>11.43</v>
      </c>
      <c r="D431" s="340" t="s">
        <v>5041</v>
      </c>
      <c r="E431" s="331"/>
      <c r="F431" s="343"/>
      <c r="G431" s="210">
        <f t="shared" si="8"/>
        <v>1004792.4199999967</v>
      </c>
    </row>
    <row r="432" spans="1:8">
      <c r="A432" s="271">
        <v>42537</v>
      </c>
      <c r="B432" s="296" t="s">
        <v>52</v>
      </c>
      <c r="C432" s="331">
        <v>71.42</v>
      </c>
      <c r="D432" s="340" t="s">
        <v>5041</v>
      </c>
      <c r="E432" s="331"/>
      <c r="F432" s="343"/>
      <c r="G432" s="210">
        <f t="shared" si="8"/>
        <v>1004803.8499999967</v>
      </c>
    </row>
    <row r="433" spans="1:12">
      <c r="A433" s="271">
        <v>42537</v>
      </c>
      <c r="B433" s="266" t="s">
        <v>53</v>
      </c>
      <c r="C433" s="331"/>
      <c r="E433" s="331">
        <v>14527.02</v>
      </c>
      <c r="F433" s="343">
        <v>116</v>
      </c>
      <c r="G433" s="210">
        <f t="shared" si="8"/>
        <v>1004875.2699999968</v>
      </c>
      <c r="H433" s="270" t="s">
        <v>4607</v>
      </c>
    </row>
    <row r="434" spans="1:12">
      <c r="A434" s="271">
        <v>42537</v>
      </c>
      <c r="B434" s="296" t="s">
        <v>55</v>
      </c>
      <c r="C434" s="331">
        <v>25.27</v>
      </c>
      <c r="D434" s="340" t="s">
        <v>5041</v>
      </c>
      <c r="E434" s="331"/>
      <c r="F434" s="343"/>
      <c r="G434" s="210">
        <f t="shared" si="8"/>
        <v>990348.24999999674</v>
      </c>
    </row>
    <row r="435" spans="1:12">
      <c r="A435" s="271">
        <v>42537</v>
      </c>
      <c r="B435" s="296" t="s">
        <v>56</v>
      </c>
      <c r="C435" s="331">
        <v>157.91999999999999</v>
      </c>
      <c r="D435" s="340" t="s">
        <v>5041</v>
      </c>
      <c r="E435" s="331"/>
      <c r="F435" s="343"/>
      <c r="G435" s="210">
        <f t="shared" si="8"/>
        <v>990373.51999999676</v>
      </c>
    </row>
    <row r="436" spans="1:12">
      <c r="A436" s="271">
        <v>42537</v>
      </c>
      <c r="B436" s="266" t="s">
        <v>57</v>
      </c>
      <c r="C436" s="331"/>
      <c r="E436" s="331">
        <v>6446.37</v>
      </c>
      <c r="F436" s="343">
        <v>116</v>
      </c>
      <c r="G436" s="210">
        <f t="shared" si="8"/>
        <v>990531.4399999968</v>
      </c>
      <c r="H436" s="270" t="s">
        <v>4607</v>
      </c>
    </row>
    <row r="437" spans="1:12">
      <c r="A437" s="271">
        <v>42537</v>
      </c>
      <c r="B437" s="266" t="s">
        <v>4608</v>
      </c>
      <c r="C437" s="331">
        <v>122000</v>
      </c>
      <c r="D437" s="340">
        <v>64</v>
      </c>
      <c r="E437" s="331"/>
      <c r="F437" s="343"/>
      <c r="G437" s="210">
        <f t="shared" si="8"/>
        <v>984085.06999999681</v>
      </c>
    </row>
    <row r="438" spans="1:12">
      <c r="A438" s="271">
        <v>42537</v>
      </c>
      <c r="B438" s="266" t="s">
        <v>4609</v>
      </c>
      <c r="C438" s="331"/>
      <c r="E438" s="331">
        <v>148000</v>
      </c>
      <c r="F438" s="343">
        <v>125</v>
      </c>
      <c r="G438" s="210">
        <f t="shared" si="8"/>
        <v>1106085.0699999968</v>
      </c>
      <c r="H438" s="250" t="s">
        <v>4610</v>
      </c>
      <c r="K438" s="129">
        <v>1106085.07</v>
      </c>
      <c r="L438" s="195">
        <f>+G438-K438</f>
        <v>-3.2596290111541748E-9</v>
      </c>
    </row>
    <row r="439" spans="1:12">
      <c r="A439" s="271">
        <v>42537</v>
      </c>
      <c r="B439" s="266" t="s">
        <v>2492</v>
      </c>
      <c r="C439" s="331">
        <v>19468.740000000002</v>
      </c>
      <c r="D439" s="340">
        <v>104</v>
      </c>
      <c r="E439" s="331"/>
      <c r="F439" s="343"/>
      <c r="G439" s="210">
        <f t="shared" si="8"/>
        <v>958085.06999999681</v>
      </c>
      <c r="H439" s="250" t="s">
        <v>841</v>
      </c>
    </row>
    <row r="440" spans="1:12">
      <c r="A440" s="271">
        <v>42537</v>
      </c>
      <c r="B440" s="269" t="s">
        <v>4611</v>
      </c>
      <c r="C440" s="331">
        <v>148000</v>
      </c>
      <c r="D440" s="340">
        <v>130</v>
      </c>
      <c r="E440" s="331"/>
      <c r="F440" s="343"/>
      <c r="G440" s="210">
        <f t="shared" si="8"/>
        <v>977553.8099999968</v>
      </c>
    </row>
    <row r="441" spans="1:12">
      <c r="A441" s="271">
        <v>42536</v>
      </c>
      <c r="B441" s="265" t="s">
        <v>4612</v>
      </c>
      <c r="C441" s="329"/>
      <c r="D441" s="254"/>
      <c r="E441" s="329">
        <v>303903.56</v>
      </c>
      <c r="F441" s="232">
        <v>160</v>
      </c>
      <c r="G441" s="210">
        <f t="shared" si="8"/>
        <v>1125553.8099999968</v>
      </c>
      <c r="H441" s="250" t="s">
        <v>4613</v>
      </c>
      <c r="I441" s="99" t="s">
        <v>4614</v>
      </c>
    </row>
    <row r="442" spans="1:12">
      <c r="A442" s="271">
        <v>42536</v>
      </c>
      <c r="B442" s="265" t="s">
        <v>4615</v>
      </c>
      <c r="C442" s="329"/>
      <c r="D442" s="254"/>
      <c r="E442" s="329">
        <v>177508</v>
      </c>
      <c r="F442" s="232">
        <v>161</v>
      </c>
      <c r="G442" s="210">
        <f t="shared" si="8"/>
        <v>821650.24999999674</v>
      </c>
      <c r="H442" s="250" t="s">
        <v>4616</v>
      </c>
      <c r="I442" s="99" t="s">
        <v>4614</v>
      </c>
    </row>
    <row r="443" spans="1:12">
      <c r="A443" s="271">
        <v>42536</v>
      </c>
      <c r="B443" s="269" t="s">
        <v>4617</v>
      </c>
      <c r="C443" s="329">
        <v>4094.99</v>
      </c>
      <c r="D443" s="254">
        <v>106</v>
      </c>
      <c r="E443" s="329"/>
      <c r="F443" s="232"/>
      <c r="G443" s="210">
        <f t="shared" si="8"/>
        <v>644142.24999999674</v>
      </c>
    </row>
    <row r="444" spans="1:12">
      <c r="A444" s="271">
        <v>42536</v>
      </c>
      <c r="B444" s="269" t="s">
        <v>4618</v>
      </c>
      <c r="C444" s="329"/>
      <c r="D444" s="254"/>
      <c r="E444" s="329">
        <v>227000</v>
      </c>
      <c r="F444" s="232">
        <v>123</v>
      </c>
      <c r="G444" s="210">
        <f t="shared" si="8"/>
        <v>648237.23999999673</v>
      </c>
    </row>
    <row r="445" spans="1:12">
      <c r="A445" s="271">
        <v>42536</v>
      </c>
      <c r="B445" s="269" t="s">
        <v>4619</v>
      </c>
      <c r="C445" s="329"/>
      <c r="D445" s="254"/>
      <c r="E445" s="329">
        <v>20000</v>
      </c>
      <c r="F445" s="232">
        <v>228</v>
      </c>
      <c r="G445" s="210">
        <f t="shared" si="8"/>
        <v>421237.23999999667</v>
      </c>
      <c r="H445" s="250" t="s">
        <v>4620</v>
      </c>
    </row>
    <row r="446" spans="1:12">
      <c r="A446" s="271">
        <v>42536</v>
      </c>
      <c r="B446" s="334" t="s">
        <v>4621</v>
      </c>
      <c r="C446" s="329"/>
      <c r="D446" s="254"/>
      <c r="E446" s="329">
        <v>91292.32</v>
      </c>
      <c r="F446" s="232">
        <v>119</v>
      </c>
      <c r="G446" s="210">
        <f t="shared" si="8"/>
        <v>401237.23999999667</v>
      </c>
      <c r="H446" s="250" t="s">
        <v>4622</v>
      </c>
    </row>
    <row r="447" spans="1:12">
      <c r="A447" s="271">
        <v>42536</v>
      </c>
      <c r="B447" s="266" t="s">
        <v>4623</v>
      </c>
      <c r="C447" s="331"/>
      <c r="E447" s="331">
        <v>1025</v>
      </c>
      <c r="F447" s="343">
        <v>124</v>
      </c>
      <c r="G447" s="210">
        <f t="shared" si="8"/>
        <v>309944.91999999667</v>
      </c>
      <c r="H447" s="250" t="s">
        <v>4624</v>
      </c>
    </row>
    <row r="448" spans="1:12">
      <c r="A448" s="271">
        <v>42536</v>
      </c>
      <c r="B448" s="266" t="s">
        <v>4625</v>
      </c>
      <c r="C448" s="331"/>
      <c r="E448" s="331">
        <v>2000</v>
      </c>
      <c r="F448" s="343">
        <v>171</v>
      </c>
      <c r="G448" s="210">
        <f t="shared" si="8"/>
        <v>308919.91999999667</v>
      </c>
      <c r="H448" s="250" t="s">
        <v>4626</v>
      </c>
    </row>
    <row r="449" spans="1:8">
      <c r="A449" s="271">
        <v>42536</v>
      </c>
      <c r="B449" s="266" t="s">
        <v>4627</v>
      </c>
      <c r="C449" s="331"/>
      <c r="E449" s="331">
        <v>3030</v>
      </c>
      <c r="F449" s="343">
        <v>171</v>
      </c>
      <c r="G449" s="210">
        <f t="shared" si="8"/>
        <v>306919.91999999667</v>
      </c>
      <c r="H449" s="250" t="s">
        <v>4626</v>
      </c>
    </row>
    <row r="450" spans="1:8">
      <c r="A450" s="271">
        <v>42536</v>
      </c>
      <c r="B450" s="266" t="s">
        <v>4628</v>
      </c>
      <c r="C450" s="331">
        <v>5848</v>
      </c>
      <c r="D450" s="340">
        <v>128</v>
      </c>
      <c r="E450" s="331"/>
      <c r="F450" s="343"/>
      <c r="G450" s="210">
        <f t="shared" si="8"/>
        <v>303889.91999999667</v>
      </c>
    </row>
    <row r="451" spans="1:8">
      <c r="A451" s="271">
        <v>42536</v>
      </c>
      <c r="B451" s="266" t="s">
        <v>4629</v>
      </c>
      <c r="C451" s="331">
        <v>1178454.8700000001</v>
      </c>
      <c r="D451" s="340">
        <v>105</v>
      </c>
      <c r="E451" s="331"/>
      <c r="F451" s="343"/>
      <c r="G451" s="210">
        <f t="shared" si="8"/>
        <v>309737.91999999667</v>
      </c>
    </row>
    <row r="452" spans="1:8">
      <c r="A452" s="271">
        <v>42536</v>
      </c>
      <c r="B452" s="266" t="s">
        <v>4630</v>
      </c>
      <c r="C452" s="331">
        <v>722797</v>
      </c>
      <c r="D452" s="340">
        <v>85</v>
      </c>
      <c r="E452" s="331"/>
      <c r="F452" s="343"/>
      <c r="G452" s="210">
        <f t="shared" si="8"/>
        <v>1488192.7899999968</v>
      </c>
    </row>
    <row r="453" spans="1:8">
      <c r="A453" s="271">
        <v>42536</v>
      </c>
      <c r="B453" s="266" t="s">
        <v>4631</v>
      </c>
      <c r="C453" s="331"/>
      <c r="E453" s="331">
        <v>1025</v>
      </c>
      <c r="F453" s="343">
        <v>114</v>
      </c>
      <c r="G453" s="210">
        <f t="shared" si="8"/>
        <v>2210989.7899999968</v>
      </c>
      <c r="H453" s="250" t="s">
        <v>4632</v>
      </c>
    </row>
    <row r="454" spans="1:8">
      <c r="A454" s="271">
        <v>42536</v>
      </c>
      <c r="B454" s="269" t="s">
        <v>4633</v>
      </c>
      <c r="C454" s="329"/>
      <c r="D454" s="254"/>
      <c r="E454" s="329">
        <v>250000</v>
      </c>
      <c r="F454" s="232">
        <v>122</v>
      </c>
      <c r="G454" s="210">
        <f t="shared" si="8"/>
        <v>2209964.7899999968</v>
      </c>
    </row>
    <row r="455" spans="1:8">
      <c r="A455" s="271">
        <v>42536</v>
      </c>
      <c r="B455" s="334" t="s">
        <v>4634</v>
      </c>
      <c r="C455" s="329"/>
      <c r="D455" s="254"/>
      <c r="E455" s="329">
        <v>27296.37</v>
      </c>
      <c r="F455" s="232">
        <v>118</v>
      </c>
      <c r="G455" s="210">
        <f t="shared" si="8"/>
        <v>1959964.7899999968</v>
      </c>
      <c r="H455" s="250" t="s">
        <v>4635</v>
      </c>
    </row>
    <row r="456" spans="1:8">
      <c r="A456" s="271">
        <v>42536</v>
      </c>
      <c r="B456" s="269" t="s">
        <v>4636</v>
      </c>
      <c r="C456" s="329">
        <v>2610</v>
      </c>
      <c r="D456" s="254">
        <v>111</v>
      </c>
      <c r="E456" s="329"/>
      <c r="F456" s="232"/>
      <c r="G456" s="210">
        <f t="shared" si="8"/>
        <v>1932668.4199999967</v>
      </c>
    </row>
    <row r="457" spans="1:8">
      <c r="A457" s="271">
        <v>42536</v>
      </c>
      <c r="B457" s="269" t="s">
        <v>4637</v>
      </c>
      <c r="C457" s="329">
        <v>1600</v>
      </c>
      <c r="D457" s="254">
        <v>112</v>
      </c>
      <c r="E457" s="329"/>
      <c r="F457" s="232"/>
      <c r="G457" s="210">
        <f>+G458-C457+E457</f>
        <v>1935278.4199999967</v>
      </c>
    </row>
    <row r="458" spans="1:8">
      <c r="A458" s="271">
        <v>42536</v>
      </c>
      <c r="B458" s="269" t="s">
        <v>4638</v>
      </c>
      <c r="C458" s="329">
        <v>10440</v>
      </c>
      <c r="D458" s="254">
        <v>113</v>
      </c>
      <c r="E458" s="329"/>
      <c r="F458" s="232"/>
      <c r="G458" s="210">
        <f t="shared" ref="G458:G520" si="9">+G459-C458+E458</f>
        <v>1936878.4199999967</v>
      </c>
    </row>
    <row r="459" spans="1:8">
      <c r="A459" s="271">
        <v>42536</v>
      </c>
      <c r="B459" s="269" t="s">
        <v>4639</v>
      </c>
      <c r="C459" s="329">
        <v>1942</v>
      </c>
      <c r="D459" s="254">
        <v>114</v>
      </c>
      <c r="E459" s="329"/>
      <c r="F459" s="232"/>
      <c r="G459" s="210">
        <f t="shared" si="9"/>
        <v>1947318.4199999967</v>
      </c>
    </row>
    <row r="460" spans="1:8">
      <c r="A460" s="271">
        <v>42536</v>
      </c>
      <c r="B460" s="269" t="s">
        <v>4640</v>
      </c>
      <c r="C460" s="329">
        <v>24360</v>
      </c>
      <c r="D460" s="254">
        <v>129</v>
      </c>
      <c r="E460" s="329"/>
      <c r="F460" s="232"/>
      <c r="G460" s="210">
        <f t="shared" si="9"/>
        <v>1949260.4199999967</v>
      </c>
    </row>
    <row r="461" spans="1:8">
      <c r="A461" s="271">
        <v>42536</v>
      </c>
      <c r="B461" s="269" t="s">
        <v>4641</v>
      </c>
      <c r="C461" s="329">
        <v>15544</v>
      </c>
      <c r="D461" s="254">
        <v>121</v>
      </c>
      <c r="E461" s="329"/>
      <c r="F461" s="232"/>
      <c r="G461" s="210">
        <f t="shared" si="9"/>
        <v>1973620.4199999967</v>
      </c>
    </row>
    <row r="462" spans="1:8">
      <c r="A462" s="271">
        <v>42536</v>
      </c>
      <c r="B462" s="269" t="s">
        <v>4642</v>
      </c>
      <c r="C462" s="329">
        <v>33514.839999999997</v>
      </c>
      <c r="D462" s="254">
        <v>115</v>
      </c>
      <c r="E462" s="329"/>
      <c r="F462" s="232"/>
      <c r="G462" s="210">
        <f t="shared" si="9"/>
        <v>1989164.4199999967</v>
      </c>
    </row>
    <row r="463" spans="1:8">
      <c r="A463" s="271">
        <v>42536</v>
      </c>
      <c r="B463" s="269" t="s">
        <v>4643</v>
      </c>
      <c r="C463" s="329">
        <v>22156</v>
      </c>
      <c r="D463" s="254">
        <v>122</v>
      </c>
      <c r="E463" s="329"/>
      <c r="F463" s="232"/>
      <c r="G463" s="210">
        <f t="shared" si="9"/>
        <v>2022679.2599999967</v>
      </c>
    </row>
    <row r="464" spans="1:8">
      <c r="A464" s="271">
        <v>42536</v>
      </c>
      <c r="B464" s="269" t="s">
        <v>4644</v>
      </c>
      <c r="C464" s="329">
        <v>523.53</v>
      </c>
      <c r="D464" s="254">
        <v>116</v>
      </c>
      <c r="E464" s="329"/>
      <c r="F464" s="232"/>
      <c r="G464" s="210">
        <f t="shared" si="9"/>
        <v>2044835.2599999967</v>
      </c>
    </row>
    <row r="465" spans="1:7">
      <c r="A465" s="271">
        <v>42536</v>
      </c>
      <c r="B465" s="269" t="s">
        <v>4645</v>
      </c>
      <c r="C465" s="329">
        <v>3248</v>
      </c>
      <c r="D465" s="254">
        <v>123</v>
      </c>
      <c r="E465" s="329"/>
      <c r="F465" s="232"/>
      <c r="G465" s="210">
        <f t="shared" si="9"/>
        <v>2045358.7899999968</v>
      </c>
    </row>
    <row r="466" spans="1:7">
      <c r="A466" s="271">
        <v>42536</v>
      </c>
      <c r="B466" s="266" t="s">
        <v>4646</v>
      </c>
      <c r="C466" s="331">
        <v>1044</v>
      </c>
      <c r="D466" s="340">
        <v>124</v>
      </c>
      <c r="E466" s="331"/>
      <c r="F466" s="343"/>
      <c r="G466" s="210">
        <f t="shared" si="9"/>
        <v>2048606.7899999968</v>
      </c>
    </row>
    <row r="467" spans="1:7">
      <c r="A467" s="271">
        <v>42536</v>
      </c>
      <c r="B467" s="266" t="s">
        <v>4647</v>
      </c>
      <c r="C467" s="331">
        <v>812</v>
      </c>
      <c r="D467" s="340">
        <v>117</v>
      </c>
      <c r="E467" s="331"/>
      <c r="F467" s="343"/>
      <c r="G467" s="210">
        <f t="shared" si="9"/>
        <v>2049650.7899999968</v>
      </c>
    </row>
    <row r="468" spans="1:7">
      <c r="A468" s="271">
        <v>42536</v>
      </c>
      <c r="B468" s="266" t="s">
        <v>4648</v>
      </c>
      <c r="C468" s="331">
        <v>5718.8</v>
      </c>
      <c r="D468" s="340">
        <v>118</v>
      </c>
      <c r="E468" s="331"/>
      <c r="F468" s="343"/>
      <c r="G468" s="210">
        <f t="shared" si="9"/>
        <v>2050462.7899999968</v>
      </c>
    </row>
    <row r="469" spans="1:7">
      <c r="A469" s="271">
        <v>42536</v>
      </c>
      <c r="B469" s="266" t="s">
        <v>4649</v>
      </c>
      <c r="C469" s="331">
        <v>5200</v>
      </c>
      <c r="D469" s="340">
        <v>125</v>
      </c>
      <c r="E469" s="331"/>
      <c r="F469" s="343"/>
      <c r="G469" s="210">
        <f t="shared" si="9"/>
        <v>2056181.5899999968</v>
      </c>
    </row>
    <row r="470" spans="1:7">
      <c r="A470" s="271">
        <v>42536</v>
      </c>
      <c r="B470" s="266" t="s">
        <v>4650</v>
      </c>
      <c r="C470" s="331">
        <v>1546</v>
      </c>
      <c r="D470" s="340">
        <v>119</v>
      </c>
      <c r="E470" s="331"/>
      <c r="F470" s="343"/>
      <c r="G470" s="210">
        <f t="shared" si="9"/>
        <v>2061381.5899999968</v>
      </c>
    </row>
    <row r="471" spans="1:7">
      <c r="A471" s="271">
        <v>42536</v>
      </c>
      <c r="B471" s="266" t="s">
        <v>4651</v>
      </c>
      <c r="C471" s="331">
        <v>4640</v>
      </c>
      <c r="D471" s="340">
        <v>126</v>
      </c>
      <c r="E471" s="331"/>
      <c r="F471" s="343"/>
      <c r="G471" s="210">
        <f t="shared" si="9"/>
        <v>2062927.5899999968</v>
      </c>
    </row>
    <row r="472" spans="1:7">
      <c r="A472" s="271">
        <v>42536</v>
      </c>
      <c r="B472" s="266" t="s">
        <v>4652</v>
      </c>
      <c r="C472" s="331">
        <v>1508</v>
      </c>
      <c r="D472" s="340">
        <v>127</v>
      </c>
      <c r="E472" s="331"/>
      <c r="F472" s="343"/>
      <c r="G472" s="210">
        <f t="shared" si="9"/>
        <v>2067567.5899999968</v>
      </c>
    </row>
    <row r="473" spans="1:7">
      <c r="A473" s="271">
        <v>42536</v>
      </c>
      <c r="B473" s="266" t="s">
        <v>4653</v>
      </c>
      <c r="C473" s="331">
        <v>5320.95</v>
      </c>
      <c r="D473" s="340">
        <v>120</v>
      </c>
      <c r="E473" s="331"/>
      <c r="F473" s="343"/>
      <c r="G473" s="210">
        <f t="shared" si="9"/>
        <v>2069075.5899999968</v>
      </c>
    </row>
    <row r="474" spans="1:7">
      <c r="A474" s="271">
        <v>42536</v>
      </c>
      <c r="B474" s="266" t="s">
        <v>4654</v>
      </c>
      <c r="C474" s="331">
        <v>20000</v>
      </c>
      <c r="D474" s="340">
        <v>107</v>
      </c>
      <c r="E474" s="331"/>
      <c r="F474" s="343"/>
      <c r="G474" s="210">
        <f t="shared" si="9"/>
        <v>2074396.5399999968</v>
      </c>
    </row>
    <row r="475" spans="1:7">
      <c r="A475" s="271">
        <v>42536</v>
      </c>
      <c r="B475" s="266" t="s">
        <v>4655</v>
      </c>
      <c r="C475" s="331">
        <v>5000</v>
      </c>
      <c r="D475" s="340">
        <v>108</v>
      </c>
      <c r="E475" s="331"/>
      <c r="F475" s="343"/>
      <c r="G475" s="210">
        <f t="shared" si="9"/>
        <v>2094396.5399999968</v>
      </c>
    </row>
    <row r="476" spans="1:7">
      <c r="A476" s="271">
        <v>42536</v>
      </c>
      <c r="B476" s="266" t="s">
        <v>4656</v>
      </c>
      <c r="C476" s="331">
        <v>3084.64</v>
      </c>
      <c r="D476" s="340">
        <v>109</v>
      </c>
      <c r="E476" s="331"/>
      <c r="F476" s="343"/>
      <c r="G476" s="210">
        <f t="shared" si="9"/>
        <v>2099396.5399999968</v>
      </c>
    </row>
    <row r="477" spans="1:7">
      <c r="A477" s="271">
        <v>42536</v>
      </c>
      <c r="B477" s="266" t="s">
        <v>4657</v>
      </c>
      <c r="C477" s="331">
        <v>5000</v>
      </c>
      <c r="D477" s="340">
        <v>110</v>
      </c>
      <c r="E477" s="331"/>
      <c r="F477" s="343"/>
      <c r="G477" s="210">
        <f t="shared" si="9"/>
        <v>2102481.1799999969</v>
      </c>
    </row>
    <row r="478" spans="1:7">
      <c r="A478" s="271">
        <v>42536</v>
      </c>
      <c r="B478" s="266" t="s">
        <v>4658</v>
      </c>
      <c r="C478" s="331"/>
      <c r="E478" s="331">
        <v>78</v>
      </c>
      <c r="F478" s="343"/>
      <c r="G478" s="210">
        <f t="shared" si="9"/>
        <v>2107481.1799999969</v>
      </c>
    </row>
    <row r="479" spans="1:7">
      <c r="A479" s="271">
        <v>42536</v>
      </c>
      <c r="B479" s="268" t="s">
        <v>4659</v>
      </c>
      <c r="C479" s="331">
        <v>5000</v>
      </c>
      <c r="D479" s="340" t="s">
        <v>5039</v>
      </c>
      <c r="E479" s="331"/>
      <c r="F479" s="343"/>
      <c r="G479" s="210">
        <f t="shared" si="9"/>
        <v>2107403.1799999969</v>
      </c>
    </row>
    <row r="480" spans="1:7">
      <c r="A480" s="271">
        <v>42536</v>
      </c>
      <c r="B480" s="266" t="s">
        <v>4660</v>
      </c>
      <c r="C480" s="331">
        <v>32</v>
      </c>
      <c r="E480" s="331"/>
      <c r="F480" s="343"/>
      <c r="G480" s="210">
        <f t="shared" si="9"/>
        <v>2112403.1799999969</v>
      </c>
    </row>
    <row r="481" spans="1:12">
      <c r="A481" s="271">
        <v>42536</v>
      </c>
      <c r="B481" s="266" t="s">
        <v>4661</v>
      </c>
      <c r="C481" s="331">
        <v>59</v>
      </c>
      <c r="E481" s="331"/>
      <c r="F481" s="343"/>
      <c r="G481" s="210">
        <f t="shared" si="9"/>
        <v>2112435.1799999969</v>
      </c>
    </row>
    <row r="482" spans="1:12">
      <c r="A482" s="271">
        <v>42536</v>
      </c>
      <c r="B482" s="266" t="s">
        <v>4662</v>
      </c>
      <c r="C482" s="331">
        <v>26</v>
      </c>
      <c r="E482" s="331"/>
      <c r="F482" s="343"/>
      <c r="G482" s="210">
        <f t="shared" si="9"/>
        <v>2112494.1799999969</v>
      </c>
    </row>
    <row r="483" spans="1:12">
      <c r="A483" s="271">
        <v>42536</v>
      </c>
      <c r="B483" s="269" t="s">
        <v>4663</v>
      </c>
      <c r="C483" s="329"/>
      <c r="D483" s="254"/>
      <c r="E483" s="329">
        <v>67713</v>
      </c>
      <c r="F483" s="232">
        <v>101</v>
      </c>
      <c r="G483" s="210">
        <f t="shared" si="9"/>
        <v>2112520.1799999969</v>
      </c>
      <c r="H483" s="250" t="s">
        <v>4664</v>
      </c>
    </row>
    <row r="484" spans="1:12">
      <c r="A484" s="271">
        <v>42536</v>
      </c>
      <c r="B484" s="269" t="s">
        <v>4665</v>
      </c>
      <c r="C484" s="329"/>
      <c r="D484" s="254"/>
      <c r="E484" s="329">
        <v>24150.92</v>
      </c>
      <c r="F484" s="232">
        <v>98</v>
      </c>
      <c r="G484" s="210">
        <f t="shared" si="9"/>
        <v>2044807.1799999967</v>
      </c>
      <c r="H484" s="250" t="s">
        <v>4666</v>
      </c>
    </row>
    <row r="485" spans="1:12">
      <c r="A485" s="271">
        <v>42536</v>
      </c>
      <c r="B485" s="296" t="s">
        <v>50</v>
      </c>
      <c r="C485" s="329">
        <v>22.95</v>
      </c>
      <c r="D485" s="340" t="s">
        <v>5041</v>
      </c>
      <c r="E485" s="329"/>
      <c r="F485" s="232"/>
      <c r="G485" s="210">
        <f t="shared" si="9"/>
        <v>2020656.2599999967</v>
      </c>
    </row>
    <row r="486" spans="1:12">
      <c r="A486" s="271">
        <v>42536</v>
      </c>
      <c r="B486" s="296" t="s">
        <v>52</v>
      </c>
      <c r="C486" s="331">
        <v>143.41999999999999</v>
      </c>
      <c r="D486" s="340" t="s">
        <v>5041</v>
      </c>
      <c r="E486" s="331"/>
      <c r="F486" s="343"/>
      <c r="G486" s="210">
        <f t="shared" si="9"/>
        <v>2020679.2099999967</v>
      </c>
    </row>
    <row r="487" spans="1:12">
      <c r="A487" s="271">
        <v>42536</v>
      </c>
      <c r="B487" s="266" t="s">
        <v>53</v>
      </c>
      <c r="C487" s="331"/>
      <c r="E487" s="331">
        <v>25571.96</v>
      </c>
      <c r="F487" s="343">
        <v>106</v>
      </c>
      <c r="G487" s="210">
        <f t="shared" si="9"/>
        <v>2020822.6299999966</v>
      </c>
      <c r="H487" s="270" t="s">
        <v>4667</v>
      </c>
    </row>
    <row r="488" spans="1:12">
      <c r="A488" s="271">
        <v>42536</v>
      </c>
      <c r="B488" s="296" t="s">
        <v>55</v>
      </c>
      <c r="C488" s="331">
        <v>94.86</v>
      </c>
      <c r="D488" s="340" t="s">
        <v>5041</v>
      </c>
      <c r="E488" s="331"/>
      <c r="F488" s="343"/>
      <c r="G488" s="210">
        <f t="shared" si="9"/>
        <v>1995250.6699999967</v>
      </c>
    </row>
    <row r="489" spans="1:12">
      <c r="A489" s="271">
        <v>42536</v>
      </c>
      <c r="B489" s="296" t="s">
        <v>56</v>
      </c>
      <c r="C489" s="331">
        <v>592.87</v>
      </c>
      <c r="D489" s="340" t="s">
        <v>5041</v>
      </c>
      <c r="E489" s="331"/>
      <c r="F489" s="343"/>
      <c r="G489" s="210">
        <f t="shared" si="9"/>
        <v>1995345.5299999968</v>
      </c>
    </row>
    <row r="490" spans="1:12">
      <c r="A490" s="271">
        <v>42536</v>
      </c>
      <c r="B490" s="266" t="s">
        <v>57</v>
      </c>
      <c r="C490" s="331"/>
      <c r="E490" s="331">
        <v>24199.51</v>
      </c>
      <c r="F490" s="343">
        <v>106</v>
      </c>
      <c r="G490" s="210">
        <f t="shared" si="9"/>
        <v>1995938.3999999969</v>
      </c>
      <c r="H490" s="270" t="s">
        <v>4667</v>
      </c>
    </row>
    <row r="491" spans="1:12">
      <c r="A491" s="264">
        <v>42535</v>
      </c>
      <c r="B491" s="266" t="s">
        <v>4668</v>
      </c>
      <c r="C491" s="331">
        <v>1566</v>
      </c>
      <c r="E491" s="331"/>
      <c r="F491" s="343"/>
      <c r="G491" s="210">
        <f t="shared" si="9"/>
        <v>1971738.8899999969</v>
      </c>
      <c r="K491" s="129">
        <v>1971738.89</v>
      </c>
      <c r="L491" s="195">
        <f>+G491-K491</f>
        <v>-3.0267983675003052E-9</v>
      </c>
    </row>
    <row r="492" spans="1:12">
      <c r="A492" s="264">
        <v>42535</v>
      </c>
      <c r="B492" s="266" t="s">
        <v>4669</v>
      </c>
      <c r="C492" s="331"/>
      <c r="E492" s="331">
        <v>1018.46</v>
      </c>
      <c r="F492" s="343">
        <v>186</v>
      </c>
      <c r="G492" s="210">
        <f t="shared" si="9"/>
        <v>1973304.8899999969</v>
      </c>
      <c r="H492" s="250" t="s">
        <v>4670</v>
      </c>
    </row>
    <row r="493" spans="1:12">
      <c r="A493" s="264">
        <v>42535</v>
      </c>
      <c r="B493" s="266" t="s">
        <v>4671</v>
      </c>
      <c r="C493" s="331"/>
      <c r="E493" s="331">
        <v>117000</v>
      </c>
      <c r="F493" s="343">
        <v>109</v>
      </c>
      <c r="G493" s="210">
        <f t="shared" si="9"/>
        <v>1972286.4299999969</v>
      </c>
      <c r="H493" s="250" t="s">
        <v>4672</v>
      </c>
    </row>
    <row r="494" spans="1:12">
      <c r="A494" s="264">
        <v>42535</v>
      </c>
      <c r="B494" s="266" t="s">
        <v>4673</v>
      </c>
      <c r="C494" s="331"/>
      <c r="E494" s="331">
        <v>4100</v>
      </c>
      <c r="F494" s="343">
        <v>111</v>
      </c>
      <c r="G494" s="210">
        <f t="shared" si="9"/>
        <v>1855286.4299999969</v>
      </c>
      <c r="H494" s="250" t="s">
        <v>4674</v>
      </c>
    </row>
    <row r="495" spans="1:12">
      <c r="A495" s="264">
        <v>42535</v>
      </c>
      <c r="B495" s="266" t="s">
        <v>4675</v>
      </c>
      <c r="C495" s="331"/>
      <c r="E495" s="331">
        <v>7950.19</v>
      </c>
      <c r="F495" s="343">
        <v>120</v>
      </c>
      <c r="G495" s="210">
        <f t="shared" si="9"/>
        <v>1851186.4299999969</v>
      </c>
      <c r="H495" s="250" t="s">
        <v>4676</v>
      </c>
    </row>
    <row r="496" spans="1:12">
      <c r="A496" s="264">
        <v>42535</v>
      </c>
      <c r="B496" s="266" t="s">
        <v>4677</v>
      </c>
      <c r="C496" s="331">
        <v>8000</v>
      </c>
      <c r="D496" s="340">
        <v>98</v>
      </c>
      <c r="E496" s="331"/>
      <c r="F496" s="343"/>
      <c r="G496" s="210">
        <f t="shared" si="9"/>
        <v>1843236.239999997</v>
      </c>
    </row>
    <row r="497" spans="1:9">
      <c r="A497" s="264">
        <v>42535</v>
      </c>
      <c r="B497" s="266" t="s">
        <v>4678</v>
      </c>
      <c r="C497" s="331">
        <v>7080.32</v>
      </c>
      <c r="D497" s="340">
        <v>95</v>
      </c>
      <c r="E497" s="331"/>
      <c r="F497" s="343"/>
      <c r="G497" s="210">
        <f t="shared" si="9"/>
        <v>1851236.239999997</v>
      </c>
    </row>
    <row r="498" spans="1:9">
      <c r="A498" s="264">
        <v>42535</v>
      </c>
      <c r="B498" s="266" t="s">
        <v>4679</v>
      </c>
      <c r="C498" s="331">
        <v>19047.05</v>
      </c>
      <c r="D498" s="340">
        <v>94</v>
      </c>
      <c r="E498" s="331"/>
      <c r="F498" s="343"/>
      <c r="G498" s="210">
        <f t="shared" si="9"/>
        <v>1858316.559999997</v>
      </c>
    </row>
    <row r="499" spans="1:9">
      <c r="A499" s="264">
        <v>42535</v>
      </c>
      <c r="B499" s="266" t="s">
        <v>4680</v>
      </c>
      <c r="C499" s="331">
        <v>8595.07</v>
      </c>
      <c r="D499" s="340">
        <v>96</v>
      </c>
      <c r="E499" s="331"/>
      <c r="F499" s="343"/>
      <c r="G499" s="210">
        <f t="shared" si="9"/>
        <v>1877363.6099999971</v>
      </c>
    </row>
    <row r="500" spans="1:9">
      <c r="A500" s="264">
        <v>42535</v>
      </c>
      <c r="B500" s="266" t="s">
        <v>4681</v>
      </c>
      <c r="C500" s="331">
        <v>3062.4</v>
      </c>
      <c r="D500" s="340">
        <v>99</v>
      </c>
      <c r="E500" s="331"/>
      <c r="F500" s="343"/>
      <c r="G500" s="210">
        <f t="shared" si="9"/>
        <v>1885958.6799999971</v>
      </c>
    </row>
    <row r="501" spans="1:9">
      <c r="A501" s="264">
        <v>42535</v>
      </c>
      <c r="B501" s="266" t="s">
        <v>4682</v>
      </c>
      <c r="C501" s="331"/>
      <c r="E501" s="331">
        <v>6964.09</v>
      </c>
      <c r="F501" s="343">
        <v>181</v>
      </c>
      <c r="G501" s="210">
        <f t="shared" si="9"/>
        <v>1889021.079999997</v>
      </c>
      <c r="H501" s="250" t="s">
        <v>4683</v>
      </c>
    </row>
    <row r="502" spans="1:9">
      <c r="A502" s="264">
        <v>42535</v>
      </c>
      <c r="B502" s="266" t="s">
        <v>4684</v>
      </c>
      <c r="C502" s="331">
        <v>15274.62</v>
      </c>
      <c r="D502" s="340">
        <v>100</v>
      </c>
      <c r="E502" s="331"/>
      <c r="F502" s="343"/>
      <c r="G502" s="210">
        <f t="shared" si="9"/>
        <v>1882056.989999997</v>
      </c>
    </row>
    <row r="503" spans="1:9">
      <c r="A503" s="264">
        <v>42535</v>
      </c>
      <c r="B503" s="266" t="s">
        <v>4685</v>
      </c>
      <c r="C503" s="331">
        <v>892470.5</v>
      </c>
      <c r="D503" s="340">
        <v>101</v>
      </c>
      <c r="E503" s="331"/>
      <c r="F503" s="343"/>
      <c r="G503" s="210">
        <f t="shared" si="9"/>
        <v>1897331.6099999971</v>
      </c>
    </row>
    <row r="504" spans="1:9">
      <c r="A504" s="264">
        <v>42535</v>
      </c>
      <c r="B504" s="266" t="s">
        <v>173</v>
      </c>
      <c r="C504" s="331"/>
      <c r="E504" s="331">
        <v>2895.36</v>
      </c>
      <c r="F504" s="343">
        <v>110</v>
      </c>
      <c r="G504" s="210">
        <f t="shared" si="9"/>
        <v>2789802.1099999971</v>
      </c>
      <c r="H504" s="250" t="s">
        <v>4686</v>
      </c>
    </row>
    <row r="505" spans="1:9">
      <c r="A505" s="264">
        <v>42535</v>
      </c>
      <c r="B505" s="266" t="s">
        <v>83</v>
      </c>
      <c r="C505" s="331">
        <v>100000</v>
      </c>
      <c r="D505" s="340">
        <v>103</v>
      </c>
      <c r="E505" s="331"/>
      <c r="F505" s="343"/>
      <c r="G505" s="210">
        <f t="shared" si="9"/>
        <v>2786906.7499999972</v>
      </c>
    </row>
    <row r="506" spans="1:9">
      <c r="A506" s="264">
        <v>42535</v>
      </c>
      <c r="B506" s="269" t="s">
        <v>13</v>
      </c>
      <c r="C506" s="329"/>
      <c r="D506" s="254"/>
      <c r="E506" s="329">
        <v>190000</v>
      </c>
      <c r="F506" s="232">
        <v>108</v>
      </c>
      <c r="G506" s="210">
        <f t="shared" si="9"/>
        <v>2886906.7499999972</v>
      </c>
      <c r="H506" s="250" t="s">
        <v>4687</v>
      </c>
    </row>
    <row r="507" spans="1:9">
      <c r="A507" s="264">
        <v>42535</v>
      </c>
      <c r="B507" s="269" t="s">
        <v>4688</v>
      </c>
      <c r="C507" s="329"/>
      <c r="D507" s="254"/>
      <c r="E507" s="329">
        <v>5426.45</v>
      </c>
      <c r="F507" s="232">
        <v>115</v>
      </c>
      <c r="G507" s="210">
        <f t="shared" si="9"/>
        <v>2696906.7499999972</v>
      </c>
      <c r="H507" s="250" t="s">
        <v>4689</v>
      </c>
    </row>
    <row r="508" spans="1:9">
      <c r="A508" s="264">
        <v>42535</v>
      </c>
      <c r="B508" s="269" t="s">
        <v>4690</v>
      </c>
      <c r="C508" s="329"/>
      <c r="D508" s="254"/>
      <c r="E508" s="329">
        <v>100000</v>
      </c>
      <c r="F508" s="232">
        <v>104</v>
      </c>
      <c r="G508" s="210">
        <f t="shared" si="9"/>
        <v>2691480.299999997</v>
      </c>
      <c r="H508" s="250" t="s">
        <v>4691</v>
      </c>
    </row>
    <row r="509" spans="1:9">
      <c r="A509" s="264">
        <v>42535</v>
      </c>
      <c r="B509" s="265" t="s">
        <v>4692</v>
      </c>
      <c r="C509" s="329"/>
      <c r="D509" s="254"/>
      <c r="E509" s="329">
        <v>418747.39</v>
      </c>
      <c r="F509" s="232">
        <v>154</v>
      </c>
      <c r="G509" s="210">
        <f t="shared" si="9"/>
        <v>2591480.299999997</v>
      </c>
      <c r="H509" s="250" t="s">
        <v>4693</v>
      </c>
      <c r="I509" s="99" t="s">
        <v>4694</v>
      </c>
    </row>
    <row r="510" spans="1:9">
      <c r="A510" s="264">
        <v>42535</v>
      </c>
      <c r="B510" s="265" t="s">
        <v>4695</v>
      </c>
      <c r="C510" s="329"/>
      <c r="D510" s="254"/>
      <c r="E510" s="329">
        <v>188513.68</v>
      </c>
      <c r="F510" s="232">
        <v>155</v>
      </c>
      <c r="G510" s="210">
        <f t="shared" si="9"/>
        <v>2172732.9099999969</v>
      </c>
      <c r="H510" s="250" t="s">
        <v>4696</v>
      </c>
      <c r="I510" s="99" t="s">
        <v>4694</v>
      </c>
    </row>
    <row r="511" spans="1:9">
      <c r="A511" s="264">
        <v>42535</v>
      </c>
      <c r="B511" s="265" t="s">
        <v>4697</v>
      </c>
      <c r="C511" s="329"/>
      <c r="D511" s="254"/>
      <c r="E511" s="329">
        <v>160414.97</v>
      </c>
      <c r="F511" s="232">
        <v>156</v>
      </c>
      <c r="G511" s="210">
        <f t="shared" si="9"/>
        <v>1984219.2299999967</v>
      </c>
      <c r="H511" s="250" t="s">
        <v>4698</v>
      </c>
      <c r="I511" s="99" t="s">
        <v>4694</v>
      </c>
    </row>
    <row r="512" spans="1:9">
      <c r="A512" s="264">
        <v>42535</v>
      </c>
      <c r="B512" s="265" t="s">
        <v>4699</v>
      </c>
      <c r="C512" s="329"/>
      <c r="D512" s="254"/>
      <c r="E512" s="329">
        <v>288995.84000000003</v>
      </c>
      <c r="F512" s="232">
        <v>157</v>
      </c>
      <c r="G512" s="210">
        <f t="shared" si="9"/>
        <v>1823804.2599999967</v>
      </c>
      <c r="H512" s="250" t="s">
        <v>4700</v>
      </c>
      <c r="I512" s="99" t="s">
        <v>4694</v>
      </c>
    </row>
    <row r="513" spans="1:9">
      <c r="A513" s="264">
        <v>42535</v>
      </c>
      <c r="B513" s="265" t="s">
        <v>4701</v>
      </c>
      <c r="C513" s="329"/>
      <c r="D513" s="254"/>
      <c r="E513" s="329">
        <v>210107.87</v>
      </c>
      <c r="F513" s="232">
        <v>158</v>
      </c>
      <c r="G513" s="210">
        <f t="shared" si="9"/>
        <v>1534808.4199999967</v>
      </c>
      <c r="H513" s="250" t="s">
        <v>4702</v>
      </c>
      <c r="I513" s="99" t="s">
        <v>4694</v>
      </c>
    </row>
    <row r="514" spans="1:9">
      <c r="A514" s="264">
        <v>42535</v>
      </c>
      <c r="B514" s="265" t="s">
        <v>4703</v>
      </c>
      <c r="C514" s="331"/>
      <c r="E514" s="331">
        <v>111146.13</v>
      </c>
      <c r="F514" s="343">
        <v>159</v>
      </c>
      <c r="G514" s="210">
        <f t="shared" si="9"/>
        <v>1324700.5499999966</v>
      </c>
      <c r="H514" s="250" t="s">
        <v>4704</v>
      </c>
      <c r="I514" s="99" t="s">
        <v>4694</v>
      </c>
    </row>
    <row r="515" spans="1:9">
      <c r="A515" s="264">
        <v>42535</v>
      </c>
      <c r="B515" s="266" t="s">
        <v>13</v>
      </c>
      <c r="C515" s="331"/>
      <c r="E515" s="331">
        <v>210000</v>
      </c>
      <c r="F515" s="343">
        <v>102</v>
      </c>
      <c r="G515" s="210">
        <f t="shared" si="9"/>
        <v>1213554.4199999967</v>
      </c>
      <c r="H515" s="250" t="s">
        <v>4705</v>
      </c>
    </row>
    <row r="516" spans="1:9">
      <c r="A516" s="264">
        <v>42535</v>
      </c>
      <c r="B516" s="266" t="s">
        <v>4706</v>
      </c>
      <c r="C516" s="331">
        <v>210000</v>
      </c>
      <c r="D516" s="340">
        <v>102</v>
      </c>
      <c r="E516" s="331"/>
      <c r="F516" s="343"/>
      <c r="G516" s="210">
        <f t="shared" si="9"/>
        <v>1003554.4199999967</v>
      </c>
    </row>
    <row r="517" spans="1:9">
      <c r="A517" s="264">
        <v>42535</v>
      </c>
      <c r="B517" s="266" t="s">
        <v>4707</v>
      </c>
      <c r="C517" s="331"/>
      <c r="E517" s="331">
        <v>20000</v>
      </c>
      <c r="F517" s="343">
        <v>96</v>
      </c>
      <c r="G517" s="210">
        <f t="shared" si="9"/>
        <v>1213554.4199999967</v>
      </c>
      <c r="H517" s="250" t="s">
        <v>4241</v>
      </c>
    </row>
    <row r="518" spans="1:9">
      <c r="A518" s="264">
        <v>42535</v>
      </c>
      <c r="B518" s="266" t="s">
        <v>13</v>
      </c>
      <c r="C518" s="331"/>
      <c r="E518" s="331">
        <v>80000</v>
      </c>
      <c r="F518" s="343">
        <v>97</v>
      </c>
      <c r="G518" s="210">
        <f t="shared" si="9"/>
        <v>1193554.4199999967</v>
      </c>
      <c r="H518" s="250" t="s">
        <v>4708</v>
      </c>
    </row>
    <row r="519" spans="1:9">
      <c r="A519" s="264">
        <v>42535</v>
      </c>
      <c r="B519" s="268" t="s">
        <v>4709</v>
      </c>
      <c r="C519" s="331">
        <v>5000</v>
      </c>
      <c r="D519" s="340" t="s">
        <v>5039</v>
      </c>
      <c r="E519" s="331"/>
      <c r="F519" s="343"/>
      <c r="G519" s="210">
        <f t="shared" si="9"/>
        <v>1113554.4199999967</v>
      </c>
    </row>
    <row r="520" spans="1:9">
      <c r="A520" s="264">
        <v>42535</v>
      </c>
      <c r="B520" s="269" t="s">
        <v>4710</v>
      </c>
      <c r="C520" s="331"/>
      <c r="E520" s="331">
        <v>1000</v>
      </c>
      <c r="F520" s="343">
        <v>91</v>
      </c>
      <c r="G520" s="210">
        <f t="shared" si="9"/>
        <v>1118554.4199999967</v>
      </c>
      <c r="H520" s="250" t="s">
        <v>4711</v>
      </c>
    </row>
    <row r="521" spans="1:9">
      <c r="A521" s="264">
        <v>42535</v>
      </c>
      <c r="B521" s="266" t="s">
        <v>4712</v>
      </c>
      <c r="C521" s="331"/>
      <c r="E521" s="331">
        <v>36603.61</v>
      </c>
      <c r="F521" s="343">
        <v>90</v>
      </c>
      <c r="G521" s="210">
        <f t="shared" ref="G521:G584" si="10">+G522-C521+E521</f>
        <v>1117554.4199999967</v>
      </c>
      <c r="H521" s="250" t="s">
        <v>4713</v>
      </c>
    </row>
    <row r="522" spans="1:9">
      <c r="A522" s="264">
        <v>42535</v>
      </c>
      <c r="B522" s="266" t="s">
        <v>4714</v>
      </c>
      <c r="C522" s="331"/>
      <c r="E522" s="331">
        <v>21564.97</v>
      </c>
      <c r="F522" s="343">
        <v>84</v>
      </c>
      <c r="G522" s="210">
        <f t="shared" si="10"/>
        <v>1080950.8099999966</v>
      </c>
      <c r="H522" s="250" t="s">
        <v>4715</v>
      </c>
    </row>
    <row r="523" spans="1:9">
      <c r="A523" s="264">
        <v>42535</v>
      </c>
      <c r="B523" s="266" t="s">
        <v>4716</v>
      </c>
      <c r="C523" s="331"/>
      <c r="E523" s="331">
        <v>6912</v>
      </c>
      <c r="F523" s="343">
        <v>78</v>
      </c>
      <c r="G523" s="210">
        <f t="shared" si="10"/>
        <v>1059385.8399999966</v>
      </c>
      <c r="H523" s="250" t="s">
        <v>4717</v>
      </c>
    </row>
    <row r="524" spans="1:9">
      <c r="A524" s="264">
        <v>42535</v>
      </c>
      <c r="B524" s="292" t="s">
        <v>4718</v>
      </c>
      <c r="C524" s="331"/>
      <c r="E524" s="331">
        <v>0.01</v>
      </c>
      <c r="F524" s="340" t="s">
        <v>5040</v>
      </c>
      <c r="G524" s="210">
        <f t="shared" si="10"/>
        <v>1052473.8399999966</v>
      </c>
    </row>
    <row r="525" spans="1:9">
      <c r="A525" s="264">
        <v>42535</v>
      </c>
      <c r="B525" s="296" t="s">
        <v>50</v>
      </c>
      <c r="C525" s="331">
        <v>11.18</v>
      </c>
      <c r="D525" s="340" t="s">
        <v>5041</v>
      </c>
      <c r="E525" s="331"/>
      <c r="F525" s="343"/>
      <c r="G525" s="210">
        <f t="shared" si="10"/>
        <v>1052473.8299999966</v>
      </c>
    </row>
    <row r="526" spans="1:9">
      <c r="A526" s="264">
        <v>42535</v>
      </c>
      <c r="B526" s="296" t="s">
        <v>52</v>
      </c>
      <c r="C526" s="331">
        <v>69.89</v>
      </c>
      <c r="D526" s="340" t="s">
        <v>5041</v>
      </c>
      <c r="E526" s="331"/>
      <c r="F526" s="343"/>
      <c r="G526" s="210">
        <f t="shared" si="10"/>
        <v>1052485.0099999965</v>
      </c>
    </row>
    <row r="527" spans="1:9">
      <c r="A527" s="264">
        <v>42535</v>
      </c>
      <c r="B527" s="266" t="s">
        <v>53</v>
      </c>
      <c r="C527" s="331"/>
      <c r="E527" s="331">
        <v>27314.39</v>
      </c>
      <c r="F527" s="343">
        <v>92</v>
      </c>
      <c r="G527" s="210">
        <f t="shared" si="10"/>
        <v>1052554.8999999964</v>
      </c>
      <c r="H527" s="270" t="s">
        <v>4719</v>
      </c>
    </row>
    <row r="528" spans="1:9">
      <c r="A528" s="264">
        <v>42535</v>
      </c>
      <c r="B528" s="296" t="s">
        <v>55</v>
      </c>
      <c r="C528" s="331">
        <v>122.75</v>
      </c>
      <c r="D528" s="340" t="s">
        <v>5041</v>
      </c>
      <c r="E528" s="331"/>
      <c r="F528" s="343"/>
      <c r="G528" s="210">
        <f t="shared" si="10"/>
        <v>1025240.5099999964</v>
      </c>
    </row>
    <row r="529" spans="1:12">
      <c r="A529" s="264">
        <v>42535</v>
      </c>
      <c r="B529" s="296" t="s">
        <v>56</v>
      </c>
      <c r="C529" s="331">
        <v>767.18</v>
      </c>
      <c r="D529" s="340" t="s">
        <v>5041</v>
      </c>
      <c r="E529" s="331"/>
      <c r="F529" s="343"/>
      <c r="G529" s="210">
        <f t="shared" si="10"/>
        <v>1025363.2599999964</v>
      </c>
    </row>
    <row r="530" spans="1:12">
      <c r="A530" s="264">
        <v>42535</v>
      </c>
      <c r="B530" s="266" t="s">
        <v>57</v>
      </c>
      <c r="C530" s="331"/>
      <c r="E530" s="331">
        <v>31313.87</v>
      </c>
      <c r="F530" s="343">
        <v>92</v>
      </c>
      <c r="G530" s="210">
        <f t="shared" si="10"/>
        <v>1026130.4399999965</v>
      </c>
      <c r="H530" s="270" t="s">
        <v>4719</v>
      </c>
    </row>
    <row r="531" spans="1:12">
      <c r="A531" s="264">
        <v>42534</v>
      </c>
      <c r="B531" s="266" t="s">
        <v>4720</v>
      </c>
      <c r="C531" s="329">
        <v>2772.02</v>
      </c>
      <c r="D531" s="254">
        <v>79</v>
      </c>
      <c r="E531" s="329"/>
      <c r="F531" s="232"/>
      <c r="G531" s="210">
        <f t="shared" si="10"/>
        <v>994816.56999999646</v>
      </c>
      <c r="K531" s="129">
        <v>994816.57</v>
      </c>
      <c r="L531" s="195">
        <f>+G531-K531</f>
        <v>-3.4924596548080444E-9</v>
      </c>
    </row>
    <row r="532" spans="1:12">
      <c r="A532" s="264">
        <v>42534</v>
      </c>
      <c r="B532" s="266" t="s">
        <v>4721</v>
      </c>
      <c r="C532" s="331">
        <v>58.95</v>
      </c>
      <c r="D532" s="340">
        <v>80</v>
      </c>
      <c r="E532" s="331"/>
      <c r="F532" s="343"/>
      <c r="G532" s="210">
        <f t="shared" si="10"/>
        <v>997588.58999999647</v>
      </c>
    </row>
    <row r="533" spans="1:12">
      <c r="A533" s="264">
        <v>42534</v>
      </c>
      <c r="B533" s="266" t="s">
        <v>4722</v>
      </c>
      <c r="C533" s="331">
        <v>4882.32</v>
      </c>
      <c r="D533" s="340">
        <v>84</v>
      </c>
      <c r="E533" s="331"/>
      <c r="F533" s="343"/>
      <c r="G533" s="210">
        <f t="shared" si="10"/>
        <v>997647.53999999643</v>
      </c>
    </row>
    <row r="534" spans="1:12">
      <c r="A534" s="264">
        <v>42534</v>
      </c>
      <c r="B534" s="266" t="s">
        <v>4723</v>
      </c>
      <c r="C534" s="331"/>
      <c r="E534" s="331">
        <v>311800</v>
      </c>
      <c r="F534" s="343">
        <v>105</v>
      </c>
      <c r="G534" s="210">
        <f t="shared" si="10"/>
        <v>1002529.8599999964</v>
      </c>
      <c r="H534" s="250" t="s">
        <v>4724</v>
      </c>
    </row>
    <row r="535" spans="1:12">
      <c r="A535" s="264">
        <v>42534</v>
      </c>
      <c r="B535" s="265" t="s">
        <v>4725</v>
      </c>
      <c r="C535" s="331"/>
      <c r="E535" s="331">
        <v>287490.11</v>
      </c>
      <c r="F535" s="343">
        <v>152</v>
      </c>
      <c r="G535" s="210">
        <f t="shared" si="10"/>
        <v>690729.85999999638</v>
      </c>
      <c r="H535" s="250" t="s">
        <v>4726</v>
      </c>
      <c r="I535" s="99" t="s">
        <v>4727</v>
      </c>
    </row>
    <row r="536" spans="1:12">
      <c r="A536" s="264">
        <v>42534</v>
      </c>
      <c r="B536" s="265" t="s">
        <v>4728</v>
      </c>
      <c r="C536" s="331"/>
      <c r="E536" s="331">
        <v>49794.16</v>
      </c>
      <c r="F536" s="343">
        <v>153</v>
      </c>
      <c r="G536" s="210">
        <f t="shared" si="10"/>
        <v>403239.74999999639</v>
      </c>
      <c r="H536" s="250" t="s">
        <v>4729</v>
      </c>
      <c r="I536" s="99" t="s">
        <v>4727</v>
      </c>
    </row>
    <row r="537" spans="1:12">
      <c r="A537" s="264">
        <v>42534</v>
      </c>
      <c r="B537" s="266" t="s">
        <v>4730</v>
      </c>
      <c r="C537" s="331"/>
      <c r="E537" s="331">
        <v>325000</v>
      </c>
      <c r="F537" s="343">
        <v>99</v>
      </c>
      <c r="G537" s="210">
        <f t="shared" si="10"/>
        <v>353445.58999999636</v>
      </c>
    </row>
    <row r="538" spans="1:12">
      <c r="A538" s="264">
        <v>42534</v>
      </c>
      <c r="B538" s="266" t="s">
        <v>4731</v>
      </c>
      <c r="C538" s="329">
        <v>1344458.2</v>
      </c>
      <c r="D538" s="254">
        <v>73</v>
      </c>
      <c r="E538" s="329"/>
      <c r="F538" s="232"/>
      <c r="G538" s="210">
        <f t="shared" si="10"/>
        <v>28445.589999996359</v>
      </c>
    </row>
    <row r="539" spans="1:12">
      <c r="A539" s="264">
        <v>42534</v>
      </c>
      <c r="B539" s="266" t="s">
        <v>4732</v>
      </c>
      <c r="C539" s="329">
        <v>718642.91</v>
      </c>
      <c r="D539" s="254">
        <v>78</v>
      </c>
      <c r="E539" s="329"/>
      <c r="F539" s="232"/>
      <c r="G539" s="210">
        <f t="shared" si="10"/>
        <v>1372903.7899999963</v>
      </c>
    </row>
    <row r="540" spans="1:12">
      <c r="A540" s="264">
        <v>42534</v>
      </c>
      <c r="B540" s="266" t="s">
        <v>16</v>
      </c>
      <c r="C540" s="329"/>
      <c r="D540" s="254"/>
      <c r="E540" s="329">
        <v>1840</v>
      </c>
      <c r="F540" s="232">
        <v>100</v>
      </c>
      <c r="G540" s="210">
        <f t="shared" si="10"/>
        <v>2091546.6999999965</v>
      </c>
      <c r="H540" s="250" t="s">
        <v>4733</v>
      </c>
    </row>
    <row r="541" spans="1:12">
      <c r="A541" s="264">
        <v>42534</v>
      </c>
      <c r="B541" s="266" t="s">
        <v>4734</v>
      </c>
      <c r="C541" s="329"/>
      <c r="D541" s="254"/>
      <c r="E541" s="329">
        <v>115745.5</v>
      </c>
      <c r="F541" s="232">
        <v>74</v>
      </c>
      <c r="G541" s="210">
        <f t="shared" si="10"/>
        <v>2089706.6999999965</v>
      </c>
      <c r="H541" s="250" t="s">
        <v>4735</v>
      </c>
    </row>
    <row r="542" spans="1:12">
      <c r="A542" s="264">
        <v>42534</v>
      </c>
      <c r="B542" s="266" t="s">
        <v>4736</v>
      </c>
      <c r="C542" s="329"/>
      <c r="D542" s="254"/>
      <c r="E542" s="329">
        <v>21827.59</v>
      </c>
      <c r="F542" s="232">
        <v>72</v>
      </c>
      <c r="G542" s="210">
        <f t="shared" si="10"/>
        <v>1973961.1999999965</v>
      </c>
      <c r="H542" s="250" t="s">
        <v>4737</v>
      </c>
    </row>
    <row r="543" spans="1:12">
      <c r="A543" s="264">
        <v>42534</v>
      </c>
      <c r="B543" s="266" t="s">
        <v>4738</v>
      </c>
      <c r="C543" s="329"/>
      <c r="D543" s="254"/>
      <c r="E543" s="329">
        <v>65205</v>
      </c>
      <c r="F543" s="232">
        <v>66</v>
      </c>
      <c r="G543" s="210">
        <f t="shared" si="10"/>
        <v>1952133.6099999964</v>
      </c>
      <c r="H543" s="250" t="s">
        <v>4739</v>
      </c>
    </row>
    <row r="544" spans="1:12">
      <c r="A544" s="264">
        <v>42534</v>
      </c>
      <c r="B544" s="266" t="s">
        <v>4740</v>
      </c>
      <c r="C544" s="331"/>
      <c r="E544" s="331">
        <v>50000</v>
      </c>
      <c r="F544" s="343">
        <v>67</v>
      </c>
      <c r="G544" s="210">
        <f t="shared" si="10"/>
        <v>1886928.6099999964</v>
      </c>
      <c r="H544" s="250" t="s">
        <v>4741</v>
      </c>
    </row>
    <row r="545" spans="1:12">
      <c r="A545" s="264">
        <v>42534</v>
      </c>
      <c r="B545" s="266" t="s">
        <v>13</v>
      </c>
      <c r="C545" s="331"/>
      <c r="E545" s="331">
        <v>1025</v>
      </c>
      <c r="F545" s="232"/>
      <c r="G545" s="210">
        <f t="shared" si="10"/>
        <v>1836928.6099999964</v>
      </c>
      <c r="H545" s="250" t="s">
        <v>4742</v>
      </c>
    </row>
    <row r="546" spans="1:12">
      <c r="A546" s="264">
        <v>42534</v>
      </c>
      <c r="B546" s="268" t="s">
        <v>4743</v>
      </c>
      <c r="C546" s="331">
        <v>5000</v>
      </c>
      <c r="D546" s="340" t="s">
        <v>5039</v>
      </c>
      <c r="E546" s="331"/>
      <c r="F546" s="343"/>
      <c r="G546" s="210">
        <f t="shared" si="10"/>
        <v>1835903.6099999964</v>
      </c>
    </row>
    <row r="547" spans="1:12">
      <c r="A547" s="264">
        <v>42534</v>
      </c>
      <c r="B547" s="266" t="s">
        <v>16</v>
      </c>
      <c r="C547" s="331"/>
      <c r="E547" s="331">
        <v>11004</v>
      </c>
      <c r="F547" s="343">
        <v>94</v>
      </c>
      <c r="G547" s="210">
        <f t="shared" si="10"/>
        <v>1840903.6099999964</v>
      </c>
      <c r="H547" s="250" t="s">
        <v>4744</v>
      </c>
    </row>
    <row r="548" spans="1:12">
      <c r="A548" s="264">
        <v>42534</v>
      </c>
      <c r="B548" s="296" t="s">
        <v>50</v>
      </c>
      <c r="C548" s="329">
        <v>32.25</v>
      </c>
      <c r="D548" s="340" t="s">
        <v>5041</v>
      </c>
      <c r="E548" s="331"/>
      <c r="F548" s="343"/>
      <c r="G548" s="210">
        <f t="shared" si="10"/>
        <v>1829899.6099999964</v>
      </c>
    </row>
    <row r="549" spans="1:12">
      <c r="A549" s="264">
        <v>42534</v>
      </c>
      <c r="B549" s="296" t="s">
        <v>52</v>
      </c>
      <c r="C549" s="329">
        <v>201.58</v>
      </c>
      <c r="D549" s="340" t="s">
        <v>5041</v>
      </c>
      <c r="E549" s="331"/>
      <c r="F549" s="343"/>
      <c r="G549" s="210">
        <f t="shared" si="10"/>
        <v>1829931.8599999964</v>
      </c>
    </row>
    <row r="550" spans="1:12">
      <c r="A550" s="264">
        <v>42534</v>
      </c>
      <c r="B550" s="269" t="s">
        <v>53</v>
      </c>
      <c r="C550" s="329"/>
      <c r="D550" s="254"/>
      <c r="E550" s="331">
        <v>87888.2</v>
      </c>
      <c r="F550" s="343">
        <v>87</v>
      </c>
      <c r="G550" s="210">
        <f t="shared" si="10"/>
        <v>1830133.4399999965</v>
      </c>
      <c r="H550" s="270" t="s">
        <v>4745</v>
      </c>
    </row>
    <row r="551" spans="1:12">
      <c r="A551" s="264">
        <v>42534</v>
      </c>
      <c r="B551" s="296" t="s">
        <v>55</v>
      </c>
      <c r="C551" s="329">
        <v>45.69</v>
      </c>
      <c r="D551" s="340" t="s">
        <v>5041</v>
      </c>
      <c r="E551" s="331"/>
      <c r="F551" s="343"/>
      <c r="G551" s="210">
        <f t="shared" si="10"/>
        <v>1742245.2399999965</v>
      </c>
    </row>
    <row r="552" spans="1:12">
      <c r="A552" s="264">
        <v>42534</v>
      </c>
      <c r="B552" s="296" t="s">
        <v>56</v>
      </c>
      <c r="C552" s="329">
        <v>285.58999999999997</v>
      </c>
      <c r="D552" s="340" t="s">
        <v>5041</v>
      </c>
      <c r="E552" s="331"/>
      <c r="F552" s="343"/>
      <c r="G552" s="210">
        <f t="shared" si="10"/>
        <v>1742290.9299999964</v>
      </c>
    </row>
    <row r="553" spans="1:12">
      <c r="A553" s="264">
        <v>42534</v>
      </c>
      <c r="B553" s="266" t="s">
        <v>57</v>
      </c>
      <c r="C553" s="331"/>
      <c r="E553" s="331">
        <v>11657.15</v>
      </c>
      <c r="F553" s="343">
        <v>87</v>
      </c>
      <c r="G553" s="210">
        <f t="shared" si="10"/>
        <v>1742576.5199999965</v>
      </c>
      <c r="H553" s="270" t="s">
        <v>4745</v>
      </c>
    </row>
    <row r="554" spans="1:12">
      <c r="A554" s="264">
        <v>42534</v>
      </c>
      <c r="B554" s="296" t="s">
        <v>50</v>
      </c>
      <c r="C554" s="331">
        <v>14.21</v>
      </c>
      <c r="D554" s="340" t="s">
        <v>5041</v>
      </c>
      <c r="E554" s="331"/>
      <c r="F554" s="343"/>
      <c r="G554" s="210">
        <f t="shared" si="10"/>
        <v>1730919.3699999966</v>
      </c>
    </row>
    <row r="555" spans="1:12">
      <c r="A555" s="264">
        <v>42534</v>
      </c>
      <c r="B555" s="296" t="s">
        <v>52</v>
      </c>
      <c r="C555" s="331">
        <v>88.84</v>
      </c>
      <c r="D555" s="340" t="s">
        <v>5041</v>
      </c>
      <c r="E555" s="331"/>
      <c r="F555" s="343"/>
      <c r="G555" s="210">
        <f t="shared" si="10"/>
        <v>1730933.5799999966</v>
      </c>
    </row>
    <row r="556" spans="1:12">
      <c r="A556" s="264">
        <v>42534</v>
      </c>
      <c r="B556" s="266" t="s">
        <v>53</v>
      </c>
      <c r="C556" s="331"/>
      <c r="E556" s="331">
        <v>28505.55</v>
      </c>
      <c r="F556" s="343">
        <v>79</v>
      </c>
      <c r="G556" s="210">
        <f t="shared" si="10"/>
        <v>1731022.4199999967</v>
      </c>
      <c r="H556" s="270" t="s">
        <v>4746</v>
      </c>
    </row>
    <row r="557" spans="1:12">
      <c r="A557" s="264">
        <v>42534</v>
      </c>
      <c r="B557" s="296" t="s">
        <v>55</v>
      </c>
      <c r="C557" s="331">
        <v>128.69</v>
      </c>
      <c r="D557" s="340" t="s">
        <v>5041</v>
      </c>
      <c r="E557" s="331"/>
      <c r="F557" s="343"/>
      <c r="G557" s="210">
        <f t="shared" si="10"/>
        <v>1702516.8699999966</v>
      </c>
    </row>
    <row r="558" spans="1:12">
      <c r="A558" s="264">
        <v>42534</v>
      </c>
      <c r="B558" s="296" t="s">
        <v>56</v>
      </c>
      <c r="C558" s="331">
        <v>804.32</v>
      </c>
      <c r="D558" s="340" t="s">
        <v>5041</v>
      </c>
      <c r="E558" s="331"/>
      <c r="F558" s="343"/>
      <c r="G558" s="210">
        <f t="shared" si="10"/>
        <v>1702645.5599999966</v>
      </c>
    </row>
    <row r="559" spans="1:12">
      <c r="A559" s="264">
        <v>42534</v>
      </c>
      <c r="B559" s="266" t="s">
        <v>57</v>
      </c>
      <c r="C559" s="331"/>
      <c r="E559" s="331">
        <v>32830.089999999997</v>
      </c>
      <c r="F559" s="343">
        <v>79</v>
      </c>
      <c r="G559" s="210">
        <f t="shared" si="10"/>
        <v>1703449.8799999966</v>
      </c>
      <c r="H559" s="270" t="s">
        <v>4746</v>
      </c>
    </row>
    <row r="560" spans="1:12">
      <c r="A560" s="264">
        <v>42532</v>
      </c>
      <c r="B560" s="266" t="s">
        <v>16</v>
      </c>
      <c r="C560" s="331"/>
      <c r="E560" s="331">
        <v>3507.5</v>
      </c>
      <c r="F560" s="343">
        <v>103</v>
      </c>
      <c r="G560" s="210">
        <f t="shared" si="10"/>
        <v>1670619.7899999965</v>
      </c>
      <c r="H560" s="250" t="s">
        <v>4747</v>
      </c>
      <c r="K560" s="129">
        <v>1670619.79</v>
      </c>
      <c r="L560" s="195">
        <f>+G560-K560</f>
        <v>-3.4924596548080444E-9</v>
      </c>
    </row>
    <row r="561" spans="1:9">
      <c r="A561" s="264">
        <v>42532</v>
      </c>
      <c r="B561" s="268" t="s">
        <v>4748</v>
      </c>
      <c r="C561" s="331">
        <v>5000</v>
      </c>
      <c r="D561" s="340" t="s">
        <v>5039</v>
      </c>
      <c r="E561" s="331"/>
      <c r="F561" s="343"/>
      <c r="G561" s="210">
        <f t="shared" si="10"/>
        <v>1667112.2899999965</v>
      </c>
    </row>
    <row r="562" spans="1:9">
      <c r="A562" s="264">
        <v>42531</v>
      </c>
      <c r="B562" s="269" t="s">
        <v>4749</v>
      </c>
      <c r="C562" s="329"/>
      <c r="D562" s="254"/>
      <c r="E562" s="329">
        <v>6581.74</v>
      </c>
      <c r="F562" s="232">
        <v>192</v>
      </c>
      <c r="G562" s="210">
        <f t="shared" si="10"/>
        <v>1672112.2899999965</v>
      </c>
      <c r="H562" s="250" t="s">
        <v>4750</v>
      </c>
    </row>
    <row r="563" spans="1:9">
      <c r="A563" s="264">
        <v>42531</v>
      </c>
      <c r="B563" s="269" t="s">
        <v>4751</v>
      </c>
      <c r="C563" s="329"/>
      <c r="D563" s="254"/>
      <c r="E563" s="329">
        <v>1627.88</v>
      </c>
      <c r="F563" s="232">
        <v>89</v>
      </c>
      <c r="G563" s="210">
        <f t="shared" si="10"/>
        <v>1665530.5499999966</v>
      </c>
      <c r="H563" s="250" t="s">
        <v>4752</v>
      </c>
    </row>
    <row r="564" spans="1:9">
      <c r="A564" s="264">
        <v>42531</v>
      </c>
      <c r="B564" s="265" t="s">
        <v>4753</v>
      </c>
      <c r="C564" s="329"/>
      <c r="D564" s="254"/>
      <c r="E564" s="329">
        <v>233119.72</v>
      </c>
      <c r="F564" s="232">
        <v>149</v>
      </c>
      <c r="G564" s="210">
        <f t="shared" si="10"/>
        <v>1663902.6699999967</v>
      </c>
      <c r="H564" s="250" t="s">
        <v>4754</v>
      </c>
      <c r="I564" s="99" t="s">
        <v>4755</v>
      </c>
    </row>
    <row r="565" spans="1:9">
      <c r="A565" s="264">
        <v>42531</v>
      </c>
      <c r="B565" s="265" t="s">
        <v>4756</v>
      </c>
      <c r="C565" s="329"/>
      <c r="D565" s="254"/>
      <c r="E565" s="329">
        <v>336691.28</v>
      </c>
      <c r="F565" s="232">
        <v>150</v>
      </c>
      <c r="G565" s="210">
        <f t="shared" si="10"/>
        <v>1430782.9499999967</v>
      </c>
      <c r="H565" s="250" t="s">
        <v>4757</v>
      </c>
      <c r="I565" s="99" t="s">
        <v>4755</v>
      </c>
    </row>
    <row r="566" spans="1:9">
      <c r="A566" s="264">
        <v>42531</v>
      </c>
      <c r="B566" s="265" t="s">
        <v>4758</v>
      </c>
      <c r="C566" s="329"/>
      <c r="D566" s="254"/>
      <c r="E566" s="329">
        <v>120899.86</v>
      </c>
      <c r="F566" s="232">
        <v>151</v>
      </c>
      <c r="G566" s="210">
        <f t="shared" si="10"/>
        <v>1094091.6699999967</v>
      </c>
      <c r="H566" s="250" t="s">
        <v>4759</v>
      </c>
      <c r="I566" s="99" t="s">
        <v>4755</v>
      </c>
    </row>
    <row r="567" spans="1:9">
      <c r="A567" s="264">
        <v>42531</v>
      </c>
      <c r="B567" s="265" t="s">
        <v>4760</v>
      </c>
      <c r="C567" s="329"/>
      <c r="D567" s="254"/>
      <c r="E567" s="329">
        <v>195252.98</v>
      </c>
      <c r="F567" s="232">
        <v>600</v>
      </c>
      <c r="G567" s="210">
        <f t="shared" si="10"/>
        <v>973191.80999999656</v>
      </c>
      <c r="H567" s="250" t="s">
        <v>4761</v>
      </c>
    </row>
    <row r="568" spans="1:9">
      <c r="A568" s="264">
        <v>42531</v>
      </c>
      <c r="B568" s="265" t="s">
        <v>4762</v>
      </c>
      <c r="C568" s="329"/>
      <c r="D568" s="254"/>
      <c r="E568" s="329">
        <v>261040</v>
      </c>
      <c r="F568" s="232">
        <v>85</v>
      </c>
      <c r="G568" s="210">
        <f t="shared" si="10"/>
        <v>777938.82999999658</v>
      </c>
      <c r="H568" s="250" t="s">
        <v>4763</v>
      </c>
      <c r="I568" s="99" t="s">
        <v>4764</v>
      </c>
    </row>
    <row r="569" spans="1:9">
      <c r="A569" s="264">
        <v>42531</v>
      </c>
      <c r="B569" s="269" t="s">
        <v>4765</v>
      </c>
      <c r="C569" s="329"/>
      <c r="D569" s="254"/>
      <c r="E569" s="329">
        <v>1025</v>
      </c>
      <c r="F569" s="232">
        <v>82</v>
      </c>
      <c r="G569" s="210">
        <f t="shared" si="10"/>
        <v>516898.82999999658</v>
      </c>
      <c r="H569" s="250" t="s">
        <v>4766</v>
      </c>
    </row>
    <row r="570" spans="1:9">
      <c r="A570" s="264">
        <v>42531</v>
      </c>
      <c r="B570" s="269" t="s">
        <v>4767</v>
      </c>
      <c r="C570" s="329"/>
      <c r="D570" s="254"/>
      <c r="E570" s="329">
        <v>1025</v>
      </c>
      <c r="F570" s="232">
        <v>80</v>
      </c>
      <c r="G570" s="210">
        <f t="shared" si="10"/>
        <v>515873.82999999658</v>
      </c>
      <c r="H570" s="250" t="s">
        <v>4768</v>
      </c>
    </row>
    <row r="571" spans="1:9">
      <c r="A571" s="264">
        <v>42531</v>
      </c>
      <c r="B571" s="266" t="s">
        <v>4769</v>
      </c>
      <c r="C571" s="331">
        <v>103726.01</v>
      </c>
      <c r="D571" s="340">
        <v>75</v>
      </c>
      <c r="E571" s="331"/>
      <c r="F571" s="343"/>
      <c r="G571" s="210">
        <f t="shared" si="10"/>
        <v>514848.82999999658</v>
      </c>
    </row>
    <row r="572" spans="1:9">
      <c r="A572" s="264">
        <v>42531</v>
      </c>
      <c r="B572" s="266" t="s">
        <v>4770</v>
      </c>
      <c r="C572" s="331">
        <v>50000</v>
      </c>
      <c r="D572" s="340">
        <v>70</v>
      </c>
      <c r="E572" s="331"/>
      <c r="F572" s="343"/>
      <c r="G572" s="210">
        <f t="shared" si="10"/>
        <v>618574.83999999659</v>
      </c>
    </row>
    <row r="573" spans="1:9">
      <c r="A573" s="264">
        <v>42531</v>
      </c>
      <c r="B573" s="266" t="s">
        <v>4771</v>
      </c>
      <c r="C573" s="331"/>
      <c r="E573" s="331">
        <v>20000</v>
      </c>
      <c r="F573" s="343"/>
      <c r="G573" s="210">
        <f t="shared" si="10"/>
        <v>668574.83999999659</v>
      </c>
    </row>
    <row r="574" spans="1:9">
      <c r="A574" s="264">
        <v>42531</v>
      </c>
      <c r="B574" s="266" t="s">
        <v>4772</v>
      </c>
      <c r="C574" s="331"/>
      <c r="E574" s="331">
        <v>1025</v>
      </c>
      <c r="F574" s="343">
        <v>81</v>
      </c>
      <c r="G574" s="210">
        <f t="shared" si="10"/>
        <v>648574.83999999659</v>
      </c>
      <c r="H574" s="250" t="s">
        <v>4773</v>
      </c>
    </row>
    <row r="575" spans="1:9">
      <c r="A575" s="264">
        <v>42531</v>
      </c>
      <c r="B575" s="266" t="s">
        <v>4774</v>
      </c>
      <c r="C575" s="331"/>
      <c r="E575" s="331">
        <v>176500</v>
      </c>
      <c r="F575" s="343">
        <v>86</v>
      </c>
      <c r="G575" s="210">
        <f t="shared" si="10"/>
        <v>647549.83999999659</v>
      </c>
      <c r="H575" s="250" t="s">
        <v>4775</v>
      </c>
    </row>
    <row r="576" spans="1:9">
      <c r="A576" s="264">
        <v>42531</v>
      </c>
      <c r="B576" s="266" t="s">
        <v>4776</v>
      </c>
      <c r="C576" s="331"/>
      <c r="E576" s="331">
        <v>2800</v>
      </c>
      <c r="F576" s="343">
        <v>77</v>
      </c>
      <c r="G576" s="210">
        <f t="shared" si="10"/>
        <v>471049.83999999659</v>
      </c>
      <c r="H576" s="250" t="s">
        <v>4777</v>
      </c>
    </row>
    <row r="577" spans="1:12">
      <c r="A577" s="264">
        <v>42531</v>
      </c>
      <c r="B577" s="266" t="s">
        <v>4778</v>
      </c>
      <c r="C577" s="331"/>
      <c r="E577" s="331">
        <v>36747.019999999997</v>
      </c>
      <c r="F577" s="343">
        <v>76</v>
      </c>
      <c r="G577" s="210">
        <f t="shared" si="10"/>
        <v>468249.83999999659</v>
      </c>
      <c r="H577" s="250" t="s">
        <v>4779</v>
      </c>
    </row>
    <row r="578" spans="1:12">
      <c r="A578" s="264">
        <v>42531</v>
      </c>
      <c r="B578" s="268" t="s">
        <v>1453</v>
      </c>
      <c r="C578" s="331">
        <v>5000</v>
      </c>
      <c r="D578" s="340" t="s">
        <v>5039</v>
      </c>
      <c r="E578" s="331"/>
      <c r="F578" s="343"/>
      <c r="G578" s="210">
        <f t="shared" si="10"/>
        <v>431502.81999999657</v>
      </c>
    </row>
    <row r="579" spans="1:12">
      <c r="A579" s="271">
        <v>42531</v>
      </c>
      <c r="B579" s="269" t="s">
        <v>4780</v>
      </c>
      <c r="C579" s="329"/>
      <c r="D579" s="254"/>
      <c r="E579" s="329">
        <v>35388.26</v>
      </c>
      <c r="F579" s="232">
        <v>64</v>
      </c>
      <c r="G579" s="210">
        <f t="shared" si="10"/>
        <v>436502.81999999657</v>
      </c>
      <c r="H579" s="250" t="s">
        <v>4781</v>
      </c>
    </row>
    <row r="580" spans="1:12">
      <c r="A580" s="271">
        <v>42531</v>
      </c>
      <c r="B580" s="266" t="s">
        <v>4782</v>
      </c>
      <c r="C580" s="331"/>
      <c r="E580" s="331">
        <v>3942.1</v>
      </c>
      <c r="F580" s="343">
        <v>18</v>
      </c>
      <c r="G580" s="210">
        <f t="shared" si="10"/>
        <v>401114.55999999656</v>
      </c>
      <c r="H580" s="250" t="s">
        <v>4783</v>
      </c>
    </row>
    <row r="581" spans="1:12">
      <c r="A581" s="271">
        <v>42531</v>
      </c>
      <c r="B581" s="266" t="s">
        <v>4784</v>
      </c>
      <c r="C581" s="331"/>
      <c r="E581" s="331">
        <v>114547.95</v>
      </c>
      <c r="F581" s="343">
        <v>57</v>
      </c>
      <c r="G581" s="210">
        <f t="shared" si="10"/>
        <v>397172.45999999659</v>
      </c>
      <c r="H581" s="250" t="s">
        <v>4785</v>
      </c>
    </row>
    <row r="582" spans="1:12">
      <c r="A582" s="271">
        <v>42531</v>
      </c>
      <c r="B582" s="296" t="s">
        <v>50</v>
      </c>
      <c r="C582" s="331">
        <v>5.3</v>
      </c>
      <c r="D582" s="340" t="s">
        <v>5041</v>
      </c>
      <c r="E582" s="331"/>
      <c r="F582" s="343"/>
      <c r="G582" s="210">
        <f t="shared" si="10"/>
        <v>282624.50999999658</v>
      </c>
    </row>
    <row r="583" spans="1:12">
      <c r="A583" s="271">
        <v>42531</v>
      </c>
      <c r="B583" s="296" t="s">
        <v>52</v>
      </c>
      <c r="C583" s="331">
        <v>33.15</v>
      </c>
      <c r="D583" s="340" t="s">
        <v>5041</v>
      </c>
      <c r="E583" s="331"/>
      <c r="F583" s="343"/>
      <c r="G583" s="210">
        <f t="shared" si="10"/>
        <v>282629.80999999656</v>
      </c>
    </row>
    <row r="584" spans="1:12">
      <c r="A584" s="271">
        <v>42531</v>
      </c>
      <c r="B584" s="266" t="s">
        <v>53</v>
      </c>
      <c r="C584" s="331"/>
      <c r="E584" s="331">
        <v>1950.54</v>
      </c>
      <c r="F584" s="343">
        <v>73</v>
      </c>
      <c r="G584" s="210">
        <f t="shared" si="10"/>
        <v>282662.95999999659</v>
      </c>
      <c r="H584" s="270" t="s">
        <v>4786</v>
      </c>
    </row>
    <row r="585" spans="1:12">
      <c r="A585" s="271">
        <v>42531</v>
      </c>
      <c r="B585" s="296" t="s">
        <v>55</v>
      </c>
      <c r="C585" s="331">
        <v>34.340000000000003</v>
      </c>
      <c r="D585" s="340" t="s">
        <v>5041</v>
      </c>
      <c r="E585" s="331"/>
      <c r="F585" s="343"/>
      <c r="G585" s="210">
        <f t="shared" ref="G585:G600" si="11">+G586-C585+E585</f>
        <v>280712.41999999661</v>
      </c>
    </row>
    <row r="586" spans="1:12">
      <c r="A586" s="271">
        <v>42531</v>
      </c>
      <c r="B586" s="296" t="s">
        <v>56</v>
      </c>
      <c r="C586" s="331">
        <v>214.63</v>
      </c>
      <c r="D586" s="340" t="s">
        <v>5041</v>
      </c>
      <c r="E586" s="331"/>
      <c r="F586" s="343"/>
      <c r="G586" s="210">
        <f t="shared" si="11"/>
        <v>280746.75999999663</v>
      </c>
    </row>
    <row r="587" spans="1:12">
      <c r="A587" s="271">
        <v>42531</v>
      </c>
      <c r="B587" s="266" t="s">
        <v>57</v>
      </c>
      <c r="C587" s="331"/>
      <c r="E587" s="331">
        <v>8761.08</v>
      </c>
      <c r="F587" s="343">
        <v>73</v>
      </c>
      <c r="G587" s="210">
        <f t="shared" si="11"/>
        <v>280961.38999999664</v>
      </c>
      <c r="H587" s="270" t="s">
        <v>4786</v>
      </c>
    </row>
    <row r="588" spans="1:12">
      <c r="A588" s="271">
        <v>42531</v>
      </c>
      <c r="B588" s="266" t="s">
        <v>4787</v>
      </c>
      <c r="C588" s="331">
        <v>3279</v>
      </c>
      <c r="D588" s="340">
        <v>67</v>
      </c>
      <c r="E588" s="331"/>
      <c r="F588" s="343"/>
      <c r="G588" s="210">
        <f t="shared" si="11"/>
        <v>272200.30999999662</v>
      </c>
    </row>
    <row r="589" spans="1:12">
      <c r="A589" s="271">
        <v>42530</v>
      </c>
      <c r="B589" s="266" t="s">
        <v>4788</v>
      </c>
      <c r="C589" s="331"/>
      <c r="E589" s="331">
        <v>1840</v>
      </c>
      <c r="F589" s="343">
        <v>83</v>
      </c>
      <c r="G589" s="210">
        <f t="shared" si="11"/>
        <v>275479.30999999662</v>
      </c>
      <c r="H589" s="250" t="s">
        <v>4789</v>
      </c>
      <c r="K589" s="129">
        <v>275479.31</v>
      </c>
      <c r="L589" s="195">
        <f>+G589-K589</f>
        <v>-3.3760443329811096E-9</v>
      </c>
    </row>
    <row r="590" spans="1:12">
      <c r="A590" s="271">
        <v>42530</v>
      </c>
      <c r="B590" s="266" t="s">
        <v>4790</v>
      </c>
      <c r="C590" s="331">
        <v>8421.83</v>
      </c>
      <c r="D590" s="340">
        <v>66</v>
      </c>
      <c r="E590" s="331"/>
      <c r="F590" s="343"/>
      <c r="G590" s="210">
        <f t="shared" si="11"/>
        <v>273639.30999999662</v>
      </c>
    </row>
    <row r="591" spans="1:12">
      <c r="A591" s="271">
        <v>42530</v>
      </c>
      <c r="B591" s="266" t="s">
        <v>4791</v>
      </c>
      <c r="C591" s="331">
        <v>6457.62</v>
      </c>
      <c r="D591" s="340">
        <v>69</v>
      </c>
      <c r="E591" s="331"/>
      <c r="F591" s="343"/>
      <c r="G591" s="210">
        <f t="shared" si="11"/>
        <v>282061.13999999664</v>
      </c>
    </row>
    <row r="592" spans="1:12">
      <c r="A592" s="271">
        <v>42530</v>
      </c>
      <c r="B592" s="266" t="s">
        <v>4792</v>
      </c>
      <c r="C592" s="331">
        <v>17358.39</v>
      </c>
      <c r="D592" s="340">
        <v>68</v>
      </c>
      <c r="E592" s="331"/>
      <c r="F592" s="343"/>
      <c r="G592" s="210">
        <f t="shared" si="11"/>
        <v>288518.75999999663</v>
      </c>
    </row>
    <row r="593" spans="1:9">
      <c r="A593" s="271">
        <v>42530</v>
      </c>
      <c r="B593" s="266" t="s">
        <v>4793</v>
      </c>
      <c r="C593" s="331">
        <v>3303</v>
      </c>
      <c r="D593" s="340">
        <v>77</v>
      </c>
      <c r="E593" s="331"/>
      <c r="F593" s="343"/>
      <c r="G593" s="210">
        <f t="shared" si="11"/>
        <v>305877.14999999665</v>
      </c>
    </row>
    <row r="594" spans="1:9">
      <c r="A594" s="271">
        <v>42530</v>
      </c>
      <c r="B594" s="266" t="s">
        <v>4794</v>
      </c>
      <c r="C594" s="331">
        <v>3600</v>
      </c>
      <c r="D594" s="340">
        <v>71</v>
      </c>
      <c r="E594" s="331"/>
      <c r="F594" s="343"/>
      <c r="G594" s="210">
        <f t="shared" si="11"/>
        <v>309180.14999999665</v>
      </c>
    </row>
    <row r="595" spans="1:9">
      <c r="A595" s="271">
        <v>42530</v>
      </c>
      <c r="B595" s="266" t="s">
        <v>4795</v>
      </c>
      <c r="C595" s="331">
        <v>5500</v>
      </c>
      <c r="D595" s="340">
        <v>72</v>
      </c>
      <c r="E595" s="331"/>
      <c r="F595" s="343"/>
      <c r="G595" s="210">
        <f t="shared" si="11"/>
        <v>312780.14999999665</v>
      </c>
    </row>
    <row r="596" spans="1:9">
      <c r="A596" s="271">
        <v>42530</v>
      </c>
      <c r="B596" s="266" t="s">
        <v>4796</v>
      </c>
      <c r="C596" s="331">
        <v>1230833.76</v>
      </c>
      <c r="D596" s="340">
        <v>59</v>
      </c>
      <c r="E596" s="331"/>
      <c r="F596" s="343"/>
      <c r="G596" s="210">
        <f t="shared" si="11"/>
        <v>318280.14999999665</v>
      </c>
    </row>
    <row r="597" spans="1:9">
      <c r="A597" s="264">
        <v>42530</v>
      </c>
      <c r="B597" s="268" t="s">
        <v>4797</v>
      </c>
      <c r="C597" s="329">
        <v>5000</v>
      </c>
      <c r="D597" s="340" t="s">
        <v>5039</v>
      </c>
      <c r="E597" s="329"/>
      <c r="F597" s="232"/>
      <c r="G597" s="210">
        <f t="shared" si="11"/>
        <v>1549113.9099999967</v>
      </c>
    </row>
    <row r="598" spans="1:9">
      <c r="A598" s="264">
        <v>42530</v>
      </c>
      <c r="B598" s="265" t="s">
        <v>4798</v>
      </c>
      <c r="C598" s="329"/>
      <c r="D598" s="254"/>
      <c r="E598" s="331">
        <v>366505.51</v>
      </c>
      <c r="F598" s="343">
        <v>148</v>
      </c>
      <c r="G598" s="210">
        <f t="shared" si="11"/>
        <v>1554113.9099999967</v>
      </c>
      <c r="H598" s="250" t="s">
        <v>4799</v>
      </c>
      <c r="I598" s="99" t="s">
        <v>4800</v>
      </c>
    </row>
    <row r="599" spans="1:9">
      <c r="A599" s="264">
        <v>42530</v>
      </c>
      <c r="B599" s="266" t="s">
        <v>4801</v>
      </c>
      <c r="C599" s="329">
        <v>58005.56</v>
      </c>
      <c r="D599" s="254" t="s">
        <v>773</v>
      </c>
      <c r="E599" s="331"/>
      <c r="F599" s="343"/>
      <c r="G599" s="210">
        <f t="shared" si="11"/>
        <v>1187608.3999999966</v>
      </c>
    </row>
    <row r="600" spans="1:9">
      <c r="A600" s="264">
        <v>42530</v>
      </c>
      <c r="B600" s="266" t="s">
        <v>4802</v>
      </c>
      <c r="C600" s="329">
        <v>53994.44</v>
      </c>
      <c r="D600" s="254" t="s">
        <v>772</v>
      </c>
      <c r="E600" s="331"/>
      <c r="F600" s="343"/>
      <c r="G600" s="210">
        <f t="shared" si="11"/>
        <v>1245613.9599999967</v>
      </c>
    </row>
    <row r="601" spans="1:9">
      <c r="A601" s="264">
        <v>42530</v>
      </c>
      <c r="B601" s="266" t="s">
        <v>13</v>
      </c>
      <c r="C601" s="329"/>
      <c r="D601" s="254"/>
      <c r="E601" s="331">
        <v>53994.44</v>
      </c>
      <c r="F601" s="343"/>
      <c r="G601" s="210">
        <f t="shared" ref="G601:G648" si="12">+G602-C601+E601</f>
        <v>1299608.3999999966</v>
      </c>
    </row>
    <row r="602" spans="1:9">
      <c r="A602" s="264">
        <v>42530</v>
      </c>
      <c r="B602" s="266" t="s">
        <v>13</v>
      </c>
      <c r="C602" s="329"/>
      <c r="D602" s="254"/>
      <c r="E602" s="331">
        <v>1025</v>
      </c>
      <c r="F602" s="343">
        <v>74</v>
      </c>
      <c r="G602" s="210">
        <f t="shared" si="12"/>
        <v>1245613.9599999967</v>
      </c>
      <c r="H602" s="250" t="s">
        <v>4803</v>
      </c>
    </row>
    <row r="603" spans="1:9">
      <c r="A603" s="264">
        <v>42530</v>
      </c>
      <c r="B603" s="266" t="s">
        <v>4804</v>
      </c>
      <c r="C603" s="329"/>
      <c r="D603" s="254"/>
      <c r="E603" s="331">
        <v>1025</v>
      </c>
      <c r="F603" s="343">
        <v>71</v>
      </c>
      <c r="G603" s="210">
        <f t="shared" si="12"/>
        <v>1244588.9599999967</v>
      </c>
      <c r="H603" s="250" t="s">
        <v>4805</v>
      </c>
    </row>
    <row r="604" spans="1:9">
      <c r="A604" s="264">
        <v>42530</v>
      </c>
      <c r="B604" s="266" t="s">
        <v>4806</v>
      </c>
      <c r="C604" s="329"/>
      <c r="D604" s="254"/>
      <c r="E604" s="331">
        <v>716000</v>
      </c>
      <c r="F604" s="343">
        <v>75</v>
      </c>
      <c r="G604" s="210">
        <f t="shared" si="12"/>
        <v>1243563.9599999967</v>
      </c>
      <c r="H604" s="250" t="s">
        <v>4807</v>
      </c>
    </row>
    <row r="605" spans="1:9">
      <c r="A605" s="264">
        <v>42530</v>
      </c>
      <c r="B605" s="269" t="s">
        <v>4808</v>
      </c>
      <c r="C605" s="329"/>
      <c r="D605" s="254"/>
      <c r="E605" s="329">
        <v>109623.83</v>
      </c>
      <c r="F605" s="232">
        <v>53</v>
      </c>
      <c r="G605" s="210">
        <f t="shared" si="12"/>
        <v>527563.95999999659</v>
      </c>
      <c r="H605" s="250" t="s">
        <v>4809</v>
      </c>
    </row>
    <row r="606" spans="1:9">
      <c r="A606" s="264">
        <v>42530</v>
      </c>
      <c r="B606" s="266" t="s">
        <v>4810</v>
      </c>
      <c r="C606" s="331"/>
      <c r="E606" s="331">
        <v>109865</v>
      </c>
      <c r="F606" s="343">
        <v>45</v>
      </c>
      <c r="G606" s="210">
        <f t="shared" si="12"/>
        <v>417940.12999999663</v>
      </c>
      <c r="H606" s="250" t="s">
        <v>4811</v>
      </c>
    </row>
    <row r="607" spans="1:9">
      <c r="A607" s="264">
        <v>42530</v>
      </c>
      <c r="B607" s="296" t="s">
        <v>50</v>
      </c>
      <c r="C607" s="331">
        <v>14.86</v>
      </c>
      <c r="D607" s="340" t="s">
        <v>5041</v>
      </c>
      <c r="E607" s="331"/>
      <c r="F607" s="343"/>
      <c r="G607" s="210">
        <f t="shared" si="12"/>
        <v>308075.12999999663</v>
      </c>
    </row>
    <row r="608" spans="1:9">
      <c r="A608" s="264">
        <v>42530</v>
      </c>
      <c r="B608" s="296" t="s">
        <v>52</v>
      </c>
      <c r="C608" s="331">
        <v>92.87</v>
      </c>
      <c r="D608" s="340" t="s">
        <v>5041</v>
      </c>
      <c r="E608" s="331"/>
      <c r="F608" s="343"/>
      <c r="G608" s="210">
        <f t="shared" si="12"/>
        <v>308089.98999999661</v>
      </c>
    </row>
    <row r="609" spans="1:12">
      <c r="A609" s="264">
        <v>42530</v>
      </c>
      <c r="B609" s="266" t="s">
        <v>53</v>
      </c>
      <c r="C609" s="331"/>
      <c r="E609" s="331">
        <v>18346.189999999999</v>
      </c>
      <c r="F609" s="343">
        <v>56</v>
      </c>
      <c r="G609" s="210">
        <f t="shared" si="12"/>
        <v>308182.85999999661</v>
      </c>
      <c r="H609" s="270" t="s">
        <v>4812</v>
      </c>
    </row>
    <row r="610" spans="1:12">
      <c r="A610" s="264">
        <v>42530</v>
      </c>
      <c r="B610" s="296" t="s">
        <v>55</v>
      </c>
      <c r="C610" s="331">
        <v>22.05</v>
      </c>
      <c r="D610" s="340" t="s">
        <v>5041</v>
      </c>
      <c r="E610" s="331"/>
      <c r="F610" s="343"/>
      <c r="G610" s="210">
        <f t="shared" si="12"/>
        <v>289836.66999999661</v>
      </c>
    </row>
    <row r="611" spans="1:12">
      <c r="A611" s="264">
        <v>42530</v>
      </c>
      <c r="B611" s="296" t="s">
        <v>56</v>
      </c>
      <c r="C611" s="331">
        <v>137.83000000000001</v>
      </c>
      <c r="D611" s="340" t="s">
        <v>5041</v>
      </c>
      <c r="E611" s="331"/>
      <c r="F611" s="343"/>
      <c r="G611" s="210">
        <f t="shared" si="12"/>
        <v>289858.7199999966</v>
      </c>
    </row>
    <row r="612" spans="1:12">
      <c r="A612" s="264">
        <v>42530</v>
      </c>
      <c r="B612" s="266" t="s">
        <v>57</v>
      </c>
      <c r="C612" s="331"/>
      <c r="E612" s="331">
        <v>5626.37</v>
      </c>
      <c r="F612" s="343">
        <v>56</v>
      </c>
      <c r="G612" s="210">
        <f t="shared" si="12"/>
        <v>289996.54999999661</v>
      </c>
      <c r="H612" s="270" t="s">
        <v>4812</v>
      </c>
    </row>
    <row r="613" spans="1:12">
      <c r="A613" s="264">
        <v>42529</v>
      </c>
      <c r="B613" s="266" t="s">
        <v>4813</v>
      </c>
      <c r="C613" s="331"/>
      <c r="E613" s="331">
        <v>10174.299999999999</v>
      </c>
      <c r="F613" s="343">
        <v>88</v>
      </c>
      <c r="G613" s="210">
        <f t="shared" si="12"/>
        <v>284370.17999999662</v>
      </c>
      <c r="H613" s="250" t="s">
        <v>4752</v>
      </c>
      <c r="K613" s="129">
        <v>284370.18</v>
      </c>
      <c r="L613" s="195">
        <f>+G613-K613</f>
        <v>-3.3760443329811096E-9</v>
      </c>
    </row>
    <row r="614" spans="1:12">
      <c r="A614" s="264">
        <v>42529</v>
      </c>
      <c r="B614" s="269" t="s">
        <v>4814</v>
      </c>
      <c r="C614" s="329"/>
      <c r="D614" s="254"/>
      <c r="E614" s="329">
        <v>24900</v>
      </c>
      <c r="F614" s="232">
        <v>68</v>
      </c>
      <c r="G614" s="210">
        <f t="shared" si="12"/>
        <v>274195.87999999663</v>
      </c>
      <c r="H614" s="250" t="s">
        <v>4815</v>
      </c>
    </row>
    <row r="615" spans="1:12">
      <c r="A615" s="264">
        <v>42529</v>
      </c>
      <c r="B615" s="269" t="s">
        <v>4816</v>
      </c>
      <c r="C615" s="329"/>
      <c r="D615" s="254"/>
      <c r="E615" s="329">
        <v>100</v>
      </c>
      <c r="F615" s="232">
        <v>69</v>
      </c>
      <c r="G615" s="210">
        <f t="shared" si="12"/>
        <v>249295.87999999663</v>
      </c>
      <c r="H615" s="250" t="s">
        <v>4817</v>
      </c>
    </row>
    <row r="616" spans="1:12">
      <c r="A616" s="264">
        <v>42529</v>
      </c>
      <c r="B616" s="266" t="s">
        <v>4818</v>
      </c>
      <c r="C616" s="331">
        <v>21800</v>
      </c>
      <c r="D616" s="340">
        <v>55</v>
      </c>
      <c r="E616" s="331"/>
      <c r="F616" s="343"/>
      <c r="G616" s="210">
        <f t="shared" si="12"/>
        <v>249195.87999999663</v>
      </c>
    </row>
    <row r="617" spans="1:12">
      <c r="A617" s="264">
        <v>42529</v>
      </c>
      <c r="B617" s="334" t="s">
        <v>4819</v>
      </c>
      <c r="C617" s="331"/>
      <c r="E617" s="331">
        <v>75665.509999999995</v>
      </c>
      <c r="F617" s="343">
        <v>63</v>
      </c>
      <c r="G617" s="210">
        <f t="shared" si="12"/>
        <v>270995.87999999663</v>
      </c>
      <c r="H617" s="250" t="s">
        <v>4820</v>
      </c>
      <c r="I617" s="99" t="s">
        <v>4821</v>
      </c>
    </row>
    <row r="618" spans="1:12">
      <c r="A618" s="264">
        <v>42529</v>
      </c>
      <c r="B618" s="266" t="s">
        <v>4822</v>
      </c>
      <c r="C618" s="331">
        <v>492557.4</v>
      </c>
      <c r="D618" s="340">
        <v>22</v>
      </c>
      <c r="E618" s="331"/>
      <c r="F618" s="343"/>
      <c r="G618" s="210">
        <f t="shared" si="12"/>
        <v>195330.36999999662</v>
      </c>
    </row>
    <row r="619" spans="1:12">
      <c r="A619" s="264">
        <v>42529</v>
      </c>
      <c r="B619" s="266" t="s">
        <v>4823</v>
      </c>
      <c r="C619" s="331">
        <v>60</v>
      </c>
      <c r="D619" s="340">
        <v>65</v>
      </c>
      <c r="E619" s="331"/>
      <c r="F619" s="343"/>
      <c r="G619" s="210">
        <f t="shared" si="12"/>
        <v>687887.76999999664</v>
      </c>
    </row>
    <row r="620" spans="1:12">
      <c r="A620" s="264">
        <v>42529</v>
      </c>
      <c r="B620" s="266" t="s">
        <v>4824</v>
      </c>
      <c r="C620" s="331">
        <v>4000</v>
      </c>
      <c r="D620" s="340">
        <v>63</v>
      </c>
      <c r="E620" s="331"/>
      <c r="F620" s="343"/>
      <c r="G620" s="210">
        <f t="shared" si="12"/>
        <v>687947.76999999664</v>
      </c>
    </row>
    <row r="621" spans="1:12">
      <c r="A621" s="264">
        <v>42529</v>
      </c>
      <c r="B621" s="266" t="s">
        <v>4825</v>
      </c>
      <c r="C621" s="331"/>
      <c r="E621" s="331">
        <v>6922.58</v>
      </c>
      <c r="F621" s="343">
        <v>70</v>
      </c>
      <c r="G621" s="210">
        <f t="shared" si="12"/>
        <v>691947.76999999664</v>
      </c>
      <c r="H621" s="250" t="s">
        <v>4826</v>
      </c>
    </row>
    <row r="622" spans="1:12">
      <c r="A622" s="264">
        <v>42529</v>
      </c>
      <c r="B622" s="334" t="s">
        <v>4827</v>
      </c>
      <c r="C622" s="331"/>
      <c r="E622" s="331">
        <v>658.37</v>
      </c>
      <c r="F622" s="343">
        <v>63</v>
      </c>
      <c r="G622" s="210">
        <f t="shared" si="12"/>
        <v>685025.18999999668</v>
      </c>
      <c r="H622" s="250" t="s">
        <v>4828</v>
      </c>
      <c r="I622" s="99" t="s">
        <v>4829</v>
      </c>
    </row>
    <row r="623" spans="1:12">
      <c r="A623" s="264">
        <v>42529</v>
      </c>
      <c r="B623" s="266" t="s">
        <v>13</v>
      </c>
      <c r="C623" s="331"/>
      <c r="E623" s="331">
        <v>22000</v>
      </c>
      <c r="F623" s="343">
        <v>62</v>
      </c>
      <c r="G623" s="210">
        <f t="shared" si="12"/>
        <v>684366.81999999669</v>
      </c>
      <c r="H623" s="250" t="s">
        <v>4830</v>
      </c>
    </row>
    <row r="624" spans="1:12">
      <c r="A624" s="264">
        <v>42529</v>
      </c>
      <c r="B624" s="265" t="s">
        <v>4831</v>
      </c>
      <c r="C624" s="331"/>
      <c r="E624" s="331">
        <v>231375.67</v>
      </c>
      <c r="F624" s="343">
        <v>147</v>
      </c>
      <c r="G624" s="210">
        <f t="shared" si="12"/>
        <v>662366.81999999669</v>
      </c>
      <c r="H624" s="250" t="s">
        <v>4832</v>
      </c>
      <c r="I624" s="99" t="s">
        <v>4833</v>
      </c>
    </row>
    <row r="625" spans="1:8">
      <c r="A625" s="264">
        <v>42529</v>
      </c>
      <c r="B625" s="269" t="s">
        <v>4834</v>
      </c>
      <c r="C625" s="329"/>
      <c r="D625" s="254"/>
      <c r="E625" s="329">
        <v>20000</v>
      </c>
      <c r="F625" s="232">
        <v>51</v>
      </c>
      <c r="G625" s="210">
        <f t="shared" si="12"/>
        <v>430991.14999999665</v>
      </c>
      <c r="H625" s="250" t="s">
        <v>4835</v>
      </c>
    </row>
    <row r="626" spans="1:8">
      <c r="A626" s="264">
        <v>42529</v>
      </c>
      <c r="B626" s="269" t="s">
        <v>4834</v>
      </c>
      <c r="C626" s="329"/>
      <c r="D626" s="254"/>
      <c r="E626" s="329">
        <v>50000</v>
      </c>
      <c r="F626" s="232">
        <v>38</v>
      </c>
      <c r="G626" s="210">
        <f t="shared" si="12"/>
        <v>410991.14999999665</v>
      </c>
      <c r="H626" s="250" t="s">
        <v>4836</v>
      </c>
    </row>
    <row r="627" spans="1:8">
      <c r="A627" s="264">
        <v>42529</v>
      </c>
      <c r="B627" s="269" t="s">
        <v>4837</v>
      </c>
      <c r="C627" s="329">
        <v>391</v>
      </c>
      <c r="D627" s="254">
        <v>9</v>
      </c>
      <c r="E627" s="329"/>
      <c r="F627" s="232"/>
      <c r="G627" s="210">
        <f t="shared" si="12"/>
        <v>360991.14999999665</v>
      </c>
    </row>
    <row r="628" spans="1:8">
      <c r="A628" s="264">
        <v>42529</v>
      </c>
      <c r="B628" s="269" t="s">
        <v>4838</v>
      </c>
      <c r="C628" s="329">
        <v>666636.54</v>
      </c>
      <c r="D628" s="254">
        <v>60</v>
      </c>
      <c r="E628" s="329"/>
      <c r="F628" s="232"/>
      <c r="G628" s="210">
        <f t="shared" si="12"/>
        <v>361382.14999999665</v>
      </c>
    </row>
    <row r="629" spans="1:8">
      <c r="A629" s="264">
        <v>42529</v>
      </c>
      <c r="B629" s="266" t="s">
        <v>4839</v>
      </c>
      <c r="C629" s="331"/>
      <c r="E629" s="331">
        <v>1025</v>
      </c>
      <c r="F629" s="343">
        <v>61</v>
      </c>
      <c r="G629" s="210">
        <f t="shared" si="12"/>
        <v>1028018.6899999967</v>
      </c>
      <c r="H629" s="250" t="s">
        <v>4840</v>
      </c>
    </row>
    <row r="630" spans="1:8">
      <c r="A630" s="264">
        <v>42529</v>
      </c>
      <c r="B630" s="266" t="s">
        <v>16</v>
      </c>
      <c r="C630" s="331"/>
      <c r="E630" s="331">
        <v>80000</v>
      </c>
      <c r="F630" s="343">
        <v>60</v>
      </c>
      <c r="G630" s="210">
        <f t="shared" si="12"/>
        <v>1026993.6899999967</v>
      </c>
      <c r="H630" s="250" t="s">
        <v>4841</v>
      </c>
    </row>
    <row r="631" spans="1:8">
      <c r="A631" s="264">
        <v>42529</v>
      </c>
      <c r="B631" s="266" t="s">
        <v>4842</v>
      </c>
      <c r="C631" s="331"/>
      <c r="E631" s="331">
        <v>715000</v>
      </c>
      <c r="F631" s="343">
        <v>65</v>
      </c>
      <c r="G631" s="210">
        <f t="shared" si="12"/>
        <v>946993.68999999668</v>
      </c>
    </row>
    <row r="632" spans="1:8">
      <c r="A632" s="264">
        <v>42529</v>
      </c>
      <c r="B632" s="268" t="s">
        <v>4843</v>
      </c>
      <c r="C632" s="331">
        <v>5000</v>
      </c>
      <c r="D632" s="340" t="s">
        <v>5039</v>
      </c>
      <c r="E632" s="331"/>
      <c r="F632" s="343"/>
      <c r="G632" s="210">
        <f t="shared" si="12"/>
        <v>231993.68999999668</v>
      </c>
    </row>
    <row r="633" spans="1:8">
      <c r="A633" s="264">
        <v>42529</v>
      </c>
      <c r="B633" s="266" t="s">
        <v>2628</v>
      </c>
      <c r="C633" s="331">
        <v>45909.75</v>
      </c>
      <c r="E633" s="331"/>
      <c r="F633" s="343"/>
      <c r="G633" s="210">
        <f t="shared" si="12"/>
        <v>236993.68999999668</v>
      </c>
    </row>
    <row r="634" spans="1:8">
      <c r="A634" s="264">
        <v>42529</v>
      </c>
      <c r="B634" s="269" t="s">
        <v>4844</v>
      </c>
      <c r="C634" s="331"/>
      <c r="E634" s="331">
        <v>6495</v>
      </c>
      <c r="F634" s="343">
        <v>36</v>
      </c>
      <c r="G634" s="210">
        <f t="shared" si="12"/>
        <v>282903.43999999668</v>
      </c>
      <c r="H634" s="250" t="s">
        <v>4845</v>
      </c>
    </row>
    <row r="635" spans="1:8">
      <c r="A635" s="264">
        <v>42529</v>
      </c>
      <c r="B635" s="266" t="s">
        <v>4846</v>
      </c>
      <c r="C635" s="331"/>
      <c r="E635" s="331">
        <v>84619.13</v>
      </c>
      <c r="F635" s="343">
        <v>37</v>
      </c>
      <c r="G635" s="210">
        <f t="shared" si="12"/>
        <v>276408.43999999668</v>
      </c>
      <c r="H635" s="250" t="s">
        <v>4847</v>
      </c>
    </row>
    <row r="636" spans="1:8">
      <c r="A636" s="264">
        <v>42529</v>
      </c>
      <c r="B636" s="296" t="s">
        <v>50</v>
      </c>
      <c r="C636" s="331">
        <v>13.27</v>
      </c>
      <c r="D636" s="340" t="s">
        <v>5041</v>
      </c>
      <c r="E636" s="331"/>
      <c r="F636" s="343"/>
      <c r="G636" s="210">
        <f t="shared" si="12"/>
        <v>191789.30999999671</v>
      </c>
    </row>
    <row r="637" spans="1:8">
      <c r="A637" s="264">
        <v>42529</v>
      </c>
      <c r="B637" s="296" t="s">
        <v>52</v>
      </c>
      <c r="C637" s="331">
        <v>82.91</v>
      </c>
      <c r="D637" s="340" t="s">
        <v>5041</v>
      </c>
      <c r="E637" s="331"/>
      <c r="F637" s="343"/>
      <c r="G637" s="210">
        <f t="shared" si="12"/>
        <v>191802.5799999967</v>
      </c>
    </row>
    <row r="638" spans="1:8">
      <c r="A638" s="264">
        <v>42529</v>
      </c>
      <c r="B638" s="266" t="s">
        <v>53</v>
      </c>
      <c r="C638" s="331"/>
      <c r="E638" s="331">
        <v>14697.21</v>
      </c>
      <c r="F638" s="343">
        <v>47</v>
      </c>
      <c r="G638" s="210">
        <f t="shared" si="12"/>
        <v>191885.4899999967</v>
      </c>
      <c r="H638" s="270" t="s">
        <v>4848</v>
      </c>
    </row>
    <row r="639" spans="1:8">
      <c r="A639" s="264">
        <v>42529</v>
      </c>
      <c r="B639" s="296" t="s">
        <v>55</v>
      </c>
      <c r="C639" s="331">
        <v>13.55</v>
      </c>
      <c r="D639" s="340" t="s">
        <v>5041</v>
      </c>
      <c r="E639" s="331"/>
      <c r="F639" s="343"/>
      <c r="G639" s="210">
        <f t="shared" si="12"/>
        <v>177188.27999999671</v>
      </c>
    </row>
    <row r="640" spans="1:8">
      <c r="A640" s="264">
        <v>42529</v>
      </c>
      <c r="B640" s="296" t="s">
        <v>56</v>
      </c>
      <c r="C640" s="331">
        <v>84.66</v>
      </c>
      <c r="D640" s="340" t="s">
        <v>5041</v>
      </c>
      <c r="E640" s="331"/>
      <c r="F640" s="343"/>
      <c r="G640" s="210">
        <f t="shared" si="12"/>
        <v>177201.8299999967</v>
      </c>
    </row>
    <row r="641" spans="1:11">
      <c r="A641" s="264">
        <v>42529</v>
      </c>
      <c r="B641" s="266" t="s">
        <v>57</v>
      </c>
      <c r="C641" s="331"/>
      <c r="E641" s="331">
        <v>3455.69</v>
      </c>
      <c r="F641" s="343">
        <v>47</v>
      </c>
      <c r="G641" s="210">
        <f t="shared" si="12"/>
        <v>177286.4899999967</v>
      </c>
      <c r="H641" s="270" t="s">
        <v>4848</v>
      </c>
    </row>
    <row r="642" spans="1:11">
      <c r="A642" s="264">
        <v>42528</v>
      </c>
      <c r="B642" s="266" t="s">
        <v>4849</v>
      </c>
      <c r="C642" s="329">
        <v>2829.78</v>
      </c>
      <c r="D642" s="254">
        <v>57</v>
      </c>
      <c r="E642" s="331"/>
      <c r="F642" s="343"/>
      <c r="G642" s="210">
        <f t="shared" si="12"/>
        <v>173830.7999999967</v>
      </c>
      <c r="J642" s="99">
        <v>173830.8</v>
      </c>
      <c r="K642" s="129">
        <f>+G642-J642</f>
        <v>-3.2887328416109085E-9</v>
      </c>
    </row>
    <row r="643" spans="1:11">
      <c r="A643" s="264">
        <v>42528</v>
      </c>
      <c r="B643" s="266" t="s">
        <v>4850</v>
      </c>
      <c r="C643" s="331">
        <v>202441.88</v>
      </c>
      <c r="D643" s="340">
        <v>24</v>
      </c>
      <c r="E643" s="331"/>
      <c r="F643" s="343"/>
      <c r="G643" s="210">
        <f t="shared" si="12"/>
        <v>176660.5799999967</v>
      </c>
    </row>
    <row r="644" spans="1:11">
      <c r="A644" s="264">
        <v>42528</v>
      </c>
      <c r="B644" s="266" t="s">
        <v>4851</v>
      </c>
      <c r="C644" s="331">
        <v>397981.5</v>
      </c>
      <c r="D644" s="340">
        <v>23</v>
      </c>
      <c r="E644" s="331"/>
      <c r="F644" s="343"/>
      <c r="G644" s="210">
        <f t="shared" si="12"/>
        <v>379102.4599999967</v>
      </c>
    </row>
    <row r="645" spans="1:11">
      <c r="A645" s="264">
        <v>42528</v>
      </c>
      <c r="B645" s="334" t="s">
        <v>4852</v>
      </c>
      <c r="C645" s="331"/>
      <c r="E645" s="331">
        <v>21516.84</v>
      </c>
      <c r="F645" s="343">
        <v>58</v>
      </c>
      <c r="G645" s="210">
        <f t="shared" si="12"/>
        <v>777083.9599999967</v>
      </c>
      <c r="H645" s="250" t="s">
        <v>841</v>
      </c>
    </row>
    <row r="646" spans="1:11">
      <c r="A646" s="264">
        <v>42528</v>
      </c>
      <c r="B646" s="334" t="s">
        <v>4853</v>
      </c>
      <c r="C646" s="331"/>
      <c r="E646" s="331">
        <v>22249.41</v>
      </c>
      <c r="F646" s="343">
        <v>59</v>
      </c>
      <c r="G646" s="210">
        <f t="shared" si="12"/>
        <v>755567.11999999674</v>
      </c>
      <c r="H646" s="250" t="s">
        <v>841</v>
      </c>
    </row>
    <row r="647" spans="1:11">
      <c r="A647" s="264">
        <v>42528</v>
      </c>
      <c r="B647" s="266" t="s">
        <v>4854</v>
      </c>
      <c r="C647" s="331">
        <v>1557</v>
      </c>
      <c r="D647" s="340">
        <v>1</v>
      </c>
      <c r="E647" s="331"/>
      <c r="F647" s="343"/>
      <c r="G647" s="210">
        <f t="shared" si="12"/>
        <v>733317.7099999967</v>
      </c>
    </row>
    <row r="648" spans="1:11">
      <c r="A648" s="264">
        <v>42528</v>
      </c>
      <c r="B648" s="266" t="s">
        <v>4855</v>
      </c>
      <c r="C648" s="331">
        <v>2221072.33</v>
      </c>
      <c r="D648" s="340">
        <v>58</v>
      </c>
      <c r="E648" s="331"/>
      <c r="F648" s="343"/>
      <c r="G648" s="210">
        <f t="shared" si="12"/>
        <v>734874.7099999967</v>
      </c>
    </row>
    <row r="649" spans="1:11">
      <c r="A649" s="264">
        <v>42528</v>
      </c>
      <c r="B649" s="266" t="s">
        <v>4856</v>
      </c>
      <c r="C649" s="331"/>
      <c r="E649" s="331">
        <v>2860</v>
      </c>
      <c r="F649" s="343">
        <v>50</v>
      </c>
      <c r="G649" s="210">
        <f t="shared" ref="G649:G712" si="13">+G650-C649+E649</f>
        <v>2955947.0399999968</v>
      </c>
      <c r="H649" s="250" t="s">
        <v>4857</v>
      </c>
    </row>
    <row r="650" spans="1:11">
      <c r="A650" s="264">
        <v>42528</v>
      </c>
      <c r="B650" s="266" t="s">
        <v>4858</v>
      </c>
      <c r="C650" s="331"/>
      <c r="E650" s="331">
        <v>1025</v>
      </c>
      <c r="F650" s="343">
        <v>48</v>
      </c>
      <c r="G650" s="210">
        <f t="shared" si="13"/>
        <v>2953087.0399999968</v>
      </c>
      <c r="H650" s="250" t="s">
        <v>4859</v>
      </c>
    </row>
    <row r="651" spans="1:11">
      <c r="A651" s="264">
        <v>42528</v>
      </c>
      <c r="B651" s="266" t="s">
        <v>989</v>
      </c>
      <c r="C651" s="331"/>
      <c r="E651" s="331">
        <v>1000010.74</v>
      </c>
      <c r="F651" s="343">
        <v>55</v>
      </c>
      <c r="G651" s="210">
        <f t="shared" si="13"/>
        <v>2952062.0399999968</v>
      </c>
      <c r="H651" s="250" t="s">
        <v>4860</v>
      </c>
    </row>
    <row r="652" spans="1:11">
      <c r="A652" s="264">
        <v>42528</v>
      </c>
      <c r="B652" s="266" t="s">
        <v>2628</v>
      </c>
      <c r="C652" s="331">
        <v>26758.720000000001</v>
      </c>
      <c r="D652" s="340">
        <v>62</v>
      </c>
      <c r="E652" s="331"/>
      <c r="F652" s="345"/>
      <c r="G652" s="210">
        <f t="shared" si="13"/>
        <v>1952051.2999999968</v>
      </c>
    </row>
    <row r="653" spans="1:11">
      <c r="A653" s="264">
        <v>42528</v>
      </c>
      <c r="B653" s="266" t="s">
        <v>2628</v>
      </c>
      <c r="C653" s="331">
        <v>24976.91</v>
      </c>
      <c r="D653" s="340">
        <v>61</v>
      </c>
      <c r="E653" s="331"/>
      <c r="F653" s="343"/>
      <c r="G653" s="210">
        <f t="shared" si="13"/>
        <v>1978810.0199999968</v>
      </c>
    </row>
    <row r="654" spans="1:11">
      <c r="A654" s="264">
        <v>42528</v>
      </c>
      <c r="B654" s="266" t="s">
        <v>4861</v>
      </c>
      <c r="C654" s="331"/>
      <c r="E654" s="331">
        <v>213000</v>
      </c>
      <c r="F654" s="343">
        <v>54</v>
      </c>
      <c r="G654" s="210">
        <f t="shared" si="13"/>
        <v>2003786.9299999967</v>
      </c>
      <c r="H654" s="250" t="s">
        <v>4862</v>
      </c>
    </row>
    <row r="655" spans="1:11">
      <c r="A655" s="264">
        <v>42528</v>
      </c>
      <c r="B655" s="266" t="s">
        <v>13</v>
      </c>
      <c r="C655" s="331"/>
      <c r="E655" s="331">
        <v>4536.32</v>
      </c>
      <c r="F655" s="343">
        <v>17</v>
      </c>
      <c r="G655" s="210">
        <f t="shared" si="13"/>
        <v>1790786.9299999967</v>
      </c>
      <c r="H655" s="250" t="s">
        <v>4863</v>
      </c>
    </row>
    <row r="656" spans="1:11">
      <c r="A656" s="264">
        <v>42528</v>
      </c>
      <c r="B656" s="266" t="s">
        <v>4864</v>
      </c>
      <c r="C656" s="331">
        <v>5505.92</v>
      </c>
      <c r="D656" s="340">
        <v>53</v>
      </c>
      <c r="E656" s="331"/>
      <c r="F656" s="343"/>
      <c r="G656" s="210">
        <f t="shared" si="13"/>
        <v>1786250.6099999966</v>
      </c>
    </row>
    <row r="657" spans="1:11">
      <c r="A657" s="264">
        <v>42528</v>
      </c>
      <c r="B657" s="334" t="s">
        <v>4865</v>
      </c>
      <c r="C657" s="331"/>
      <c r="E657" s="331">
        <v>15947.1</v>
      </c>
      <c r="F657" s="343">
        <v>49</v>
      </c>
      <c r="G657" s="210">
        <f t="shared" si="13"/>
        <v>1791756.5299999965</v>
      </c>
      <c r="H657" s="250" t="s">
        <v>3784</v>
      </c>
    </row>
    <row r="658" spans="1:11">
      <c r="A658" s="264">
        <v>42528</v>
      </c>
      <c r="B658" s="269" t="s">
        <v>4866</v>
      </c>
      <c r="C658" s="331"/>
      <c r="E658" s="331">
        <v>28777</v>
      </c>
      <c r="F658" s="343">
        <v>30</v>
      </c>
      <c r="G658" s="210">
        <f t="shared" si="13"/>
        <v>1775809.4299999964</v>
      </c>
      <c r="H658" s="250" t="s">
        <v>4867</v>
      </c>
    </row>
    <row r="659" spans="1:11">
      <c r="A659" s="264">
        <v>42528</v>
      </c>
      <c r="B659" s="266" t="s">
        <v>4868</v>
      </c>
      <c r="C659" s="331"/>
      <c r="E659" s="331">
        <v>13727</v>
      </c>
      <c r="F659" s="343">
        <v>24</v>
      </c>
      <c r="G659" s="210">
        <f t="shared" si="13"/>
        <v>1747032.4299999964</v>
      </c>
      <c r="H659" s="250" t="s">
        <v>4869</v>
      </c>
    </row>
    <row r="660" spans="1:11">
      <c r="A660" s="264">
        <v>42528</v>
      </c>
      <c r="B660" s="266" t="s">
        <v>4870</v>
      </c>
      <c r="C660" s="331"/>
      <c r="E660" s="331">
        <v>8558.43</v>
      </c>
      <c r="F660" s="343">
        <v>8</v>
      </c>
      <c r="G660" s="210">
        <f t="shared" si="13"/>
        <v>1733305.4299999964</v>
      </c>
      <c r="H660" s="250" t="s">
        <v>4871</v>
      </c>
    </row>
    <row r="661" spans="1:11">
      <c r="A661" s="264">
        <v>42528</v>
      </c>
      <c r="B661" s="296" t="s">
        <v>50</v>
      </c>
      <c r="C661" s="331">
        <v>11.32</v>
      </c>
      <c r="D661" s="340" t="s">
        <v>5041</v>
      </c>
      <c r="E661" s="331"/>
      <c r="F661" s="343"/>
      <c r="G661" s="210">
        <f t="shared" si="13"/>
        <v>1724746.9999999965</v>
      </c>
    </row>
    <row r="662" spans="1:11">
      <c r="A662" s="264">
        <v>42528</v>
      </c>
      <c r="B662" s="296" t="s">
        <v>52</v>
      </c>
      <c r="C662" s="331">
        <v>70.73</v>
      </c>
      <c r="D662" s="340" t="s">
        <v>5041</v>
      </c>
      <c r="E662" s="331"/>
      <c r="F662" s="343"/>
      <c r="G662" s="210">
        <f t="shared" si="13"/>
        <v>1724758.3199999966</v>
      </c>
    </row>
    <row r="663" spans="1:11">
      <c r="A663" s="264">
        <v>42528</v>
      </c>
      <c r="B663" s="266" t="s">
        <v>53</v>
      </c>
      <c r="C663" s="331"/>
      <c r="E663" s="331">
        <v>11641.4</v>
      </c>
      <c r="F663" s="343">
        <v>31</v>
      </c>
      <c r="G663" s="210">
        <f t="shared" si="13"/>
        <v>1724829.0499999966</v>
      </c>
      <c r="H663" s="270" t="s">
        <v>4872</v>
      </c>
    </row>
    <row r="664" spans="1:11">
      <c r="A664" s="264">
        <v>42528</v>
      </c>
      <c r="B664" s="296" t="s">
        <v>55</v>
      </c>
      <c r="C664" s="331">
        <v>50.08</v>
      </c>
      <c r="D664" s="340" t="s">
        <v>5041</v>
      </c>
      <c r="E664" s="331"/>
      <c r="F664" s="343"/>
      <c r="G664" s="210">
        <f t="shared" si="13"/>
        <v>1713187.6499999966</v>
      </c>
    </row>
    <row r="665" spans="1:11">
      <c r="A665" s="264">
        <v>42528</v>
      </c>
      <c r="B665" s="296" t="s">
        <v>56</v>
      </c>
      <c r="C665" s="331">
        <v>312.98</v>
      </c>
      <c r="D665" s="340" t="s">
        <v>5041</v>
      </c>
      <c r="E665" s="331"/>
      <c r="F665" s="343"/>
      <c r="G665" s="210">
        <f t="shared" si="13"/>
        <v>1713237.7299999967</v>
      </c>
    </row>
    <row r="666" spans="1:11">
      <c r="A666" s="264">
        <v>42528</v>
      </c>
      <c r="B666" s="266" t="s">
        <v>57</v>
      </c>
      <c r="C666" s="331"/>
      <c r="E666" s="331">
        <v>12775</v>
      </c>
      <c r="F666" s="343">
        <v>31</v>
      </c>
      <c r="G666" s="210">
        <f t="shared" si="13"/>
        <v>1713550.7099999967</v>
      </c>
      <c r="H666" s="270" t="s">
        <v>4872</v>
      </c>
    </row>
    <row r="667" spans="1:11">
      <c r="A667" s="264">
        <v>42527</v>
      </c>
      <c r="B667" s="265" t="s">
        <v>4873</v>
      </c>
      <c r="C667" s="331">
        <v>252299.22</v>
      </c>
      <c r="D667" s="340">
        <v>148</v>
      </c>
      <c r="E667" s="331"/>
      <c r="F667" s="343"/>
      <c r="G667" s="210">
        <f t="shared" si="13"/>
        <v>1700775.7099999967</v>
      </c>
      <c r="H667" s="250" t="s">
        <v>4874</v>
      </c>
      <c r="I667" s="99" t="s">
        <v>4875</v>
      </c>
      <c r="J667" s="99">
        <v>1700775.71</v>
      </c>
      <c r="K667" s="129">
        <f>+G667-J667</f>
        <v>-3.2596290111541748E-9</v>
      </c>
    </row>
    <row r="668" spans="1:11">
      <c r="A668" s="264">
        <v>42527</v>
      </c>
      <c r="B668" s="265" t="s">
        <v>4876</v>
      </c>
      <c r="C668" s="331">
        <v>279.51</v>
      </c>
      <c r="D668" s="340">
        <v>148</v>
      </c>
      <c r="E668" s="331"/>
      <c r="F668" s="343"/>
      <c r="G668" s="210">
        <f t="shared" si="13"/>
        <v>1953074.9299999967</v>
      </c>
      <c r="H668" s="250" t="s">
        <v>4874</v>
      </c>
      <c r="I668" s="99" t="s">
        <v>4875</v>
      </c>
    </row>
    <row r="669" spans="1:11">
      <c r="A669" s="264">
        <v>42527</v>
      </c>
      <c r="B669" s="266" t="s">
        <v>4877</v>
      </c>
      <c r="C669" s="331"/>
      <c r="E669" s="331">
        <v>2350</v>
      </c>
      <c r="F669" s="343">
        <v>44</v>
      </c>
      <c r="G669" s="210">
        <f t="shared" si="13"/>
        <v>1953354.4399999967</v>
      </c>
      <c r="H669" s="250" t="s">
        <v>4878</v>
      </c>
    </row>
    <row r="670" spans="1:11">
      <c r="A670" s="264">
        <v>42527</v>
      </c>
      <c r="B670" s="266" t="s">
        <v>4879</v>
      </c>
      <c r="C670" s="331"/>
      <c r="E670" s="329">
        <v>1840</v>
      </c>
      <c r="F670" s="232">
        <v>43</v>
      </c>
      <c r="G670" s="210">
        <f t="shared" si="13"/>
        <v>1951004.4399999967</v>
      </c>
      <c r="H670" s="250" t="s">
        <v>4880</v>
      </c>
    </row>
    <row r="671" spans="1:11">
      <c r="A671" s="264">
        <v>42527</v>
      </c>
      <c r="B671" s="334" t="s">
        <v>4881</v>
      </c>
      <c r="C671" s="331"/>
      <c r="E671" s="331">
        <v>8996.15</v>
      </c>
      <c r="F671" s="343">
        <v>42</v>
      </c>
      <c r="G671" s="210">
        <f t="shared" si="13"/>
        <v>1949164.4399999967</v>
      </c>
      <c r="H671" s="250" t="s">
        <v>4882</v>
      </c>
    </row>
    <row r="672" spans="1:11">
      <c r="A672" s="264">
        <v>42527</v>
      </c>
      <c r="B672" s="266" t="s">
        <v>4883</v>
      </c>
      <c r="C672" s="331"/>
      <c r="E672" s="331">
        <v>204421</v>
      </c>
      <c r="F672" s="343">
        <v>146</v>
      </c>
      <c r="G672" s="210">
        <f t="shared" si="13"/>
        <v>1940168.2899999968</v>
      </c>
      <c r="H672" s="250" t="s">
        <v>4884</v>
      </c>
    </row>
    <row r="673" spans="1:8">
      <c r="A673" s="264">
        <v>42527</v>
      </c>
      <c r="B673" s="266" t="s">
        <v>4885</v>
      </c>
      <c r="C673" s="331">
        <v>426.49</v>
      </c>
      <c r="D673" s="340">
        <v>56</v>
      </c>
      <c r="E673" s="331"/>
      <c r="F673" s="343"/>
      <c r="G673" s="210">
        <f t="shared" si="13"/>
        <v>1735747.2899999968</v>
      </c>
    </row>
    <row r="674" spans="1:8">
      <c r="A674" s="264">
        <v>42527</v>
      </c>
      <c r="B674" s="266" t="s">
        <v>4886</v>
      </c>
      <c r="C674" s="331"/>
      <c r="E674" s="329">
        <v>1873.11</v>
      </c>
      <c r="F674" s="232">
        <v>46</v>
      </c>
      <c r="G674" s="210">
        <f t="shared" si="13"/>
        <v>1736173.7799999968</v>
      </c>
      <c r="H674" s="250" t="s">
        <v>4887</v>
      </c>
    </row>
    <row r="675" spans="1:8">
      <c r="A675" s="264">
        <v>42527</v>
      </c>
      <c r="B675" s="266" t="s">
        <v>4888</v>
      </c>
      <c r="C675" s="331"/>
      <c r="E675" s="331">
        <v>4881.6899999999996</v>
      </c>
      <c r="F675" s="343">
        <v>286</v>
      </c>
      <c r="G675" s="210">
        <f t="shared" si="13"/>
        <v>1734300.6699999967</v>
      </c>
      <c r="H675" s="250" t="s">
        <v>815</v>
      </c>
    </row>
    <row r="676" spans="1:8">
      <c r="A676" s="264">
        <v>42527</v>
      </c>
      <c r="B676" s="268" t="s">
        <v>4889</v>
      </c>
      <c r="C676" s="331">
        <v>5000</v>
      </c>
      <c r="D676" s="340" t="s">
        <v>5039</v>
      </c>
      <c r="E676" s="331"/>
      <c r="F676" s="343"/>
      <c r="G676" s="210">
        <f t="shared" si="13"/>
        <v>1729418.9799999967</v>
      </c>
    </row>
    <row r="677" spans="1:8">
      <c r="A677" s="264">
        <v>42527</v>
      </c>
      <c r="B677" s="266" t="s">
        <v>4890</v>
      </c>
      <c r="C677" s="331"/>
      <c r="E677" s="331">
        <v>447</v>
      </c>
      <c r="F677" s="343" t="s">
        <v>2479</v>
      </c>
      <c r="G677" s="210">
        <f t="shared" si="13"/>
        <v>1734418.9799999967</v>
      </c>
    </row>
    <row r="678" spans="1:8">
      <c r="A678" s="264">
        <v>42527</v>
      </c>
      <c r="B678" s="266" t="s">
        <v>4891</v>
      </c>
      <c r="C678" s="331"/>
      <c r="E678" s="331">
        <v>472</v>
      </c>
      <c r="F678" s="343" t="s">
        <v>2480</v>
      </c>
      <c r="G678" s="210">
        <f t="shared" si="13"/>
        <v>1733971.9799999967</v>
      </c>
    </row>
    <row r="679" spans="1:8">
      <c r="A679" s="264">
        <v>42527</v>
      </c>
      <c r="B679" s="266" t="s">
        <v>4892</v>
      </c>
      <c r="C679" s="331"/>
      <c r="E679" s="331">
        <v>10475.709999999999</v>
      </c>
      <c r="F679" s="343">
        <v>500</v>
      </c>
      <c r="G679" s="210">
        <f t="shared" si="13"/>
        <v>1733499.9799999967</v>
      </c>
      <c r="H679" s="250" t="s">
        <v>4893</v>
      </c>
    </row>
    <row r="680" spans="1:8">
      <c r="A680" s="264">
        <v>42527</v>
      </c>
      <c r="B680" s="266" t="s">
        <v>4894</v>
      </c>
      <c r="C680" s="331"/>
      <c r="E680" s="331">
        <v>17100</v>
      </c>
      <c r="F680" s="343">
        <v>11</v>
      </c>
      <c r="G680" s="210">
        <f t="shared" si="13"/>
        <v>1723024.2699999968</v>
      </c>
      <c r="H680" s="250" t="s">
        <v>4895</v>
      </c>
    </row>
    <row r="681" spans="1:8">
      <c r="A681" s="264">
        <v>42527</v>
      </c>
      <c r="B681" s="334" t="s">
        <v>4896</v>
      </c>
      <c r="C681" s="331"/>
      <c r="E681" s="331">
        <v>22863.58</v>
      </c>
      <c r="F681" s="343">
        <v>41</v>
      </c>
      <c r="G681" s="210">
        <f t="shared" si="13"/>
        <v>1705924.2699999968</v>
      </c>
      <c r="H681" s="250" t="s">
        <v>4897</v>
      </c>
    </row>
    <row r="682" spans="1:8">
      <c r="A682" s="264">
        <v>42527</v>
      </c>
      <c r="B682" s="266" t="s">
        <v>4898</v>
      </c>
      <c r="C682" s="329"/>
      <c r="D682" s="254"/>
      <c r="E682" s="331">
        <v>1025</v>
      </c>
      <c r="F682" s="343">
        <v>34</v>
      </c>
      <c r="G682" s="210">
        <f t="shared" si="13"/>
        <v>1683060.6899999967</v>
      </c>
      <c r="H682" s="250" t="s">
        <v>4899</v>
      </c>
    </row>
    <row r="683" spans="1:8">
      <c r="A683" s="264">
        <v>42527</v>
      </c>
      <c r="B683" s="296" t="s">
        <v>50</v>
      </c>
      <c r="C683" s="331">
        <v>2.88</v>
      </c>
      <c r="D683" s="340" t="s">
        <v>5041</v>
      </c>
      <c r="E683" s="331"/>
      <c r="F683" s="343"/>
      <c r="G683" s="210">
        <f t="shared" si="13"/>
        <v>1682035.6899999967</v>
      </c>
    </row>
    <row r="684" spans="1:8">
      <c r="A684" s="264">
        <v>42527</v>
      </c>
      <c r="B684" s="296" t="s">
        <v>52</v>
      </c>
      <c r="C684" s="331">
        <v>18</v>
      </c>
      <c r="D684" s="340" t="s">
        <v>5041</v>
      </c>
      <c r="E684" s="331"/>
      <c r="F684" s="343"/>
      <c r="G684" s="210">
        <f t="shared" si="13"/>
        <v>1682038.5699999966</v>
      </c>
    </row>
    <row r="685" spans="1:8">
      <c r="A685" s="264">
        <v>42527</v>
      </c>
      <c r="B685" s="266" t="s">
        <v>53</v>
      </c>
      <c r="C685" s="331"/>
      <c r="E685" s="331">
        <v>10000</v>
      </c>
      <c r="F685" s="343">
        <v>113</v>
      </c>
      <c r="G685" s="210">
        <f t="shared" si="13"/>
        <v>1682056.5699999966</v>
      </c>
    </row>
    <row r="686" spans="1:8">
      <c r="A686" s="264">
        <v>42527</v>
      </c>
      <c r="B686" s="296" t="s">
        <v>50</v>
      </c>
      <c r="C686" s="331">
        <v>17.28</v>
      </c>
      <c r="D686" s="340" t="s">
        <v>5041</v>
      </c>
      <c r="E686" s="331"/>
      <c r="F686" s="343"/>
      <c r="G686" s="210">
        <f t="shared" si="13"/>
        <v>1672056.5699999966</v>
      </c>
    </row>
    <row r="687" spans="1:8">
      <c r="A687" s="264">
        <v>42527</v>
      </c>
      <c r="B687" s="296" t="s">
        <v>52</v>
      </c>
      <c r="C687" s="331">
        <v>108</v>
      </c>
      <c r="D687" s="340" t="s">
        <v>5041</v>
      </c>
      <c r="E687" s="331"/>
      <c r="F687" s="343"/>
      <c r="G687" s="210">
        <f t="shared" si="13"/>
        <v>1672073.8499999966</v>
      </c>
    </row>
    <row r="688" spans="1:8">
      <c r="A688" s="264">
        <v>42527</v>
      </c>
      <c r="B688" s="266" t="s">
        <v>53</v>
      </c>
      <c r="C688" s="331"/>
      <c r="E688" s="331">
        <v>20507.509999999998</v>
      </c>
      <c r="F688" s="343">
        <v>52</v>
      </c>
      <c r="G688" s="210">
        <f t="shared" si="13"/>
        <v>1672181.8499999966</v>
      </c>
      <c r="H688" s="270" t="s">
        <v>4900</v>
      </c>
    </row>
    <row r="689" spans="1:11">
      <c r="A689" s="264">
        <v>42527</v>
      </c>
      <c r="B689" s="296" t="s">
        <v>55</v>
      </c>
      <c r="C689" s="331">
        <v>57.35</v>
      </c>
      <c r="D689" s="340" t="s">
        <v>5041</v>
      </c>
      <c r="E689" s="331"/>
      <c r="F689" s="343"/>
      <c r="G689" s="210">
        <f t="shared" si="13"/>
        <v>1651674.3399999966</v>
      </c>
    </row>
    <row r="690" spans="1:11">
      <c r="A690" s="264">
        <v>42527</v>
      </c>
      <c r="B690" s="296" t="s">
        <v>56</v>
      </c>
      <c r="C690" s="331">
        <v>358.43</v>
      </c>
      <c r="D690" s="340" t="s">
        <v>5041</v>
      </c>
      <c r="E690" s="331"/>
      <c r="F690" s="343"/>
      <c r="G690" s="210">
        <f t="shared" si="13"/>
        <v>1651731.6899999967</v>
      </c>
    </row>
    <row r="691" spans="1:11">
      <c r="A691" s="264">
        <v>42527</v>
      </c>
      <c r="B691" s="266" t="s">
        <v>57</v>
      </c>
      <c r="C691" s="331"/>
      <c r="E691" s="331">
        <v>14630.5</v>
      </c>
      <c r="F691" s="343">
        <v>52</v>
      </c>
      <c r="G691" s="210">
        <f t="shared" si="13"/>
        <v>1652090.1199999966</v>
      </c>
      <c r="H691" s="270" t="s">
        <v>4900</v>
      </c>
    </row>
    <row r="692" spans="1:11">
      <c r="A692" s="264">
        <v>42527</v>
      </c>
      <c r="B692" s="296" t="s">
        <v>50</v>
      </c>
      <c r="C692" s="331">
        <v>13.53</v>
      </c>
      <c r="D692" s="340" t="s">
        <v>5041</v>
      </c>
      <c r="E692" s="331"/>
      <c r="F692" s="343"/>
      <c r="G692" s="210">
        <f t="shared" si="13"/>
        <v>1637459.6199999966</v>
      </c>
    </row>
    <row r="693" spans="1:11">
      <c r="A693" s="264">
        <v>42527</v>
      </c>
      <c r="B693" s="296" t="s">
        <v>52</v>
      </c>
      <c r="C693" s="331">
        <v>84.54</v>
      </c>
      <c r="D693" s="340" t="s">
        <v>5041</v>
      </c>
      <c r="E693" s="331"/>
      <c r="F693" s="343"/>
      <c r="G693" s="210">
        <f t="shared" si="13"/>
        <v>1637473.1499999966</v>
      </c>
    </row>
    <row r="694" spans="1:11">
      <c r="A694" s="264">
        <v>42527</v>
      </c>
      <c r="B694" s="266" t="s">
        <v>53</v>
      </c>
      <c r="C694" s="331"/>
      <c r="E694" s="331">
        <v>16042.07</v>
      </c>
      <c r="F694" s="343">
        <v>16</v>
      </c>
      <c r="G694" s="210">
        <f t="shared" si="13"/>
        <v>1637557.6899999967</v>
      </c>
      <c r="H694" s="270" t="s">
        <v>4901</v>
      </c>
    </row>
    <row r="695" spans="1:11">
      <c r="A695" s="264">
        <v>42527</v>
      </c>
      <c r="B695" s="296" t="s">
        <v>55</v>
      </c>
      <c r="C695" s="331">
        <v>15.9</v>
      </c>
      <c r="D695" s="340" t="s">
        <v>5041</v>
      </c>
      <c r="E695" s="331"/>
      <c r="F695" s="343"/>
      <c r="G695" s="210">
        <f t="shared" si="13"/>
        <v>1621515.6199999966</v>
      </c>
    </row>
    <row r="696" spans="1:11">
      <c r="A696" s="264">
        <v>42527</v>
      </c>
      <c r="B696" s="296" t="s">
        <v>56</v>
      </c>
      <c r="C696" s="331">
        <v>99.38</v>
      </c>
      <c r="D696" s="340" t="s">
        <v>5041</v>
      </c>
      <c r="E696" s="331"/>
      <c r="F696" s="343"/>
      <c r="G696" s="210">
        <f t="shared" si="13"/>
        <v>1621531.5199999965</v>
      </c>
    </row>
    <row r="697" spans="1:11">
      <c r="A697" s="264">
        <v>42527</v>
      </c>
      <c r="B697" s="266" t="s">
        <v>57</v>
      </c>
      <c r="C697" s="331"/>
      <c r="E697" s="331">
        <v>4056.86</v>
      </c>
      <c r="F697" s="343">
        <v>16</v>
      </c>
      <c r="G697" s="210">
        <f t="shared" si="13"/>
        <v>1621630.8999999964</v>
      </c>
      <c r="H697" s="270" t="s">
        <v>4901</v>
      </c>
    </row>
    <row r="698" spans="1:11">
      <c r="A698" s="264">
        <v>42527</v>
      </c>
      <c r="B698" s="266" t="s">
        <v>4907</v>
      </c>
      <c r="C698" s="331">
        <v>4236.32</v>
      </c>
      <c r="D698" s="340">
        <v>19</v>
      </c>
      <c r="E698" s="331"/>
      <c r="F698" s="343"/>
      <c r="G698" s="210">
        <f t="shared" si="13"/>
        <v>1617574.0399999963</v>
      </c>
      <c r="H698" s="270"/>
    </row>
    <row r="699" spans="1:11">
      <c r="A699" s="264">
        <v>42527</v>
      </c>
      <c r="B699" s="266" t="s">
        <v>4908</v>
      </c>
      <c r="C699" s="331">
        <v>2315</v>
      </c>
      <c r="D699" s="340">
        <v>14</v>
      </c>
      <c r="E699" s="331"/>
      <c r="F699" s="343"/>
      <c r="G699" s="210">
        <f t="shared" si="13"/>
        <v>1621810.3599999964</v>
      </c>
      <c r="H699" s="270"/>
    </row>
    <row r="700" spans="1:11">
      <c r="A700" s="264">
        <v>42525</v>
      </c>
      <c r="B700" s="266" t="s">
        <v>4902</v>
      </c>
      <c r="C700" s="331">
        <v>122000</v>
      </c>
      <c r="D700" s="340">
        <v>16</v>
      </c>
      <c r="E700" s="331"/>
      <c r="F700" s="343"/>
      <c r="G700" s="210">
        <f t="shared" si="13"/>
        <v>1624125.3599999964</v>
      </c>
      <c r="J700" s="99">
        <v>1624125.36</v>
      </c>
      <c r="K700" s="129">
        <f>+G700-J700</f>
        <v>-3.7252902984619141E-9</v>
      </c>
    </row>
    <row r="701" spans="1:11">
      <c r="A701" s="264">
        <v>42525</v>
      </c>
      <c r="B701" s="266" t="s">
        <v>3145</v>
      </c>
      <c r="C701" s="331"/>
      <c r="E701" s="331">
        <v>69645.08</v>
      </c>
      <c r="F701" s="343">
        <v>29</v>
      </c>
      <c r="G701" s="210">
        <f t="shared" si="13"/>
        <v>1746125.3599999964</v>
      </c>
      <c r="H701" s="250" t="s">
        <v>4903</v>
      </c>
    </row>
    <row r="702" spans="1:11">
      <c r="A702" s="264">
        <v>42525</v>
      </c>
      <c r="B702" s="266" t="s">
        <v>3145</v>
      </c>
      <c r="C702" s="331"/>
      <c r="E702" s="331">
        <v>194159.15</v>
      </c>
      <c r="F702" s="343">
        <v>28</v>
      </c>
      <c r="G702" s="210">
        <f t="shared" si="13"/>
        <v>1676480.2799999963</v>
      </c>
      <c r="H702" s="250" t="s">
        <v>3146</v>
      </c>
    </row>
    <row r="703" spans="1:11">
      <c r="A703" s="264">
        <v>42525</v>
      </c>
      <c r="B703" s="268" t="s">
        <v>4904</v>
      </c>
      <c r="C703" s="331">
        <v>5000</v>
      </c>
      <c r="D703" s="340" t="s">
        <v>5039</v>
      </c>
      <c r="E703" s="331"/>
      <c r="F703" s="343"/>
      <c r="G703" s="210">
        <f t="shared" si="13"/>
        <v>1482321.1299999964</v>
      </c>
    </row>
    <row r="704" spans="1:11">
      <c r="A704" s="264">
        <v>42525</v>
      </c>
      <c r="B704" s="266" t="s">
        <v>83</v>
      </c>
      <c r="C704" s="331">
        <v>70000</v>
      </c>
      <c r="D704" s="340">
        <v>54</v>
      </c>
      <c r="E704" s="331"/>
      <c r="F704" s="343"/>
      <c r="G704" s="210">
        <f t="shared" si="13"/>
        <v>1487321.1299999964</v>
      </c>
      <c r="H704" s="250" t="s">
        <v>4905</v>
      </c>
    </row>
    <row r="705" spans="1:11">
      <c r="A705" s="264">
        <v>42525</v>
      </c>
      <c r="B705" s="266" t="s">
        <v>16</v>
      </c>
      <c r="C705" s="331"/>
      <c r="E705" s="331">
        <v>1300</v>
      </c>
      <c r="F705" s="343">
        <v>39</v>
      </c>
      <c r="G705" s="210">
        <f t="shared" si="13"/>
        <v>1557321.1299999964</v>
      </c>
      <c r="H705" s="250" t="s">
        <v>4906</v>
      </c>
    </row>
    <row r="706" spans="1:11">
      <c r="A706" s="264">
        <v>42524</v>
      </c>
      <c r="B706" s="266" t="s">
        <v>4909</v>
      </c>
      <c r="C706" s="331"/>
      <c r="E706" s="331">
        <v>8872.26</v>
      </c>
      <c r="F706" s="343">
        <v>35</v>
      </c>
      <c r="G706" s="210">
        <f t="shared" si="13"/>
        <v>1556021.1299999964</v>
      </c>
      <c r="H706" s="250" t="s">
        <v>4910</v>
      </c>
      <c r="J706" s="99">
        <v>1556021.13</v>
      </c>
      <c r="K706" s="129">
        <f>+G706-J706</f>
        <v>-3.4924596548080444E-9</v>
      </c>
    </row>
    <row r="707" spans="1:11">
      <c r="A707" s="264">
        <v>42524</v>
      </c>
      <c r="B707" s="266" t="s">
        <v>4911</v>
      </c>
      <c r="C707" s="331">
        <v>39.299999999999997</v>
      </c>
      <c r="D707" s="340">
        <v>52</v>
      </c>
      <c r="E707" s="331"/>
      <c r="F707" s="343"/>
      <c r="G707" s="210">
        <f t="shared" si="13"/>
        <v>1547148.8699999964</v>
      </c>
    </row>
    <row r="708" spans="1:11">
      <c r="A708" s="264">
        <v>42524</v>
      </c>
      <c r="B708" s="266" t="s">
        <v>4912</v>
      </c>
      <c r="C708" s="331">
        <v>89575.2</v>
      </c>
      <c r="D708" s="340">
        <v>28</v>
      </c>
      <c r="E708" s="331"/>
      <c r="F708" s="343"/>
      <c r="G708" s="210">
        <f t="shared" si="13"/>
        <v>1547188.1699999964</v>
      </c>
    </row>
    <row r="709" spans="1:11">
      <c r="A709" s="264">
        <v>42524</v>
      </c>
      <c r="B709" s="266" t="s">
        <v>4913</v>
      </c>
      <c r="C709" s="331">
        <v>337661.14</v>
      </c>
      <c r="D709" s="340">
        <v>27</v>
      </c>
      <c r="E709" s="331"/>
      <c r="F709" s="343"/>
      <c r="G709" s="210">
        <f t="shared" si="13"/>
        <v>1636763.3699999964</v>
      </c>
    </row>
    <row r="710" spans="1:11">
      <c r="A710" s="264">
        <v>42524</v>
      </c>
      <c r="B710" s="266" t="s">
        <v>4914</v>
      </c>
      <c r="C710" s="331"/>
      <c r="E710" s="331">
        <v>1025</v>
      </c>
      <c r="F710" s="343">
        <v>27</v>
      </c>
      <c r="G710" s="210">
        <f t="shared" si="13"/>
        <v>1974424.5099999965</v>
      </c>
      <c r="H710" s="250" t="s">
        <v>4915</v>
      </c>
    </row>
    <row r="711" spans="1:11">
      <c r="A711" s="264">
        <v>42524</v>
      </c>
      <c r="B711" s="266" t="s">
        <v>986</v>
      </c>
      <c r="C711" s="331">
        <v>260000</v>
      </c>
      <c r="D711" s="340">
        <v>48</v>
      </c>
      <c r="E711" s="331"/>
      <c r="F711" s="343"/>
      <c r="G711" s="210">
        <f t="shared" si="13"/>
        <v>1973399.5099999965</v>
      </c>
      <c r="H711" s="250" t="s">
        <v>4916</v>
      </c>
    </row>
    <row r="712" spans="1:11">
      <c r="A712" s="264">
        <v>42524</v>
      </c>
      <c r="B712" s="266" t="s">
        <v>4917</v>
      </c>
      <c r="C712" s="331"/>
      <c r="E712" s="331">
        <v>3030</v>
      </c>
      <c r="F712" s="343">
        <v>19</v>
      </c>
      <c r="G712" s="210">
        <f t="shared" si="13"/>
        <v>2233399.5099999965</v>
      </c>
      <c r="H712" s="250" t="s">
        <v>4918</v>
      </c>
    </row>
    <row r="713" spans="1:11">
      <c r="A713" s="264">
        <v>42524</v>
      </c>
      <c r="B713" s="266" t="s">
        <v>4919</v>
      </c>
      <c r="C713" s="331"/>
      <c r="E713" s="331">
        <v>2100</v>
      </c>
      <c r="F713" s="343">
        <v>33</v>
      </c>
      <c r="G713" s="210">
        <f t="shared" ref="G713:G776" si="14">+G714-C713+E713</f>
        <v>2230369.5099999965</v>
      </c>
      <c r="H713" s="250" t="s">
        <v>4920</v>
      </c>
    </row>
    <row r="714" spans="1:11">
      <c r="A714" s="264">
        <v>42524</v>
      </c>
      <c r="B714" s="266" t="s">
        <v>4921</v>
      </c>
      <c r="C714" s="331"/>
      <c r="E714" s="331">
        <v>3250.11</v>
      </c>
      <c r="F714" s="343">
        <v>40</v>
      </c>
      <c r="G714" s="210">
        <f t="shared" si="14"/>
        <v>2228269.5099999965</v>
      </c>
      <c r="H714" s="250" t="s">
        <v>4922</v>
      </c>
    </row>
    <row r="715" spans="1:11">
      <c r="A715" s="264">
        <v>42524</v>
      </c>
      <c r="B715" s="266" t="s">
        <v>4923</v>
      </c>
      <c r="C715" s="331"/>
      <c r="E715" s="331">
        <v>1025</v>
      </c>
      <c r="F715" s="343">
        <v>20</v>
      </c>
      <c r="G715" s="210">
        <f t="shared" si="14"/>
        <v>2225019.3999999966</v>
      </c>
      <c r="H715" s="250" t="s">
        <v>4924</v>
      </c>
    </row>
    <row r="716" spans="1:11">
      <c r="A716" s="264">
        <v>42524</v>
      </c>
      <c r="B716" s="266" t="s">
        <v>4925</v>
      </c>
      <c r="C716" s="331"/>
      <c r="E716" s="329">
        <v>1119000</v>
      </c>
      <c r="F716" s="232">
        <v>25</v>
      </c>
      <c r="G716" s="210">
        <f t="shared" si="14"/>
        <v>2223994.3999999966</v>
      </c>
    </row>
    <row r="717" spans="1:11">
      <c r="A717" s="264">
        <v>42524</v>
      </c>
      <c r="B717" s="266" t="s">
        <v>4926</v>
      </c>
      <c r="C717" s="331">
        <v>50000</v>
      </c>
      <c r="D717" s="340">
        <v>26</v>
      </c>
      <c r="E717" s="331"/>
      <c r="F717" s="343"/>
      <c r="G717" s="210">
        <f t="shared" si="14"/>
        <v>1104994.3999999964</v>
      </c>
    </row>
    <row r="718" spans="1:11">
      <c r="A718" s="264">
        <v>42524</v>
      </c>
      <c r="B718" s="266" t="s">
        <v>4927</v>
      </c>
      <c r="C718" s="331"/>
      <c r="E718" s="331">
        <v>35374.839999999997</v>
      </c>
      <c r="F718" s="343">
        <v>23</v>
      </c>
      <c r="G718" s="210">
        <f t="shared" si="14"/>
        <v>1154994.3999999964</v>
      </c>
      <c r="H718" s="250" t="s">
        <v>4928</v>
      </c>
    </row>
    <row r="719" spans="1:11">
      <c r="A719" s="264">
        <v>42524</v>
      </c>
      <c r="B719" s="266" t="s">
        <v>4929</v>
      </c>
      <c r="C719" s="331">
        <v>464992.48</v>
      </c>
      <c r="D719" s="340">
        <v>13</v>
      </c>
      <c r="E719" s="331"/>
      <c r="F719" s="343"/>
      <c r="G719" s="210">
        <f t="shared" si="14"/>
        <v>1119619.5599999963</v>
      </c>
    </row>
    <row r="720" spans="1:11">
      <c r="A720" s="264">
        <v>42524</v>
      </c>
      <c r="B720" s="266" t="s">
        <v>4930</v>
      </c>
      <c r="C720" s="331">
        <v>133740.82999999999</v>
      </c>
      <c r="D720" s="340">
        <v>12</v>
      </c>
      <c r="E720" s="331"/>
      <c r="F720" s="343"/>
      <c r="G720" s="210">
        <f t="shared" si="14"/>
        <v>1584612.0399999963</v>
      </c>
    </row>
    <row r="721" spans="1:8">
      <c r="A721" s="264">
        <v>42524</v>
      </c>
      <c r="B721" s="266" t="s">
        <v>4931</v>
      </c>
      <c r="C721" s="331">
        <v>69811.5</v>
      </c>
      <c r="D721" s="340">
        <v>11</v>
      </c>
      <c r="E721" s="331"/>
      <c r="F721" s="343"/>
      <c r="G721" s="210">
        <f t="shared" si="14"/>
        <v>1718352.8699999964</v>
      </c>
    </row>
    <row r="722" spans="1:8">
      <c r="A722" s="264">
        <v>42524</v>
      </c>
      <c r="B722" s="266" t="s">
        <v>4932</v>
      </c>
      <c r="C722" s="331">
        <v>1246541.52</v>
      </c>
      <c r="D722" s="340">
        <v>25</v>
      </c>
      <c r="E722" s="331"/>
      <c r="F722" s="343"/>
      <c r="G722" s="210">
        <f t="shared" si="14"/>
        <v>1788164.3699999964</v>
      </c>
    </row>
    <row r="723" spans="1:8">
      <c r="A723" s="264">
        <v>42524</v>
      </c>
      <c r="B723" s="266" t="s">
        <v>4933</v>
      </c>
      <c r="C723" s="331">
        <v>70000</v>
      </c>
      <c r="D723" s="340">
        <v>49</v>
      </c>
      <c r="E723" s="331"/>
      <c r="F723" s="343"/>
      <c r="G723" s="210">
        <f t="shared" si="14"/>
        <v>3034705.8899999964</v>
      </c>
      <c r="H723" s="250" t="s">
        <v>4934</v>
      </c>
    </row>
    <row r="724" spans="1:8">
      <c r="A724" s="264">
        <v>42524</v>
      </c>
      <c r="B724" s="266" t="s">
        <v>4935</v>
      </c>
      <c r="C724" s="331">
        <v>150000</v>
      </c>
      <c r="D724" s="340">
        <v>50</v>
      </c>
      <c r="E724" s="331"/>
      <c r="F724" s="343"/>
      <c r="G724" s="210">
        <f t="shared" si="14"/>
        <v>3104705.8899999964</v>
      </c>
      <c r="H724" s="250" t="s">
        <v>4936</v>
      </c>
    </row>
    <row r="725" spans="1:8">
      <c r="A725" s="264">
        <v>42524</v>
      </c>
      <c r="B725" s="266" t="s">
        <v>4937</v>
      </c>
      <c r="C725" s="331">
        <v>500000</v>
      </c>
      <c r="D725" s="340">
        <v>51</v>
      </c>
      <c r="E725" s="331"/>
      <c r="F725" s="343"/>
      <c r="G725" s="210">
        <f t="shared" si="14"/>
        <v>3254705.8899999964</v>
      </c>
      <c r="H725" s="250" t="s">
        <v>4938</v>
      </c>
    </row>
    <row r="726" spans="1:8">
      <c r="A726" s="264">
        <v>42524</v>
      </c>
      <c r="B726" s="266" t="s">
        <v>4939</v>
      </c>
      <c r="C726" s="331">
        <v>168000</v>
      </c>
      <c r="D726" s="340" t="s">
        <v>771</v>
      </c>
      <c r="E726" s="331"/>
      <c r="F726" s="343"/>
      <c r="G726" s="210">
        <f t="shared" si="14"/>
        <v>3754705.8899999964</v>
      </c>
    </row>
    <row r="727" spans="1:8">
      <c r="A727" s="264">
        <v>42524</v>
      </c>
      <c r="B727" s="266" t="s">
        <v>13</v>
      </c>
      <c r="C727" s="331"/>
      <c r="E727" s="331">
        <v>168000</v>
      </c>
      <c r="F727" s="343">
        <v>32</v>
      </c>
      <c r="G727" s="210">
        <f t="shared" si="14"/>
        <v>3922705.8899999964</v>
      </c>
      <c r="H727" s="250" t="s">
        <v>4940</v>
      </c>
    </row>
    <row r="728" spans="1:8">
      <c r="A728" s="264">
        <v>42524</v>
      </c>
      <c r="B728" s="266" t="s">
        <v>13</v>
      </c>
      <c r="C728" s="331"/>
      <c r="E728" s="331">
        <v>6959.73</v>
      </c>
      <c r="F728" s="343">
        <v>5</v>
      </c>
      <c r="G728" s="210">
        <f t="shared" si="14"/>
        <v>3754705.8899999964</v>
      </c>
      <c r="H728" s="250" t="s">
        <v>4941</v>
      </c>
    </row>
    <row r="729" spans="1:8">
      <c r="A729" s="264">
        <v>42524</v>
      </c>
      <c r="B729" s="266" t="s">
        <v>4942</v>
      </c>
      <c r="C729" s="331">
        <v>2431.8200000000002</v>
      </c>
      <c r="D729" s="340">
        <v>3</v>
      </c>
      <c r="E729" s="331"/>
      <c r="F729" s="343"/>
      <c r="G729" s="210">
        <f t="shared" si="14"/>
        <v>3747746.1599999964</v>
      </c>
    </row>
    <row r="730" spans="1:8">
      <c r="A730" s="264">
        <v>42524</v>
      </c>
      <c r="B730" s="266" t="s">
        <v>4943</v>
      </c>
      <c r="C730" s="331"/>
      <c r="E730" s="331">
        <v>198</v>
      </c>
      <c r="F730" s="343" t="s">
        <v>2478</v>
      </c>
      <c r="G730" s="210">
        <f t="shared" si="14"/>
        <v>3750177.9799999963</v>
      </c>
    </row>
    <row r="731" spans="1:8">
      <c r="A731" s="264">
        <v>42524</v>
      </c>
      <c r="B731" s="268" t="s">
        <v>4944</v>
      </c>
      <c r="C731" s="331">
        <v>5000</v>
      </c>
      <c r="D731" s="340" t="s">
        <v>5039</v>
      </c>
      <c r="E731" s="331"/>
      <c r="F731" s="343"/>
      <c r="G731" s="210">
        <f t="shared" si="14"/>
        <v>3749979.9799999963</v>
      </c>
    </row>
    <row r="732" spans="1:8">
      <c r="A732" s="264">
        <v>42524</v>
      </c>
      <c r="B732" s="266" t="s">
        <v>4945</v>
      </c>
      <c r="C732" s="331">
        <v>27376</v>
      </c>
      <c r="D732" s="340">
        <v>31</v>
      </c>
      <c r="E732" s="331"/>
      <c r="F732" s="343"/>
      <c r="G732" s="210">
        <f t="shared" si="14"/>
        <v>3754979.9799999963</v>
      </c>
    </row>
    <row r="733" spans="1:8">
      <c r="A733" s="264">
        <v>42524</v>
      </c>
      <c r="B733" s="266" t="s">
        <v>4946</v>
      </c>
      <c r="C733" s="331">
        <v>13920</v>
      </c>
      <c r="D733" s="340">
        <v>39</v>
      </c>
      <c r="E733" s="331"/>
      <c r="F733" s="343"/>
      <c r="G733" s="210">
        <f t="shared" si="14"/>
        <v>3782355.9799999963</v>
      </c>
    </row>
    <row r="734" spans="1:8">
      <c r="A734" s="264">
        <v>42524</v>
      </c>
      <c r="B734" s="266" t="s">
        <v>4947</v>
      </c>
      <c r="C734" s="331">
        <v>400</v>
      </c>
      <c r="D734" s="340">
        <v>32</v>
      </c>
      <c r="E734" s="331"/>
      <c r="F734" s="343"/>
      <c r="G734" s="210">
        <f t="shared" si="14"/>
        <v>3796275.9799999963</v>
      </c>
    </row>
    <row r="735" spans="1:8">
      <c r="A735" s="264">
        <v>42524</v>
      </c>
      <c r="B735" s="266" t="s">
        <v>4948</v>
      </c>
      <c r="C735" s="331">
        <v>500</v>
      </c>
      <c r="D735" s="340">
        <v>40</v>
      </c>
      <c r="E735" s="331"/>
      <c r="F735" s="343"/>
      <c r="G735" s="210">
        <f t="shared" si="14"/>
        <v>3796675.9799999963</v>
      </c>
    </row>
    <row r="736" spans="1:8">
      <c r="A736" s="264">
        <v>42524</v>
      </c>
      <c r="B736" s="266" t="s">
        <v>4949</v>
      </c>
      <c r="C736" s="331">
        <v>13050</v>
      </c>
      <c r="D736" s="340">
        <v>41</v>
      </c>
      <c r="E736" s="331"/>
      <c r="F736" s="343"/>
      <c r="G736" s="210">
        <f t="shared" si="14"/>
        <v>3797175.9799999963</v>
      </c>
    </row>
    <row r="737" spans="1:7">
      <c r="A737" s="264">
        <v>42524</v>
      </c>
      <c r="B737" s="266" t="s">
        <v>4950</v>
      </c>
      <c r="C737" s="331">
        <v>2600</v>
      </c>
      <c r="D737" s="340">
        <v>33</v>
      </c>
      <c r="E737" s="331"/>
      <c r="F737" s="343"/>
      <c r="G737" s="210">
        <f t="shared" si="14"/>
        <v>3810225.9799999963</v>
      </c>
    </row>
    <row r="738" spans="1:7">
      <c r="A738" s="264">
        <v>42524</v>
      </c>
      <c r="B738" s="266" t="s">
        <v>4951</v>
      </c>
      <c r="C738" s="331">
        <v>26912</v>
      </c>
      <c r="D738" s="340">
        <v>29</v>
      </c>
      <c r="E738" s="331"/>
      <c r="F738" s="343"/>
      <c r="G738" s="210">
        <f t="shared" si="14"/>
        <v>3812825.9799999963</v>
      </c>
    </row>
    <row r="739" spans="1:7">
      <c r="A739" s="264">
        <v>42524</v>
      </c>
      <c r="B739" s="266" t="s">
        <v>4952</v>
      </c>
      <c r="C739" s="331">
        <v>12760</v>
      </c>
      <c r="D739" s="340">
        <v>30</v>
      </c>
      <c r="E739" s="331"/>
      <c r="F739" s="343"/>
      <c r="G739" s="210">
        <f t="shared" si="14"/>
        <v>3839737.9799999963</v>
      </c>
    </row>
    <row r="740" spans="1:7">
      <c r="A740" s="264">
        <v>42524</v>
      </c>
      <c r="B740" s="266" t="s">
        <v>4953</v>
      </c>
      <c r="C740" s="331">
        <v>2204</v>
      </c>
      <c r="D740" s="340">
        <v>34</v>
      </c>
      <c r="E740" s="331"/>
      <c r="F740" s="343"/>
      <c r="G740" s="210">
        <f t="shared" si="14"/>
        <v>3852497.9799999963</v>
      </c>
    </row>
    <row r="741" spans="1:7">
      <c r="A741" s="264">
        <v>42524</v>
      </c>
      <c r="B741" s="266" t="s">
        <v>4954</v>
      </c>
      <c r="C741" s="331">
        <v>928</v>
      </c>
      <c r="D741" s="340">
        <v>35</v>
      </c>
      <c r="E741" s="331"/>
      <c r="F741" s="343"/>
      <c r="G741" s="210">
        <f t="shared" si="14"/>
        <v>3854701.9799999963</v>
      </c>
    </row>
    <row r="742" spans="1:7">
      <c r="A742" s="264">
        <v>42524</v>
      </c>
      <c r="B742" s="266" t="s">
        <v>4955</v>
      </c>
      <c r="C742" s="331">
        <v>1670.4</v>
      </c>
      <c r="D742" s="340">
        <v>42</v>
      </c>
      <c r="E742" s="331"/>
      <c r="F742" s="343"/>
      <c r="G742" s="210">
        <f t="shared" si="14"/>
        <v>3855629.9799999963</v>
      </c>
    </row>
    <row r="743" spans="1:7">
      <c r="A743" s="264">
        <v>42524</v>
      </c>
      <c r="B743" s="266" t="s">
        <v>4956</v>
      </c>
      <c r="C743" s="331">
        <v>4391.7700000000004</v>
      </c>
      <c r="D743" s="340">
        <v>43</v>
      </c>
      <c r="E743" s="331"/>
      <c r="F743" s="343"/>
      <c r="G743" s="210">
        <f t="shared" si="14"/>
        <v>3857300.3799999962</v>
      </c>
    </row>
    <row r="744" spans="1:7">
      <c r="A744" s="264">
        <v>42524</v>
      </c>
      <c r="B744" s="266" t="s">
        <v>4957</v>
      </c>
      <c r="C744" s="331">
        <v>2690.7</v>
      </c>
      <c r="D744" s="340">
        <v>44</v>
      </c>
      <c r="E744" s="331"/>
      <c r="F744" s="343"/>
      <c r="G744" s="210">
        <f t="shared" si="14"/>
        <v>3861692.1499999962</v>
      </c>
    </row>
    <row r="745" spans="1:7">
      <c r="A745" s="264">
        <v>42524</v>
      </c>
      <c r="B745" s="266" t="s">
        <v>4958</v>
      </c>
      <c r="C745" s="331">
        <v>4414.38</v>
      </c>
      <c r="D745" s="340">
        <v>45</v>
      </c>
      <c r="E745" s="331"/>
      <c r="F745" s="343"/>
      <c r="G745" s="210">
        <f t="shared" si="14"/>
        <v>3864382.8499999964</v>
      </c>
    </row>
    <row r="746" spans="1:7">
      <c r="A746" s="264">
        <v>42524</v>
      </c>
      <c r="B746" s="266" t="s">
        <v>4959</v>
      </c>
      <c r="C746" s="331">
        <v>6625.92</v>
      </c>
      <c r="D746" s="340">
        <v>46</v>
      </c>
      <c r="E746" s="331"/>
      <c r="F746" s="343"/>
      <c r="G746" s="210">
        <f t="shared" si="14"/>
        <v>3868797.2299999963</v>
      </c>
    </row>
    <row r="747" spans="1:7">
      <c r="A747" s="264">
        <v>42524</v>
      </c>
      <c r="B747" s="266" t="s">
        <v>4960</v>
      </c>
      <c r="C747" s="331">
        <v>4524.0200000000004</v>
      </c>
      <c r="D747" s="340">
        <v>36</v>
      </c>
      <c r="E747" s="331"/>
      <c r="F747" s="343"/>
      <c r="G747" s="210">
        <f t="shared" si="14"/>
        <v>3875423.1499999962</v>
      </c>
    </row>
    <row r="748" spans="1:7">
      <c r="A748" s="264">
        <v>42524</v>
      </c>
      <c r="B748" s="266" t="s">
        <v>4961</v>
      </c>
      <c r="C748" s="331">
        <v>15159.99</v>
      </c>
      <c r="D748" s="340">
        <v>37</v>
      </c>
      <c r="E748" s="331"/>
      <c r="F748" s="343"/>
      <c r="G748" s="210">
        <f t="shared" si="14"/>
        <v>3879947.1699999962</v>
      </c>
    </row>
    <row r="749" spans="1:7">
      <c r="A749" s="264">
        <v>42524</v>
      </c>
      <c r="B749" s="266" t="s">
        <v>4962</v>
      </c>
      <c r="C749" s="331">
        <v>3560.62</v>
      </c>
      <c r="D749" s="340">
        <v>38</v>
      </c>
      <c r="E749" s="331"/>
      <c r="F749" s="343"/>
      <c r="G749" s="210">
        <f t="shared" si="14"/>
        <v>3895107.1599999964</v>
      </c>
    </row>
    <row r="750" spans="1:7">
      <c r="A750" s="264">
        <v>42524</v>
      </c>
      <c r="B750" s="266" t="s">
        <v>4963</v>
      </c>
      <c r="C750" s="331">
        <v>200</v>
      </c>
      <c r="D750" s="340">
        <v>47</v>
      </c>
      <c r="E750" s="331"/>
      <c r="F750" s="343"/>
      <c r="G750" s="210">
        <f t="shared" si="14"/>
        <v>3898667.7799999965</v>
      </c>
    </row>
    <row r="751" spans="1:7">
      <c r="A751" s="264">
        <v>42524</v>
      </c>
      <c r="B751" s="266" t="s">
        <v>4964</v>
      </c>
      <c r="C751" s="331"/>
      <c r="E751" s="329">
        <v>271000</v>
      </c>
      <c r="F751" s="232" t="s">
        <v>4153</v>
      </c>
      <c r="G751" s="210">
        <f t="shared" si="14"/>
        <v>3898867.7799999965</v>
      </c>
    </row>
    <row r="752" spans="1:7">
      <c r="A752" s="264">
        <v>42524</v>
      </c>
      <c r="B752" s="266" t="s">
        <v>4965</v>
      </c>
      <c r="C752" s="331"/>
      <c r="E752" s="331">
        <v>113746.97</v>
      </c>
      <c r="F752" s="343" t="s">
        <v>4153</v>
      </c>
      <c r="G752" s="210">
        <f t="shared" si="14"/>
        <v>3627867.7799999965</v>
      </c>
    </row>
    <row r="753" spans="1:11">
      <c r="A753" s="264">
        <v>42524</v>
      </c>
      <c r="B753" s="266" t="s">
        <v>4966</v>
      </c>
      <c r="C753" s="331"/>
      <c r="E753" s="331">
        <v>373476</v>
      </c>
      <c r="F753" s="343" t="s">
        <v>4153</v>
      </c>
      <c r="G753" s="210">
        <f t="shared" si="14"/>
        <v>3514120.8099999963</v>
      </c>
    </row>
    <row r="754" spans="1:11">
      <c r="A754" s="264">
        <v>42524</v>
      </c>
      <c r="B754" s="266" t="s">
        <v>4967</v>
      </c>
      <c r="C754" s="331"/>
      <c r="E754" s="331">
        <v>20000</v>
      </c>
      <c r="F754" s="343">
        <v>26</v>
      </c>
      <c r="G754" s="210">
        <f t="shared" si="14"/>
        <v>3140644.8099999963</v>
      </c>
      <c r="H754" s="250" t="s">
        <v>4968</v>
      </c>
    </row>
    <row r="755" spans="1:11">
      <c r="A755" s="264">
        <v>42524</v>
      </c>
      <c r="B755" s="296" t="s">
        <v>50</v>
      </c>
      <c r="C755" s="331">
        <v>2.88</v>
      </c>
      <c r="D755" s="340" t="s">
        <v>5041</v>
      </c>
      <c r="E755" s="331"/>
      <c r="F755" s="343"/>
      <c r="G755" s="210">
        <f t="shared" si="14"/>
        <v>3120644.8099999963</v>
      </c>
    </row>
    <row r="756" spans="1:11">
      <c r="A756" s="264">
        <v>42524</v>
      </c>
      <c r="B756" s="296" t="s">
        <v>52</v>
      </c>
      <c r="C756" s="331">
        <v>18</v>
      </c>
      <c r="D756" s="340" t="s">
        <v>5041</v>
      </c>
      <c r="E756" s="331"/>
      <c r="F756" s="343"/>
      <c r="G756" s="210">
        <f t="shared" si="14"/>
        <v>3120647.6899999962</v>
      </c>
    </row>
    <row r="757" spans="1:11">
      <c r="A757" s="264">
        <v>42524</v>
      </c>
      <c r="B757" s="266" t="s">
        <v>53</v>
      </c>
      <c r="C757" s="331"/>
      <c r="E757" s="331">
        <v>1197.19</v>
      </c>
      <c r="F757" s="343">
        <v>12</v>
      </c>
      <c r="G757" s="210">
        <f t="shared" si="14"/>
        <v>3120665.6899999962</v>
      </c>
      <c r="H757" s="270" t="s">
        <v>4969</v>
      </c>
    </row>
    <row r="758" spans="1:11">
      <c r="A758" s="264">
        <v>42524</v>
      </c>
      <c r="B758" s="296" t="s">
        <v>55</v>
      </c>
      <c r="C758" s="331">
        <v>12.01</v>
      </c>
      <c r="D758" s="340" t="s">
        <v>5041</v>
      </c>
      <c r="E758" s="331"/>
      <c r="F758" s="343"/>
      <c r="G758" s="210">
        <f t="shared" si="14"/>
        <v>3119468.4999999963</v>
      </c>
    </row>
    <row r="759" spans="1:11">
      <c r="A759" s="264">
        <v>42524</v>
      </c>
      <c r="B759" s="296" t="s">
        <v>56</v>
      </c>
      <c r="C759" s="331">
        <v>75.09</v>
      </c>
      <c r="D759" s="340" t="s">
        <v>5041</v>
      </c>
      <c r="E759" s="331"/>
      <c r="F759" s="343"/>
      <c r="G759" s="210">
        <f t="shared" si="14"/>
        <v>3119480.5099999961</v>
      </c>
    </row>
    <row r="760" spans="1:11">
      <c r="A760" s="264">
        <v>42524</v>
      </c>
      <c r="B760" s="266" t="s">
        <v>57</v>
      </c>
      <c r="C760" s="331"/>
      <c r="E760" s="331">
        <v>3065.01</v>
      </c>
      <c r="F760" s="343">
        <v>12</v>
      </c>
      <c r="G760" s="210">
        <f t="shared" si="14"/>
        <v>3119555.5999999959</v>
      </c>
      <c r="H760" s="270" t="s">
        <v>4969</v>
      </c>
    </row>
    <row r="761" spans="1:11">
      <c r="A761" s="264">
        <v>42524</v>
      </c>
      <c r="B761" s="266" t="s">
        <v>4970</v>
      </c>
      <c r="C761" s="331">
        <v>1630</v>
      </c>
      <c r="D761" s="340">
        <v>8</v>
      </c>
      <c r="E761" s="331"/>
      <c r="F761" s="343"/>
      <c r="G761" s="210">
        <f t="shared" si="14"/>
        <v>3116490.5899999961</v>
      </c>
    </row>
    <row r="762" spans="1:11">
      <c r="A762" s="264">
        <v>42524</v>
      </c>
      <c r="B762" s="266" t="s">
        <v>4971</v>
      </c>
      <c r="C762" s="331">
        <v>7786.7</v>
      </c>
      <c r="D762" s="340">
        <v>4</v>
      </c>
      <c r="E762" s="331"/>
      <c r="F762" s="343"/>
      <c r="G762" s="210">
        <f t="shared" si="14"/>
        <v>3118120.5899999961</v>
      </c>
    </row>
    <row r="763" spans="1:11">
      <c r="A763" s="212">
        <v>42523</v>
      </c>
      <c r="B763" s="127" t="s">
        <v>4972</v>
      </c>
      <c r="C763" s="331"/>
      <c r="E763" s="331">
        <v>225043.51</v>
      </c>
      <c r="F763" s="343">
        <v>133</v>
      </c>
      <c r="G763" s="210">
        <f t="shared" si="14"/>
        <v>3125907.2899999963</v>
      </c>
      <c r="H763" s="250" t="s">
        <v>4973</v>
      </c>
      <c r="I763" s="99" t="s">
        <v>4974</v>
      </c>
      <c r="J763" s="99">
        <v>3125907.29</v>
      </c>
      <c r="K763" s="129">
        <f>+G763-J763</f>
        <v>-3.7252902984619141E-9</v>
      </c>
    </row>
    <row r="764" spans="1:11">
      <c r="A764" s="212">
        <v>42523</v>
      </c>
      <c r="B764" s="127" t="s">
        <v>4975</v>
      </c>
      <c r="C764" s="331"/>
      <c r="E764" s="331">
        <v>223593.1</v>
      </c>
      <c r="F764" s="343">
        <v>134</v>
      </c>
      <c r="G764" s="210">
        <f t="shared" si="14"/>
        <v>2900863.7799999965</v>
      </c>
      <c r="H764" s="250" t="s">
        <v>4976</v>
      </c>
      <c r="I764" s="99" t="s">
        <v>4974</v>
      </c>
    </row>
    <row r="765" spans="1:11">
      <c r="A765" s="212">
        <v>42523</v>
      </c>
      <c r="B765" s="127" t="s">
        <v>4977</v>
      </c>
      <c r="C765" s="331"/>
      <c r="E765" s="331">
        <v>149980.43</v>
      </c>
      <c r="F765" s="343">
        <v>135</v>
      </c>
      <c r="G765" s="210">
        <f t="shared" si="14"/>
        <v>2677270.6799999964</v>
      </c>
      <c r="H765" s="250" t="s">
        <v>4978</v>
      </c>
      <c r="I765" s="99" t="s">
        <v>4974</v>
      </c>
    </row>
    <row r="766" spans="1:11">
      <c r="A766" s="212">
        <v>42523</v>
      </c>
      <c r="B766" s="127" t="s">
        <v>4979</v>
      </c>
      <c r="C766" s="331"/>
      <c r="E766" s="331">
        <v>310327.84000000003</v>
      </c>
      <c r="F766" s="343">
        <v>136</v>
      </c>
      <c r="G766" s="210">
        <f t="shared" si="14"/>
        <v>2527290.2499999963</v>
      </c>
      <c r="H766" s="250" t="s">
        <v>4980</v>
      </c>
      <c r="I766" s="99" t="s">
        <v>4974</v>
      </c>
    </row>
    <row r="767" spans="1:11">
      <c r="A767" s="212">
        <v>42523</v>
      </c>
      <c r="B767" s="127" t="s">
        <v>4981</v>
      </c>
      <c r="C767" s="331"/>
      <c r="E767" s="331">
        <v>171395.9</v>
      </c>
      <c r="F767" s="343">
        <v>137</v>
      </c>
      <c r="G767" s="210">
        <f t="shared" si="14"/>
        <v>2216962.4099999964</v>
      </c>
      <c r="H767" s="250" t="s">
        <v>4982</v>
      </c>
      <c r="I767" s="99" t="s">
        <v>4974</v>
      </c>
    </row>
    <row r="768" spans="1:11">
      <c r="A768" s="212">
        <v>42523</v>
      </c>
      <c r="B768" s="127" t="s">
        <v>4983</v>
      </c>
      <c r="C768" s="331"/>
      <c r="E768" s="331">
        <v>207499.79</v>
      </c>
      <c r="F768" s="343">
        <v>138</v>
      </c>
      <c r="G768" s="210">
        <f t="shared" si="14"/>
        <v>2045566.5099999965</v>
      </c>
      <c r="H768" s="250" t="s">
        <v>4984</v>
      </c>
      <c r="I768" s="99" t="s">
        <v>4974</v>
      </c>
    </row>
    <row r="769" spans="1:9">
      <c r="A769" s="212">
        <v>42523</v>
      </c>
      <c r="B769" s="127" t="s">
        <v>4985</v>
      </c>
      <c r="C769" s="331"/>
      <c r="E769" s="331">
        <v>355914.86</v>
      </c>
      <c r="F769" s="343">
        <v>139</v>
      </c>
      <c r="G769" s="210">
        <f t="shared" si="14"/>
        <v>1838066.7199999965</v>
      </c>
      <c r="H769" s="250" t="s">
        <v>4986</v>
      </c>
      <c r="I769" s="99" t="s">
        <v>4974</v>
      </c>
    </row>
    <row r="770" spans="1:9">
      <c r="A770" s="212">
        <v>42523</v>
      </c>
      <c r="B770" s="127" t="s">
        <v>4987</v>
      </c>
      <c r="C770" s="331"/>
      <c r="E770" s="331">
        <v>204014.92</v>
      </c>
      <c r="F770" s="343">
        <v>140</v>
      </c>
      <c r="G770" s="210">
        <f t="shared" si="14"/>
        <v>1482151.8599999966</v>
      </c>
      <c r="H770" s="250" t="s">
        <v>4988</v>
      </c>
      <c r="I770" s="99" t="s">
        <v>4974</v>
      </c>
    </row>
    <row r="771" spans="1:9">
      <c r="A771" s="212">
        <v>42523</v>
      </c>
      <c r="B771" s="127" t="s">
        <v>4989</v>
      </c>
      <c r="C771" s="331"/>
      <c r="E771" s="331">
        <v>196700</v>
      </c>
      <c r="F771" s="343">
        <v>141</v>
      </c>
      <c r="G771" s="210">
        <f t="shared" si="14"/>
        <v>1278136.9399999967</v>
      </c>
      <c r="H771" s="250" t="s">
        <v>4990</v>
      </c>
      <c r="I771" s="99" t="s">
        <v>4974</v>
      </c>
    </row>
    <row r="772" spans="1:9">
      <c r="A772" s="212">
        <v>42523</v>
      </c>
      <c r="B772" s="127" t="s">
        <v>4991</v>
      </c>
      <c r="C772" s="331"/>
      <c r="E772" s="331">
        <v>284166.32</v>
      </c>
      <c r="F772" s="343">
        <v>142</v>
      </c>
      <c r="G772" s="210">
        <f t="shared" si="14"/>
        <v>1081436.9399999967</v>
      </c>
      <c r="H772" s="250" t="s">
        <v>4992</v>
      </c>
      <c r="I772" s="99" t="s">
        <v>4974</v>
      </c>
    </row>
    <row r="773" spans="1:9">
      <c r="A773" s="212">
        <v>42523</v>
      </c>
      <c r="B773" s="127" t="s">
        <v>4993</v>
      </c>
      <c r="C773" s="331"/>
      <c r="E773" s="331">
        <v>233423.28</v>
      </c>
      <c r="F773" s="343">
        <v>143</v>
      </c>
      <c r="G773" s="210">
        <f t="shared" si="14"/>
        <v>797270.61999999662</v>
      </c>
      <c r="H773" s="250" t="s">
        <v>4994</v>
      </c>
      <c r="I773" s="99" t="s">
        <v>4974</v>
      </c>
    </row>
    <row r="774" spans="1:9">
      <c r="A774" s="212">
        <v>42523</v>
      </c>
      <c r="B774" s="127" t="s">
        <v>4995</v>
      </c>
      <c r="C774" s="331"/>
      <c r="E774" s="331">
        <v>100899.62</v>
      </c>
      <c r="F774" s="343">
        <v>144</v>
      </c>
      <c r="G774" s="210">
        <f t="shared" si="14"/>
        <v>563847.33999999659</v>
      </c>
      <c r="H774" s="250" t="s">
        <v>4996</v>
      </c>
      <c r="I774" s="99" t="s">
        <v>4974</v>
      </c>
    </row>
    <row r="775" spans="1:9">
      <c r="A775" s="212">
        <v>42523</v>
      </c>
      <c r="B775" s="127" t="s">
        <v>4997</v>
      </c>
      <c r="C775" s="331"/>
      <c r="E775" s="331">
        <v>326697.19</v>
      </c>
      <c r="F775" s="343">
        <v>145</v>
      </c>
      <c r="G775" s="210">
        <f t="shared" si="14"/>
        <v>462947.7199999966</v>
      </c>
      <c r="H775" s="250" t="s">
        <v>4998</v>
      </c>
      <c r="I775" s="99" t="s">
        <v>4974</v>
      </c>
    </row>
    <row r="776" spans="1:9">
      <c r="A776" s="212">
        <v>42523</v>
      </c>
      <c r="B776" s="123" t="s">
        <v>4999</v>
      </c>
      <c r="C776" s="331"/>
      <c r="E776" s="331">
        <v>1840</v>
      </c>
      <c r="F776" s="343">
        <v>21</v>
      </c>
      <c r="G776" s="210">
        <f t="shared" si="14"/>
        <v>136250.52999999656</v>
      </c>
      <c r="H776" s="250" t="s">
        <v>5000</v>
      </c>
    </row>
    <row r="777" spans="1:9">
      <c r="A777" s="212">
        <v>42523</v>
      </c>
      <c r="B777" s="337" t="s">
        <v>5001</v>
      </c>
      <c r="C777" s="331"/>
      <c r="E777" s="331">
        <v>16829.55</v>
      </c>
      <c r="F777" s="343">
        <v>9</v>
      </c>
      <c r="G777" s="210">
        <f t="shared" ref="G777:G786" si="15">+G778-C777+E777</f>
        <v>134410.52999999656</v>
      </c>
      <c r="H777" s="250" t="s">
        <v>5002</v>
      </c>
    </row>
    <row r="778" spans="1:9">
      <c r="A778" s="212">
        <v>42523</v>
      </c>
      <c r="B778" s="123" t="s">
        <v>5003</v>
      </c>
      <c r="C778" s="331">
        <v>5484.21</v>
      </c>
      <c r="D778" s="340">
        <v>15</v>
      </c>
      <c r="E778" s="331"/>
      <c r="F778" s="343"/>
      <c r="G778" s="210">
        <f t="shared" si="15"/>
        <v>117580.97999999656</v>
      </c>
    </row>
    <row r="779" spans="1:9">
      <c r="A779" s="212">
        <v>42523</v>
      </c>
      <c r="B779" s="123" t="s">
        <v>5004</v>
      </c>
      <c r="C779" s="331"/>
      <c r="E779" s="331">
        <v>57000</v>
      </c>
      <c r="F779" s="343">
        <v>14</v>
      </c>
      <c r="G779" s="210">
        <f t="shared" si="15"/>
        <v>123065.18999999657</v>
      </c>
    </row>
    <row r="780" spans="1:9">
      <c r="A780" s="212">
        <v>42523</v>
      </c>
      <c r="B780" s="266" t="s">
        <v>5005</v>
      </c>
      <c r="C780" s="331">
        <v>350468.09</v>
      </c>
      <c r="D780" s="340">
        <v>18</v>
      </c>
      <c r="E780" s="331"/>
      <c r="F780" s="343"/>
      <c r="G780" s="210">
        <f t="shared" si="15"/>
        <v>66065.189999996568</v>
      </c>
    </row>
    <row r="781" spans="1:9">
      <c r="A781" s="212">
        <v>42523</v>
      </c>
      <c r="B781" s="266" t="s">
        <v>5006</v>
      </c>
      <c r="C781" s="331"/>
      <c r="E781" s="331">
        <v>100000</v>
      </c>
      <c r="F781" s="343">
        <v>15</v>
      </c>
      <c r="G781" s="210">
        <f t="shared" si="15"/>
        <v>416533.27999999659</v>
      </c>
    </row>
    <row r="782" spans="1:9">
      <c r="A782" s="212">
        <v>42523</v>
      </c>
      <c r="B782" s="203" t="s">
        <v>5007</v>
      </c>
      <c r="C782" s="204">
        <v>517657.04</v>
      </c>
      <c r="D782" s="254">
        <v>17</v>
      </c>
      <c r="E782" s="204"/>
      <c r="F782" s="232"/>
      <c r="G782" s="210">
        <f t="shared" si="15"/>
        <v>316533.27999999659</v>
      </c>
    </row>
    <row r="783" spans="1:9">
      <c r="A783" s="212">
        <v>42523</v>
      </c>
      <c r="B783" s="203" t="s">
        <v>5008</v>
      </c>
      <c r="C783" s="204"/>
      <c r="D783" s="254"/>
      <c r="E783" s="204">
        <v>401000</v>
      </c>
      <c r="F783" s="232">
        <v>13</v>
      </c>
      <c r="G783" s="210">
        <f t="shared" si="15"/>
        <v>834190.31999999657</v>
      </c>
      <c r="H783" s="250" t="s">
        <v>5009</v>
      </c>
    </row>
    <row r="784" spans="1:9">
      <c r="A784" s="212">
        <v>42523</v>
      </c>
      <c r="B784" s="229" t="s">
        <v>5010</v>
      </c>
      <c r="C784" s="204">
        <v>5000</v>
      </c>
      <c r="D784" s="340" t="s">
        <v>5039</v>
      </c>
      <c r="E784" s="204"/>
      <c r="F784" s="232"/>
      <c r="G784" s="210">
        <f t="shared" si="15"/>
        <v>433190.31999999657</v>
      </c>
    </row>
    <row r="785" spans="1:11">
      <c r="A785" s="212">
        <v>42523</v>
      </c>
      <c r="B785" s="224" t="s">
        <v>50</v>
      </c>
      <c r="C785" s="210">
        <v>3.01</v>
      </c>
      <c r="D785" s="340" t="s">
        <v>5041</v>
      </c>
      <c r="E785" s="210"/>
      <c r="F785" s="343"/>
      <c r="G785" s="210">
        <f t="shared" si="15"/>
        <v>438190.31999999657</v>
      </c>
    </row>
    <row r="786" spans="1:11">
      <c r="A786" s="212">
        <v>42523</v>
      </c>
      <c r="B786" s="224" t="s">
        <v>52</v>
      </c>
      <c r="C786" s="210">
        <v>18.829999999999998</v>
      </c>
      <c r="D786" s="340" t="s">
        <v>5041</v>
      </c>
      <c r="E786" s="210"/>
      <c r="F786" s="343"/>
      <c r="G786" s="210">
        <f t="shared" si="15"/>
        <v>438193.32999999658</v>
      </c>
    </row>
    <row r="787" spans="1:11">
      <c r="A787" s="212">
        <v>42523</v>
      </c>
      <c r="B787" s="213" t="s">
        <v>53</v>
      </c>
      <c r="E787" s="210">
        <v>3224.3</v>
      </c>
      <c r="F787" s="343">
        <v>2</v>
      </c>
      <c r="G787" s="210">
        <f t="shared" ref="G787:G813" si="16">+G788-C787+E787</f>
        <v>438212.1599999966</v>
      </c>
      <c r="H787" s="270" t="s">
        <v>5011</v>
      </c>
    </row>
    <row r="788" spans="1:11">
      <c r="A788" s="212">
        <v>42523</v>
      </c>
      <c r="B788" s="224" t="s">
        <v>55</v>
      </c>
      <c r="C788" s="210">
        <v>22.56</v>
      </c>
      <c r="D788" s="340" t="s">
        <v>5041</v>
      </c>
      <c r="E788" s="210"/>
      <c r="F788" s="343"/>
      <c r="G788" s="210">
        <f t="shared" si="16"/>
        <v>434987.85999999661</v>
      </c>
    </row>
    <row r="789" spans="1:11">
      <c r="A789" s="212">
        <v>42523</v>
      </c>
      <c r="B789" s="224" t="s">
        <v>56</v>
      </c>
      <c r="C789" s="210">
        <v>141.03</v>
      </c>
      <c r="D789" s="340" t="s">
        <v>5041</v>
      </c>
      <c r="E789" s="210"/>
      <c r="F789" s="343"/>
      <c r="G789" s="210">
        <f t="shared" si="16"/>
        <v>435010.41999999661</v>
      </c>
    </row>
    <row r="790" spans="1:11">
      <c r="A790" s="212">
        <v>42523</v>
      </c>
      <c r="B790" s="213" t="s">
        <v>57</v>
      </c>
      <c r="E790" s="210">
        <v>5757.3</v>
      </c>
      <c r="F790" s="343">
        <v>2</v>
      </c>
      <c r="G790" s="210">
        <f t="shared" si="16"/>
        <v>435151.44999999664</v>
      </c>
      <c r="H790" s="270" t="s">
        <v>5011</v>
      </c>
    </row>
    <row r="791" spans="1:11">
      <c r="A791" s="212">
        <v>42522</v>
      </c>
      <c r="B791" s="213" t="s">
        <v>5012</v>
      </c>
      <c r="E791" s="210">
        <v>89700</v>
      </c>
      <c r="F791" s="343">
        <v>7</v>
      </c>
      <c r="G791" s="210">
        <f t="shared" si="16"/>
        <v>429394.14999999665</v>
      </c>
      <c r="H791" s="250" t="s">
        <v>5013</v>
      </c>
      <c r="J791" s="99">
        <v>429394.15</v>
      </c>
      <c r="K791" s="129">
        <f>+G791-J791</f>
        <v>-3.3760443329811096E-9</v>
      </c>
    </row>
    <row r="792" spans="1:11">
      <c r="A792" s="162">
        <v>42156</v>
      </c>
      <c r="B792" s="128" t="s">
        <v>5014</v>
      </c>
      <c r="E792" s="210">
        <v>117500</v>
      </c>
      <c r="F792" s="343">
        <v>6</v>
      </c>
      <c r="G792" s="210">
        <f t="shared" si="16"/>
        <v>339694.14999999665</v>
      </c>
      <c r="H792" s="250" t="s">
        <v>841</v>
      </c>
    </row>
    <row r="793" spans="1:11">
      <c r="A793" s="162">
        <v>42156</v>
      </c>
      <c r="B793" s="128" t="s">
        <v>5015</v>
      </c>
      <c r="E793" s="210">
        <v>81785.14</v>
      </c>
      <c r="F793" s="343">
        <v>4</v>
      </c>
      <c r="G793" s="210">
        <f t="shared" si="16"/>
        <v>222194.14999999665</v>
      </c>
      <c r="H793" s="250" t="s">
        <v>5016</v>
      </c>
    </row>
    <row r="794" spans="1:11">
      <c r="A794" s="162">
        <v>42156</v>
      </c>
      <c r="B794" s="128" t="s">
        <v>5017</v>
      </c>
      <c r="C794" s="210">
        <v>11990.94</v>
      </c>
      <c r="D794" s="340">
        <v>5</v>
      </c>
      <c r="E794" s="210"/>
      <c r="F794" s="343"/>
      <c r="G794" s="210">
        <f t="shared" si="16"/>
        <v>140409.00999999666</v>
      </c>
    </row>
    <row r="795" spans="1:11">
      <c r="A795" s="162">
        <v>42156</v>
      </c>
      <c r="B795" s="128" t="s">
        <v>5018</v>
      </c>
      <c r="C795" s="210">
        <v>10804.81</v>
      </c>
      <c r="D795" s="340">
        <v>6</v>
      </c>
      <c r="E795" s="210"/>
      <c r="F795" s="343"/>
      <c r="G795" s="210">
        <f t="shared" si="16"/>
        <v>152399.94999999666</v>
      </c>
    </row>
    <row r="796" spans="1:11">
      <c r="A796" s="162">
        <v>42156</v>
      </c>
      <c r="B796" s="128" t="s">
        <v>5019</v>
      </c>
      <c r="C796" s="210">
        <v>81404.160000000003</v>
      </c>
      <c r="D796" s="340">
        <v>2</v>
      </c>
      <c r="E796" s="210"/>
      <c r="F796" s="343"/>
      <c r="G796" s="210">
        <f t="shared" si="16"/>
        <v>163204.75999999666</v>
      </c>
    </row>
    <row r="797" spans="1:11">
      <c r="A797" s="162">
        <v>42156</v>
      </c>
      <c r="B797" s="128" t="s">
        <v>89</v>
      </c>
      <c r="E797" s="210">
        <v>2260</v>
      </c>
      <c r="F797" s="343">
        <v>10</v>
      </c>
      <c r="G797" s="210">
        <f t="shared" si="16"/>
        <v>244608.91999999667</v>
      </c>
      <c r="H797" s="250" t="s">
        <v>5020</v>
      </c>
    </row>
    <row r="798" spans="1:11">
      <c r="A798" s="162">
        <v>42156</v>
      </c>
      <c r="B798" s="128" t="s">
        <v>5021</v>
      </c>
      <c r="E798" s="210">
        <v>244</v>
      </c>
      <c r="F798" s="343">
        <v>22</v>
      </c>
      <c r="G798" s="210">
        <f t="shared" si="16"/>
        <v>242348.91999999667</v>
      </c>
      <c r="H798" s="250" t="s">
        <v>5022</v>
      </c>
    </row>
    <row r="799" spans="1:11">
      <c r="A799" s="162">
        <v>42156</v>
      </c>
      <c r="B799" s="128" t="s">
        <v>5023</v>
      </c>
      <c r="C799" s="210">
        <v>747962.23</v>
      </c>
      <c r="D799" s="340">
        <v>7</v>
      </c>
      <c r="E799" s="210"/>
      <c r="F799" s="343"/>
      <c r="G799" s="210">
        <f t="shared" si="16"/>
        <v>242104.91999999667</v>
      </c>
    </row>
    <row r="800" spans="1:11">
      <c r="A800" s="162">
        <v>42156</v>
      </c>
      <c r="B800" s="128" t="s">
        <v>5024</v>
      </c>
      <c r="E800" s="210">
        <v>1225</v>
      </c>
      <c r="F800" s="343">
        <v>1</v>
      </c>
      <c r="G800" s="210">
        <f t="shared" si="16"/>
        <v>990067.14999999665</v>
      </c>
      <c r="H800" s="250" t="s">
        <v>5025</v>
      </c>
    </row>
    <row r="801" spans="1:8">
      <c r="A801" s="162">
        <v>42156</v>
      </c>
      <c r="B801" s="338" t="s">
        <v>5026</v>
      </c>
      <c r="E801" s="210">
        <v>19752.189999999999</v>
      </c>
      <c r="F801" s="343">
        <v>3</v>
      </c>
      <c r="G801" s="210">
        <f t="shared" si="16"/>
        <v>988842.14999999665</v>
      </c>
      <c r="H801" s="250" t="s">
        <v>5027</v>
      </c>
    </row>
    <row r="802" spans="1:8">
      <c r="A802" s="162">
        <v>42156</v>
      </c>
      <c r="B802" s="128" t="s">
        <v>5028</v>
      </c>
      <c r="E802" s="210">
        <v>5220</v>
      </c>
      <c r="F802" s="343" t="s">
        <v>2482</v>
      </c>
      <c r="G802" s="210">
        <f t="shared" si="16"/>
        <v>969089.9599999967</v>
      </c>
      <c r="H802" s="250" t="s">
        <v>5029</v>
      </c>
    </row>
    <row r="803" spans="1:8">
      <c r="A803" s="162">
        <v>42156</v>
      </c>
      <c r="B803" s="186" t="s">
        <v>5030</v>
      </c>
      <c r="C803" s="210">
        <v>5000</v>
      </c>
      <c r="D803" s="340" t="s">
        <v>5039</v>
      </c>
      <c r="E803" s="210"/>
      <c r="F803" s="343"/>
      <c r="G803" s="210">
        <f t="shared" si="16"/>
        <v>963869.9599999967</v>
      </c>
    </row>
    <row r="804" spans="1:8">
      <c r="A804" s="162">
        <v>42156</v>
      </c>
      <c r="B804" s="225" t="s">
        <v>3297</v>
      </c>
      <c r="C804" s="210">
        <v>11.97</v>
      </c>
      <c r="D804" s="340" t="s">
        <v>5041</v>
      </c>
      <c r="E804" s="210"/>
      <c r="F804" s="343"/>
      <c r="G804" s="210">
        <f t="shared" si="16"/>
        <v>968869.9599999967</v>
      </c>
    </row>
    <row r="805" spans="1:8">
      <c r="A805" s="162">
        <v>42156</v>
      </c>
      <c r="B805" s="225" t="s">
        <v>3298</v>
      </c>
      <c r="C805" s="210">
        <v>74.819999999999993</v>
      </c>
      <c r="D805" s="340" t="s">
        <v>5041</v>
      </c>
      <c r="E805" s="210"/>
      <c r="F805" s="343"/>
      <c r="G805" s="210">
        <f t="shared" si="16"/>
        <v>968881.92999999668</v>
      </c>
    </row>
    <row r="806" spans="1:8">
      <c r="A806" s="162">
        <v>42156</v>
      </c>
      <c r="B806" s="128" t="s">
        <v>3299</v>
      </c>
      <c r="E806" s="210">
        <v>11027.11</v>
      </c>
      <c r="F806" s="343" t="s">
        <v>2481</v>
      </c>
      <c r="G806" s="210">
        <f t="shared" si="16"/>
        <v>968956.74999999662</v>
      </c>
      <c r="H806" s="270" t="s">
        <v>5031</v>
      </c>
    </row>
    <row r="807" spans="1:8">
      <c r="A807" s="162">
        <v>42156</v>
      </c>
      <c r="B807" s="225" t="s">
        <v>3301</v>
      </c>
      <c r="C807" s="210">
        <v>252.34</v>
      </c>
      <c r="D807" s="340" t="s">
        <v>5041</v>
      </c>
      <c r="E807" s="210"/>
      <c r="F807" s="343"/>
      <c r="G807" s="210">
        <f t="shared" si="16"/>
        <v>957929.63999999664</v>
      </c>
    </row>
    <row r="808" spans="1:8">
      <c r="A808" s="162">
        <v>42156</v>
      </c>
      <c r="B808" s="225" t="s">
        <v>3302</v>
      </c>
      <c r="C808" s="210">
        <v>1577.11</v>
      </c>
      <c r="D808" s="340" t="s">
        <v>5041</v>
      </c>
      <c r="E808" s="210"/>
      <c r="F808" s="343"/>
      <c r="G808" s="210">
        <f t="shared" si="16"/>
        <v>958181.97999999661</v>
      </c>
    </row>
    <row r="809" spans="1:8">
      <c r="A809" s="162">
        <v>42156</v>
      </c>
      <c r="B809" s="128" t="s">
        <v>3303</v>
      </c>
      <c r="E809" s="210">
        <v>64372.44</v>
      </c>
      <c r="F809" s="343" t="s">
        <v>2481</v>
      </c>
      <c r="G809" s="210">
        <f t="shared" si="16"/>
        <v>959759.08999999659</v>
      </c>
      <c r="H809" s="270" t="s">
        <v>5031</v>
      </c>
    </row>
    <row r="810" spans="1:8">
      <c r="A810" s="162">
        <v>42156</v>
      </c>
      <c r="B810" s="225" t="s">
        <v>5032</v>
      </c>
      <c r="C810" s="210">
        <v>159.56</v>
      </c>
      <c r="D810" s="340" t="s">
        <v>5041</v>
      </c>
      <c r="E810" s="210"/>
      <c r="F810" s="343"/>
      <c r="G810" s="210">
        <f t="shared" si="16"/>
        <v>895386.64999999665</v>
      </c>
    </row>
    <row r="811" spans="1:8">
      <c r="A811" s="162">
        <v>42156</v>
      </c>
      <c r="B811" s="225" t="s">
        <v>5033</v>
      </c>
      <c r="C811" s="210">
        <v>997.27</v>
      </c>
      <c r="D811" s="340" t="s">
        <v>5041</v>
      </c>
      <c r="E811" s="210"/>
      <c r="F811" s="343"/>
      <c r="G811" s="210">
        <f t="shared" si="16"/>
        <v>895546.2099999967</v>
      </c>
    </row>
    <row r="812" spans="1:8">
      <c r="A812" s="162">
        <v>42156</v>
      </c>
      <c r="B812" s="128" t="s">
        <v>5034</v>
      </c>
      <c r="E812" s="210">
        <v>10804.81</v>
      </c>
      <c r="F812" s="343" t="s">
        <v>2481</v>
      </c>
      <c r="G812" s="210">
        <f t="shared" si="16"/>
        <v>896543.47999999672</v>
      </c>
      <c r="H812" s="270" t="s">
        <v>5031</v>
      </c>
    </row>
    <row r="813" spans="1:8">
      <c r="A813" s="162">
        <v>42156</v>
      </c>
      <c r="B813" s="225" t="s">
        <v>5035</v>
      </c>
      <c r="C813" s="210">
        <v>283.2</v>
      </c>
      <c r="D813" s="340" t="s">
        <v>5041</v>
      </c>
      <c r="E813" s="210"/>
      <c r="F813" s="343"/>
      <c r="G813" s="210">
        <f t="shared" si="16"/>
        <v>885738.66999999667</v>
      </c>
    </row>
    <row r="814" spans="1:8">
      <c r="A814" s="162">
        <v>42156</v>
      </c>
      <c r="B814" s="225" t="s">
        <v>5036</v>
      </c>
      <c r="C814" s="210">
        <v>1770</v>
      </c>
      <c r="D814" s="340" t="s">
        <v>5041</v>
      </c>
      <c r="E814" s="210"/>
      <c r="F814" s="343"/>
      <c r="G814" s="210">
        <f>+G815-C814+E814</f>
        <v>886021.86999999662</v>
      </c>
    </row>
    <row r="815" spans="1:8">
      <c r="E815" s="210"/>
      <c r="F815" s="343"/>
      <c r="G815" s="210">
        <v>887791.86999999662</v>
      </c>
    </row>
    <row r="817" spans="3:3">
      <c r="C817" s="210">
        <f>+C811+C808+C805+C789+C786+C759+C756+C696+C693+C690+C687+C684+C665+C662+C640+C637+C611+C608+C586+C583+C555+C552+C558+C549+C529+C526+C489+C486+C435+C432+C401+C398+C395+C365+C362+C359+C334+C331+C301+C298+C257+C254+C219+C216+C175+C172+C169+C166+C163+C136+C133+C80+C77+C27+C24+C814</f>
        <v>16031.130000000006</v>
      </c>
    </row>
    <row r="818" spans="3:3">
      <c r="C818" s="210">
        <f>+C817*0.16</f>
        <v>2564.9808000000012</v>
      </c>
    </row>
  </sheetData>
  <autoFilter ref="A6:H815"/>
  <mergeCells count="4">
    <mergeCell ref="A1:G1"/>
    <mergeCell ref="A3:B3"/>
    <mergeCell ref="A4:B4"/>
    <mergeCell ref="I231:Q23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707"/>
  <sheetViews>
    <sheetView topLeftCell="A286" workbookViewId="0">
      <selection activeCell="H135" sqref="H135"/>
    </sheetView>
  </sheetViews>
  <sheetFormatPr baseColWidth="10" defaultRowHeight="11.25"/>
  <cols>
    <col min="1" max="1" width="8.7109375" style="2" bestFit="1" customWidth="1"/>
    <col min="2" max="2" width="65.85546875" style="2" bestFit="1" customWidth="1"/>
    <col min="3" max="3" width="13.140625" style="19" bestFit="1" customWidth="1"/>
    <col min="4" max="4" width="6.140625" style="257" bestFit="1" customWidth="1"/>
    <col min="5" max="5" width="15.28515625" style="2" bestFit="1" customWidth="1"/>
    <col min="6" max="6" width="5.42578125" style="344" bestFit="1" customWidth="1"/>
    <col min="7" max="7" width="12" style="2" bestFit="1" customWidth="1"/>
    <col min="8" max="8" width="18.42578125" style="333" customWidth="1"/>
    <col min="9" max="9" width="35.140625" style="2" customWidth="1"/>
    <col min="10" max="11" width="11.42578125" style="2" customWidth="1"/>
    <col min="12" max="16384" width="11.42578125" style="2"/>
  </cols>
  <sheetData>
    <row r="1" spans="1:10" ht="12" thickBot="1">
      <c r="A1" s="505" t="s">
        <v>0</v>
      </c>
      <c r="B1" s="506"/>
      <c r="C1" s="506"/>
      <c r="D1" s="506"/>
      <c r="E1" s="506"/>
      <c r="F1" s="506"/>
      <c r="G1" s="508"/>
    </row>
    <row r="2" spans="1:10">
      <c r="A2" s="260">
        <v>42522</v>
      </c>
      <c r="B2" s="261" t="s">
        <v>1</v>
      </c>
      <c r="C2" s="197"/>
      <c r="D2" s="253"/>
      <c r="E2" s="320"/>
      <c r="F2" s="342"/>
      <c r="G2" s="321"/>
    </row>
    <row r="3" spans="1:10">
      <c r="A3" s="498" t="s">
        <v>2</v>
      </c>
      <c r="B3" s="498"/>
      <c r="C3" s="197"/>
      <c r="D3" s="253"/>
      <c r="E3" s="320"/>
      <c r="F3" s="342"/>
      <c r="G3" s="321"/>
    </row>
    <row r="4" spans="1:10">
      <c r="A4" s="500" t="s">
        <v>3</v>
      </c>
      <c r="B4" s="500"/>
      <c r="C4" s="197"/>
      <c r="D4" s="253"/>
      <c r="E4" s="320"/>
      <c r="F4" s="342"/>
      <c r="G4" s="321"/>
    </row>
    <row r="5" spans="1:10">
      <c r="A5" s="262"/>
      <c r="B5" s="346"/>
      <c r="C5" s="197"/>
      <c r="D5" s="253"/>
      <c r="E5" s="320"/>
      <c r="F5" s="342"/>
      <c r="G5" s="321"/>
    </row>
    <row r="6" spans="1:10">
      <c r="A6" s="106" t="s">
        <v>4</v>
      </c>
      <c r="B6" s="9" t="s">
        <v>5</v>
      </c>
      <c r="C6" s="200" t="s">
        <v>6</v>
      </c>
      <c r="D6" s="253"/>
      <c r="E6" s="263" t="s">
        <v>7</v>
      </c>
      <c r="F6" s="304"/>
      <c r="G6" s="263" t="s">
        <v>8</v>
      </c>
      <c r="J6" s="351"/>
    </row>
    <row r="7" spans="1:10">
      <c r="A7" s="322">
        <v>42581</v>
      </c>
      <c r="B7" s="385" t="s">
        <v>5044</v>
      </c>
      <c r="C7" s="27">
        <v>0</v>
      </c>
      <c r="D7" s="315"/>
      <c r="E7" s="48">
        <v>1840</v>
      </c>
      <c r="F7" s="81"/>
      <c r="G7" s="48">
        <v>1559798.91</v>
      </c>
      <c r="J7" s="351"/>
    </row>
    <row r="8" spans="1:10">
      <c r="A8" s="322">
        <v>42581</v>
      </c>
      <c r="B8" s="385" t="s">
        <v>5045</v>
      </c>
      <c r="C8" s="27">
        <v>0</v>
      </c>
      <c r="D8" s="315"/>
      <c r="E8" s="48">
        <v>5000.01</v>
      </c>
      <c r="F8" s="81"/>
      <c r="G8" s="48">
        <v>1557958.91</v>
      </c>
      <c r="H8" s="333" t="s">
        <v>5046</v>
      </c>
      <c r="J8" s="351"/>
    </row>
    <row r="9" spans="1:10">
      <c r="A9" s="322">
        <v>42581</v>
      </c>
      <c r="B9" s="284" t="s">
        <v>5047</v>
      </c>
      <c r="C9" s="27">
        <v>5000</v>
      </c>
      <c r="D9" s="315" t="s">
        <v>5900</v>
      </c>
      <c r="E9" s="48">
        <v>0</v>
      </c>
      <c r="F9" s="81"/>
      <c r="G9" s="48">
        <v>1552958.9</v>
      </c>
      <c r="J9" s="351"/>
    </row>
    <row r="10" spans="1:10">
      <c r="A10" s="322">
        <v>42581</v>
      </c>
      <c r="B10" s="385" t="s">
        <v>5048</v>
      </c>
      <c r="C10" s="27">
        <v>0</v>
      </c>
      <c r="D10" s="315"/>
      <c r="E10" s="48">
        <v>30938.959999999999</v>
      </c>
      <c r="F10" s="81"/>
      <c r="G10" s="48">
        <v>1557958.9</v>
      </c>
      <c r="H10" s="333" t="s">
        <v>5049</v>
      </c>
      <c r="J10" s="351"/>
    </row>
    <row r="11" spans="1:10" ht="12" thickBot="1">
      <c r="A11" s="379">
        <v>42581</v>
      </c>
      <c r="B11" s="386" t="s">
        <v>5050</v>
      </c>
      <c r="C11" s="380">
        <v>0</v>
      </c>
      <c r="D11" s="381"/>
      <c r="E11" s="382">
        <v>2752.11</v>
      </c>
      <c r="F11" s="383"/>
      <c r="G11" s="382">
        <v>1527019.94</v>
      </c>
      <c r="H11" s="384" t="s">
        <v>5051</v>
      </c>
      <c r="J11" s="351"/>
    </row>
    <row r="12" spans="1:10">
      <c r="A12" s="322">
        <v>42580</v>
      </c>
      <c r="B12" s="299" t="s">
        <v>5052</v>
      </c>
      <c r="C12" s="27">
        <v>518.89</v>
      </c>
      <c r="D12" s="315" t="s">
        <v>819</v>
      </c>
      <c r="E12" s="48">
        <v>0</v>
      </c>
      <c r="F12" s="81"/>
      <c r="G12" s="48">
        <v>1526852.79</v>
      </c>
      <c r="J12" s="351"/>
    </row>
    <row r="13" spans="1:10">
      <c r="A13" s="322">
        <v>42580</v>
      </c>
      <c r="B13" s="299" t="s">
        <v>5052</v>
      </c>
      <c r="C13" s="27">
        <v>3243.12</v>
      </c>
      <c r="D13" s="315" t="s">
        <v>819</v>
      </c>
      <c r="E13" s="48">
        <v>0</v>
      </c>
      <c r="F13" s="81"/>
      <c r="G13" s="48">
        <v>1527371.68</v>
      </c>
      <c r="J13" s="351"/>
    </row>
    <row r="14" spans="1:10">
      <c r="A14" s="322">
        <v>42580</v>
      </c>
      <c r="B14" s="9" t="s">
        <v>5053</v>
      </c>
      <c r="C14" s="27">
        <v>2015</v>
      </c>
      <c r="D14" s="315">
        <v>200</v>
      </c>
      <c r="E14" s="48">
        <v>0</v>
      </c>
      <c r="F14" s="81"/>
      <c r="G14" s="48">
        <v>1530614.8</v>
      </c>
      <c r="H14" s="333" t="s">
        <v>5054</v>
      </c>
      <c r="J14" s="351"/>
    </row>
    <row r="15" spans="1:10">
      <c r="A15" s="322">
        <v>42580</v>
      </c>
      <c r="B15" s="9" t="s">
        <v>5055</v>
      </c>
      <c r="C15" s="27">
        <v>14</v>
      </c>
      <c r="D15" s="315">
        <v>201</v>
      </c>
      <c r="E15" s="48">
        <v>0</v>
      </c>
      <c r="F15" s="81"/>
      <c r="G15" s="48">
        <v>1532629.8</v>
      </c>
      <c r="H15" s="333" t="s">
        <v>5056</v>
      </c>
      <c r="J15" s="351"/>
    </row>
    <row r="16" spans="1:10">
      <c r="A16" s="322">
        <v>42580</v>
      </c>
      <c r="B16" s="9" t="s">
        <v>5057</v>
      </c>
      <c r="C16" s="27">
        <v>98</v>
      </c>
      <c r="D16" s="315">
        <v>202</v>
      </c>
      <c r="E16" s="48">
        <v>0</v>
      </c>
      <c r="F16" s="81"/>
      <c r="G16" s="48">
        <v>1532643.8</v>
      </c>
      <c r="H16" s="333" t="s">
        <v>5058</v>
      </c>
      <c r="J16" s="351"/>
    </row>
    <row r="17" spans="1:10">
      <c r="A17" s="322">
        <v>42580</v>
      </c>
      <c r="B17" s="9" t="s">
        <v>5059</v>
      </c>
      <c r="C17" s="27">
        <v>44</v>
      </c>
      <c r="D17" s="315">
        <v>203</v>
      </c>
      <c r="E17" s="48">
        <v>0</v>
      </c>
      <c r="F17" s="81"/>
      <c r="G17" s="48">
        <v>1532741.8</v>
      </c>
      <c r="H17" s="333" t="s">
        <v>5060</v>
      </c>
      <c r="J17" s="351"/>
    </row>
    <row r="18" spans="1:10">
      <c r="A18" s="322">
        <v>42580</v>
      </c>
      <c r="B18" s="9" t="s">
        <v>5061</v>
      </c>
      <c r="C18" s="27">
        <v>29</v>
      </c>
      <c r="D18" s="315">
        <v>204</v>
      </c>
      <c r="E18" s="48">
        <v>0</v>
      </c>
      <c r="F18" s="81"/>
      <c r="G18" s="48">
        <v>1532785.8</v>
      </c>
      <c r="H18" s="333" t="s">
        <v>5062</v>
      </c>
      <c r="J18" s="351"/>
    </row>
    <row r="19" spans="1:10">
      <c r="A19" s="322">
        <v>42580</v>
      </c>
      <c r="B19" s="9" t="s">
        <v>5063</v>
      </c>
      <c r="C19" s="27">
        <v>495</v>
      </c>
      <c r="D19" s="315">
        <v>205</v>
      </c>
      <c r="E19" s="48">
        <v>0</v>
      </c>
      <c r="F19" s="81"/>
      <c r="G19" s="48">
        <v>1532814.8</v>
      </c>
      <c r="H19" s="333" t="s">
        <v>5064</v>
      </c>
      <c r="J19" s="351"/>
    </row>
    <row r="20" spans="1:10">
      <c r="A20" s="322">
        <v>42580</v>
      </c>
      <c r="B20" s="9" t="s">
        <v>5065</v>
      </c>
      <c r="C20" s="27">
        <v>14</v>
      </c>
      <c r="D20" s="315">
        <v>206</v>
      </c>
      <c r="E20" s="48">
        <v>0</v>
      </c>
      <c r="F20" s="81"/>
      <c r="G20" s="48">
        <v>1533309.8</v>
      </c>
      <c r="H20" s="333" t="s">
        <v>5066</v>
      </c>
      <c r="J20" s="351"/>
    </row>
    <row r="21" spans="1:10">
      <c r="A21" s="322">
        <v>42580</v>
      </c>
      <c r="B21" s="9" t="s">
        <v>5067</v>
      </c>
      <c r="C21" s="27">
        <v>1939</v>
      </c>
      <c r="D21" s="315">
        <v>207</v>
      </c>
      <c r="E21" s="48">
        <v>0</v>
      </c>
      <c r="F21" s="81"/>
      <c r="G21" s="48">
        <v>1533323.8</v>
      </c>
      <c r="H21" s="333" t="s">
        <v>5068</v>
      </c>
      <c r="J21" s="351"/>
    </row>
    <row r="22" spans="1:10">
      <c r="A22" s="322">
        <v>42580</v>
      </c>
      <c r="B22" s="9" t="s">
        <v>5069</v>
      </c>
      <c r="C22" s="27">
        <v>0</v>
      </c>
      <c r="D22" s="315"/>
      <c r="E22" s="48">
        <v>35000</v>
      </c>
      <c r="F22" s="81">
        <v>270</v>
      </c>
      <c r="G22" s="48">
        <v>1535262.8</v>
      </c>
      <c r="H22" s="333" t="s">
        <v>5070</v>
      </c>
      <c r="J22" s="351"/>
    </row>
    <row r="23" spans="1:10">
      <c r="A23" s="322">
        <v>42580</v>
      </c>
      <c r="B23" s="9" t="s">
        <v>5071</v>
      </c>
      <c r="C23" s="27">
        <v>0</v>
      </c>
      <c r="D23" s="315"/>
      <c r="E23" s="48">
        <v>58000</v>
      </c>
      <c r="F23" s="81"/>
      <c r="G23" s="48">
        <v>1500262.8</v>
      </c>
      <c r="H23" s="333" t="s">
        <v>5072</v>
      </c>
      <c r="J23" s="351"/>
    </row>
    <row r="24" spans="1:10">
      <c r="A24" s="322">
        <v>42580</v>
      </c>
      <c r="B24" s="9" t="s">
        <v>5073</v>
      </c>
      <c r="C24" s="27">
        <v>661.59</v>
      </c>
      <c r="D24" s="315" t="s">
        <v>773</v>
      </c>
      <c r="E24" s="48">
        <v>0</v>
      </c>
      <c r="F24" s="81"/>
      <c r="G24" s="48">
        <v>1442262.8</v>
      </c>
      <c r="J24" s="351"/>
    </row>
    <row r="25" spans="1:10">
      <c r="A25" s="322">
        <v>42580</v>
      </c>
      <c r="B25" s="9" t="s">
        <v>5074</v>
      </c>
      <c r="C25" s="27">
        <v>463.62</v>
      </c>
      <c r="D25" s="315" t="s">
        <v>774</v>
      </c>
      <c r="E25" s="48">
        <v>0</v>
      </c>
      <c r="F25" s="361"/>
      <c r="G25" s="48">
        <v>1442924.39</v>
      </c>
      <c r="J25" s="351"/>
    </row>
    <row r="26" spans="1:10">
      <c r="A26" s="322">
        <v>42580</v>
      </c>
      <c r="B26" s="9" t="s">
        <v>5075</v>
      </c>
      <c r="C26" s="27">
        <v>100</v>
      </c>
      <c r="D26" s="315" t="s">
        <v>772</v>
      </c>
      <c r="E26" s="48">
        <v>0</v>
      </c>
      <c r="F26" s="81"/>
      <c r="G26" s="48">
        <v>1443388.01</v>
      </c>
      <c r="J26" s="351"/>
    </row>
    <row r="27" spans="1:10">
      <c r="A27" s="322">
        <v>42580</v>
      </c>
      <c r="B27" s="9" t="s">
        <v>5076</v>
      </c>
      <c r="C27" s="27">
        <v>380</v>
      </c>
      <c r="D27" s="315" t="s">
        <v>775</v>
      </c>
      <c r="E27" s="48">
        <v>0</v>
      </c>
      <c r="F27" s="81"/>
      <c r="G27" s="48">
        <v>1443488.01</v>
      </c>
      <c r="J27" s="351"/>
    </row>
    <row r="28" spans="1:10">
      <c r="A28" s="322">
        <v>42580</v>
      </c>
      <c r="B28" s="9" t="s">
        <v>5077</v>
      </c>
      <c r="C28" s="27">
        <v>0</v>
      </c>
      <c r="D28" s="315"/>
      <c r="E28" s="48">
        <v>40000</v>
      </c>
      <c r="F28" s="81">
        <v>263</v>
      </c>
      <c r="G28" s="48">
        <v>1443868.01</v>
      </c>
      <c r="H28" s="333" t="s">
        <v>5078</v>
      </c>
      <c r="J28" s="351"/>
    </row>
    <row r="29" spans="1:10">
      <c r="A29" s="322">
        <v>42580</v>
      </c>
      <c r="B29" s="9" t="s">
        <v>5077</v>
      </c>
      <c r="C29" s="27">
        <v>0</v>
      </c>
      <c r="D29" s="315"/>
      <c r="E29" s="48">
        <v>3030</v>
      </c>
      <c r="F29" s="81">
        <v>255</v>
      </c>
      <c r="G29" s="48">
        <v>1403868.01</v>
      </c>
      <c r="H29" s="333" t="s">
        <v>5079</v>
      </c>
      <c r="J29" s="351"/>
    </row>
    <row r="30" spans="1:10">
      <c r="A30" s="322">
        <v>42580</v>
      </c>
      <c r="B30" s="9" t="s">
        <v>5077</v>
      </c>
      <c r="C30" s="27">
        <v>0</v>
      </c>
      <c r="D30" s="315"/>
      <c r="E30" s="48">
        <v>3030</v>
      </c>
      <c r="F30" s="81">
        <v>258</v>
      </c>
      <c r="G30" s="48">
        <v>1400838.01</v>
      </c>
      <c r="H30" s="333" t="s">
        <v>5080</v>
      </c>
      <c r="J30" s="351"/>
    </row>
    <row r="31" spans="1:10">
      <c r="A31" s="322">
        <v>42580</v>
      </c>
      <c r="B31" s="9" t="s">
        <v>5081</v>
      </c>
      <c r="C31" s="27">
        <v>3071.46</v>
      </c>
      <c r="D31" s="315">
        <v>173</v>
      </c>
      <c r="E31" s="48">
        <v>0</v>
      </c>
      <c r="F31" s="81"/>
      <c r="G31" s="48">
        <v>1397808.01</v>
      </c>
      <c r="J31" s="351"/>
    </row>
    <row r="32" spans="1:10">
      <c r="A32" s="322">
        <v>42580</v>
      </c>
      <c r="B32" s="9" t="s">
        <v>5082</v>
      </c>
      <c r="C32" s="27">
        <v>0</v>
      </c>
      <c r="D32" s="315"/>
      <c r="E32" s="48">
        <v>433760</v>
      </c>
      <c r="F32" s="81">
        <v>350</v>
      </c>
      <c r="G32" s="48">
        <v>1400879.47</v>
      </c>
      <c r="J32" s="351"/>
    </row>
    <row r="33" spans="1:10">
      <c r="A33" s="322">
        <v>42580</v>
      </c>
      <c r="B33" s="9" t="s">
        <v>5083</v>
      </c>
      <c r="C33" s="27">
        <v>0</v>
      </c>
      <c r="D33" s="315"/>
      <c r="E33" s="48">
        <v>60000</v>
      </c>
      <c r="F33" s="81">
        <v>269</v>
      </c>
      <c r="G33" s="48">
        <v>967119.47</v>
      </c>
      <c r="H33" s="333" t="s">
        <v>5084</v>
      </c>
      <c r="J33" s="351"/>
    </row>
    <row r="34" spans="1:10">
      <c r="A34" s="322">
        <v>42580</v>
      </c>
      <c r="B34" s="9" t="s">
        <v>5085</v>
      </c>
      <c r="C34" s="27">
        <v>11136</v>
      </c>
      <c r="D34" s="315">
        <v>208</v>
      </c>
      <c r="E34" s="48">
        <v>0</v>
      </c>
      <c r="F34" s="81"/>
      <c r="G34" s="48">
        <v>907119.47</v>
      </c>
      <c r="J34" s="351"/>
    </row>
    <row r="35" spans="1:10">
      <c r="A35" s="322">
        <v>42580</v>
      </c>
      <c r="B35" s="9" t="s">
        <v>5086</v>
      </c>
      <c r="C35" s="27">
        <v>122000</v>
      </c>
      <c r="D35" s="315">
        <v>350</v>
      </c>
      <c r="E35" s="48">
        <v>0</v>
      </c>
      <c r="F35" s="81"/>
      <c r="G35" s="48">
        <v>918255.47</v>
      </c>
      <c r="J35" s="351"/>
    </row>
    <row r="36" spans="1:10">
      <c r="A36" s="322">
        <v>42580</v>
      </c>
      <c r="B36" s="9" t="s">
        <v>5087</v>
      </c>
      <c r="C36" s="27">
        <v>389660.79</v>
      </c>
      <c r="D36" s="315">
        <v>212</v>
      </c>
      <c r="E36" s="48">
        <v>0</v>
      </c>
      <c r="F36" s="81"/>
      <c r="G36" s="48">
        <v>1040255.47</v>
      </c>
      <c r="J36" s="351"/>
    </row>
    <row r="37" spans="1:10">
      <c r="A37" s="322">
        <v>42580</v>
      </c>
      <c r="B37" s="9" t="s">
        <v>5088</v>
      </c>
      <c r="C37" s="27">
        <v>3700.4</v>
      </c>
      <c r="D37" s="315">
        <v>209</v>
      </c>
      <c r="E37" s="48">
        <v>0</v>
      </c>
      <c r="F37" s="81"/>
      <c r="G37" s="48">
        <v>1429916.26</v>
      </c>
      <c r="J37" s="351"/>
    </row>
    <row r="38" spans="1:10">
      <c r="A38" s="322">
        <v>42580</v>
      </c>
      <c r="B38" s="9" t="s">
        <v>5089</v>
      </c>
      <c r="C38" s="27">
        <v>2172.16</v>
      </c>
      <c r="D38" s="315">
        <v>211</v>
      </c>
      <c r="E38" s="48">
        <v>0</v>
      </c>
      <c r="F38" s="81"/>
      <c r="G38" s="48">
        <v>1433616.66</v>
      </c>
      <c r="J38" s="351"/>
    </row>
    <row r="39" spans="1:10">
      <c r="A39" s="322">
        <v>42580</v>
      </c>
      <c r="B39" s="9" t="s">
        <v>5090</v>
      </c>
      <c r="C39" s="27">
        <v>262633.09000000003</v>
      </c>
      <c r="D39" s="315">
        <v>210</v>
      </c>
      <c r="E39" s="48">
        <v>0</v>
      </c>
      <c r="F39" s="81"/>
      <c r="G39" s="48">
        <v>1435788.82</v>
      </c>
      <c r="J39" s="351"/>
    </row>
    <row r="40" spans="1:10">
      <c r="A40" s="322">
        <v>42580</v>
      </c>
      <c r="B40" s="9" t="s">
        <v>5091</v>
      </c>
      <c r="C40" s="27">
        <v>0</v>
      </c>
      <c r="D40" s="315"/>
      <c r="E40" s="48">
        <v>1025</v>
      </c>
      <c r="F40" s="81">
        <v>266</v>
      </c>
      <c r="G40" s="48">
        <v>1698421.91</v>
      </c>
      <c r="H40" s="333" t="s">
        <v>5092</v>
      </c>
      <c r="I40" s="2" t="s">
        <v>5093</v>
      </c>
      <c r="J40" s="351"/>
    </row>
    <row r="41" spans="1:10">
      <c r="A41" s="322">
        <v>42580</v>
      </c>
      <c r="B41" s="9" t="s">
        <v>5094</v>
      </c>
      <c r="C41" s="27">
        <v>0</v>
      </c>
      <c r="D41" s="315"/>
      <c r="E41" s="48">
        <v>3030</v>
      </c>
      <c r="F41" s="81">
        <v>265</v>
      </c>
      <c r="G41" s="48">
        <v>1697396.91</v>
      </c>
      <c r="H41" s="333" t="s">
        <v>5095</v>
      </c>
      <c r="I41" s="2" t="s">
        <v>5096</v>
      </c>
      <c r="J41" s="351"/>
    </row>
    <row r="42" spans="1:10">
      <c r="A42" s="322">
        <v>42580</v>
      </c>
      <c r="B42" s="9" t="s">
        <v>5097</v>
      </c>
      <c r="C42" s="27">
        <v>0</v>
      </c>
      <c r="D42" s="315"/>
      <c r="E42" s="48">
        <v>1025</v>
      </c>
      <c r="F42" s="81">
        <v>267</v>
      </c>
      <c r="G42" s="48">
        <v>1694366.91</v>
      </c>
      <c r="H42" s="333" t="s">
        <v>5098</v>
      </c>
      <c r="I42" s="2" t="s">
        <v>5099</v>
      </c>
      <c r="J42" s="351"/>
    </row>
    <row r="43" spans="1:10">
      <c r="A43" s="322">
        <v>42580</v>
      </c>
      <c r="B43" s="9" t="s">
        <v>5100</v>
      </c>
      <c r="C43" s="27">
        <v>2418.5</v>
      </c>
      <c r="D43" s="315">
        <v>170</v>
      </c>
      <c r="E43" s="48">
        <v>0</v>
      </c>
      <c r="F43" s="81"/>
      <c r="G43" s="48">
        <v>1693341.91</v>
      </c>
      <c r="J43" s="351"/>
    </row>
    <row r="44" spans="1:10">
      <c r="A44" s="322">
        <v>42580</v>
      </c>
      <c r="B44" s="9" t="s">
        <v>5101</v>
      </c>
      <c r="C44" s="27">
        <v>0</v>
      </c>
      <c r="D44" s="315"/>
      <c r="E44" s="48">
        <v>4316.04</v>
      </c>
      <c r="F44" s="81">
        <v>264</v>
      </c>
      <c r="G44" s="48">
        <v>1695760.41</v>
      </c>
      <c r="H44" s="333" t="s">
        <v>5102</v>
      </c>
      <c r="J44" s="351"/>
    </row>
    <row r="45" spans="1:10">
      <c r="A45" s="322">
        <v>42580</v>
      </c>
      <c r="B45" s="9" t="s">
        <v>5103</v>
      </c>
      <c r="C45" s="27">
        <v>780635.04</v>
      </c>
      <c r="D45" s="315">
        <v>199</v>
      </c>
      <c r="E45" s="48">
        <v>0</v>
      </c>
      <c r="F45" s="81"/>
      <c r="G45" s="48">
        <v>1691444.37</v>
      </c>
      <c r="J45" s="351"/>
    </row>
    <row r="46" spans="1:10">
      <c r="A46" s="322">
        <v>42580</v>
      </c>
      <c r="B46" s="9" t="s">
        <v>5104</v>
      </c>
      <c r="C46" s="27">
        <v>0</v>
      </c>
      <c r="D46" s="315"/>
      <c r="E46" s="48">
        <v>32790.94</v>
      </c>
      <c r="F46" s="81">
        <v>249</v>
      </c>
      <c r="G46" s="48">
        <v>2472079.41</v>
      </c>
      <c r="H46" s="333" t="s">
        <v>5105</v>
      </c>
      <c r="J46" s="351"/>
    </row>
    <row r="47" spans="1:10">
      <c r="A47" s="322">
        <v>42580</v>
      </c>
      <c r="B47" s="9" t="s">
        <v>5106</v>
      </c>
      <c r="C47" s="27">
        <v>0</v>
      </c>
      <c r="D47" s="315"/>
      <c r="E47" s="48">
        <v>7805.12</v>
      </c>
      <c r="F47" s="81">
        <v>242</v>
      </c>
      <c r="G47" s="48">
        <v>2439288.4700000002</v>
      </c>
      <c r="H47" s="333" t="s">
        <v>5107</v>
      </c>
      <c r="J47" s="351"/>
    </row>
    <row r="48" spans="1:10">
      <c r="A48" s="322">
        <v>42580</v>
      </c>
      <c r="B48" s="299" t="s">
        <v>4180</v>
      </c>
      <c r="C48" s="27">
        <v>34.01</v>
      </c>
      <c r="D48" s="315" t="s">
        <v>819</v>
      </c>
      <c r="E48" s="48">
        <v>0</v>
      </c>
      <c r="F48" s="81"/>
      <c r="G48" s="48">
        <v>2431483.35</v>
      </c>
      <c r="J48" s="351"/>
    </row>
    <row r="49" spans="1:10">
      <c r="A49" s="322">
        <v>42580</v>
      </c>
      <c r="B49" s="299" t="s">
        <v>4181</v>
      </c>
      <c r="C49" s="27">
        <v>212.56</v>
      </c>
      <c r="D49" s="315" t="s">
        <v>819</v>
      </c>
      <c r="E49" s="48">
        <v>0</v>
      </c>
      <c r="F49" s="81"/>
      <c r="G49" s="48">
        <v>2431517.36</v>
      </c>
      <c r="J49" s="351"/>
    </row>
    <row r="50" spans="1:10">
      <c r="A50" s="322">
        <v>42580</v>
      </c>
      <c r="B50" s="9" t="s">
        <v>4182</v>
      </c>
      <c r="C50" s="27">
        <v>0</v>
      </c>
      <c r="D50" s="315"/>
      <c r="E50" s="48">
        <v>52913.38</v>
      </c>
      <c r="F50" s="81">
        <v>256</v>
      </c>
      <c r="G50" s="48">
        <v>2431729.92</v>
      </c>
      <c r="H50" s="347" t="s">
        <v>5108</v>
      </c>
      <c r="J50" s="351"/>
    </row>
    <row r="51" spans="1:10">
      <c r="A51" s="322">
        <v>42580</v>
      </c>
      <c r="B51" s="299" t="s">
        <v>4183</v>
      </c>
      <c r="C51" s="27">
        <v>79.88</v>
      </c>
      <c r="D51" s="315" t="s">
        <v>819</v>
      </c>
      <c r="E51" s="48">
        <v>0</v>
      </c>
      <c r="F51" s="81"/>
      <c r="G51" s="48">
        <v>2378816.54</v>
      </c>
      <c r="J51" s="351"/>
    </row>
    <row r="52" spans="1:10">
      <c r="A52" s="322">
        <v>42580</v>
      </c>
      <c r="B52" s="299" t="s">
        <v>4184</v>
      </c>
      <c r="C52" s="27">
        <v>499.24</v>
      </c>
      <c r="D52" s="315" t="s">
        <v>819</v>
      </c>
      <c r="E52" s="48">
        <v>0</v>
      </c>
      <c r="F52" s="81"/>
      <c r="G52" s="48">
        <v>2378896.42</v>
      </c>
      <c r="J52" s="351"/>
    </row>
    <row r="53" spans="1:10">
      <c r="A53" s="322">
        <v>42580</v>
      </c>
      <c r="B53" s="9" t="s">
        <v>4185</v>
      </c>
      <c r="C53" s="27">
        <v>0</v>
      </c>
      <c r="D53" s="315"/>
      <c r="E53" s="48">
        <v>20377.91</v>
      </c>
      <c r="F53" s="81">
        <v>256</v>
      </c>
      <c r="G53" s="48">
        <v>2379395.66</v>
      </c>
      <c r="H53" s="347" t="s">
        <v>5108</v>
      </c>
      <c r="J53" s="351"/>
    </row>
    <row r="54" spans="1:10">
      <c r="A54" s="322">
        <v>42580</v>
      </c>
      <c r="B54" s="9" t="s">
        <v>5109</v>
      </c>
      <c r="C54" s="27">
        <v>85159.24</v>
      </c>
      <c r="D54" s="315">
        <v>33</v>
      </c>
      <c r="E54" s="48">
        <v>0</v>
      </c>
      <c r="F54" s="81"/>
      <c r="G54" s="48">
        <v>2359017.75</v>
      </c>
      <c r="J54" s="351"/>
    </row>
    <row r="55" spans="1:10">
      <c r="A55" s="322">
        <v>42580</v>
      </c>
      <c r="B55" s="9" t="s">
        <v>5110</v>
      </c>
      <c r="C55" s="27">
        <v>180000</v>
      </c>
      <c r="D55" s="315">
        <v>365</v>
      </c>
      <c r="E55" s="48">
        <v>0</v>
      </c>
      <c r="F55" s="81"/>
      <c r="G55" s="48">
        <v>2444176.9900000002</v>
      </c>
      <c r="J55" s="351"/>
    </row>
    <row r="56" spans="1:10">
      <c r="A56" s="322">
        <v>42579</v>
      </c>
      <c r="B56" s="9" t="s">
        <v>5111</v>
      </c>
      <c r="C56" s="27">
        <v>0</v>
      </c>
      <c r="D56" s="315"/>
      <c r="E56" s="48">
        <v>3030.01</v>
      </c>
      <c r="F56" s="81">
        <v>260</v>
      </c>
      <c r="G56" s="48">
        <v>2624176.9900000002</v>
      </c>
      <c r="H56" s="333" t="s">
        <v>5112</v>
      </c>
      <c r="J56" s="351"/>
    </row>
    <row r="57" spans="1:10">
      <c r="A57" s="322">
        <v>42579</v>
      </c>
      <c r="B57" s="9" t="s">
        <v>5113</v>
      </c>
      <c r="C57" s="27">
        <v>0</v>
      </c>
      <c r="D57" s="315"/>
      <c r="E57" s="48">
        <v>174000</v>
      </c>
      <c r="F57" s="81">
        <v>280</v>
      </c>
      <c r="G57" s="48">
        <v>2621146.98</v>
      </c>
      <c r="H57" s="333" t="s">
        <v>5046</v>
      </c>
      <c r="J57" s="351"/>
    </row>
    <row r="58" spans="1:10">
      <c r="A58" s="322">
        <v>42579</v>
      </c>
      <c r="B58" s="9" t="s">
        <v>5114</v>
      </c>
      <c r="C58" s="27">
        <v>125000</v>
      </c>
      <c r="D58" s="315">
        <v>66</v>
      </c>
      <c r="E58" s="48">
        <v>0</v>
      </c>
      <c r="F58" s="81"/>
      <c r="G58" s="48">
        <v>2447146.98</v>
      </c>
      <c r="J58" s="351"/>
    </row>
    <row r="59" spans="1:10">
      <c r="A59" s="322">
        <v>42579</v>
      </c>
      <c r="B59" s="9" t="s">
        <v>5115</v>
      </c>
      <c r="C59" s="27">
        <v>125000</v>
      </c>
      <c r="D59" s="315">
        <v>65</v>
      </c>
      <c r="E59" s="48">
        <v>0</v>
      </c>
      <c r="F59" s="81"/>
      <c r="G59" s="48">
        <v>2572146.98</v>
      </c>
      <c r="J59" s="351"/>
    </row>
    <row r="60" spans="1:10">
      <c r="A60" s="322">
        <v>42579</v>
      </c>
      <c r="B60" s="9" t="s">
        <v>5116</v>
      </c>
      <c r="C60" s="27">
        <v>50000</v>
      </c>
      <c r="D60" s="315">
        <v>169</v>
      </c>
      <c r="E60" s="48">
        <v>0</v>
      </c>
      <c r="F60" s="81"/>
      <c r="G60" s="48">
        <v>2697146.98</v>
      </c>
      <c r="J60" s="351"/>
    </row>
    <row r="61" spans="1:10">
      <c r="A61" s="322">
        <v>42579</v>
      </c>
      <c r="B61" s="9" t="s">
        <v>5117</v>
      </c>
      <c r="C61" s="27">
        <v>6032</v>
      </c>
      <c r="D61" s="315">
        <v>77</v>
      </c>
      <c r="E61" s="48">
        <v>0</v>
      </c>
      <c r="F61" s="81"/>
      <c r="G61" s="48">
        <v>2747146.98</v>
      </c>
      <c r="J61" s="351"/>
    </row>
    <row r="62" spans="1:10">
      <c r="A62" s="322">
        <v>42579</v>
      </c>
      <c r="B62" s="291" t="s">
        <v>5118</v>
      </c>
      <c r="C62" s="27">
        <v>0</v>
      </c>
      <c r="D62" s="315"/>
      <c r="E62" s="48">
        <v>432400</v>
      </c>
      <c r="F62" s="81">
        <v>274</v>
      </c>
      <c r="G62" s="48">
        <v>2753178.98</v>
      </c>
      <c r="H62" s="333" t="s">
        <v>5119</v>
      </c>
      <c r="I62" s="2" t="s">
        <v>5120</v>
      </c>
      <c r="J62" s="351"/>
    </row>
    <row r="63" spans="1:10">
      <c r="A63" s="322">
        <v>42579</v>
      </c>
      <c r="B63" s="291" t="s">
        <v>5121</v>
      </c>
      <c r="C63" s="27">
        <v>0</v>
      </c>
      <c r="D63" s="315"/>
      <c r="E63" s="48">
        <v>104329.42</v>
      </c>
      <c r="F63" s="81">
        <v>275</v>
      </c>
      <c r="G63" s="48">
        <v>2320778.98</v>
      </c>
      <c r="H63" s="333" t="s">
        <v>5122</v>
      </c>
      <c r="I63" s="2" t="s">
        <v>5120</v>
      </c>
      <c r="J63" s="351"/>
    </row>
    <row r="64" spans="1:10">
      <c r="A64" s="322">
        <v>42579</v>
      </c>
      <c r="B64" s="9" t="s">
        <v>5123</v>
      </c>
      <c r="C64" s="27">
        <v>0</v>
      </c>
      <c r="D64" s="315"/>
      <c r="E64" s="48">
        <v>164894</v>
      </c>
      <c r="F64" s="81">
        <v>273</v>
      </c>
      <c r="G64" s="48">
        <v>2216449.56</v>
      </c>
      <c r="H64" s="333" t="s">
        <v>5124</v>
      </c>
      <c r="J64" s="351"/>
    </row>
    <row r="65" spans="1:10">
      <c r="A65" s="322">
        <v>42579</v>
      </c>
      <c r="B65" s="9" t="s">
        <v>5125</v>
      </c>
      <c r="C65" s="27">
        <v>0</v>
      </c>
      <c r="D65" s="315"/>
      <c r="E65" s="48">
        <v>619000</v>
      </c>
      <c r="F65" s="81">
        <v>261</v>
      </c>
      <c r="G65" s="48">
        <v>2051555.56</v>
      </c>
      <c r="J65" s="351"/>
    </row>
    <row r="66" spans="1:10">
      <c r="A66" s="322">
        <v>42579</v>
      </c>
      <c r="B66" s="9" t="s">
        <v>5126</v>
      </c>
      <c r="C66" s="27">
        <v>394016.86</v>
      </c>
      <c r="D66" s="315">
        <v>198</v>
      </c>
      <c r="E66" s="48">
        <v>0</v>
      </c>
      <c r="F66" s="81"/>
      <c r="G66" s="48">
        <v>1432555.56</v>
      </c>
      <c r="J66" s="351"/>
    </row>
    <row r="67" spans="1:10">
      <c r="A67" s="322">
        <v>42579</v>
      </c>
      <c r="B67" s="284" t="s">
        <v>5127</v>
      </c>
      <c r="C67" s="27">
        <v>5000</v>
      </c>
      <c r="D67" s="315" t="s">
        <v>5900</v>
      </c>
      <c r="E67" s="48">
        <v>0</v>
      </c>
      <c r="F67" s="81"/>
      <c r="G67" s="48">
        <v>1826572.42</v>
      </c>
      <c r="J67" s="351"/>
    </row>
    <row r="68" spans="1:10">
      <c r="A68" s="322">
        <v>42579</v>
      </c>
      <c r="B68" s="9" t="s">
        <v>5128</v>
      </c>
      <c r="C68" s="27">
        <v>0</v>
      </c>
      <c r="D68" s="315"/>
      <c r="E68" s="48">
        <v>3030</v>
      </c>
      <c r="F68" s="81">
        <v>244</v>
      </c>
      <c r="G68" s="48">
        <v>1831572.42</v>
      </c>
      <c r="H68" s="333" t="s">
        <v>5129</v>
      </c>
      <c r="J68" s="351"/>
    </row>
    <row r="69" spans="1:10">
      <c r="A69" s="322">
        <v>42579</v>
      </c>
      <c r="B69" s="9" t="s">
        <v>5130</v>
      </c>
      <c r="C69" s="27">
        <v>0</v>
      </c>
      <c r="D69" s="315"/>
      <c r="E69" s="48">
        <v>1000</v>
      </c>
      <c r="F69" s="81"/>
      <c r="G69" s="48">
        <v>1828542.42</v>
      </c>
      <c r="H69" s="333" t="s">
        <v>5131</v>
      </c>
      <c r="I69" s="2" t="s">
        <v>5132</v>
      </c>
      <c r="J69" s="351"/>
    </row>
    <row r="70" spans="1:10">
      <c r="A70" s="322">
        <v>42579</v>
      </c>
      <c r="B70" s="9" t="s">
        <v>5133</v>
      </c>
      <c r="C70" s="27">
        <v>0</v>
      </c>
      <c r="D70" s="315"/>
      <c r="E70" s="48">
        <v>4123.57</v>
      </c>
      <c r="F70" s="81">
        <v>226</v>
      </c>
      <c r="G70" s="48">
        <v>1827542.42</v>
      </c>
      <c r="H70" s="333" t="s">
        <v>5134</v>
      </c>
      <c r="J70" s="351"/>
    </row>
    <row r="71" spans="1:10">
      <c r="A71" s="322">
        <v>42579</v>
      </c>
      <c r="B71" s="9" t="s">
        <v>5135</v>
      </c>
      <c r="C71" s="27">
        <v>0</v>
      </c>
      <c r="D71" s="315"/>
      <c r="E71" s="48">
        <v>24529.23</v>
      </c>
      <c r="F71" s="81">
        <v>239</v>
      </c>
      <c r="G71" s="48">
        <v>1823418.85</v>
      </c>
      <c r="H71" s="333" t="s">
        <v>5136</v>
      </c>
      <c r="J71" s="351"/>
    </row>
    <row r="72" spans="1:10">
      <c r="A72" s="322">
        <v>42579</v>
      </c>
      <c r="B72" s="299" t="s">
        <v>4183</v>
      </c>
      <c r="C72" s="27">
        <v>22.17</v>
      </c>
      <c r="D72" s="315" t="s">
        <v>819</v>
      </c>
      <c r="E72" s="48">
        <v>0</v>
      </c>
      <c r="F72" s="81"/>
      <c r="G72" s="48">
        <v>1798889.62</v>
      </c>
      <c r="J72" s="351"/>
    </row>
    <row r="73" spans="1:10">
      <c r="A73" s="322">
        <v>42579</v>
      </c>
      <c r="B73" s="299" t="s">
        <v>4184</v>
      </c>
      <c r="C73" s="27">
        <v>138.55000000000001</v>
      </c>
      <c r="D73" s="315" t="s">
        <v>819</v>
      </c>
      <c r="E73" s="48">
        <v>0</v>
      </c>
      <c r="F73" s="81"/>
      <c r="G73" s="48">
        <v>1798911.79</v>
      </c>
      <c r="J73" s="351"/>
    </row>
    <row r="74" spans="1:10">
      <c r="A74" s="322">
        <v>42579</v>
      </c>
      <c r="B74" s="9" t="s">
        <v>4185</v>
      </c>
      <c r="C74" s="27">
        <v>0</v>
      </c>
      <c r="D74" s="315"/>
      <c r="E74" s="48">
        <v>5655.55</v>
      </c>
      <c r="F74" s="81">
        <v>248</v>
      </c>
      <c r="G74" s="48">
        <v>1799050.34</v>
      </c>
      <c r="H74" s="347" t="s">
        <v>5137</v>
      </c>
      <c r="J74" s="351"/>
    </row>
    <row r="75" spans="1:10">
      <c r="A75" s="322">
        <v>42578</v>
      </c>
      <c r="B75" s="9" t="s">
        <v>5138</v>
      </c>
      <c r="C75" s="27">
        <v>0</v>
      </c>
      <c r="D75" s="315"/>
      <c r="E75" s="48">
        <v>4993</v>
      </c>
      <c r="F75" s="81">
        <v>253</v>
      </c>
      <c r="G75" s="48">
        <v>1793394.79</v>
      </c>
      <c r="H75" s="333" t="s">
        <v>5139</v>
      </c>
      <c r="J75" s="351"/>
    </row>
    <row r="76" spans="1:10">
      <c r="A76" s="322">
        <v>42578</v>
      </c>
      <c r="B76" s="9" t="s">
        <v>5140</v>
      </c>
      <c r="C76" s="27">
        <v>0</v>
      </c>
      <c r="D76" s="315"/>
      <c r="E76" s="48">
        <v>9807</v>
      </c>
      <c r="F76" s="81">
        <v>271</v>
      </c>
      <c r="G76" s="48">
        <v>1788401.79</v>
      </c>
      <c r="H76" s="333" t="s">
        <v>5141</v>
      </c>
      <c r="J76" s="351"/>
    </row>
    <row r="77" spans="1:10">
      <c r="A77" s="322">
        <v>42578</v>
      </c>
      <c r="B77" s="9" t="s">
        <v>5142</v>
      </c>
      <c r="C77" s="27">
        <v>0</v>
      </c>
      <c r="D77" s="315"/>
      <c r="E77" s="48">
        <v>131500</v>
      </c>
      <c r="F77" s="81">
        <v>276</v>
      </c>
      <c r="G77" s="48">
        <v>1778594.79</v>
      </c>
      <c r="H77" s="333" t="s">
        <v>5143</v>
      </c>
      <c r="J77" s="351"/>
    </row>
    <row r="78" spans="1:10">
      <c r="A78" s="322">
        <v>42578</v>
      </c>
      <c r="B78" s="9" t="s">
        <v>5144</v>
      </c>
      <c r="C78" s="27">
        <v>0</v>
      </c>
      <c r="D78" s="315"/>
      <c r="E78" s="48">
        <v>1025</v>
      </c>
      <c r="F78" s="81">
        <v>247</v>
      </c>
      <c r="G78" s="48">
        <v>1647094.79</v>
      </c>
      <c r="H78" s="333" t="s">
        <v>5145</v>
      </c>
      <c r="J78" s="351"/>
    </row>
    <row r="79" spans="1:10">
      <c r="A79" s="322">
        <v>42578</v>
      </c>
      <c r="B79" s="9" t="s">
        <v>5146</v>
      </c>
      <c r="C79" s="27">
        <v>0</v>
      </c>
      <c r="D79" s="315"/>
      <c r="E79" s="48">
        <v>5030.01</v>
      </c>
      <c r="F79" s="81">
        <v>268</v>
      </c>
      <c r="G79" s="48">
        <v>1646069.79</v>
      </c>
      <c r="H79" s="333" t="s">
        <v>5147</v>
      </c>
      <c r="J79" s="351"/>
    </row>
    <row r="80" spans="1:10">
      <c r="A80" s="322">
        <v>42578</v>
      </c>
      <c r="B80" s="9" t="s">
        <v>5148</v>
      </c>
      <c r="C80" s="27">
        <v>0</v>
      </c>
      <c r="D80" s="315"/>
      <c r="E80" s="48">
        <v>1840</v>
      </c>
      <c r="F80" s="81">
        <v>246</v>
      </c>
      <c r="G80" s="48">
        <v>1641039.78</v>
      </c>
      <c r="H80" s="333" t="s">
        <v>5149</v>
      </c>
      <c r="J80" s="351"/>
    </row>
    <row r="81" spans="1:10">
      <c r="A81" s="322">
        <v>42578</v>
      </c>
      <c r="B81" s="9" t="s">
        <v>5150</v>
      </c>
      <c r="C81" s="27">
        <v>0</v>
      </c>
      <c r="D81" s="315"/>
      <c r="E81" s="48">
        <v>28000</v>
      </c>
      <c r="F81" s="81">
        <v>252</v>
      </c>
      <c r="G81" s="48">
        <v>1639199.78</v>
      </c>
      <c r="H81" s="333" t="s">
        <v>5151</v>
      </c>
      <c r="J81" s="351"/>
    </row>
    <row r="82" spans="1:10">
      <c r="A82" s="322">
        <v>42578</v>
      </c>
      <c r="B82" s="348" t="s">
        <v>5152</v>
      </c>
      <c r="C82" s="27">
        <v>0</v>
      </c>
      <c r="D82" s="315"/>
      <c r="E82" s="48">
        <v>326999.40999999997</v>
      </c>
      <c r="F82" s="81">
        <v>259</v>
      </c>
      <c r="G82" s="48">
        <v>1611199.78</v>
      </c>
      <c r="H82" s="333" t="s">
        <v>5153</v>
      </c>
      <c r="J82" s="351"/>
    </row>
    <row r="83" spans="1:10">
      <c r="A83" s="322">
        <v>42578</v>
      </c>
      <c r="B83" s="291" t="s">
        <v>5154</v>
      </c>
      <c r="C83" s="27">
        <v>0</v>
      </c>
      <c r="D83" s="315"/>
      <c r="E83" s="48">
        <v>248159.56</v>
      </c>
      <c r="F83" s="81">
        <v>272</v>
      </c>
      <c r="G83" s="48">
        <v>1284200.3700000001</v>
      </c>
      <c r="H83" s="333" t="s">
        <v>5155</v>
      </c>
      <c r="I83" s="2" t="s">
        <v>5156</v>
      </c>
      <c r="J83" s="351"/>
    </row>
    <row r="84" spans="1:10">
      <c r="A84" s="322">
        <v>42578</v>
      </c>
      <c r="B84" s="9" t="s">
        <v>5157</v>
      </c>
      <c r="C84" s="27">
        <v>0</v>
      </c>
      <c r="D84" s="315"/>
      <c r="E84" s="48">
        <v>432000</v>
      </c>
      <c r="F84" s="81">
        <v>250</v>
      </c>
      <c r="G84" s="48">
        <v>1036040.81</v>
      </c>
      <c r="J84" s="351"/>
    </row>
    <row r="85" spans="1:10">
      <c r="A85" s="322">
        <v>42578</v>
      </c>
      <c r="B85" s="9" t="s">
        <v>5158</v>
      </c>
      <c r="C85" s="27">
        <v>7552.61</v>
      </c>
      <c r="D85" s="315">
        <v>172</v>
      </c>
      <c r="E85" s="48">
        <v>0</v>
      </c>
      <c r="F85" s="81"/>
      <c r="G85" s="48">
        <v>604040.81000000006</v>
      </c>
      <c r="J85" s="351"/>
    </row>
    <row r="86" spans="1:10">
      <c r="A86" s="322">
        <v>42578</v>
      </c>
      <c r="B86" s="9" t="s">
        <v>5159</v>
      </c>
      <c r="C86" s="27">
        <v>7552.61</v>
      </c>
      <c r="D86" s="315">
        <v>171</v>
      </c>
      <c r="E86" s="48">
        <v>0</v>
      </c>
      <c r="F86" s="81"/>
      <c r="G86" s="48">
        <v>611593.42000000004</v>
      </c>
      <c r="J86" s="351"/>
    </row>
    <row r="87" spans="1:10">
      <c r="A87" s="322">
        <v>42578</v>
      </c>
      <c r="B87" s="9" t="s">
        <v>5160</v>
      </c>
      <c r="C87" s="27">
        <v>0</v>
      </c>
      <c r="D87" s="315"/>
      <c r="E87" s="48">
        <v>5800</v>
      </c>
      <c r="F87" s="81">
        <v>243</v>
      </c>
      <c r="G87" s="48">
        <v>619146.03</v>
      </c>
      <c r="H87" s="333" t="s">
        <v>5161</v>
      </c>
      <c r="J87" s="351"/>
    </row>
    <row r="88" spans="1:10">
      <c r="A88" s="322">
        <v>42578</v>
      </c>
      <c r="B88" s="9" t="s">
        <v>5162</v>
      </c>
      <c r="C88" s="27">
        <v>1040603</v>
      </c>
      <c r="D88" s="315">
        <v>71</v>
      </c>
      <c r="E88" s="48">
        <v>0</v>
      </c>
      <c r="F88" s="81"/>
      <c r="G88" s="48">
        <v>613346.03</v>
      </c>
      <c r="J88" s="351"/>
    </row>
    <row r="89" spans="1:10">
      <c r="A89" s="322">
        <v>42578</v>
      </c>
      <c r="B89" s="9" t="s">
        <v>5163</v>
      </c>
      <c r="C89" s="27">
        <v>0</v>
      </c>
      <c r="D89" s="315"/>
      <c r="E89" s="48">
        <v>6700</v>
      </c>
      <c r="F89" s="81">
        <v>251</v>
      </c>
      <c r="G89" s="48">
        <v>1653949.03</v>
      </c>
      <c r="H89" s="333" t="s">
        <v>5164</v>
      </c>
      <c r="J89" s="351"/>
    </row>
    <row r="90" spans="1:10">
      <c r="A90" s="322">
        <v>42578</v>
      </c>
      <c r="B90" s="9" t="s">
        <v>5165</v>
      </c>
      <c r="C90" s="27">
        <v>0</v>
      </c>
      <c r="D90" s="315"/>
      <c r="E90" s="48">
        <v>1025</v>
      </c>
      <c r="F90" s="81">
        <v>254</v>
      </c>
      <c r="G90" s="48">
        <v>1647249.03</v>
      </c>
      <c r="H90" s="333" t="s">
        <v>5166</v>
      </c>
      <c r="I90" s="2" t="s">
        <v>5167</v>
      </c>
      <c r="J90" s="351"/>
    </row>
    <row r="91" spans="1:10">
      <c r="A91" s="322">
        <v>42578</v>
      </c>
      <c r="B91" s="9" t="s">
        <v>5168</v>
      </c>
      <c r="C91" s="27">
        <v>1000</v>
      </c>
      <c r="D91" s="315">
        <v>187</v>
      </c>
      <c r="E91" s="48">
        <v>0</v>
      </c>
      <c r="F91" s="81"/>
      <c r="G91" s="48">
        <v>1646224.03</v>
      </c>
      <c r="J91" s="351"/>
    </row>
    <row r="92" spans="1:10">
      <c r="A92" s="322">
        <v>42578</v>
      </c>
      <c r="B92" s="9" t="s">
        <v>5169</v>
      </c>
      <c r="C92" s="27">
        <v>1356.16</v>
      </c>
      <c r="D92" s="315">
        <v>188</v>
      </c>
      <c r="E92" s="48">
        <v>0</v>
      </c>
      <c r="F92" s="81"/>
      <c r="G92" s="48">
        <v>1647224.03</v>
      </c>
      <c r="J92" s="351"/>
    </row>
    <row r="93" spans="1:10">
      <c r="A93" s="322">
        <v>42578</v>
      </c>
      <c r="B93" s="9" t="s">
        <v>5170</v>
      </c>
      <c r="C93" s="27">
        <v>27840</v>
      </c>
      <c r="D93" s="315">
        <v>189</v>
      </c>
      <c r="E93" s="48">
        <v>0</v>
      </c>
      <c r="F93" s="81"/>
      <c r="G93" s="48">
        <v>1648580.19</v>
      </c>
      <c r="J93" s="351"/>
    </row>
    <row r="94" spans="1:10">
      <c r="A94" s="322">
        <v>42578</v>
      </c>
      <c r="B94" s="9" t="s">
        <v>5171</v>
      </c>
      <c r="C94" s="27">
        <v>22287</v>
      </c>
      <c r="D94" s="315">
        <v>174</v>
      </c>
      <c r="E94" s="48">
        <v>0</v>
      </c>
      <c r="F94" s="81"/>
      <c r="G94" s="48">
        <v>1676420.19</v>
      </c>
      <c r="J94" s="351"/>
    </row>
    <row r="95" spans="1:10">
      <c r="A95" s="322">
        <v>42578</v>
      </c>
      <c r="B95" s="9" t="s">
        <v>5172</v>
      </c>
      <c r="C95" s="27">
        <v>5000</v>
      </c>
      <c r="D95" s="315">
        <v>175</v>
      </c>
      <c r="E95" s="48">
        <v>0</v>
      </c>
      <c r="F95" s="81"/>
      <c r="G95" s="48">
        <v>1698707.19</v>
      </c>
      <c r="J95" s="351"/>
    </row>
    <row r="96" spans="1:10">
      <c r="A96" s="322">
        <v>42578</v>
      </c>
      <c r="B96" s="9" t="s">
        <v>5173</v>
      </c>
      <c r="C96" s="27">
        <v>1500</v>
      </c>
      <c r="D96" s="315">
        <v>176</v>
      </c>
      <c r="E96" s="48">
        <v>0</v>
      </c>
      <c r="F96" s="81"/>
      <c r="G96" s="48">
        <v>1703707.19</v>
      </c>
      <c r="J96" s="351"/>
    </row>
    <row r="97" spans="1:10">
      <c r="A97" s="322">
        <v>42578</v>
      </c>
      <c r="B97" s="9" t="s">
        <v>5174</v>
      </c>
      <c r="C97" s="27">
        <v>5000</v>
      </c>
      <c r="D97" s="315">
        <v>177</v>
      </c>
      <c r="E97" s="48">
        <v>0</v>
      </c>
      <c r="F97" s="81"/>
      <c r="G97" s="48">
        <v>1705207.19</v>
      </c>
      <c r="J97" s="351"/>
    </row>
    <row r="98" spans="1:10">
      <c r="A98" s="322">
        <v>42578</v>
      </c>
      <c r="B98" s="9" t="s">
        <v>5175</v>
      </c>
      <c r="C98" s="27">
        <v>13175.31</v>
      </c>
      <c r="D98" s="315">
        <v>182</v>
      </c>
      <c r="E98" s="48">
        <v>0</v>
      </c>
      <c r="F98" s="81"/>
      <c r="G98" s="48">
        <v>1710207.19</v>
      </c>
      <c r="J98" s="351"/>
    </row>
    <row r="99" spans="1:10">
      <c r="A99" s="322">
        <v>42578</v>
      </c>
      <c r="B99" s="9" t="s">
        <v>5176</v>
      </c>
      <c r="C99" s="27">
        <v>9454</v>
      </c>
      <c r="D99" s="315">
        <v>196</v>
      </c>
      <c r="E99" s="48">
        <v>0</v>
      </c>
      <c r="F99" s="81"/>
      <c r="G99" s="48">
        <v>1723382.5</v>
      </c>
      <c r="J99" s="351"/>
    </row>
    <row r="100" spans="1:10">
      <c r="A100" s="322">
        <v>42578</v>
      </c>
      <c r="B100" s="9" t="s">
        <v>5177</v>
      </c>
      <c r="C100" s="27">
        <v>2320</v>
      </c>
      <c r="D100" s="315">
        <v>178</v>
      </c>
      <c r="E100" s="48">
        <v>0</v>
      </c>
      <c r="F100" s="81"/>
      <c r="G100" s="48">
        <v>1732836.5</v>
      </c>
      <c r="J100" s="351"/>
    </row>
    <row r="101" spans="1:10">
      <c r="A101" s="322">
        <v>42578</v>
      </c>
      <c r="B101" s="9" t="s">
        <v>5178</v>
      </c>
      <c r="C101" s="27">
        <v>29580</v>
      </c>
      <c r="D101" s="315">
        <v>197</v>
      </c>
      <c r="E101" s="48">
        <v>0</v>
      </c>
      <c r="F101" s="81"/>
      <c r="G101" s="48">
        <v>1735156.5</v>
      </c>
      <c r="J101" s="351"/>
    </row>
    <row r="102" spans="1:10">
      <c r="A102" s="322">
        <v>42578</v>
      </c>
      <c r="B102" s="9" t="s">
        <v>5179</v>
      </c>
      <c r="C102" s="27">
        <v>25849.29</v>
      </c>
      <c r="D102" s="315">
        <v>190</v>
      </c>
      <c r="E102" s="48">
        <v>0</v>
      </c>
      <c r="F102" s="81"/>
      <c r="G102" s="48">
        <v>1764736.5</v>
      </c>
      <c r="J102" s="351"/>
    </row>
    <row r="103" spans="1:10">
      <c r="A103" s="322">
        <v>42578</v>
      </c>
      <c r="B103" s="9" t="s">
        <v>5180</v>
      </c>
      <c r="C103" s="27">
        <v>3480</v>
      </c>
      <c r="D103" s="315">
        <v>179</v>
      </c>
      <c r="E103" s="48">
        <v>0</v>
      </c>
      <c r="F103" s="81"/>
      <c r="G103" s="48">
        <v>1790585.79</v>
      </c>
      <c r="J103" s="351"/>
    </row>
    <row r="104" spans="1:10">
      <c r="A104" s="322">
        <v>42578</v>
      </c>
      <c r="B104" s="9" t="s">
        <v>5181</v>
      </c>
      <c r="C104" s="27">
        <v>2269.36</v>
      </c>
      <c r="D104" s="315">
        <v>195</v>
      </c>
      <c r="E104" s="48">
        <v>0</v>
      </c>
      <c r="F104" s="81"/>
      <c r="G104" s="48">
        <v>1794065.79</v>
      </c>
      <c r="J104" s="351"/>
    </row>
    <row r="105" spans="1:10">
      <c r="A105" s="322">
        <v>42578</v>
      </c>
      <c r="B105" s="9" t="s">
        <v>5182</v>
      </c>
      <c r="C105" s="27">
        <v>1173.25</v>
      </c>
      <c r="D105" s="315">
        <v>194</v>
      </c>
      <c r="E105" s="48">
        <v>0</v>
      </c>
      <c r="F105" s="81"/>
      <c r="G105" s="48">
        <v>1796335.15</v>
      </c>
      <c r="J105" s="351"/>
    </row>
    <row r="106" spans="1:10">
      <c r="A106" s="322">
        <v>42578</v>
      </c>
      <c r="B106" s="9" t="s">
        <v>5183</v>
      </c>
      <c r="C106" s="27">
        <v>8526</v>
      </c>
      <c r="D106" s="315">
        <v>191</v>
      </c>
      <c r="E106" s="48">
        <v>0</v>
      </c>
      <c r="F106" s="81"/>
      <c r="G106" s="48">
        <v>1797508.4</v>
      </c>
      <c r="J106" s="351"/>
    </row>
    <row r="107" spans="1:10">
      <c r="A107" s="322">
        <v>42578</v>
      </c>
      <c r="B107" s="9" t="s">
        <v>5184</v>
      </c>
      <c r="C107" s="27">
        <v>700</v>
      </c>
      <c r="D107" s="315">
        <v>192</v>
      </c>
      <c r="E107" s="48">
        <v>0</v>
      </c>
      <c r="F107" s="81"/>
      <c r="G107" s="48">
        <v>1806034.4</v>
      </c>
      <c r="J107" s="351"/>
    </row>
    <row r="108" spans="1:10">
      <c r="A108" s="322">
        <v>42578</v>
      </c>
      <c r="B108" s="9" t="s">
        <v>5185</v>
      </c>
      <c r="C108" s="27">
        <v>3882.18</v>
      </c>
      <c r="D108" s="315">
        <v>180</v>
      </c>
      <c r="E108" s="48">
        <v>0</v>
      </c>
      <c r="F108" s="81"/>
      <c r="G108" s="48">
        <v>1806734.4</v>
      </c>
      <c r="J108" s="351"/>
    </row>
    <row r="109" spans="1:10">
      <c r="A109" s="322">
        <v>42578</v>
      </c>
      <c r="B109" s="9" t="s">
        <v>5186</v>
      </c>
      <c r="C109" s="27">
        <v>4640</v>
      </c>
      <c r="D109" s="315">
        <v>193</v>
      </c>
      <c r="E109" s="48">
        <v>0</v>
      </c>
      <c r="F109" s="81"/>
      <c r="G109" s="48">
        <v>1810616.58</v>
      </c>
      <c r="J109" s="351"/>
    </row>
    <row r="110" spans="1:10">
      <c r="A110" s="322">
        <v>42578</v>
      </c>
      <c r="B110" s="9" t="s">
        <v>5187</v>
      </c>
      <c r="C110" s="27">
        <v>2610</v>
      </c>
      <c r="D110" s="315">
        <v>184</v>
      </c>
      <c r="E110" s="48">
        <v>0</v>
      </c>
      <c r="F110" s="81"/>
      <c r="G110" s="48">
        <v>1815256.58</v>
      </c>
      <c r="J110" s="351"/>
    </row>
    <row r="111" spans="1:10">
      <c r="A111" s="322">
        <v>42578</v>
      </c>
      <c r="B111" s="9" t="s">
        <v>5188</v>
      </c>
      <c r="C111" s="27">
        <v>500</v>
      </c>
      <c r="D111" s="315">
        <v>183</v>
      </c>
      <c r="E111" s="48">
        <v>0</v>
      </c>
      <c r="F111" s="81"/>
      <c r="G111" s="48">
        <v>1817866.58</v>
      </c>
      <c r="J111" s="351"/>
    </row>
    <row r="112" spans="1:10">
      <c r="A112" s="322">
        <v>42578</v>
      </c>
      <c r="B112" s="9" t="s">
        <v>5189</v>
      </c>
      <c r="C112" s="27">
        <v>1560.42</v>
      </c>
      <c r="D112" s="315">
        <v>185</v>
      </c>
      <c r="E112" s="48">
        <v>0</v>
      </c>
      <c r="F112" s="81"/>
      <c r="G112" s="48">
        <v>1818366.58</v>
      </c>
      <c r="J112" s="351"/>
    </row>
    <row r="113" spans="1:10">
      <c r="A113" s="322">
        <v>42578</v>
      </c>
      <c r="B113" s="9" t="s">
        <v>5190</v>
      </c>
      <c r="C113" s="27">
        <v>10440</v>
      </c>
      <c r="D113" s="315">
        <v>186</v>
      </c>
      <c r="E113" s="48">
        <v>0</v>
      </c>
      <c r="F113" s="81"/>
      <c r="G113" s="48">
        <v>1819927</v>
      </c>
      <c r="J113" s="351"/>
    </row>
    <row r="114" spans="1:10">
      <c r="A114" s="322">
        <v>42578</v>
      </c>
      <c r="B114" s="284" t="s">
        <v>5191</v>
      </c>
      <c r="C114" s="27">
        <v>5000</v>
      </c>
      <c r="D114" s="315" t="s">
        <v>5900</v>
      </c>
      <c r="E114" s="48">
        <v>0</v>
      </c>
      <c r="F114" s="81"/>
      <c r="G114" s="48">
        <v>1830367</v>
      </c>
      <c r="J114" s="351"/>
    </row>
    <row r="115" spans="1:10">
      <c r="A115" s="322">
        <v>42578</v>
      </c>
      <c r="B115" s="9" t="s">
        <v>5192</v>
      </c>
      <c r="C115" s="27">
        <v>0</v>
      </c>
      <c r="D115" s="315"/>
      <c r="E115" s="48">
        <v>1840</v>
      </c>
      <c r="F115" s="81">
        <v>227</v>
      </c>
      <c r="G115" s="48">
        <v>1835367</v>
      </c>
      <c r="H115" s="333" t="s">
        <v>5193</v>
      </c>
      <c r="J115" s="351"/>
    </row>
    <row r="116" spans="1:10">
      <c r="A116" s="322">
        <v>42578</v>
      </c>
      <c r="B116" s="9" t="s">
        <v>5194</v>
      </c>
      <c r="C116" s="27">
        <v>0</v>
      </c>
      <c r="D116" s="315"/>
      <c r="E116" s="48">
        <v>136000</v>
      </c>
      <c r="F116" s="81">
        <v>233</v>
      </c>
      <c r="G116" s="48">
        <v>1833527</v>
      </c>
      <c r="H116" s="333" t="s">
        <v>5195</v>
      </c>
      <c r="J116" s="351"/>
    </row>
    <row r="117" spans="1:10">
      <c r="A117" s="322">
        <v>42578</v>
      </c>
      <c r="B117" s="9" t="s">
        <v>5196</v>
      </c>
      <c r="C117" s="27">
        <v>0</v>
      </c>
      <c r="D117" s="315"/>
      <c r="E117" s="48">
        <v>219336.32000000001</v>
      </c>
      <c r="F117" s="81">
        <v>226</v>
      </c>
      <c r="G117" s="48">
        <v>1697527</v>
      </c>
      <c r="H117" s="333" t="s">
        <v>5197</v>
      </c>
      <c r="J117" s="351"/>
    </row>
    <row r="118" spans="1:10">
      <c r="A118" s="322">
        <v>42578</v>
      </c>
      <c r="B118" s="9" t="s">
        <v>5198</v>
      </c>
      <c r="C118" s="27">
        <v>0</v>
      </c>
      <c r="D118" s="315"/>
      <c r="E118" s="48">
        <v>11523.47</v>
      </c>
      <c r="F118" s="81">
        <v>220</v>
      </c>
      <c r="G118" s="48">
        <v>1478190.68</v>
      </c>
      <c r="H118" s="333" t="s">
        <v>5199</v>
      </c>
      <c r="J118" s="351"/>
    </row>
    <row r="119" spans="1:10">
      <c r="A119" s="322">
        <v>42578</v>
      </c>
      <c r="B119" s="294" t="s">
        <v>5200</v>
      </c>
      <c r="C119" s="27">
        <v>0</v>
      </c>
      <c r="D119" s="315"/>
      <c r="E119" s="48">
        <v>2430.6</v>
      </c>
      <c r="F119" s="81" t="s">
        <v>779</v>
      </c>
      <c r="G119" s="48">
        <v>1466667.21</v>
      </c>
      <c r="J119" s="351"/>
    </row>
    <row r="120" spans="1:10">
      <c r="A120" s="322">
        <v>42578</v>
      </c>
      <c r="B120" s="299" t="s">
        <v>4180</v>
      </c>
      <c r="C120" s="27">
        <v>14.21</v>
      </c>
      <c r="D120" s="315" t="s">
        <v>819</v>
      </c>
      <c r="E120" s="48">
        <v>0</v>
      </c>
      <c r="F120" s="81"/>
      <c r="G120" s="48">
        <v>1464236.61</v>
      </c>
      <c r="J120" s="351"/>
    </row>
    <row r="121" spans="1:10">
      <c r="A121" s="322">
        <v>42578</v>
      </c>
      <c r="B121" s="299" t="s">
        <v>4181</v>
      </c>
      <c r="C121" s="27">
        <v>88.84</v>
      </c>
      <c r="D121" s="315" t="s">
        <v>819</v>
      </c>
      <c r="E121" s="48">
        <v>0</v>
      </c>
      <c r="F121" s="81"/>
      <c r="G121" s="48">
        <v>1464250.82</v>
      </c>
      <c r="J121" s="351"/>
    </row>
    <row r="122" spans="1:10">
      <c r="A122" s="322">
        <v>42578</v>
      </c>
      <c r="B122" s="9" t="s">
        <v>4182</v>
      </c>
      <c r="C122" s="27">
        <v>0</v>
      </c>
      <c r="D122" s="315"/>
      <c r="E122" s="48">
        <v>13889.99</v>
      </c>
      <c r="F122" s="81">
        <v>225</v>
      </c>
      <c r="G122" s="48">
        <v>1464339.66</v>
      </c>
      <c r="H122" s="347" t="s">
        <v>5201</v>
      </c>
      <c r="J122" s="351"/>
    </row>
    <row r="123" spans="1:10">
      <c r="A123" s="322">
        <v>42578</v>
      </c>
      <c r="B123" s="299" t="s">
        <v>4183</v>
      </c>
      <c r="C123" s="27">
        <v>60.49</v>
      </c>
      <c r="D123" s="315" t="s">
        <v>819</v>
      </c>
      <c r="E123" s="48">
        <v>0</v>
      </c>
      <c r="F123" s="81"/>
      <c r="G123" s="48">
        <v>1450449.67</v>
      </c>
      <c r="J123" s="351"/>
    </row>
    <row r="124" spans="1:10">
      <c r="A124" s="322">
        <v>42578</v>
      </c>
      <c r="B124" s="299" t="s">
        <v>4184</v>
      </c>
      <c r="C124" s="27">
        <v>378.04</v>
      </c>
      <c r="D124" s="315" t="s">
        <v>819</v>
      </c>
      <c r="E124" s="48">
        <v>0</v>
      </c>
      <c r="F124" s="81"/>
      <c r="G124" s="48">
        <v>1450510.16</v>
      </c>
      <c r="J124" s="351"/>
    </row>
    <row r="125" spans="1:10">
      <c r="A125" s="322">
        <v>42578</v>
      </c>
      <c r="B125" s="9" t="s">
        <v>4185</v>
      </c>
      <c r="C125" s="27">
        <v>0</v>
      </c>
      <c r="D125" s="315"/>
      <c r="E125" s="48">
        <v>15431.53</v>
      </c>
      <c r="F125" s="81">
        <v>225</v>
      </c>
      <c r="G125" s="48">
        <v>1450888.2</v>
      </c>
      <c r="H125" s="347" t="s">
        <v>5201</v>
      </c>
      <c r="J125" s="351"/>
    </row>
    <row r="126" spans="1:10">
      <c r="A126" s="322">
        <v>42578</v>
      </c>
      <c r="B126" s="9" t="s">
        <v>5202</v>
      </c>
      <c r="C126" s="27">
        <v>45000</v>
      </c>
      <c r="D126" s="315">
        <v>109</v>
      </c>
      <c r="E126" s="48">
        <v>0</v>
      </c>
      <c r="F126" s="81"/>
      <c r="G126" s="48">
        <v>1435456.67</v>
      </c>
      <c r="J126" s="351"/>
    </row>
    <row r="127" spans="1:10">
      <c r="A127" s="322">
        <v>42578</v>
      </c>
      <c r="B127" s="9" t="s">
        <v>5203</v>
      </c>
      <c r="C127" s="27">
        <v>295000</v>
      </c>
      <c r="D127" s="315">
        <v>108</v>
      </c>
      <c r="E127" s="48">
        <v>0</v>
      </c>
      <c r="F127" s="81"/>
      <c r="G127" s="48">
        <v>1480456.67</v>
      </c>
      <c r="J127" s="351"/>
    </row>
    <row r="128" spans="1:10">
      <c r="A128" s="322">
        <v>42578</v>
      </c>
      <c r="B128" s="9" t="s">
        <v>5204</v>
      </c>
      <c r="C128" s="27">
        <v>67303.87</v>
      </c>
      <c r="D128" s="315">
        <v>32</v>
      </c>
      <c r="E128" s="48">
        <v>0</v>
      </c>
      <c r="F128" s="81"/>
      <c r="G128" s="48">
        <v>1775456.67</v>
      </c>
      <c r="J128" s="351"/>
    </row>
    <row r="129" spans="1:10">
      <c r="A129" s="322">
        <v>42578</v>
      </c>
      <c r="B129" s="9" t="s">
        <v>5205</v>
      </c>
      <c r="C129" s="27">
        <v>118696.13</v>
      </c>
      <c r="D129" s="315">
        <v>31</v>
      </c>
      <c r="E129" s="48">
        <v>0</v>
      </c>
      <c r="F129" s="81"/>
      <c r="G129" s="48">
        <v>1842760.54</v>
      </c>
      <c r="J129" s="351"/>
    </row>
    <row r="130" spans="1:10">
      <c r="A130" s="322">
        <v>42577</v>
      </c>
      <c r="B130" s="9" t="s">
        <v>5206</v>
      </c>
      <c r="C130" s="27">
        <v>0</v>
      </c>
      <c r="D130" s="315"/>
      <c r="E130" s="48">
        <v>97000</v>
      </c>
      <c r="F130" s="81">
        <v>236</v>
      </c>
      <c r="G130" s="48">
        <v>1961456.67</v>
      </c>
      <c r="H130" s="333" t="s">
        <v>5207</v>
      </c>
      <c r="J130" s="351"/>
    </row>
    <row r="131" spans="1:10">
      <c r="A131" s="322">
        <v>42577</v>
      </c>
      <c r="B131" s="9" t="s">
        <v>5208</v>
      </c>
      <c r="C131" s="27">
        <v>0</v>
      </c>
      <c r="D131" s="315"/>
      <c r="E131" s="48">
        <v>215000</v>
      </c>
      <c r="F131" s="81">
        <v>235</v>
      </c>
      <c r="G131" s="48">
        <v>1864456.67</v>
      </c>
      <c r="H131" s="333" t="s">
        <v>5209</v>
      </c>
      <c r="J131" s="351"/>
    </row>
    <row r="132" spans="1:10">
      <c r="A132" s="322">
        <v>42577</v>
      </c>
      <c r="B132" s="9" t="s">
        <v>5210</v>
      </c>
      <c r="C132" s="27">
        <v>0</v>
      </c>
      <c r="D132" s="315"/>
      <c r="E132" s="48">
        <v>206712</v>
      </c>
      <c r="F132" s="81">
        <v>241</v>
      </c>
      <c r="G132" s="48">
        <v>1649456.67</v>
      </c>
      <c r="H132" s="333" t="s">
        <v>802</v>
      </c>
      <c r="J132" s="351"/>
    </row>
    <row r="133" spans="1:10">
      <c r="A133" s="322">
        <v>42577</v>
      </c>
      <c r="B133" s="9" t="s">
        <v>5211</v>
      </c>
      <c r="C133" s="27">
        <v>0</v>
      </c>
      <c r="D133" s="253"/>
      <c r="E133" s="48">
        <v>6333.88</v>
      </c>
      <c r="F133" s="81">
        <v>228</v>
      </c>
      <c r="G133" s="48">
        <v>1442744.67</v>
      </c>
      <c r="H133" s="333" t="s">
        <v>5212</v>
      </c>
      <c r="I133" s="2" t="s">
        <v>802</v>
      </c>
      <c r="J133" s="351"/>
    </row>
    <row r="134" spans="1:10">
      <c r="A134" s="322">
        <v>42577</v>
      </c>
      <c r="B134" s="9" t="s">
        <v>5213</v>
      </c>
      <c r="C134" s="27">
        <v>0</v>
      </c>
      <c r="D134" s="253"/>
      <c r="E134" s="48">
        <v>222800</v>
      </c>
      <c r="F134" s="81">
        <v>231</v>
      </c>
      <c r="G134" s="48">
        <v>1436410.79</v>
      </c>
      <c r="H134" s="333" t="s">
        <v>5214</v>
      </c>
      <c r="J134" s="351"/>
    </row>
    <row r="135" spans="1:10">
      <c r="A135" s="322">
        <v>42577</v>
      </c>
      <c r="B135" s="9" t="s">
        <v>5215</v>
      </c>
      <c r="C135" s="27">
        <v>0</v>
      </c>
      <c r="D135" s="253"/>
      <c r="E135" s="48">
        <v>1021.51</v>
      </c>
      <c r="F135" s="81"/>
      <c r="G135" s="48">
        <v>1213610.79</v>
      </c>
      <c r="H135" s="333" t="s">
        <v>6790</v>
      </c>
      <c r="J135" s="351"/>
    </row>
    <row r="136" spans="1:10">
      <c r="A136" s="322">
        <v>42577</v>
      </c>
      <c r="B136" s="9" t="s">
        <v>5045</v>
      </c>
      <c r="C136" s="27">
        <v>0</v>
      </c>
      <c r="D136" s="253"/>
      <c r="E136" s="48">
        <v>56240</v>
      </c>
      <c r="F136" s="81">
        <v>238</v>
      </c>
      <c r="G136" s="48">
        <v>1212589.28</v>
      </c>
      <c r="H136" s="333" t="s">
        <v>5216</v>
      </c>
      <c r="J136" s="351"/>
    </row>
    <row r="137" spans="1:10">
      <c r="A137" s="322">
        <v>42577</v>
      </c>
      <c r="B137" s="9" t="s">
        <v>5077</v>
      </c>
      <c r="C137" s="27">
        <v>0</v>
      </c>
      <c r="D137" s="253"/>
      <c r="E137" s="48">
        <v>13184.24</v>
      </c>
      <c r="F137" s="81">
        <v>231</v>
      </c>
      <c r="G137" s="48">
        <v>1156349.28</v>
      </c>
      <c r="H137" s="333" t="s">
        <v>5217</v>
      </c>
      <c r="J137" s="351"/>
    </row>
    <row r="138" spans="1:10">
      <c r="A138" s="322">
        <v>42577</v>
      </c>
      <c r="B138" s="9" t="s">
        <v>5218</v>
      </c>
      <c r="C138" s="27">
        <v>0</v>
      </c>
      <c r="D138" s="315"/>
      <c r="E138" s="48">
        <v>80000</v>
      </c>
      <c r="F138" s="81">
        <v>237</v>
      </c>
      <c r="G138" s="48">
        <v>1143165.04</v>
      </c>
      <c r="H138" s="333" t="s">
        <v>5219</v>
      </c>
      <c r="J138" s="351"/>
    </row>
    <row r="139" spans="1:10">
      <c r="A139" s="322">
        <v>42577</v>
      </c>
      <c r="B139" s="9" t="s">
        <v>5220</v>
      </c>
      <c r="C139" s="27">
        <v>7540.03</v>
      </c>
      <c r="D139" s="315">
        <v>167</v>
      </c>
      <c r="E139" s="48">
        <v>0</v>
      </c>
      <c r="F139" s="81"/>
      <c r="G139" s="48">
        <v>1063165.04</v>
      </c>
      <c r="J139" s="351"/>
    </row>
    <row r="140" spans="1:10">
      <c r="A140" s="322">
        <v>42577</v>
      </c>
      <c r="B140" s="9" t="s">
        <v>5221</v>
      </c>
      <c r="C140" s="27">
        <v>0</v>
      </c>
      <c r="D140" s="315"/>
      <c r="E140" s="48">
        <v>4600.71</v>
      </c>
      <c r="F140" s="81">
        <v>218</v>
      </c>
      <c r="G140" s="48">
        <v>1070705.07</v>
      </c>
      <c r="H140" s="333" t="s">
        <v>5222</v>
      </c>
      <c r="J140" s="351"/>
    </row>
    <row r="141" spans="1:10">
      <c r="A141" s="322">
        <v>42577</v>
      </c>
      <c r="B141" s="9" t="s">
        <v>5223</v>
      </c>
      <c r="C141" s="27">
        <v>0</v>
      </c>
      <c r="D141" s="315"/>
      <c r="E141" s="48">
        <v>1025</v>
      </c>
      <c r="F141" s="81">
        <v>229</v>
      </c>
      <c r="G141" s="48">
        <v>1066104.3600000001</v>
      </c>
      <c r="H141" s="333" t="s">
        <v>5224</v>
      </c>
      <c r="J141" s="351"/>
    </row>
    <row r="142" spans="1:10">
      <c r="A142" s="322">
        <v>42577</v>
      </c>
      <c r="B142" s="9" t="s">
        <v>5225</v>
      </c>
      <c r="C142" s="27">
        <v>1360069.47</v>
      </c>
      <c r="D142" s="315">
        <v>168</v>
      </c>
      <c r="E142" s="48">
        <v>0</v>
      </c>
      <c r="F142" s="81"/>
      <c r="G142" s="48">
        <v>1065079.3600000001</v>
      </c>
      <c r="J142" s="351"/>
    </row>
    <row r="143" spans="1:10">
      <c r="A143" s="322">
        <v>42577</v>
      </c>
      <c r="B143" s="9" t="s">
        <v>5226</v>
      </c>
      <c r="C143" s="27">
        <v>0</v>
      </c>
      <c r="D143" s="315"/>
      <c r="E143" s="48">
        <v>182000</v>
      </c>
      <c r="F143" s="81">
        <v>240</v>
      </c>
      <c r="G143" s="48">
        <v>2425148.83</v>
      </c>
      <c r="H143" s="333" t="s">
        <v>5227</v>
      </c>
      <c r="J143" s="351"/>
    </row>
    <row r="144" spans="1:10">
      <c r="A144" s="322">
        <v>42577</v>
      </c>
      <c r="B144" s="9" t="s">
        <v>5077</v>
      </c>
      <c r="C144" s="27">
        <v>0</v>
      </c>
      <c r="D144" s="315"/>
      <c r="E144" s="48">
        <v>60000</v>
      </c>
      <c r="F144" s="81">
        <v>234</v>
      </c>
      <c r="G144" s="48">
        <v>2243148.83</v>
      </c>
      <c r="H144" s="333" t="s">
        <v>5228</v>
      </c>
      <c r="J144" s="351"/>
    </row>
    <row r="145" spans="1:10">
      <c r="A145" s="322">
        <v>42577</v>
      </c>
      <c r="B145" s="9" t="s">
        <v>5229</v>
      </c>
      <c r="C145" s="27">
        <v>0</v>
      </c>
      <c r="D145" s="315"/>
      <c r="E145" s="48">
        <v>122660.43</v>
      </c>
      <c r="F145" s="81">
        <v>223</v>
      </c>
      <c r="G145" s="48">
        <v>2183148.83</v>
      </c>
      <c r="H145" s="333" t="s">
        <v>5230</v>
      </c>
      <c r="J145" s="351"/>
    </row>
    <row r="146" spans="1:10">
      <c r="A146" s="322">
        <v>42577</v>
      </c>
      <c r="B146" s="9" t="s">
        <v>5231</v>
      </c>
      <c r="C146" s="27">
        <v>0</v>
      </c>
      <c r="D146" s="315"/>
      <c r="E146" s="48">
        <v>253837.04</v>
      </c>
      <c r="F146" s="81">
        <v>245</v>
      </c>
      <c r="G146" s="48">
        <v>2060488.4</v>
      </c>
      <c r="H146" s="333" t="s">
        <v>5232</v>
      </c>
      <c r="J146" s="351"/>
    </row>
    <row r="147" spans="1:10">
      <c r="A147" s="322">
        <v>42577</v>
      </c>
      <c r="B147" s="9" t="s">
        <v>5233</v>
      </c>
      <c r="C147" s="27">
        <v>0</v>
      </c>
      <c r="D147" s="315"/>
      <c r="E147" s="48">
        <v>31887.5</v>
      </c>
      <c r="F147" s="81">
        <v>216</v>
      </c>
      <c r="G147" s="48">
        <v>1806651.36</v>
      </c>
      <c r="H147" s="333" t="s">
        <v>5234</v>
      </c>
      <c r="J147" s="351"/>
    </row>
    <row r="148" spans="1:10">
      <c r="A148" s="322">
        <v>42577</v>
      </c>
      <c r="B148" s="9" t="s">
        <v>5235</v>
      </c>
      <c r="C148" s="27">
        <v>0</v>
      </c>
      <c r="D148" s="315"/>
      <c r="E148" s="48">
        <v>45000</v>
      </c>
      <c r="F148" s="81">
        <v>213</v>
      </c>
      <c r="G148" s="48">
        <v>1774763.86</v>
      </c>
      <c r="H148" s="333" t="s">
        <v>5236</v>
      </c>
      <c r="J148" s="351"/>
    </row>
    <row r="149" spans="1:10">
      <c r="A149" s="322">
        <v>42577</v>
      </c>
      <c r="B149" s="9" t="s">
        <v>5237</v>
      </c>
      <c r="C149" s="27">
        <v>0</v>
      </c>
      <c r="D149" s="315"/>
      <c r="E149" s="48">
        <v>258426.45</v>
      </c>
      <c r="F149" s="81">
        <v>210</v>
      </c>
      <c r="G149" s="48">
        <v>1729763.86</v>
      </c>
      <c r="H149" s="333" t="s">
        <v>5238</v>
      </c>
      <c r="J149" s="351"/>
    </row>
    <row r="150" spans="1:10">
      <c r="A150" s="322">
        <v>42577</v>
      </c>
      <c r="B150" s="9" t="s">
        <v>5239</v>
      </c>
      <c r="C150" s="27">
        <v>0</v>
      </c>
      <c r="D150" s="315"/>
      <c r="E150" s="48">
        <v>2431.91</v>
      </c>
      <c r="F150" s="81">
        <v>200</v>
      </c>
      <c r="G150" s="48">
        <v>1471337.41</v>
      </c>
      <c r="H150" s="333" t="s">
        <v>5240</v>
      </c>
      <c r="J150" s="351"/>
    </row>
    <row r="151" spans="1:10">
      <c r="A151" s="322">
        <v>42577</v>
      </c>
      <c r="B151" s="299" t="s">
        <v>4180</v>
      </c>
      <c r="C151" s="27">
        <v>8.5500000000000007</v>
      </c>
      <c r="D151" s="315" t="s">
        <v>819</v>
      </c>
      <c r="E151" s="48">
        <v>0</v>
      </c>
      <c r="F151" s="81"/>
      <c r="G151" s="48">
        <v>1468905.5</v>
      </c>
      <c r="J151" s="351"/>
    </row>
    <row r="152" spans="1:10">
      <c r="A152" s="322">
        <v>42577</v>
      </c>
      <c r="B152" s="299" t="s">
        <v>4181</v>
      </c>
      <c r="C152" s="27">
        <v>53.42</v>
      </c>
      <c r="D152" s="315" t="s">
        <v>819</v>
      </c>
      <c r="E152" s="48">
        <v>0</v>
      </c>
      <c r="F152" s="81"/>
      <c r="G152" s="48">
        <v>1468914.05</v>
      </c>
      <c r="J152" s="351"/>
    </row>
    <row r="153" spans="1:10">
      <c r="A153" s="322">
        <v>42577</v>
      </c>
      <c r="B153" s="9" t="s">
        <v>4182</v>
      </c>
      <c r="C153" s="27">
        <v>0</v>
      </c>
      <c r="D153" s="315"/>
      <c r="E153" s="48">
        <v>7647.96</v>
      </c>
      <c r="F153" s="81">
        <v>219</v>
      </c>
      <c r="G153" s="48">
        <v>1468967.47</v>
      </c>
      <c r="H153" s="347" t="s">
        <v>5241</v>
      </c>
      <c r="J153" s="351"/>
    </row>
    <row r="154" spans="1:10">
      <c r="A154" s="322">
        <v>42577</v>
      </c>
      <c r="B154" s="299" t="s">
        <v>4183</v>
      </c>
      <c r="C154" s="27">
        <v>41.43</v>
      </c>
      <c r="D154" s="315" t="s">
        <v>819</v>
      </c>
      <c r="E154" s="48">
        <v>0</v>
      </c>
      <c r="F154" s="81"/>
      <c r="G154" s="48">
        <v>1461319.51</v>
      </c>
      <c r="J154" s="351"/>
    </row>
    <row r="155" spans="1:10">
      <c r="A155" s="322">
        <v>42577</v>
      </c>
      <c r="B155" s="299" t="s">
        <v>4184</v>
      </c>
      <c r="C155" s="27">
        <v>258.95</v>
      </c>
      <c r="D155" s="315" t="s">
        <v>819</v>
      </c>
      <c r="E155" s="48">
        <v>0</v>
      </c>
      <c r="F155" s="81"/>
      <c r="G155" s="48">
        <v>1461360.94</v>
      </c>
      <c r="J155" s="351"/>
    </row>
    <row r="156" spans="1:10">
      <c r="A156" s="322">
        <v>42577</v>
      </c>
      <c r="B156" s="9" t="s">
        <v>4185</v>
      </c>
      <c r="C156" s="27">
        <v>0</v>
      </c>
      <c r="D156" s="315"/>
      <c r="E156" s="48">
        <v>10570.01</v>
      </c>
      <c r="F156" s="81">
        <v>219</v>
      </c>
      <c r="G156" s="48">
        <v>1461619.89</v>
      </c>
      <c r="H156" s="347" t="s">
        <v>5241</v>
      </c>
      <c r="J156" s="351"/>
    </row>
    <row r="157" spans="1:10">
      <c r="A157" s="322">
        <v>42576</v>
      </c>
      <c r="B157" s="9" t="s">
        <v>5242</v>
      </c>
      <c r="C157" s="27">
        <v>0</v>
      </c>
      <c r="D157" s="315"/>
      <c r="E157" s="48">
        <v>301.2</v>
      </c>
      <c r="F157" s="81"/>
      <c r="G157" s="48">
        <v>1451049.88</v>
      </c>
      <c r="J157" s="351"/>
    </row>
    <row r="158" spans="1:10">
      <c r="A158" s="322">
        <v>42576</v>
      </c>
      <c r="B158" s="9" t="s">
        <v>5243</v>
      </c>
      <c r="C158" s="27">
        <v>0</v>
      </c>
      <c r="D158" s="315"/>
      <c r="E158" s="48">
        <v>41000</v>
      </c>
      <c r="F158" s="81">
        <v>221</v>
      </c>
      <c r="G158" s="48">
        <v>1450748.68</v>
      </c>
      <c r="J158" s="351"/>
    </row>
    <row r="159" spans="1:10">
      <c r="A159" s="322">
        <v>42576</v>
      </c>
      <c r="B159" s="9" t="s">
        <v>5244</v>
      </c>
      <c r="C159" s="27">
        <v>9137.91</v>
      </c>
      <c r="D159" s="315">
        <v>165</v>
      </c>
      <c r="E159" s="48">
        <v>0</v>
      </c>
      <c r="F159" s="81"/>
      <c r="G159" s="48">
        <v>1409748.68</v>
      </c>
      <c r="J159" s="351"/>
    </row>
    <row r="160" spans="1:10">
      <c r="A160" s="322">
        <v>42576</v>
      </c>
      <c r="B160" s="9" t="s">
        <v>5245</v>
      </c>
      <c r="C160" s="27">
        <v>6396.68</v>
      </c>
      <c r="D160" s="315">
        <v>166</v>
      </c>
      <c r="E160" s="48">
        <v>0</v>
      </c>
      <c r="F160" s="81"/>
      <c r="G160" s="48">
        <v>1418886.59</v>
      </c>
      <c r="J160" s="351"/>
    </row>
    <row r="161" spans="1:10">
      <c r="A161" s="322">
        <v>42576</v>
      </c>
      <c r="B161" s="348" t="s">
        <v>5246</v>
      </c>
      <c r="C161" s="27">
        <v>0</v>
      </c>
      <c r="D161" s="315"/>
      <c r="E161" s="48">
        <v>4088.85</v>
      </c>
      <c r="F161" s="81">
        <v>82</v>
      </c>
      <c r="G161" s="48">
        <v>1425283.27</v>
      </c>
      <c r="H161" s="333" t="s">
        <v>5247</v>
      </c>
      <c r="J161" s="351"/>
    </row>
    <row r="162" spans="1:10">
      <c r="A162" s="322">
        <v>42576</v>
      </c>
      <c r="B162" s="9" t="s">
        <v>5077</v>
      </c>
      <c r="C162" s="27">
        <v>0</v>
      </c>
      <c r="D162" s="315"/>
      <c r="E162" s="48">
        <v>55938</v>
      </c>
      <c r="F162" s="81">
        <v>225</v>
      </c>
      <c r="G162" s="48">
        <v>1421194.42</v>
      </c>
      <c r="H162" s="333" t="s">
        <v>5248</v>
      </c>
      <c r="I162" s="2" t="s">
        <v>5249</v>
      </c>
      <c r="J162" s="351"/>
    </row>
    <row r="163" spans="1:10">
      <c r="A163" s="322">
        <v>42576</v>
      </c>
      <c r="B163" s="291" t="s">
        <v>5250</v>
      </c>
      <c r="C163" s="27">
        <v>0</v>
      </c>
      <c r="D163" s="315"/>
      <c r="E163" s="48">
        <v>24650.41</v>
      </c>
      <c r="F163" s="81">
        <v>220</v>
      </c>
      <c r="G163" s="48">
        <v>1365256.42</v>
      </c>
      <c r="H163" s="333" t="s">
        <v>5251</v>
      </c>
      <c r="J163" s="351"/>
    </row>
    <row r="164" spans="1:10">
      <c r="A164" s="322">
        <v>42576</v>
      </c>
      <c r="B164" s="9" t="s">
        <v>5252</v>
      </c>
      <c r="C164" s="27">
        <v>0</v>
      </c>
      <c r="D164" s="315"/>
      <c r="E164" s="48">
        <v>1525</v>
      </c>
      <c r="F164" s="81">
        <v>221</v>
      </c>
      <c r="G164" s="48">
        <v>1340606.01</v>
      </c>
      <c r="H164" s="333" t="s">
        <v>5253</v>
      </c>
      <c r="I164" s="2" t="s">
        <v>5254</v>
      </c>
      <c r="J164" s="351"/>
    </row>
    <row r="165" spans="1:10">
      <c r="A165" s="322">
        <v>42576</v>
      </c>
      <c r="B165" s="9" t="s">
        <v>5255</v>
      </c>
      <c r="C165" s="27">
        <v>0</v>
      </c>
      <c r="D165" s="315"/>
      <c r="E165" s="48">
        <v>3185</v>
      </c>
      <c r="F165" s="81">
        <v>222</v>
      </c>
      <c r="G165" s="48">
        <v>1339081.01</v>
      </c>
      <c r="H165" s="333" t="s">
        <v>5256</v>
      </c>
      <c r="J165" s="351"/>
    </row>
    <row r="166" spans="1:10">
      <c r="A166" s="322">
        <v>42576</v>
      </c>
      <c r="B166" s="9" t="s">
        <v>5257</v>
      </c>
      <c r="C166" s="27">
        <v>0</v>
      </c>
      <c r="D166" s="315"/>
      <c r="E166" s="48">
        <v>70000</v>
      </c>
      <c r="F166" s="81">
        <v>217</v>
      </c>
      <c r="G166" s="48">
        <v>1335896.01</v>
      </c>
      <c r="J166" s="351"/>
    </row>
    <row r="167" spans="1:10">
      <c r="A167" s="322">
        <v>42576</v>
      </c>
      <c r="B167" s="9" t="s">
        <v>5258</v>
      </c>
      <c r="C167" s="27">
        <v>1104356.9099999999</v>
      </c>
      <c r="D167" s="315">
        <v>157</v>
      </c>
      <c r="E167" s="48">
        <v>0</v>
      </c>
      <c r="F167" s="81"/>
      <c r="G167" s="48">
        <v>1265896.01</v>
      </c>
      <c r="J167" s="351"/>
    </row>
    <row r="168" spans="1:10">
      <c r="A168" s="322">
        <v>42576</v>
      </c>
      <c r="B168" s="9" t="s">
        <v>5259</v>
      </c>
      <c r="C168" s="27">
        <v>0</v>
      </c>
      <c r="D168" s="315"/>
      <c r="E168" s="48">
        <v>2999.76</v>
      </c>
      <c r="F168" s="81"/>
      <c r="G168" s="48">
        <v>2370252.92</v>
      </c>
      <c r="J168" s="351"/>
    </row>
    <row r="169" spans="1:10">
      <c r="A169" s="322">
        <v>42576</v>
      </c>
      <c r="B169" s="9" t="s">
        <v>5077</v>
      </c>
      <c r="C169" s="27">
        <v>0</v>
      </c>
      <c r="D169" s="315"/>
      <c r="E169" s="48">
        <v>130000</v>
      </c>
      <c r="F169" s="81">
        <v>212</v>
      </c>
      <c r="G169" s="48">
        <v>2367253.16</v>
      </c>
      <c r="H169" s="333" t="s">
        <v>5260</v>
      </c>
      <c r="J169" s="351"/>
    </row>
    <row r="170" spans="1:10">
      <c r="A170" s="322">
        <v>42576</v>
      </c>
      <c r="B170" s="299" t="s">
        <v>4180</v>
      </c>
      <c r="C170" s="27">
        <v>35.71</v>
      </c>
      <c r="D170" s="315" t="s">
        <v>819</v>
      </c>
      <c r="E170" s="48">
        <v>0</v>
      </c>
      <c r="F170" s="81"/>
      <c r="G170" s="48">
        <v>2237253.16</v>
      </c>
      <c r="J170" s="351"/>
    </row>
    <row r="171" spans="1:10">
      <c r="A171" s="322">
        <v>42576</v>
      </c>
      <c r="B171" s="299" t="s">
        <v>4181</v>
      </c>
      <c r="C171" s="27">
        <v>223.16</v>
      </c>
      <c r="D171" s="315" t="s">
        <v>819</v>
      </c>
      <c r="E171" s="48">
        <v>0</v>
      </c>
      <c r="F171" s="81"/>
      <c r="G171" s="48">
        <v>2237288.87</v>
      </c>
      <c r="J171" s="351"/>
    </row>
    <row r="172" spans="1:10">
      <c r="A172" s="322">
        <v>42576</v>
      </c>
      <c r="B172" s="9" t="s">
        <v>4182</v>
      </c>
      <c r="C172" s="27">
        <v>0</v>
      </c>
      <c r="D172" s="315"/>
      <c r="E172" s="48">
        <v>74581.17</v>
      </c>
      <c r="F172" s="81">
        <v>215</v>
      </c>
      <c r="G172" s="48">
        <v>2237512.0299999998</v>
      </c>
      <c r="H172" s="347" t="s">
        <v>5261</v>
      </c>
      <c r="J172" s="351"/>
    </row>
    <row r="173" spans="1:10">
      <c r="A173" s="322">
        <v>42576</v>
      </c>
      <c r="B173" s="299" t="s">
        <v>4183</v>
      </c>
      <c r="C173" s="27">
        <v>12.74</v>
      </c>
      <c r="D173" s="315" t="s">
        <v>819</v>
      </c>
      <c r="E173" s="48">
        <v>0</v>
      </c>
      <c r="F173" s="81"/>
      <c r="G173" s="48">
        <v>2162930.86</v>
      </c>
      <c r="J173" s="351"/>
    </row>
    <row r="174" spans="1:10">
      <c r="A174" s="322">
        <v>42576</v>
      </c>
      <c r="B174" s="299" t="s">
        <v>4184</v>
      </c>
      <c r="C174" s="27">
        <v>79.62</v>
      </c>
      <c r="D174" s="315" t="s">
        <v>819</v>
      </c>
      <c r="E174" s="48">
        <v>0</v>
      </c>
      <c r="F174" s="81"/>
      <c r="G174" s="48">
        <v>2162943.6</v>
      </c>
      <c r="J174" s="351"/>
    </row>
    <row r="175" spans="1:10">
      <c r="A175" s="322">
        <v>42576</v>
      </c>
      <c r="B175" s="9" t="s">
        <v>4185</v>
      </c>
      <c r="C175" s="27">
        <v>0</v>
      </c>
      <c r="D175" s="315"/>
      <c r="E175" s="48">
        <v>3250</v>
      </c>
      <c r="F175" s="81">
        <v>215</v>
      </c>
      <c r="G175" s="48">
        <v>2163023.2200000002</v>
      </c>
      <c r="H175" s="347" t="s">
        <v>5261</v>
      </c>
      <c r="J175" s="351"/>
    </row>
    <row r="176" spans="1:10">
      <c r="A176" s="322">
        <v>42576</v>
      </c>
      <c r="B176" s="299" t="s">
        <v>4180</v>
      </c>
      <c r="C176" s="27">
        <v>14.28</v>
      </c>
      <c r="D176" s="315" t="s">
        <v>819</v>
      </c>
      <c r="E176" s="48">
        <v>0</v>
      </c>
      <c r="F176" s="81"/>
      <c r="G176" s="48">
        <v>2159773.2200000002</v>
      </c>
      <c r="J176" s="351"/>
    </row>
    <row r="177" spans="1:10">
      <c r="A177" s="322">
        <v>42576</v>
      </c>
      <c r="B177" s="299" t="s">
        <v>4181</v>
      </c>
      <c r="C177" s="27">
        <v>89.26</v>
      </c>
      <c r="D177" s="315" t="s">
        <v>819</v>
      </c>
      <c r="E177" s="48">
        <v>0</v>
      </c>
      <c r="F177" s="81"/>
      <c r="G177" s="48">
        <v>2159787.5</v>
      </c>
      <c r="J177" s="351"/>
    </row>
    <row r="178" spans="1:10">
      <c r="A178" s="322">
        <v>42576</v>
      </c>
      <c r="B178" s="9" t="s">
        <v>4182</v>
      </c>
      <c r="C178" s="27">
        <v>0</v>
      </c>
      <c r="D178" s="315"/>
      <c r="E178" s="48">
        <v>9073.9</v>
      </c>
      <c r="F178" s="81">
        <v>209</v>
      </c>
      <c r="G178" s="48">
        <v>2159876.7599999998</v>
      </c>
      <c r="H178" s="347" t="s">
        <v>5262</v>
      </c>
      <c r="J178" s="351"/>
    </row>
    <row r="179" spans="1:10">
      <c r="A179" s="322">
        <v>42576</v>
      </c>
      <c r="B179" s="299" t="s">
        <v>4183</v>
      </c>
      <c r="C179" s="27">
        <v>35.950000000000003</v>
      </c>
      <c r="D179" s="315" t="s">
        <v>819</v>
      </c>
      <c r="E179" s="48">
        <v>0</v>
      </c>
      <c r="F179" s="81"/>
      <c r="G179" s="48">
        <v>2150802.86</v>
      </c>
      <c r="J179" s="351"/>
    </row>
    <row r="180" spans="1:10">
      <c r="A180" s="322">
        <v>42576</v>
      </c>
      <c r="B180" s="299" t="s">
        <v>4184</v>
      </c>
      <c r="C180" s="27">
        <v>224.7</v>
      </c>
      <c r="D180" s="315" t="s">
        <v>819</v>
      </c>
      <c r="E180" s="48">
        <v>0</v>
      </c>
      <c r="F180" s="81"/>
      <c r="G180" s="48">
        <v>2150838.81</v>
      </c>
      <c r="J180" s="351"/>
    </row>
    <row r="181" spans="1:10">
      <c r="A181" s="322">
        <v>42576</v>
      </c>
      <c r="B181" s="9" t="s">
        <v>4185</v>
      </c>
      <c r="C181" s="27">
        <v>0</v>
      </c>
      <c r="D181" s="315"/>
      <c r="E181" s="48">
        <v>9171.77</v>
      </c>
      <c r="F181" s="81">
        <v>209</v>
      </c>
      <c r="G181" s="48">
        <v>2151063.5099999998</v>
      </c>
      <c r="H181" s="347" t="s">
        <v>5262</v>
      </c>
      <c r="J181" s="351"/>
    </row>
    <row r="182" spans="1:10">
      <c r="A182" s="322">
        <v>42574</v>
      </c>
      <c r="B182" s="9" t="s">
        <v>5263</v>
      </c>
      <c r="C182" s="27">
        <v>0</v>
      </c>
      <c r="D182" s="315"/>
      <c r="E182" s="48">
        <v>2640</v>
      </c>
      <c r="F182" s="81">
        <v>223</v>
      </c>
      <c r="G182" s="48">
        <v>2141891.7400000002</v>
      </c>
      <c r="H182" s="333" t="s">
        <v>5264</v>
      </c>
      <c r="I182" s="2" t="s">
        <v>5265</v>
      </c>
      <c r="J182" s="351"/>
    </row>
    <row r="183" spans="1:10">
      <c r="A183" s="322">
        <v>42574</v>
      </c>
      <c r="B183" s="284" t="s">
        <v>5266</v>
      </c>
      <c r="C183" s="27">
        <v>5000</v>
      </c>
      <c r="D183" s="315" t="s">
        <v>5900</v>
      </c>
      <c r="E183" s="48">
        <v>0</v>
      </c>
      <c r="F183" s="81"/>
      <c r="G183" s="48">
        <v>2139251.7400000002</v>
      </c>
      <c r="J183" s="351"/>
    </row>
    <row r="184" spans="1:10">
      <c r="A184" s="322">
        <v>42574</v>
      </c>
      <c r="B184" s="9" t="s">
        <v>5267</v>
      </c>
      <c r="C184" s="27">
        <v>0</v>
      </c>
      <c r="D184" s="315"/>
      <c r="E184" s="48">
        <v>1775</v>
      </c>
      <c r="F184" s="81">
        <v>222</v>
      </c>
      <c r="G184" s="48">
        <v>2144251.7400000002</v>
      </c>
      <c r="H184" s="333" t="s">
        <v>5268</v>
      </c>
      <c r="I184" s="2" t="s">
        <v>5269</v>
      </c>
      <c r="J184" s="351"/>
    </row>
    <row r="185" spans="1:10">
      <c r="A185" s="322">
        <v>42574</v>
      </c>
      <c r="B185" s="9" t="s">
        <v>5270</v>
      </c>
      <c r="C185" s="27">
        <v>1841.64</v>
      </c>
      <c r="D185" s="315">
        <v>163</v>
      </c>
      <c r="E185" s="48">
        <v>0</v>
      </c>
      <c r="F185" s="81"/>
      <c r="G185" s="48">
        <v>2142476.7400000002</v>
      </c>
      <c r="H185" s="333" t="s">
        <v>5271</v>
      </c>
      <c r="J185" s="351"/>
    </row>
    <row r="186" spans="1:10">
      <c r="A186" s="322">
        <v>42574</v>
      </c>
      <c r="B186" s="9" t="s">
        <v>5272</v>
      </c>
      <c r="C186" s="27">
        <v>4142.49</v>
      </c>
      <c r="D186" s="315">
        <v>164</v>
      </c>
      <c r="E186" s="48">
        <v>0</v>
      </c>
      <c r="F186" s="81"/>
      <c r="G186" s="48">
        <v>2144318.38</v>
      </c>
      <c r="H186" s="333" t="s">
        <v>5273</v>
      </c>
      <c r="J186" s="351"/>
    </row>
    <row r="187" spans="1:10">
      <c r="A187" s="322">
        <v>42574</v>
      </c>
      <c r="B187" s="9" t="s">
        <v>5274</v>
      </c>
      <c r="C187" s="27">
        <v>60000</v>
      </c>
      <c r="D187" s="315">
        <v>162</v>
      </c>
      <c r="E187" s="48">
        <v>0</v>
      </c>
      <c r="F187" s="81"/>
      <c r="G187" s="48">
        <v>2148460.87</v>
      </c>
      <c r="J187" s="351"/>
    </row>
    <row r="188" spans="1:10">
      <c r="A188" s="322">
        <v>42574</v>
      </c>
      <c r="B188" s="9" t="s">
        <v>5275</v>
      </c>
      <c r="C188" s="27">
        <v>0</v>
      </c>
      <c r="D188" s="315"/>
      <c r="E188" s="48">
        <v>150135.6</v>
      </c>
      <c r="F188" s="81">
        <v>202</v>
      </c>
      <c r="G188" s="48">
        <v>2208460.87</v>
      </c>
      <c r="H188" s="333" t="s">
        <v>5276</v>
      </c>
      <c r="J188" s="351"/>
    </row>
    <row r="189" spans="1:10">
      <c r="A189" s="322">
        <v>42574</v>
      </c>
      <c r="B189" s="9" t="s">
        <v>5277</v>
      </c>
      <c r="C189" s="27">
        <v>100</v>
      </c>
      <c r="D189" s="315">
        <v>188</v>
      </c>
      <c r="E189" s="48">
        <v>0</v>
      </c>
      <c r="F189" s="81"/>
      <c r="G189" s="48">
        <v>2058325.27</v>
      </c>
      <c r="H189" s="333" t="s">
        <v>5278</v>
      </c>
      <c r="J189" s="351"/>
    </row>
    <row r="190" spans="1:10">
      <c r="A190" s="322">
        <v>42574</v>
      </c>
      <c r="B190" s="9" t="s">
        <v>5279</v>
      </c>
      <c r="C190" s="27">
        <v>0</v>
      </c>
      <c r="D190" s="315"/>
      <c r="E190" s="48">
        <v>436013.09</v>
      </c>
      <c r="F190" s="81">
        <v>197</v>
      </c>
      <c r="G190" s="48">
        <v>2058425.27</v>
      </c>
      <c r="H190" s="333" t="s">
        <v>5280</v>
      </c>
      <c r="J190" s="351"/>
    </row>
    <row r="191" spans="1:10">
      <c r="A191" s="322">
        <v>42574</v>
      </c>
      <c r="B191" s="9" t="s">
        <v>5281</v>
      </c>
      <c r="C191" s="27">
        <v>0</v>
      </c>
      <c r="D191" s="315"/>
      <c r="E191" s="48">
        <v>11694.26</v>
      </c>
      <c r="F191" s="81">
        <v>188</v>
      </c>
      <c r="G191" s="48">
        <v>1622412.18</v>
      </c>
      <c r="H191" s="333" t="s">
        <v>5282</v>
      </c>
      <c r="J191" s="351"/>
    </row>
    <row r="192" spans="1:10">
      <c r="A192" s="322">
        <v>42573</v>
      </c>
      <c r="B192" s="9" t="s">
        <v>5283</v>
      </c>
      <c r="C192" s="27">
        <v>0</v>
      </c>
      <c r="D192" s="315"/>
      <c r="E192" s="48">
        <v>20000</v>
      </c>
      <c r="F192" s="81">
        <v>277</v>
      </c>
      <c r="G192" s="48">
        <v>1610717.92</v>
      </c>
      <c r="H192" s="333" t="s">
        <v>5284</v>
      </c>
      <c r="I192" s="2" t="s">
        <v>5269</v>
      </c>
      <c r="J192" s="351"/>
    </row>
    <row r="193" spans="1:10">
      <c r="A193" s="322">
        <v>42573</v>
      </c>
      <c r="B193" s="9" t="s">
        <v>5285</v>
      </c>
      <c r="C193" s="27">
        <v>0</v>
      </c>
      <c r="D193" s="315"/>
      <c r="E193" s="48">
        <v>2134.4</v>
      </c>
      <c r="F193" s="81">
        <v>232</v>
      </c>
      <c r="G193" s="48">
        <v>1590717.92</v>
      </c>
      <c r="H193" s="349" t="s">
        <v>5286</v>
      </c>
      <c r="I193" s="2" t="s">
        <v>5287</v>
      </c>
      <c r="J193" s="351"/>
    </row>
    <row r="194" spans="1:10">
      <c r="A194" s="322">
        <v>42573</v>
      </c>
      <c r="B194" s="9" t="s">
        <v>5288</v>
      </c>
      <c r="C194" s="27">
        <v>2800</v>
      </c>
      <c r="D194" s="315">
        <v>161</v>
      </c>
      <c r="E194" s="48">
        <v>0</v>
      </c>
      <c r="F194" s="81"/>
      <c r="G194" s="48">
        <v>1588583.52</v>
      </c>
      <c r="J194" s="351"/>
    </row>
    <row r="195" spans="1:10">
      <c r="A195" s="322">
        <v>42573</v>
      </c>
      <c r="B195" s="9" t="s">
        <v>5289</v>
      </c>
      <c r="C195" s="27">
        <v>5600</v>
      </c>
      <c r="D195" s="315">
        <v>160</v>
      </c>
      <c r="E195" s="48">
        <v>0</v>
      </c>
      <c r="F195" s="81"/>
      <c r="G195" s="48">
        <v>1591383.52</v>
      </c>
      <c r="J195" s="351"/>
    </row>
    <row r="196" spans="1:10">
      <c r="A196" s="322">
        <v>42573</v>
      </c>
      <c r="B196" s="9" t="s">
        <v>5290</v>
      </c>
      <c r="C196" s="27">
        <v>4600</v>
      </c>
      <c r="D196" s="315">
        <v>159</v>
      </c>
      <c r="E196" s="48">
        <v>0</v>
      </c>
      <c r="F196" s="81"/>
      <c r="G196" s="48">
        <v>1596983.52</v>
      </c>
      <c r="J196" s="351"/>
    </row>
    <row r="197" spans="1:10">
      <c r="A197" s="322">
        <v>42573</v>
      </c>
      <c r="B197" s="9" t="s">
        <v>5291</v>
      </c>
      <c r="C197" s="27">
        <v>50000</v>
      </c>
      <c r="D197" s="315">
        <v>158</v>
      </c>
      <c r="E197" s="48">
        <v>0</v>
      </c>
      <c r="F197" s="81"/>
      <c r="G197" s="48">
        <v>1601583.52</v>
      </c>
      <c r="J197" s="351"/>
    </row>
    <row r="198" spans="1:10">
      <c r="A198" s="322">
        <v>42573</v>
      </c>
      <c r="B198" s="9" t="s">
        <v>5292</v>
      </c>
      <c r="C198" s="27">
        <v>7750.85</v>
      </c>
      <c r="D198" s="315">
        <v>156</v>
      </c>
      <c r="E198" s="48">
        <v>0</v>
      </c>
      <c r="F198" s="81"/>
      <c r="G198" s="48">
        <v>1651583.52</v>
      </c>
      <c r="J198" s="351"/>
    </row>
    <row r="199" spans="1:10">
      <c r="A199" s="322">
        <v>42573</v>
      </c>
      <c r="B199" s="9" t="s">
        <v>5293</v>
      </c>
      <c r="C199" s="27">
        <v>157403.98000000001</v>
      </c>
      <c r="D199" s="315">
        <v>155</v>
      </c>
      <c r="E199" s="48">
        <v>0</v>
      </c>
      <c r="F199" s="81"/>
      <c r="G199" s="48">
        <v>1659334.37</v>
      </c>
      <c r="J199" s="351"/>
    </row>
    <row r="200" spans="1:10">
      <c r="A200" s="322">
        <v>42573</v>
      </c>
      <c r="B200" s="9" t="s">
        <v>5294</v>
      </c>
      <c r="C200" s="27">
        <v>0</v>
      </c>
      <c r="D200" s="315"/>
      <c r="E200" s="48">
        <v>240000</v>
      </c>
      <c r="F200" s="81">
        <v>208</v>
      </c>
      <c r="G200" s="48">
        <v>1816738.35</v>
      </c>
      <c r="J200" s="351"/>
    </row>
    <row r="201" spans="1:10">
      <c r="A201" s="322">
        <v>42573</v>
      </c>
      <c r="B201" s="9" t="s">
        <v>5295</v>
      </c>
      <c r="C201" s="27">
        <v>0</v>
      </c>
      <c r="D201" s="315"/>
      <c r="E201" s="48">
        <v>235000</v>
      </c>
      <c r="F201" s="81">
        <v>206</v>
      </c>
      <c r="G201" s="48">
        <v>1576738.35</v>
      </c>
      <c r="H201" s="333" t="s">
        <v>5296</v>
      </c>
      <c r="J201" s="351"/>
    </row>
    <row r="202" spans="1:10">
      <c r="A202" s="322">
        <v>42573</v>
      </c>
      <c r="B202" s="291" t="s">
        <v>5297</v>
      </c>
      <c r="C202" s="27">
        <v>0</v>
      </c>
      <c r="D202" s="315"/>
      <c r="E202" s="48">
        <v>158909.26</v>
      </c>
      <c r="F202" s="81">
        <v>207</v>
      </c>
      <c r="G202" s="48">
        <v>1341738.3500000001</v>
      </c>
      <c r="H202" s="333" t="s">
        <v>5298</v>
      </c>
      <c r="I202" s="2" t="s">
        <v>5299</v>
      </c>
      <c r="J202" s="351"/>
    </row>
    <row r="203" spans="1:10">
      <c r="A203" s="322">
        <v>42573</v>
      </c>
      <c r="B203" s="9" t="s">
        <v>5300</v>
      </c>
      <c r="C203" s="27">
        <v>0</v>
      </c>
      <c r="D203" s="315"/>
      <c r="E203" s="48">
        <v>99000</v>
      </c>
      <c r="F203" s="81">
        <v>203</v>
      </c>
      <c r="G203" s="48">
        <v>1182829.0900000001</v>
      </c>
      <c r="H203" s="333" t="s">
        <v>5301</v>
      </c>
      <c r="J203" s="351"/>
    </row>
    <row r="204" spans="1:10">
      <c r="A204" s="350">
        <v>42573</v>
      </c>
      <c r="B204" s="299" t="s">
        <v>5302</v>
      </c>
      <c r="C204" s="27">
        <v>163.19999999999999</v>
      </c>
      <c r="D204" s="315" t="s">
        <v>819</v>
      </c>
      <c r="E204" s="48">
        <v>0</v>
      </c>
      <c r="F204" s="81"/>
      <c r="G204" s="48">
        <v>1083829.0900000001</v>
      </c>
      <c r="J204" s="351"/>
    </row>
    <row r="205" spans="1:10">
      <c r="A205" s="322">
        <v>42573</v>
      </c>
      <c r="B205" s="299" t="s">
        <v>5303</v>
      </c>
      <c r="C205" s="27">
        <v>1020</v>
      </c>
      <c r="D205" s="315" t="s">
        <v>819</v>
      </c>
      <c r="E205" s="48">
        <v>0</v>
      </c>
      <c r="F205" s="81"/>
      <c r="G205" s="48">
        <v>1083992.29</v>
      </c>
      <c r="J205" s="351"/>
    </row>
    <row r="206" spans="1:10">
      <c r="A206" s="322">
        <v>42573</v>
      </c>
      <c r="B206" s="9" t="s">
        <v>5045</v>
      </c>
      <c r="C206" s="27">
        <v>0</v>
      </c>
      <c r="D206" s="315"/>
      <c r="E206" s="48">
        <v>360</v>
      </c>
      <c r="F206" s="81"/>
      <c r="G206" s="48">
        <v>1085012.29</v>
      </c>
      <c r="J206" s="351"/>
    </row>
    <row r="207" spans="1:10">
      <c r="A207" s="322">
        <v>42573</v>
      </c>
      <c r="B207" s="9" t="s">
        <v>5304</v>
      </c>
      <c r="C207" s="27">
        <v>150560.34</v>
      </c>
      <c r="D207" s="315">
        <v>2</v>
      </c>
      <c r="E207" s="48">
        <v>0</v>
      </c>
      <c r="F207" s="81"/>
      <c r="G207" s="48">
        <v>1084652.29</v>
      </c>
      <c r="J207" s="351"/>
    </row>
    <row r="208" spans="1:10">
      <c r="A208" s="322">
        <v>42573</v>
      </c>
      <c r="B208" s="9" t="s">
        <v>5305</v>
      </c>
      <c r="C208" s="27">
        <v>0</v>
      </c>
      <c r="D208" s="315"/>
      <c r="E208" s="48">
        <v>1840</v>
      </c>
      <c r="F208" s="81">
        <v>198</v>
      </c>
      <c r="G208" s="48">
        <v>1235212.6299999999</v>
      </c>
      <c r="H208" s="333" t="s">
        <v>5306</v>
      </c>
      <c r="J208" s="351"/>
    </row>
    <row r="209" spans="1:10">
      <c r="A209" s="322">
        <v>42573</v>
      </c>
      <c r="B209" s="9" t="s">
        <v>5307</v>
      </c>
      <c r="C209" s="27">
        <v>0</v>
      </c>
      <c r="D209" s="315"/>
      <c r="E209" s="48">
        <v>3030</v>
      </c>
      <c r="F209" s="81">
        <v>201</v>
      </c>
      <c r="G209" s="48">
        <v>1233372.6299999999</v>
      </c>
      <c r="H209" s="333" t="s">
        <v>5308</v>
      </c>
      <c r="I209" s="2" t="s">
        <v>5309</v>
      </c>
      <c r="J209" s="351"/>
    </row>
    <row r="210" spans="1:10">
      <c r="A210" s="322">
        <v>42573</v>
      </c>
      <c r="B210" s="9" t="s">
        <v>5310</v>
      </c>
      <c r="C210" s="27">
        <v>0</v>
      </c>
      <c r="D210" s="315"/>
      <c r="E210" s="48">
        <v>107900</v>
      </c>
      <c r="F210" s="81">
        <v>190</v>
      </c>
      <c r="G210" s="48">
        <v>1230342.6299999999</v>
      </c>
      <c r="H210" s="333" t="s">
        <v>5311</v>
      </c>
      <c r="J210" s="351"/>
    </row>
    <row r="211" spans="1:10">
      <c r="A211" s="322">
        <v>42573</v>
      </c>
      <c r="B211" s="348" t="s">
        <v>5312</v>
      </c>
      <c r="C211" s="27">
        <v>0</v>
      </c>
      <c r="D211" s="315"/>
      <c r="E211" s="48">
        <v>17373.25</v>
      </c>
      <c r="F211" s="81">
        <v>204</v>
      </c>
      <c r="G211" s="48">
        <v>1122442.6299999999</v>
      </c>
      <c r="H211" s="333" t="s">
        <v>5313</v>
      </c>
      <c r="J211" s="351"/>
    </row>
    <row r="212" spans="1:10">
      <c r="A212" s="322">
        <v>42573</v>
      </c>
      <c r="B212" s="284" t="s">
        <v>5314</v>
      </c>
      <c r="C212" s="27">
        <v>5000</v>
      </c>
      <c r="D212" s="315" t="s">
        <v>5900</v>
      </c>
      <c r="E212" s="48">
        <v>0</v>
      </c>
      <c r="F212" s="81"/>
      <c r="G212" s="48">
        <v>1105069.3799999999</v>
      </c>
      <c r="J212" s="351"/>
    </row>
    <row r="213" spans="1:10">
      <c r="A213" s="322">
        <v>42573</v>
      </c>
      <c r="B213" s="9" t="s">
        <v>5315</v>
      </c>
      <c r="C213" s="27">
        <v>0</v>
      </c>
      <c r="D213" s="315"/>
      <c r="E213" s="48">
        <v>112664.37</v>
      </c>
      <c r="F213" s="81">
        <v>182</v>
      </c>
      <c r="G213" s="48">
        <v>1110069.3799999999</v>
      </c>
      <c r="H213" s="333" t="s">
        <v>5316</v>
      </c>
      <c r="J213" s="351"/>
    </row>
    <row r="214" spans="1:10">
      <c r="A214" s="322">
        <v>42573</v>
      </c>
      <c r="B214" s="9" t="s">
        <v>5317</v>
      </c>
      <c r="C214" s="27">
        <v>0</v>
      </c>
      <c r="D214" s="315"/>
      <c r="E214" s="48">
        <v>28649.39</v>
      </c>
      <c r="F214" s="81">
        <v>177</v>
      </c>
      <c r="G214" s="48">
        <v>997405.01</v>
      </c>
      <c r="H214" s="333" t="s">
        <v>5318</v>
      </c>
      <c r="J214" s="351"/>
    </row>
    <row r="215" spans="1:10">
      <c r="A215" s="322">
        <v>42573</v>
      </c>
      <c r="B215" s="299" t="s">
        <v>4180</v>
      </c>
      <c r="C215" s="27">
        <v>25.48</v>
      </c>
      <c r="D215" s="315" t="s">
        <v>819</v>
      </c>
      <c r="E215" s="48">
        <v>0</v>
      </c>
      <c r="F215" s="81"/>
      <c r="G215" s="48">
        <v>968755.62</v>
      </c>
      <c r="J215" s="351"/>
    </row>
    <row r="216" spans="1:10">
      <c r="A216" s="322">
        <v>42573</v>
      </c>
      <c r="B216" s="299" t="s">
        <v>4181</v>
      </c>
      <c r="C216" s="27">
        <v>159.28</v>
      </c>
      <c r="D216" s="315" t="s">
        <v>819</v>
      </c>
      <c r="E216" s="48">
        <v>0</v>
      </c>
      <c r="F216" s="81"/>
      <c r="G216" s="48">
        <v>968781.1</v>
      </c>
      <c r="J216" s="351"/>
    </row>
    <row r="217" spans="1:10">
      <c r="A217" s="322">
        <v>42573</v>
      </c>
      <c r="B217" s="9" t="s">
        <v>4182</v>
      </c>
      <c r="C217" s="27">
        <v>0</v>
      </c>
      <c r="D217" s="315"/>
      <c r="E217" s="48">
        <v>15115.02</v>
      </c>
      <c r="F217" s="81">
        <v>187</v>
      </c>
      <c r="G217" s="48">
        <v>968940.38</v>
      </c>
      <c r="H217" s="347" t="s">
        <v>5319</v>
      </c>
      <c r="J217" s="351"/>
    </row>
    <row r="218" spans="1:10">
      <c r="A218" s="322">
        <v>42573</v>
      </c>
      <c r="B218" s="299" t="s">
        <v>4183</v>
      </c>
      <c r="C218" s="27">
        <v>41.88</v>
      </c>
      <c r="D218" s="315" t="s">
        <v>819</v>
      </c>
      <c r="E218" s="48">
        <v>0</v>
      </c>
      <c r="F218" s="81"/>
      <c r="G218" s="48">
        <v>953825.36</v>
      </c>
      <c r="J218" s="351"/>
    </row>
    <row r="219" spans="1:10">
      <c r="A219" s="322">
        <v>42573</v>
      </c>
      <c r="B219" s="299" t="s">
        <v>4184</v>
      </c>
      <c r="C219" s="27">
        <v>261.77</v>
      </c>
      <c r="D219" s="315" t="s">
        <v>819</v>
      </c>
      <c r="E219" s="48">
        <v>0</v>
      </c>
      <c r="F219" s="81"/>
      <c r="G219" s="48">
        <v>953867.24</v>
      </c>
      <c r="J219" s="351"/>
    </row>
    <row r="220" spans="1:10">
      <c r="A220" s="322">
        <v>42573</v>
      </c>
      <c r="B220" s="9" t="s">
        <v>4185</v>
      </c>
      <c r="C220" s="27">
        <v>0</v>
      </c>
      <c r="D220" s="315"/>
      <c r="E220" s="48">
        <v>10685</v>
      </c>
      <c r="F220" s="81">
        <v>187</v>
      </c>
      <c r="G220" s="48">
        <v>954129.01</v>
      </c>
      <c r="H220" s="347" t="s">
        <v>5319</v>
      </c>
      <c r="J220" s="351"/>
    </row>
    <row r="221" spans="1:10">
      <c r="A221" s="322">
        <v>42572</v>
      </c>
      <c r="B221" s="9" t="s">
        <v>5320</v>
      </c>
      <c r="C221" s="27">
        <v>0</v>
      </c>
      <c r="D221" s="315"/>
      <c r="E221" s="48">
        <v>50000</v>
      </c>
      <c r="F221" s="81">
        <v>199</v>
      </c>
      <c r="G221" s="48">
        <v>943444.01</v>
      </c>
      <c r="H221" s="333" t="s">
        <v>5321</v>
      </c>
      <c r="I221" s="2" t="s">
        <v>5322</v>
      </c>
      <c r="J221" s="351"/>
    </row>
    <row r="222" spans="1:10">
      <c r="A222" s="322">
        <v>42572</v>
      </c>
      <c r="B222" s="9" t="s">
        <v>5323</v>
      </c>
      <c r="C222" s="27">
        <v>4013.23</v>
      </c>
      <c r="D222" s="315">
        <v>154</v>
      </c>
      <c r="E222" s="48">
        <v>0</v>
      </c>
      <c r="F222" s="81"/>
      <c r="G222" s="48">
        <v>893444.01</v>
      </c>
      <c r="H222" s="333" t="s">
        <v>2804</v>
      </c>
      <c r="J222" s="351"/>
    </row>
    <row r="223" spans="1:10">
      <c r="A223" s="322">
        <v>42572</v>
      </c>
      <c r="B223" s="9" t="s">
        <v>5045</v>
      </c>
      <c r="C223" s="27">
        <v>0</v>
      </c>
      <c r="D223" s="315"/>
      <c r="E223" s="48">
        <v>12000</v>
      </c>
      <c r="F223" s="81">
        <v>192</v>
      </c>
      <c r="G223" s="48">
        <v>897457.24</v>
      </c>
      <c r="H223" s="333" t="s">
        <v>5324</v>
      </c>
      <c r="I223" s="2" t="s">
        <v>5325</v>
      </c>
      <c r="J223" s="351"/>
    </row>
    <row r="224" spans="1:10">
      <c r="A224" s="322">
        <v>42572</v>
      </c>
      <c r="B224" s="9" t="s">
        <v>5326</v>
      </c>
      <c r="C224" s="27">
        <v>0</v>
      </c>
      <c r="D224" s="315"/>
      <c r="E224" s="48">
        <v>1025</v>
      </c>
      <c r="F224" s="81">
        <v>221</v>
      </c>
      <c r="G224" s="48">
        <v>885457.24</v>
      </c>
      <c r="H224" s="333" t="s">
        <v>5327</v>
      </c>
      <c r="I224" s="2" t="s">
        <v>5328</v>
      </c>
      <c r="J224" s="351"/>
    </row>
    <row r="225" spans="1:10">
      <c r="A225" s="322">
        <v>42572</v>
      </c>
      <c r="B225" s="9" t="s">
        <v>5329</v>
      </c>
      <c r="C225" s="27">
        <v>2829.28</v>
      </c>
      <c r="D225" s="315">
        <v>148</v>
      </c>
      <c r="E225" s="48">
        <v>0</v>
      </c>
      <c r="F225" s="81"/>
      <c r="G225" s="48">
        <v>884432.24</v>
      </c>
      <c r="J225" s="351"/>
    </row>
    <row r="226" spans="1:10">
      <c r="A226" s="322">
        <v>42572</v>
      </c>
      <c r="B226" s="9" t="s">
        <v>5330</v>
      </c>
      <c r="C226" s="27">
        <v>4885.3599999999997</v>
      </c>
      <c r="D226" s="315">
        <v>151</v>
      </c>
      <c r="E226" s="48">
        <v>0</v>
      </c>
      <c r="F226" s="81"/>
      <c r="G226" s="48">
        <v>887261.52</v>
      </c>
      <c r="J226" s="351"/>
    </row>
    <row r="227" spans="1:10">
      <c r="A227" s="322">
        <v>42572</v>
      </c>
      <c r="B227" s="9" t="s">
        <v>5331</v>
      </c>
      <c r="C227" s="27">
        <v>3727.06</v>
      </c>
      <c r="D227" s="315">
        <v>150</v>
      </c>
      <c r="E227" s="48">
        <v>0</v>
      </c>
      <c r="F227" s="81"/>
      <c r="G227" s="48">
        <v>892146.88</v>
      </c>
      <c r="J227" s="351"/>
    </row>
    <row r="228" spans="1:10">
      <c r="A228" s="322">
        <v>42572</v>
      </c>
      <c r="B228" s="9" t="s">
        <v>5332</v>
      </c>
      <c r="C228" s="27">
        <v>930.3</v>
      </c>
      <c r="D228" s="315">
        <v>149</v>
      </c>
      <c r="E228" s="48">
        <v>0</v>
      </c>
      <c r="F228" s="81"/>
      <c r="G228" s="48">
        <v>895873.94</v>
      </c>
      <c r="J228" s="351"/>
    </row>
    <row r="229" spans="1:10">
      <c r="A229" s="322">
        <v>42572</v>
      </c>
      <c r="B229" s="9" t="s">
        <v>5045</v>
      </c>
      <c r="C229" s="27">
        <v>0</v>
      </c>
      <c r="D229" s="315"/>
      <c r="E229" s="48">
        <v>20000</v>
      </c>
      <c r="F229" s="81">
        <v>194</v>
      </c>
      <c r="G229" s="48">
        <v>896804.24</v>
      </c>
      <c r="H229" s="333" t="s">
        <v>5333</v>
      </c>
      <c r="J229" s="351"/>
    </row>
    <row r="230" spans="1:10">
      <c r="A230" s="322">
        <v>42572</v>
      </c>
      <c r="B230" s="9" t="s">
        <v>5334</v>
      </c>
      <c r="C230" s="27">
        <v>0</v>
      </c>
      <c r="D230" s="315"/>
      <c r="E230" s="48">
        <v>20000</v>
      </c>
      <c r="F230" s="81"/>
      <c r="G230" s="48">
        <v>876804.24</v>
      </c>
      <c r="J230" s="351"/>
    </row>
    <row r="231" spans="1:10">
      <c r="A231" s="322">
        <v>42572</v>
      </c>
      <c r="B231" s="9" t="s">
        <v>5335</v>
      </c>
      <c r="C231" s="27">
        <v>0</v>
      </c>
      <c r="D231" s="315"/>
      <c r="E231" s="48">
        <v>57000</v>
      </c>
      <c r="F231" s="81">
        <v>191</v>
      </c>
      <c r="G231" s="48">
        <v>856804.24</v>
      </c>
      <c r="H231" s="333" t="s">
        <v>5336</v>
      </c>
      <c r="I231" s="2" t="s">
        <v>5325</v>
      </c>
      <c r="J231" s="351"/>
    </row>
    <row r="232" spans="1:10">
      <c r="A232" s="322">
        <v>42572</v>
      </c>
      <c r="B232" s="9" t="s">
        <v>5077</v>
      </c>
      <c r="C232" s="27">
        <v>0</v>
      </c>
      <c r="D232" s="315"/>
      <c r="E232" s="48">
        <v>2772.17</v>
      </c>
      <c r="F232" s="81">
        <v>185</v>
      </c>
      <c r="G232" s="48">
        <v>799804.24</v>
      </c>
      <c r="H232" s="333" t="s">
        <v>5337</v>
      </c>
      <c r="J232" s="351"/>
    </row>
    <row r="233" spans="1:10">
      <c r="A233" s="322">
        <v>42572</v>
      </c>
      <c r="B233" s="284" t="s">
        <v>5338</v>
      </c>
      <c r="C233" s="27">
        <v>5000</v>
      </c>
      <c r="D233" s="315" t="s">
        <v>5900</v>
      </c>
      <c r="E233" s="48">
        <v>0</v>
      </c>
      <c r="F233" s="81"/>
      <c r="G233" s="48">
        <v>797032.07</v>
      </c>
      <c r="J233" s="351"/>
    </row>
    <row r="234" spans="1:10">
      <c r="A234" s="322">
        <v>42572</v>
      </c>
      <c r="B234" s="9" t="s">
        <v>5339</v>
      </c>
      <c r="C234" s="27">
        <v>519416.85</v>
      </c>
      <c r="D234" s="315">
        <v>147</v>
      </c>
      <c r="E234" s="48">
        <v>0</v>
      </c>
      <c r="F234" s="81"/>
      <c r="G234" s="48">
        <v>802032.07</v>
      </c>
      <c r="J234" s="351"/>
    </row>
    <row r="235" spans="1:10">
      <c r="A235" s="322">
        <v>42572</v>
      </c>
      <c r="B235" s="9" t="s">
        <v>5340</v>
      </c>
      <c r="C235" s="27">
        <v>0</v>
      </c>
      <c r="D235" s="315"/>
      <c r="E235" s="48">
        <v>50000</v>
      </c>
      <c r="F235" s="81">
        <v>193</v>
      </c>
      <c r="G235" s="48">
        <v>1321448.92</v>
      </c>
      <c r="H235" s="333" t="s">
        <v>5341</v>
      </c>
      <c r="I235" s="2" t="s">
        <v>5342</v>
      </c>
      <c r="J235" s="351"/>
    </row>
    <row r="236" spans="1:10">
      <c r="A236" s="322">
        <v>42572</v>
      </c>
      <c r="B236" s="9" t="s">
        <v>5343</v>
      </c>
      <c r="C236" s="27">
        <v>0</v>
      </c>
      <c r="D236" s="315"/>
      <c r="E236" s="48">
        <v>3030</v>
      </c>
      <c r="F236" s="81">
        <v>224</v>
      </c>
      <c r="G236" s="48">
        <v>1271448.92</v>
      </c>
      <c r="H236" s="333" t="s">
        <v>5344</v>
      </c>
      <c r="I236" s="2" t="s">
        <v>5345</v>
      </c>
      <c r="J236" s="351"/>
    </row>
    <row r="237" spans="1:10">
      <c r="A237" s="322">
        <v>42572</v>
      </c>
      <c r="B237" s="9" t="s">
        <v>5346</v>
      </c>
      <c r="C237" s="27">
        <v>0</v>
      </c>
      <c r="D237" s="315"/>
      <c r="E237" s="48">
        <v>153.32</v>
      </c>
      <c r="F237" s="81">
        <v>211</v>
      </c>
      <c r="G237" s="48">
        <v>1268418.92</v>
      </c>
      <c r="H237" s="333" t="s">
        <v>5347</v>
      </c>
      <c r="I237" s="2" t="s">
        <v>5348</v>
      </c>
      <c r="J237" s="351"/>
    </row>
    <row r="238" spans="1:10">
      <c r="A238" s="322">
        <v>42572</v>
      </c>
      <c r="B238" s="9" t="s">
        <v>5349</v>
      </c>
      <c r="C238" s="27">
        <v>0</v>
      </c>
      <c r="D238" s="315"/>
      <c r="E238" s="48">
        <v>397000</v>
      </c>
      <c r="F238" s="81">
        <v>195</v>
      </c>
      <c r="G238" s="48">
        <v>1268265.6000000001</v>
      </c>
      <c r="H238" s="333" t="s">
        <v>5350</v>
      </c>
      <c r="J238" s="351"/>
    </row>
    <row r="239" spans="1:10">
      <c r="A239" s="322">
        <v>42572</v>
      </c>
      <c r="B239" s="9" t="s">
        <v>5351</v>
      </c>
      <c r="C239" s="27">
        <v>0</v>
      </c>
      <c r="D239" s="315"/>
      <c r="E239" s="48">
        <v>2230.34</v>
      </c>
      <c r="F239" s="81">
        <v>205</v>
      </c>
      <c r="G239" s="48">
        <v>871265.6</v>
      </c>
      <c r="H239" s="333" t="s">
        <v>5352</v>
      </c>
      <c r="I239" s="2" t="s">
        <v>5353</v>
      </c>
      <c r="J239" s="351"/>
    </row>
    <row r="240" spans="1:10">
      <c r="A240" s="322">
        <v>42572</v>
      </c>
      <c r="B240" s="9" t="s">
        <v>4294</v>
      </c>
      <c r="C240" s="27">
        <v>70000</v>
      </c>
      <c r="D240" s="315">
        <v>152</v>
      </c>
      <c r="E240" s="48">
        <v>0</v>
      </c>
      <c r="F240" s="81"/>
      <c r="G240" s="48">
        <v>869035.26</v>
      </c>
      <c r="H240" s="333" t="s">
        <v>5354</v>
      </c>
      <c r="J240" s="351"/>
    </row>
    <row r="241" spans="1:10">
      <c r="A241" s="322">
        <v>42572</v>
      </c>
      <c r="B241" s="9" t="s">
        <v>5355</v>
      </c>
      <c r="C241" s="27">
        <v>12817.68</v>
      </c>
      <c r="D241" s="315">
        <v>153</v>
      </c>
      <c r="E241" s="48">
        <v>0</v>
      </c>
      <c r="F241" s="81"/>
      <c r="G241" s="48">
        <v>939035.26</v>
      </c>
      <c r="H241" s="333" t="s">
        <v>5356</v>
      </c>
      <c r="J241" s="351"/>
    </row>
    <row r="242" spans="1:10">
      <c r="A242" s="322">
        <v>42572</v>
      </c>
      <c r="B242" s="9" t="s">
        <v>5357</v>
      </c>
      <c r="C242" s="27">
        <v>0</v>
      </c>
      <c r="D242" s="315"/>
      <c r="E242" s="48">
        <v>301674.5</v>
      </c>
      <c r="F242" s="81">
        <v>167</v>
      </c>
      <c r="G242" s="48">
        <v>951852.94</v>
      </c>
      <c r="H242" s="333" t="s">
        <v>5358</v>
      </c>
      <c r="J242" s="351"/>
    </row>
    <row r="243" spans="1:10">
      <c r="A243" s="322">
        <v>42572</v>
      </c>
      <c r="B243" s="9" t="s">
        <v>5359</v>
      </c>
      <c r="C243" s="27">
        <v>0</v>
      </c>
      <c r="D243" s="315"/>
      <c r="E243" s="48">
        <v>5908.38</v>
      </c>
      <c r="F243" s="81">
        <v>160</v>
      </c>
      <c r="G243" s="48">
        <v>650178.43999999994</v>
      </c>
      <c r="H243" s="333" t="s">
        <v>5360</v>
      </c>
      <c r="J243" s="351"/>
    </row>
    <row r="244" spans="1:10">
      <c r="A244" s="322">
        <v>42572</v>
      </c>
      <c r="B244" s="299" t="s">
        <v>4180</v>
      </c>
      <c r="C244" s="27">
        <v>9.9499999999999993</v>
      </c>
      <c r="D244" s="315" t="s">
        <v>819</v>
      </c>
      <c r="E244" s="48">
        <v>0</v>
      </c>
      <c r="F244" s="81"/>
      <c r="G244" s="48">
        <v>644270.06000000006</v>
      </c>
      <c r="J244" s="351"/>
    </row>
    <row r="245" spans="1:10">
      <c r="A245" s="322">
        <v>42572</v>
      </c>
      <c r="B245" s="299" t="s">
        <v>4181</v>
      </c>
      <c r="C245" s="27">
        <v>62.16</v>
      </c>
      <c r="D245" s="315" t="s">
        <v>819</v>
      </c>
      <c r="E245" s="48">
        <v>0</v>
      </c>
      <c r="F245" s="81"/>
      <c r="G245" s="48">
        <v>644280.01</v>
      </c>
      <c r="J245" s="351"/>
    </row>
    <row r="246" spans="1:10">
      <c r="A246" s="322">
        <v>42572</v>
      </c>
      <c r="B246" s="9" t="s">
        <v>4182</v>
      </c>
      <c r="C246" s="27">
        <v>0</v>
      </c>
      <c r="D246" s="315"/>
      <c r="E246" s="48">
        <v>22794.09</v>
      </c>
      <c r="F246" s="81">
        <v>176</v>
      </c>
      <c r="G246" s="48">
        <v>644342.17000000004</v>
      </c>
      <c r="H246" s="347" t="s">
        <v>5361</v>
      </c>
      <c r="J246" s="351"/>
    </row>
    <row r="247" spans="1:10">
      <c r="A247" s="322">
        <v>42572</v>
      </c>
      <c r="B247" s="299" t="s">
        <v>4183</v>
      </c>
      <c r="C247" s="27">
        <v>86.08</v>
      </c>
      <c r="D247" s="315" t="s">
        <v>819</v>
      </c>
      <c r="E247" s="48">
        <v>0</v>
      </c>
      <c r="F247" s="81"/>
      <c r="G247" s="48">
        <v>621548.07999999996</v>
      </c>
      <c r="J247" s="351"/>
    </row>
    <row r="248" spans="1:10">
      <c r="A248" s="322">
        <v>42572</v>
      </c>
      <c r="B248" s="299" t="s">
        <v>4184</v>
      </c>
      <c r="C248" s="27">
        <v>538.01</v>
      </c>
      <c r="D248" s="315" t="s">
        <v>819</v>
      </c>
      <c r="E248" s="48">
        <v>0</v>
      </c>
      <c r="F248" s="81"/>
      <c r="G248" s="48">
        <v>621634.16</v>
      </c>
      <c r="J248" s="351"/>
    </row>
    <row r="249" spans="1:10">
      <c r="A249" s="322">
        <v>42572</v>
      </c>
      <c r="B249" s="9" t="s">
        <v>4185</v>
      </c>
      <c r="C249" s="27">
        <v>0</v>
      </c>
      <c r="D249" s="315"/>
      <c r="E249" s="48">
        <v>21960</v>
      </c>
      <c r="F249" s="81">
        <v>176</v>
      </c>
      <c r="G249" s="48">
        <v>622172.17000000004</v>
      </c>
      <c r="H249" s="347" t="s">
        <v>5361</v>
      </c>
      <c r="J249" s="351"/>
    </row>
    <row r="250" spans="1:10">
      <c r="A250" s="322">
        <v>42572</v>
      </c>
      <c r="B250" s="9" t="s">
        <v>5362</v>
      </c>
      <c r="C250" s="27">
        <v>290000</v>
      </c>
      <c r="D250" s="315">
        <v>61</v>
      </c>
      <c r="E250" s="48">
        <v>0</v>
      </c>
      <c r="F250" s="81"/>
      <c r="G250" s="48">
        <v>600212.17000000004</v>
      </c>
      <c r="J250" s="351"/>
    </row>
    <row r="251" spans="1:10">
      <c r="A251" s="322">
        <v>42572</v>
      </c>
      <c r="B251" s="9" t="s">
        <v>5363</v>
      </c>
      <c r="C251" s="27">
        <v>2433</v>
      </c>
      <c r="D251" s="315">
        <v>118</v>
      </c>
      <c r="E251" s="48">
        <v>0</v>
      </c>
      <c r="F251" s="81"/>
      <c r="G251" s="48">
        <v>890212.17</v>
      </c>
      <c r="J251" s="351"/>
    </row>
    <row r="252" spans="1:10">
      <c r="A252" s="322">
        <v>42571</v>
      </c>
      <c r="B252" s="9" t="s">
        <v>5364</v>
      </c>
      <c r="C252" s="27">
        <v>0</v>
      </c>
      <c r="D252" s="315"/>
      <c r="E252" s="48">
        <v>14740.47</v>
      </c>
      <c r="F252" s="81">
        <v>186</v>
      </c>
      <c r="G252" s="48">
        <v>892645.17</v>
      </c>
      <c r="H252" s="333" t="s">
        <v>5365</v>
      </c>
      <c r="J252" s="351"/>
    </row>
    <row r="253" spans="1:10">
      <c r="A253" s="322">
        <v>42571</v>
      </c>
      <c r="B253" s="9" t="s">
        <v>5366</v>
      </c>
      <c r="C253" s="27">
        <v>35268</v>
      </c>
      <c r="D253" s="315">
        <v>125</v>
      </c>
      <c r="E253" s="48">
        <v>0</v>
      </c>
      <c r="F253" s="81"/>
      <c r="G253" s="48">
        <v>877904.7</v>
      </c>
      <c r="H253" s="333" t="s">
        <v>5367</v>
      </c>
      <c r="I253" s="351"/>
      <c r="J253" s="351"/>
    </row>
    <row r="254" spans="1:10">
      <c r="A254" s="322">
        <v>42571</v>
      </c>
      <c r="B254" s="9" t="s">
        <v>5368</v>
      </c>
      <c r="C254" s="27">
        <v>853.23</v>
      </c>
      <c r="D254" s="315">
        <v>184</v>
      </c>
      <c r="E254" s="48">
        <v>0</v>
      </c>
      <c r="F254" s="81"/>
      <c r="G254" s="48">
        <v>913172.7</v>
      </c>
      <c r="H254" s="333" t="s">
        <v>5369</v>
      </c>
      <c r="J254" s="351"/>
    </row>
    <row r="255" spans="1:10">
      <c r="A255" s="322">
        <v>42571</v>
      </c>
      <c r="B255" s="9" t="s">
        <v>5370</v>
      </c>
      <c r="C255" s="27">
        <v>5332.64</v>
      </c>
      <c r="D255" s="315">
        <v>184</v>
      </c>
      <c r="E255" s="48">
        <v>0</v>
      </c>
      <c r="F255" s="81"/>
      <c r="G255" s="48">
        <v>914025.93</v>
      </c>
      <c r="H255" s="333" t="s">
        <v>5369</v>
      </c>
      <c r="J255" s="351"/>
    </row>
    <row r="256" spans="1:10">
      <c r="A256" s="322">
        <v>42571</v>
      </c>
      <c r="B256" s="9" t="s">
        <v>5371</v>
      </c>
      <c r="C256" s="27">
        <v>0</v>
      </c>
      <c r="D256" s="315"/>
      <c r="E256" s="48">
        <v>248400</v>
      </c>
      <c r="F256" s="81">
        <v>184</v>
      </c>
      <c r="G256" s="48">
        <v>919358.57</v>
      </c>
      <c r="H256" s="333" t="s">
        <v>5372</v>
      </c>
      <c r="J256" s="351"/>
    </row>
    <row r="257" spans="1:10">
      <c r="A257" s="322">
        <v>42571</v>
      </c>
      <c r="B257" s="9" t="s">
        <v>5045</v>
      </c>
      <c r="C257" s="27">
        <v>0</v>
      </c>
      <c r="D257" s="315"/>
      <c r="E257" s="48">
        <v>68985.87</v>
      </c>
      <c r="F257" s="81">
        <v>180</v>
      </c>
      <c r="G257" s="48">
        <v>670958.56999999995</v>
      </c>
      <c r="H257" s="333" t="s">
        <v>5373</v>
      </c>
      <c r="J257" s="351"/>
    </row>
    <row r="258" spans="1:10">
      <c r="A258" s="322">
        <v>42571</v>
      </c>
      <c r="B258" s="9" t="s">
        <v>5374</v>
      </c>
      <c r="C258" s="27">
        <v>0</v>
      </c>
      <c r="D258" s="315"/>
      <c r="E258" s="48">
        <v>1840</v>
      </c>
      <c r="F258" s="81">
        <v>181</v>
      </c>
      <c r="G258" s="48">
        <v>601972.69999999995</v>
      </c>
      <c r="H258" s="333" t="s">
        <v>5375</v>
      </c>
      <c r="I258" s="2" t="s">
        <v>5376</v>
      </c>
      <c r="J258" s="351"/>
    </row>
    <row r="259" spans="1:10">
      <c r="A259" s="322">
        <v>42571</v>
      </c>
      <c r="B259" s="9" t="s">
        <v>5377</v>
      </c>
      <c r="C259" s="27">
        <v>0</v>
      </c>
      <c r="D259" s="315"/>
      <c r="E259" s="48">
        <v>450000</v>
      </c>
      <c r="F259" s="81">
        <v>189</v>
      </c>
      <c r="G259" s="48">
        <v>600132.69999999995</v>
      </c>
      <c r="H259" s="333" t="s">
        <v>5378</v>
      </c>
      <c r="J259" s="351"/>
    </row>
    <row r="260" spans="1:10">
      <c r="A260" s="322">
        <v>42571</v>
      </c>
      <c r="B260" s="9" t="s">
        <v>5077</v>
      </c>
      <c r="C260" s="27">
        <v>0</v>
      </c>
      <c r="D260" s="315"/>
      <c r="E260" s="48">
        <v>2990</v>
      </c>
      <c r="F260" s="81">
        <v>196</v>
      </c>
      <c r="G260" s="48">
        <v>150132.70000000001</v>
      </c>
      <c r="H260" s="333" t="s">
        <v>5379</v>
      </c>
      <c r="I260" s="2" t="s">
        <v>5380</v>
      </c>
      <c r="J260" s="351"/>
    </row>
    <row r="261" spans="1:10">
      <c r="A261" s="322">
        <v>42571</v>
      </c>
      <c r="B261" s="9" t="s">
        <v>5381</v>
      </c>
      <c r="C261" s="27">
        <v>24570.71</v>
      </c>
      <c r="D261" s="315">
        <v>143</v>
      </c>
      <c r="E261" s="48">
        <v>0</v>
      </c>
      <c r="F261" s="81"/>
      <c r="G261" s="48">
        <v>147142.70000000001</v>
      </c>
      <c r="J261" s="351"/>
    </row>
    <row r="262" spans="1:10">
      <c r="A262" s="322">
        <v>42571</v>
      </c>
      <c r="B262" s="9" t="s">
        <v>5382</v>
      </c>
      <c r="C262" s="27">
        <v>4234</v>
      </c>
      <c r="D262" s="315">
        <v>130</v>
      </c>
      <c r="E262" s="48">
        <v>0</v>
      </c>
      <c r="F262" s="81"/>
      <c r="G262" s="48">
        <v>171713.41</v>
      </c>
      <c r="J262" s="351"/>
    </row>
    <row r="263" spans="1:10">
      <c r="A263" s="322">
        <v>42571</v>
      </c>
      <c r="B263" s="9" t="s">
        <v>5383</v>
      </c>
      <c r="C263" s="27">
        <v>1160</v>
      </c>
      <c r="D263" s="315">
        <v>131</v>
      </c>
      <c r="E263" s="48">
        <v>0</v>
      </c>
      <c r="F263" s="81"/>
      <c r="G263" s="48">
        <v>175947.41</v>
      </c>
      <c r="J263" s="351"/>
    </row>
    <row r="264" spans="1:10">
      <c r="A264" s="322">
        <v>42571</v>
      </c>
      <c r="B264" s="9" t="s">
        <v>5384</v>
      </c>
      <c r="C264" s="27">
        <v>6153.93</v>
      </c>
      <c r="D264" s="315">
        <v>132</v>
      </c>
      <c r="E264" s="48">
        <v>0</v>
      </c>
      <c r="F264" s="81"/>
      <c r="G264" s="48">
        <v>177107.41</v>
      </c>
      <c r="J264" s="351"/>
    </row>
    <row r="265" spans="1:10">
      <c r="A265" s="322">
        <v>42571</v>
      </c>
      <c r="B265" s="9" t="s">
        <v>5385</v>
      </c>
      <c r="C265" s="27">
        <v>11600</v>
      </c>
      <c r="D265" s="315">
        <v>133</v>
      </c>
      <c r="E265" s="48">
        <v>0</v>
      </c>
      <c r="F265" s="81"/>
      <c r="G265" s="48">
        <v>183261.34</v>
      </c>
      <c r="J265" s="351"/>
    </row>
    <row r="266" spans="1:10">
      <c r="A266" s="322">
        <v>42571</v>
      </c>
      <c r="B266" s="9" t="s">
        <v>5386</v>
      </c>
      <c r="C266" s="27">
        <v>5460.82</v>
      </c>
      <c r="D266" s="315">
        <v>142</v>
      </c>
      <c r="E266" s="48">
        <v>0</v>
      </c>
      <c r="F266" s="81"/>
      <c r="G266" s="48">
        <v>194861.34</v>
      </c>
      <c r="J266" s="351"/>
    </row>
    <row r="267" spans="1:10">
      <c r="A267" s="322">
        <v>42571</v>
      </c>
      <c r="B267" s="9" t="s">
        <v>5387</v>
      </c>
      <c r="C267" s="27">
        <v>306.52</v>
      </c>
      <c r="D267" s="315">
        <v>134</v>
      </c>
      <c r="E267" s="48">
        <v>0</v>
      </c>
      <c r="F267" s="81"/>
      <c r="G267" s="48">
        <v>200322.16</v>
      </c>
      <c r="J267" s="351"/>
    </row>
    <row r="268" spans="1:10">
      <c r="A268" s="322">
        <v>42571</v>
      </c>
      <c r="B268" s="9" t="s">
        <v>5388</v>
      </c>
      <c r="C268" s="27">
        <v>141520</v>
      </c>
      <c r="D268" s="315">
        <v>140</v>
      </c>
      <c r="E268" s="48">
        <v>0</v>
      </c>
      <c r="F268" s="81"/>
      <c r="G268" s="48">
        <v>200628.68</v>
      </c>
      <c r="J268" s="351"/>
    </row>
    <row r="269" spans="1:10">
      <c r="A269" s="322">
        <v>42571</v>
      </c>
      <c r="B269" s="9" t="s">
        <v>5389</v>
      </c>
      <c r="C269" s="27">
        <v>1500</v>
      </c>
      <c r="D269" s="315">
        <v>141</v>
      </c>
      <c r="E269" s="48">
        <v>0</v>
      </c>
      <c r="F269" s="81"/>
      <c r="G269" s="48">
        <v>342148.68</v>
      </c>
      <c r="J269" s="351"/>
    </row>
    <row r="270" spans="1:10">
      <c r="A270" s="322">
        <v>42571</v>
      </c>
      <c r="B270" s="9" t="s">
        <v>5390</v>
      </c>
      <c r="C270" s="27">
        <v>6424.08</v>
      </c>
      <c r="D270" s="315">
        <v>144</v>
      </c>
      <c r="E270" s="48">
        <v>0</v>
      </c>
      <c r="F270" s="81"/>
      <c r="G270" s="48">
        <v>343648.68</v>
      </c>
      <c r="J270" s="351"/>
    </row>
    <row r="271" spans="1:10">
      <c r="A271" s="322">
        <v>42571</v>
      </c>
      <c r="B271" s="9" t="s">
        <v>5391</v>
      </c>
      <c r="C271" s="27">
        <v>7540</v>
      </c>
      <c r="D271" s="315">
        <v>139</v>
      </c>
      <c r="E271" s="48">
        <v>0</v>
      </c>
      <c r="F271" s="81"/>
      <c r="G271" s="48">
        <v>350072.76</v>
      </c>
      <c r="J271" s="351"/>
    </row>
    <row r="272" spans="1:10">
      <c r="A272" s="322">
        <v>42571</v>
      </c>
      <c r="B272" s="9" t="s">
        <v>5392</v>
      </c>
      <c r="C272" s="27">
        <v>1508</v>
      </c>
      <c r="D272" s="315">
        <v>135</v>
      </c>
      <c r="E272" s="48">
        <v>0</v>
      </c>
      <c r="F272" s="81"/>
      <c r="G272" s="48">
        <v>357612.76</v>
      </c>
      <c r="J272" s="351"/>
    </row>
    <row r="273" spans="1:10">
      <c r="A273" s="322">
        <v>42571</v>
      </c>
      <c r="B273" s="9" t="s">
        <v>5393</v>
      </c>
      <c r="C273" s="27">
        <v>15196</v>
      </c>
      <c r="D273" s="315">
        <v>145</v>
      </c>
      <c r="E273" s="48">
        <v>0</v>
      </c>
      <c r="F273" s="81"/>
      <c r="G273" s="48">
        <v>359120.76</v>
      </c>
      <c r="J273" s="351"/>
    </row>
    <row r="274" spans="1:10">
      <c r="A274" s="322">
        <v>42571</v>
      </c>
      <c r="B274" s="9" t="s">
        <v>5394</v>
      </c>
      <c r="C274" s="27">
        <v>20893.47</v>
      </c>
      <c r="D274" s="315">
        <v>146</v>
      </c>
      <c r="E274" s="48">
        <v>0</v>
      </c>
      <c r="F274" s="81"/>
      <c r="G274" s="48">
        <v>374316.76</v>
      </c>
      <c r="J274" s="351"/>
    </row>
    <row r="275" spans="1:10">
      <c r="A275" s="322">
        <v>42571</v>
      </c>
      <c r="B275" s="9" t="s">
        <v>5395</v>
      </c>
      <c r="C275" s="27">
        <v>5000</v>
      </c>
      <c r="D275" s="315">
        <v>128</v>
      </c>
      <c r="E275" s="48">
        <v>0</v>
      </c>
      <c r="F275" s="81"/>
      <c r="G275" s="48">
        <v>395210.23</v>
      </c>
      <c r="J275" s="351"/>
    </row>
    <row r="276" spans="1:10">
      <c r="A276" s="322">
        <v>42571</v>
      </c>
      <c r="B276" s="9" t="s">
        <v>5396</v>
      </c>
      <c r="C276" s="27">
        <v>1000</v>
      </c>
      <c r="D276" s="315">
        <v>129</v>
      </c>
      <c r="E276" s="48">
        <v>0</v>
      </c>
      <c r="F276" s="81"/>
      <c r="G276" s="48">
        <v>400210.23</v>
      </c>
      <c r="J276" s="351"/>
    </row>
    <row r="277" spans="1:10">
      <c r="A277" s="322">
        <v>42571</v>
      </c>
      <c r="B277" s="9" t="s">
        <v>5397</v>
      </c>
      <c r="C277" s="27">
        <v>1960.98</v>
      </c>
      <c r="D277" s="315">
        <v>136</v>
      </c>
      <c r="E277" s="48">
        <v>0</v>
      </c>
      <c r="F277" s="81"/>
      <c r="G277" s="48">
        <v>401210.23</v>
      </c>
      <c r="J277" s="351"/>
    </row>
    <row r="278" spans="1:10">
      <c r="A278" s="322">
        <v>42571</v>
      </c>
      <c r="B278" s="9" t="s">
        <v>5398</v>
      </c>
      <c r="C278" s="27">
        <v>696.02</v>
      </c>
      <c r="D278" s="315">
        <v>137</v>
      </c>
      <c r="E278" s="48">
        <v>0</v>
      </c>
      <c r="F278" s="81"/>
      <c r="G278" s="48">
        <v>403171.21</v>
      </c>
      <c r="J278" s="351"/>
    </row>
    <row r="279" spans="1:10">
      <c r="A279" s="322">
        <v>42571</v>
      </c>
      <c r="B279" s="9" t="s">
        <v>5399</v>
      </c>
      <c r="C279" s="27">
        <v>5000</v>
      </c>
      <c r="D279" s="315">
        <v>127</v>
      </c>
      <c r="E279" s="48">
        <v>0</v>
      </c>
      <c r="F279" s="81"/>
      <c r="G279" s="48">
        <v>403867.23</v>
      </c>
      <c r="J279" s="351"/>
    </row>
    <row r="280" spans="1:10">
      <c r="A280" s="322">
        <v>42571</v>
      </c>
      <c r="B280" s="9" t="s">
        <v>5400</v>
      </c>
      <c r="C280" s="27">
        <v>694993.21</v>
      </c>
      <c r="D280" s="315">
        <v>126</v>
      </c>
      <c r="E280" s="48">
        <v>0</v>
      </c>
      <c r="F280" s="81"/>
      <c r="G280" s="48">
        <v>408867.23</v>
      </c>
      <c r="J280" s="351"/>
    </row>
    <row r="281" spans="1:10">
      <c r="A281" s="322">
        <v>42571</v>
      </c>
      <c r="B281" s="284" t="s">
        <v>5401</v>
      </c>
      <c r="C281" s="27">
        <v>5000</v>
      </c>
      <c r="D281" s="315" t="s">
        <v>5900</v>
      </c>
      <c r="E281" s="48">
        <v>0</v>
      </c>
      <c r="F281" s="81"/>
      <c r="G281" s="48">
        <v>1103860.44</v>
      </c>
      <c r="J281" s="351"/>
    </row>
    <row r="282" spans="1:10">
      <c r="A282" s="322">
        <v>42571</v>
      </c>
      <c r="B282" s="9" t="s">
        <v>5402</v>
      </c>
      <c r="C282" s="27">
        <v>0</v>
      </c>
      <c r="D282" s="315"/>
      <c r="E282" s="48">
        <v>194000</v>
      </c>
      <c r="F282" s="81">
        <v>12</v>
      </c>
      <c r="G282" s="48">
        <v>1108860.44</v>
      </c>
      <c r="H282" s="333" t="s">
        <v>5403</v>
      </c>
      <c r="J282" s="351"/>
    </row>
    <row r="283" spans="1:10">
      <c r="A283" s="322">
        <v>42571</v>
      </c>
      <c r="B283" s="9" t="s">
        <v>5404</v>
      </c>
      <c r="C283" s="27">
        <v>45909.75</v>
      </c>
      <c r="D283" s="315">
        <v>138</v>
      </c>
      <c r="E283" s="48">
        <v>0</v>
      </c>
      <c r="F283" s="361"/>
      <c r="G283" s="48">
        <v>914860.44</v>
      </c>
      <c r="J283" s="351"/>
    </row>
    <row r="284" spans="1:10">
      <c r="A284" s="322">
        <v>42571</v>
      </c>
      <c r="B284" s="9" t="s">
        <v>5405</v>
      </c>
      <c r="C284" s="27">
        <v>0</v>
      </c>
      <c r="D284" s="315"/>
      <c r="E284" s="48">
        <v>36032.43</v>
      </c>
      <c r="F284" s="81">
        <v>153</v>
      </c>
      <c r="G284" s="48">
        <v>960770.19</v>
      </c>
      <c r="H284" s="333" t="s">
        <v>5406</v>
      </c>
      <c r="J284" s="351"/>
    </row>
    <row r="285" spans="1:10">
      <c r="A285" s="322">
        <v>42571</v>
      </c>
      <c r="B285" s="9" t="s">
        <v>5407</v>
      </c>
      <c r="C285" s="27">
        <v>0</v>
      </c>
      <c r="D285" s="315"/>
      <c r="E285" s="48">
        <v>3845.48</v>
      </c>
      <c r="F285" s="81">
        <v>152</v>
      </c>
      <c r="G285" s="48">
        <v>924737.76</v>
      </c>
      <c r="H285" s="333" t="s">
        <v>5408</v>
      </c>
      <c r="J285" s="351"/>
    </row>
    <row r="286" spans="1:10">
      <c r="A286" s="322">
        <v>42571</v>
      </c>
      <c r="B286" s="9" t="s">
        <v>5409</v>
      </c>
      <c r="C286" s="27">
        <v>0</v>
      </c>
      <c r="D286" s="315"/>
      <c r="E286" s="48">
        <v>113900</v>
      </c>
      <c r="F286" s="81">
        <v>149</v>
      </c>
      <c r="G286" s="48">
        <v>920892.28</v>
      </c>
      <c r="H286" s="333" t="s">
        <v>5410</v>
      </c>
      <c r="J286" s="351"/>
    </row>
    <row r="287" spans="1:10">
      <c r="A287" s="322">
        <v>42571</v>
      </c>
      <c r="B287" s="299" t="s">
        <v>4180</v>
      </c>
      <c r="C287" s="27">
        <v>10.75</v>
      </c>
      <c r="D287" s="315" t="s">
        <v>819</v>
      </c>
      <c r="E287" s="48">
        <v>0</v>
      </c>
      <c r="F287" s="81"/>
      <c r="G287" s="48">
        <v>806992.28</v>
      </c>
      <c r="J287" s="351"/>
    </row>
    <row r="288" spans="1:10">
      <c r="A288" s="322">
        <v>42571</v>
      </c>
      <c r="B288" s="299" t="s">
        <v>4181</v>
      </c>
      <c r="C288" s="27">
        <v>67.19</v>
      </c>
      <c r="D288" s="315" t="s">
        <v>819</v>
      </c>
      <c r="E288" s="48">
        <v>0</v>
      </c>
      <c r="F288" s="81"/>
      <c r="G288" s="48">
        <v>807003.03</v>
      </c>
      <c r="J288" s="351"/>
    </row>
    <row r="289" spans="1:10">
      <c r="A289" s="322">
        <v>42571</v>
      </c>
      <c r="B289" s="9" t="s">
        <v>4182</v>
      </c>
      <c r="C289" s="27">
        <v>0</v>
      </c>
      <c r="D289" s="315"/>
      <c r="E289" s="48">
        <v>3954.1</v>
      </c>
      <c r="F289" s="81">
        <v>165</v>
      </c>
      <c r="G289" s="48">
        <v>807070.22</v>
      </c>
      <c r="H289" s="347" t="s">
        <v>5411</v>
      </c>
      <c r="J289" s="351"/>
    </row>
    <row r="290" spans="1:10">
      <c r="A290" s="322">
        <v>42571</v>
      </c>
      <c r="B290" s="299" t="s">
        <v>4183</v>
      </c>
      <c r="C290" s="27">
        <v>37.24</v>
      </c>
      <c r="D290" s="315" t="s">
        <v>819</v>
      </c>
      <c r="E290" s="48">
        <v>0</v>
      </c>
      <c r="F290" s="81"/>
      <c r="G290" s="48">
        <v>803116.12</v>
      </c>
      <c r="J290" s="351"/>
    </row>
    <row r="291" spans="1:10">
      <c r="A291" s="322">
        <v>42571</v>
      </c>
      <c r="B291" s="299" t="s">
        <v>4184</v>
      </c>
      <c r="C291" s="27">
        <v>232.74</v>
      </c>
      <c r="D291" s="315" t="s">
        <v>819</v>
      </c>
      <c r="E291" s="48">
        <v>0</v>
      </c>
      <c r="F291" s="81"/>
      <c r="G291" s="48">
        <v>803153.36</v>
      </c>
      <c r="J291" s="351"/>
    </row>
    <row r="292" spans="1:10">
      <c r="A292" s="322">
        <v>42571</v>
      </c>
      <c r="B292" s="9" t="s">
        <v>4185</v>
      </c>
      <c r="C292" s="27">
        <v>0</v>
      </c>
      <c r="D292" s="315"/>
      <c r="E292" s="48">
        <v>9499.9500000000007</v>
      </c>
      <c r="F292" s="81">
        <v>165</v>
      </c>
      <c r="G292" s="48">
        <v>803386.1</v>
      </c>
      <c r="H292" s="347" t="s">
        <v>5412</v>
      </c>
      <c r="J292" s="351"/>
    </row>
    <row r="293" spans="1:10">
      <c r="A293" s="322">
        <v>42571</v>
      </c>
      <c r="B293" s="9" t="s">
        <v>5413</v>
      </c>
      <c r="C293" s="27">
        <v>70000</v>
      </c>
      <c r="D293" s="315">
        <v>25</v>
      </c>
      <c r="E293" s="48">
        <v>0</v>
      </c>
      <c r="F293" s="81"/>
      <c r="G293" s="48">
        <v>793886.15</v>
      </c>
      <c r="J293" s="351"/>
    </row>
    <row r="294" spans="1:10">
      <c r="A294" s="322">
        <v>42570</v>
      </c>
      <c r="B294" s="284" t="s">
        <v>5127</v>
      </c>
      <c r="C294" s="27">
        <v>5000</v>
      </c>
      <c r="D294" s="315" t="s">
        <v>5900</v>
      </c>
      <c r="E294" s="48">
        <v>0</v>
      </c>
      <c r="F294" s="81"/>
      <c r="G294" s="48">
        <v>863886.15</v>
      </c>
      <c r="J294" s="351"/>
    </row>
    <row r="295" spans="1:10">
      <c r="A295" s="322">
        <v>42570</v>
      </c>
      <c r="B295" s="9" t="s">
        <v>5414</v>
      </c>
      <c r="C295" s="27">
        <v>0</v>
      </c>
      <c r="D295" s="315"/>
      <c r="E295" s="48">
        <v>1840</v>
      </c>
      <c r="F295" s="81">
        <v>164</v>
      </c>
      <c r="G295" s="48">
        <v>868886.15</v>
      </c>
      <c r="H295" s="333" t="s">
        <v>5415</v>
      </c>
      <c r="I295" s="2" t="s">
        <v>5416</v>
      </c>
      <c r="J295" s="351"/>
    </row>
    <row r="296" spans="1:10">
      <c r="A296" s="322">
        <v>42570</v>
      </c>
      <c r="B296" s="9" t="s">
        <v>5417</v>
      </c>
      <c r="C296" s="27">
        <v>0</v>
      </c>
      <c r="D296" s="315"/>
      <c r="E296" s="48">
        <v>83984.08</v>
      </c>
      <c r="F296" s="81">
        <v>163</v>
      </c>
      <c r="G296" s="48">
        <v>867046.15</v>
      </c>
      <c r="H296" s="333" t="s">
        <v>5418</v>
      </c>
      <c r="J296" s="351"/>
    </row>
    <row r="297" spans="1:10">
      <c r="A297" s="322">
        <v>42570</v>
      </c>
      <c r="B297" s="9" t="s">
        <v>5419</v>
      </c>
      <c r="C297" s="27">
        <v>0</v>
      </c>
      <c r="D297" s="315"/>
      <c r="E297" s="48">
        <v>600</v>
      </c>
      <c r="F297" s="81">
        <v>178</v>
      </c>
      <c r="G297" s="48">
        <v>783062.07</v>
      </c>
      <c r="H297" s="333" t="s">
        <v>5420</v>
      </c>
      <c r="I297" s="2" t="s">
        <v>5099</v>
      </c>
      <c r="J297" s="351"/>
    </row>
    <row r="298" spans="1:10">
      <c r="A298" s="322">
        <v>42570</v>
      </c>
      <c r="B298" s="348" t="s">
        <v>5421</v>
      </c>
      <c r="C298" s="27">
        <v>0</v>
      </c>
      <c r="D298" s="315"/>
      <c r="E298" s="48">
        <v>213551.12</v>
      </c>
      <c r="F298" s="81">
        <v>162</v>
      </c>
      <c r="G298" s="48">
        <v>782462.07</v>
      </c>
      <c r="H298" s="333" t="s">
        <v>5422</v>
      </c>
      <c r="I298" s="2" t="s">
        <v>5423</v>
      </c>
      <c r="J298" s="351"/>
    </row>
    <row r="299" spans="1:10">
      <c r="A299" s="322">
        <v>42570</v>
      </c>
      <c r="B299" s="9" t="s">
        <v>5424</v>
      </c>
      <c r="C299" s="27">
        <v>0</v>
      </c>
      <c r="D299" s="315"/>
      <c r="E299" s="48">
        <v>3030</v>
      </c>
      <c r="F299" s="81">
        <v>166</v>
      </c>
      <c r="G299" s="48">
        <v>568910.94999999995</v>
      </c>
      <c r="H299" s="333" t="s">
        <v>5425</v>
      </c>
      <c r="I299" s="2" t="s">
        <v>5426</v>
      </c>
      <c r="J299" s="351"/>
    </row>
    <row r="300" spans="1:10">
      <c r="A300" s="322">
        <v>42570</v>
      </c>
      <c r="B300" s="9" t="s">
        <v>5427</v>
      </c>
      <c r="C300" s="27">
        <v>0</v>
      </c>
      <c r="D300" s="315"/>
      <c r="E300" s="48">
        <v>16638.71</v>
      </c>
      <c r="F300" s="81">
        <v>170</v>
      </c>
      <c r="G300" s="48">
        <v>565880.94999999995</v>
      </c>
      <c r="H300" s="333" t="s">
        <v>5428</v>
      </c>
      <c r="I300" s="2" t="s">
        <v>5429</v>
      </c>
      <c r="J300" s="351"/>
    </row>
    <row r="301" spans="1:10">
      <c r="A301" s="322">
        <v>42570</v>
      </c>
      <c r="B301" s="9" t="s">
        <v>5430</v>
      </c>
      <c r="C301" s="27">
        <v>0</v>
      </c>
      <c r="D301" s="315"/>
      <c r="E301" s="48">
        <v>309.62</v>
      </c>
      <c r="F301" s="81">
        <v>171</v>
      </c>
      <c r="G301" s="48">
        <v>549242.24</v>
      </c>
      <c r="H301" s="333" t="s">
        <v>5431</v>
      </c>
      <c r="I301" s="2" t="s">
        <v>5432</v>
      </c>
      <c r="J301" s="351"/>
    </row>
    <row r="302" spans="1:10">
      <c r="A302" s="322">
        <v>42570</v>
      </c>
      <c r="B302" s="348" t="s">
        <v>5433</v>
      </c>
      <c r="C302" s="27">
        <v>0</v>
      </c>
      <c r="D302" s="315"/>
      <c r="E302" s="48">
        <v>4071</v>
      </c>
      <c r="F302" s="81">
        <v>169</v>
      </c>
      <c r="G302" s="48">
        <v>548932.62</v>
      </c>
      <c r="H302" s="333" t="s">
        <v>5434</v>
      </c>
      <c r="J302" s="351"/>
    </row>
    <row r="303" spans="1:10">
      <c r="A303" s="322">
        <v>42570</v>
      </c>
      <c r="B303" s="9" t="s">
        <v>5435</v>
      </c>
      <c r="C303" s="27">
        <v>625847</v>
      </c>
      <c r="D303" s="315">
        <v>117</v>
      </c>
      <c r="E303" s="48">
        <v>0</v>
      </c>
      <c r="F303" s="81"/>
      <c r="G303" s="48">
        <v>544861.62</v>
      </c>
      <c r="J303" s="351"/>
    </row>
    <row r="304" spans="1:10">
      <c r="A304" s="322">
        <v>42570</v>
      </c>
      <c r="B304" s="9" t="s">
        <v>5436</v>
      </c>
      <c r="C304" s="27">
        <v>9535.5400000000009</v>
      </c>
      <c r="D304" s="315">
        <v>122</v>
      </c>
      <c r="E304" s="48">
        <v>0</v>
      </c>
      <c r="F304" s="81"/>
      <c r="G304" s="48">
        <v>1170708.6200000001</v>
      </c>
      <c r="J304" s="351"/>
    </row>
    <row r="305" spans="1:10">
      <c r="A305" s="322">
        <v>42570</v>
      </c>
      <c r="B305" s="9" t="s">
        <v>5437</v>
      </c>
      <c r="C305" s="27">
        <v>10432.43</v>
      </c>
      <c r="D305" s="315">
        <v>121</v>
      </c>
      <c r="E305" s="48">
        <v>0</v>
      </c>
      <c r="F305" s="81"/>
      <c r="G305" s="48">
        <v>1180244.1599999999</v>
      </c>
      <c r="J305" s="351"/>
    </row>
    <row r="306" spans="1:10">
      <c r="A306" s="322">
        <v>42570</v>
      </c>
      <c r="B306" s="9" t="s">
        <v>5438</v>
      </c>
      <c r="C306" s="27">
        <v>5730.3</v>
      </c>
      <c r="D306" s="315">
        <v>120</v>
      </c>
      <c r="E306" s="48">
        <v>0</v>
      </c>
      <c r="F306" s="81"/>
      <c r="G306" s="48">
        <v>1190676.5900000001</v>
      </c>
      <c r="J306" s="351"/>
    </row>
    <row r="307" spans="1:10">
      <c r="A307" s="322">
        <v>42570</v>
      </c>
      <c r="B307" s="9" t="s">
        <v>5439</v>
      </c>
      <c r="C307" s="27">
        <v>5417.36</v>
      </c>
      <c r="D307" s="315">
        <v>119</v>
      </c>
      <c r="E307" s="48">
        <v>0</v>
      </c>
      <c r="F307" s="81"/>
      <c r="G307" s="48">
        <v>1196406.8899999999</v>
      </c>
      <c r="J307" s="351"/>
    </row>
    <row r="308" spans="1:10">
      <c r="A308" s="322">
        <v>42570</v>
      </c>
      <c r="B308" s="9" t="s">
        <v>5440</v>
      </c>
      <c r="C308" s="27">
        <v>0</v>
      </c>
      <c r="D308" s="315"/>
      <c r="E308" s="48">
        <v>360000</v>
      </c>
      <c r="F308" s="81">
        <v>168</v>
      </c>
      <c r="G308" s="48">
        <v>1201824.25</v>
      </c>
      <c r="H308" s="333" t="s">
        <v>5441</v>
      </c>
      <c r="J308" s="351"/>
    </row>
    <row r="309" spans="1:10">
      <c r="A309" s="322">
        <v>42570</v>
      </c>
      <c r="B309" s="9" t="s">
        <v>5442</v>
      </c>
      <c r="C309" s="27">
        <v>189000</v>
      </c>
      <c r="D309" s="315">
        <v>60</v>
      </c>
      <c r="E309" s="48">
        <v>0</v>
      </c>
      <c r="F309" s="81"/>
      <c r="G309" s="48">
        <v>841824.25</v>
      </c>
      <c r="J309" s="351"/>
    </row>
    <row r="310" spans="1:10">
      <c r="A310" s="322">
        <v>42570</v>
      </c>
      <c r="B310" s="9" t="s">
        <v>5443</v>
      </c>
      <c r="C310" s="27">
        <v>0</v>
      </c>
      <c r="D310" s="315"/>
      <c r="E310" s="48">
        <v>1025</v>
      </c>
      <c r="F310" s="81">
        <v>152</v>
      </c>
      <c r="G310" s="48">
        <v>1030824.25</v>
      </c>
      <c r="H310" s="333" t="s">
        <v>5444</v>
      </c>
      <c r="J310" s="351"/>
    </row>
    <row r="311" spans="1:10" ht="12">
      <c r="A311" s="322">
        <v>42570</v>
      </c>
      <c r="B311" s="9" t="s">
        <v>5445</v>
      </c>
      <c r="C311" s="27">
        <v>0</v>
      </c>
      <c r="D311" s="315"/>
      <c r="E311" s="48">
        <v>5800</v>
      </c>
      <c r="F311" s="81">
        <v>224</v>
      </c>
      <c r="G311" s="48">
        <v>1029799.25</v>
      </c>
      <c r="H311" s="352" t="s">
        <v>5446</v>
      </c>
      <c r="I311" s="353">
        <v>42577</v>
      </c>
      <c r="J311" s="351"/>
    </row>
    <row r="312" spans="1:10">
      <c r="A312" s="322">
        <v>42570</v>
      </c>
      <c r="B312" s="9" t="s">
        <v>5447</v>
      </c>
      <c r="C312" s="27">
        <v>0</v>
      </c>
      <c r="D312" s="315"/>
      <c r="E312" s="48">
        <v>1025</v>
      </c>
      <c r="F312" s="81">
        <v>159</v>
      </c>
      <c r="G312" s="48">
        <v>1023999.25</v>
      </c>
      <c r="H312" s="333" t="s">
        <v>5448</v>
      </c>
      <c r="J312" s="351"/>
    </row>
    <row r="313" spans="1:10">
      <c r="A313" s="322">
        <v>42570</v>
      </c>
      <c r="B313" s="9" t="s">
        <v>5449</v>
      </c>
      <c r="C313" s="27">
        <v>1011</v>
      </c>
      <c r="D313" s="315">
        <v>79</v>
      </c>
      <c r="E313" s="48">
        <v>0</v>
      </c>
      <c r="F313" s="81"/>
      <c r="G313" s="48">
        <v>1022974.25</v>
      </c>
      <c r="J313" s="351"/>
    </row>
    <row r="314" spans="1:10">
      <c r="A314" s="322">
        <v>42570</v>
      </c>
      <c r="B314" s="9" t="s">
        <v>5450</v>
      </c>
      <c r="C314" s="27">
        <v>395419.34</v>
      </c>
      <c r="D314" s="315">
        <v>124</v>
      </c>
      <c r="E314" s="48">
        <v>0</v>
      </c>
      <c r="F314" s="81"/>
      <c r="G314" s="48">
        <v>1023985.25</v>
      </c>
      <c r="J314" s="351"/>
    </row>
    <row r="315" spans="1:10">
      <c r="A315" s="322">
        <v>42570</v>
      </c>
      <c r="B315" s="9" t="s">
        <v>5451</v>
      </c>
      <c r="C315" s="27">
        <v>163653.04</v>
      </c>
      <c r="D315" s="315">
        <v>123</v>
      </c>
      <c r="E315" s="48">
        <v>0</v>
      </c>
      <c r="F315" s="81"/>
      <c r="G315" s="48">
        <v>1419404.59</v>
      </c>
      <c r="J315" s="351"/>
    </row>
    <row r="316" spans="1:10">
      <c r="A316" s="322">
        <v>42570</v>
      </c>
      <c r="B316" s="348" t="s">
        <v>5452</v>
      </c>
      <c r="C316" s="27">
        <v>0</v>
      </c>
      <c r="D316" s="315"/>
      <c r="E316" s="48">
        <v>4824.72</v>
      </c>
      <c r="F316" s="81">
        <v>161</v>
      </c>
      <c r="G316" s="48">
        <v>1583057.63</v>
      </c>
      <c r="H316" s="333" t="s">
        <v>5453</v>
      </c>
      <c r="J316" s="351"/>
    </row>
    <row r="317" spans="1:10">
      <c r="A317" s="322">
        <v>42570</v>
      </c>
      <c r="B317" s="9" t="s">
        <v>5454</v>
      </c>
      <c r="C317" s="27">
        <v>0</v>
      </c>
      <c r="D317" s="315"/>
      <c r="E317" s="48">
        <v>5000</v>
      </c>
      <c r="F317" s="81">
        <v>175</v>
      </c>
      <c r="G317" s="48">
        <v>1578232.91</v>
      </c>
      <c r="H317" s="333" t="s">
        <v>5455</v>
      </c>
      <c r="I317" s="2" t="s">
        <v>5456</v>
      </c>
      <c r="J317" s="351"/>
    </row>
    <row r="318" spans="1:10">
      <c r="A318" s="322">
        <v>42570</v>
      </c>
      <c r="B318" s="9" t="s">
        <v>5457</v>
      </c>
      <c r="C318" s="27">
        <v>0</v>
      </c>
      <c r="D318" s="315"/>
      <c r="E318" s="48">
        <v>43993.57</v>
      </c>
      <c r="F318" s="81">
        <v>139</v>
      </c>
      <c r="G318" s="48">
        <v>1573232.91</v>
      </c>
      <c r="H318" s="333" t="s">
        <v>5458</v>
      </c>
      <c r="J318" s="351"/>
    </row>
    <row r="319" spans="1:10">
      <c r="A319" s="322">
        <v>42570</v>
      </c>
      <c r="B319" s="9" t="s">
        <v>5459</v>
      </c>
      <c r="C319" s="27">
        <v>0</v>
      </c>
      <c r="D319" s="315"/>
      <c r="E319" s="48">
        <v>217037.7</v>
      </c>
      <c r="F319" s="81">
        <v>127</v>
      </c>
      <c r="G319" s="48">
        <v>1529239.34</v>
      </c>
      <c r="H319" s="333" t="s">
        <v>5460</v>
      </c>
      <c r="J319" s="351"/>
    </row>
    <row r="320" spans="1:10">
      <c r="A320" s="322">
        <v>42570</v>
      </c>
      <c r="B320" s="9" t="s">
        <v>5461</v>
      </c>
      <c r="C320" s="27">
        <v>0</v>
      </c>
      <c r="D320" s="315"/>
      <c r="E320" s="48">
        <v>93659.11</v>
      </c>
      <c r="F320" s="81">
        <v>147</v>
      </c>
      <c r="G320" s="48">
        <v>1312201.6399999999</v>
      </c>
      <c r="H320" s="333" t="s">
        <v>5462</v>
      </c>
      <c r="J320" s="351"/>
    </row>
    <row r="321" spans="1:10">
      <c r="A321" s="322">
        <v>42570</v>
      </c>
      <c r="B321" s="9" t="s">
        <v>5463</v>
      </c>
      <c r="C321" s="27">
        <v>7476.18</v>
      </c>
      <c r="D321" s="315">
        <v>64</v>
      </c>
      <c r="E321" s="48">
        <v>0</v>
      </c>
      <c r="F321" s="81"/>
      <c r="G321" s="48">
        <v>1218542.53</v>
      </c>
      <c r="J321" s="351"/>
    </row>
    <row r="322" spans="1:10">
      <c r="A322" s="322">
        <v>42570</v>
      </c>
      <c r="B322" s="9" t="s">
        <v>5464</v>
      </c>
      <c r="C322" s="27">
        <v>12716.4</v>
      </c>
      <c r="D322" s="315">
        <v>63</v>
      </c>
      <c r="E322" s="48">
        <v>0</v>
      </c>
      <c r="F322" s="81"/>
      <c r="G322" s="48">
        <v>1226018.71</v>
      </c>
      <c r="J322" s="351"/>
    </row>
    <row r="323" spans="1:10">
      <c r="A323" s="322">
        <v>42570</v>
      </c>
      <c r="B323" s="294" t="s">
        <v>5465</v>
      </c>
      <c r="C323" s="27">
        <v>0</v>
      </c>
      <c r="D323" s="315"/>
      <c r="E323" s="48">
        <v>1956.74</v>
      </c>
      <c r="F323" s="81" t="s">
        <v>779</v>
      </c>
      <c r="G323" s="48">
        <v>1238735.1100000001</v>
      </c>
      <c r="J323" s="351"/>
    </row>
    <row r="324" spans="1:10">
      <c r="A324" s="322">
        <v>42570</v>
      </c>
      <c r="B324" s="299" t="s">
        <v>4180</v>
      </c>
      <c r="C324" s="27">
        <v>19.96</v>
      </c>
      <c r="D324" s="315" t="s">
        <v>819</v>
      </c>
      <c r="E324" s="48">
        <v>0</v>
      </c>
      <c r="F324" s="81"/>
      <c r="G324" s="48">
        <v>1236778.3700000001</v>
      </c>
      <c r="J324" s="351"/>
    </row>
    <row r="325" spans="1:10">
      <c r="A325" s="322">
        <v>42570</v>
      </c>
      <c r="B325" s="299" t="s">
        <v>4181</v>
      </c>
      <c r="C325" s="27">
        <v>124.76</v>
      </c>
      <c r="D325" s="315" t="s">
        <v>819</v>
      </c>
      <c r="E325" s="48">
        <v>0</v>
      </c>
      <c r="F325" s="81"/>
      <c r="G325" s="48">
        <v>1236798.33</v>
      </c>
      <c r="J325" s="351"/>
    </row>
    <row r="326" spans="1:10">
      <c r="A326" s="322">
        <v>42570</v>
      </c>
      <c r="B326" s="9" t="s">
        <v>4182</v>
      </c>
      <c r="C326" s="27">
        <v>0</v>
      </c>
      <c r="D326" s="315"/>
      <c r="E326" s="48">
        <v>23675.43</v>
      </c>
      <c r="F326" s="81">
        <v>151</v>
      </c>
      <c r="G326" s="48">
        <v>1236923.0900000001</v>
      </c>
      <c r="H326" s="347" t="s">
        <v>5466</v>
      </c>
      <c r="J326" s="351"/>
    </row>
    <row r="327" spans="1:10">
      <c r="A327" s="322">
        <v>42570</v>
      </c>
      <c r="B327" s="299" t="s">
        <v>4183</v>
      </c>
      <c r="C327" s="27">
        <v>38.86</v>
      </c>
      <c r="D327" s="315" t="s">
        <v>819</v>
      </c>
      <c r="E327" s="48">
        <v>0</v>
      </c>
      <c r="F327" s="81"/>
      <c r="G327" s="48">
        <v>1213247.6599999999</v>
      </c>
      <c r="J327" s="351"/>
    </row>
    <row r="328" spans="1:10">
      <c r="A328" s="322">
        <v>42570</v>
      </c>
      <c r="B328" s="299" t="s">
        <v>4184</v>
      </c>
      <c r="C328" s="27">
        <v>242.9</v>
      </c>
      <c r="D328" s="315" t="s">
        <v>819</v>
      </c>
      <c r="E328" s="48">
        <v>0</v>
      </c>
      <c r="F328" s="81"/>
      <c r="G328" s="48">
        <v>1213286.52</v>
      </c>
      <c r="J328" s="351"/>
    </row>
    <row r="329" spans="1:10">
      <c r="A329" s="322">
        <v>42570</v>
      </c>
      <c r="B329" s="9" t="s">
        <v>4185</v>
      </c>
      <c r="C329" s="27">
        <v>0</v>
      </c>
      <c r="D329" s="315"/>
      <c r="E329" s="48">
        <v>9914.99</v>
      </c>
      <c r="F329" s="81">
        <v>151</v>
      </c>
      <c r="G329" s="48">
        <v>1213529.42</v>
      </c>
      <c r="H329" s="347" t="s">
        <v>5466</v>
      </c>
      <c r="J329" s="351"/>
    </row>
    <row r="330" spans="1:10">
      <c r="A330" s="322">
        <v>42569</v>
      </c>
      <c r="B330" s="9" t="s">
        <v>5467</v>
      </c>
      <c r="C330" s="27">
        <v>314864</v>
      </c>
      <c r="D330" s="315">
        <v>116</v>
      </c>
      <c r="E330" s="48">
        <v>0</v>
      </c>
      <c r="F330" s="81"/>
      <c r="G330" s="48">
        <v>1203614.43</v>
      </c>
      <c r="J330" s="351"/>
    </row>
    <row r="331" spans="1:10">
      <c r="A331" s="322">
        <v>42569</v>
      </c>
      <c r="B331" s="9" t="s">
        <v>5468</v>
      </c>
      <c r="C331" s="27">
        <v>150000</v>
      </c>
      <c r="D331" s="315">
        <v>114</v>
      </c>
      <c r="E331" s="48">
        <v>0</v>
      </c>
      <c r="F331" s="81"/>
      <c r="G331" s="48">
        <v>1518478.43</v>
      </c>
      <c r="H331" s="333" t="s">
        <v>5469</v>
      </c>
      <c r="J331" s="351"/>
    </row>
    <row r="332" spans="1:10">
      <c r="A332" s="322">
        <v>42569</v>
      </c>
      <c r="B332" s="284" t="s">
        <v>5127</v>
      </c>
      <c r="C332" s="27">
        <v>5000</v>
      </c>
      <c r="D332" s="315" t="s">
        <v>5900</v>
      </c>
      <c r="E332" s="48">
        <v>0</v>
      </c>
      <c r="F332" s="81"/>
      <c r="G332" s="48">
        <v>1668478.43</v>
      </c>
      <c r="J332" s="351"/>
    </row>
    <row r="333" spans="1:10">
      <c r="A333" s="322">
        <v>42569</v>
      </c>
      <c r="B333" s="354" t="s">
        <v>5470</v>
      </c>
      <c r="C333" s="27">
        <v>0</v>
      </c>
      <c r="D333" s="315"/>
      <c r="E333" s="48">
        <v>7607</v>
      </c>
      <c r="F333" s="81">
        <v>172</v>
      </c>
      <c r="G333" s="48">
        <v>1673478.43</v>
      </c>
      <c r="H333" s="333" t="s">
        <v>5471</v>
      </c>
      <c r="J333" s="351"/>
    </row>
    <row r="334" spans="1:10">
      <c r="A334" s="322">
        <v>42569</v>
      </c>
      <c r="B334" s="354" t="s">
        <v>5472</v>
      </c>
      <c r="C334" s="27">
        <v>13350.37</v>
      </c>
      <c r="D334" s="315">
        <v>113</v>
      </c>
      <c r="E334" s="48">
        <v>0</v>
      </c>
      <c r="F334" s="81"/>
      <c r="G334" s="48">
        <v>1665871.43</v>
      </c>
      <c r="J334" s="351"/>
    </row>
    <row r="335" spans="1:10">
      <c r="A335" s="322">
        <v>42569</v>
      </c>
      <c r="B335" s="354" t="s">
        <v>5473</v>
      </c>
      <c r="C335" s="27">
        <v>31574.240000000002</v>
      </c>
      <c r="D335" s="315">
        <v>111</v>
      </c>
      <c r="E335" s="48">
        <v>0</v>
      </c>
      <c r="F335" s="81"/>
      <c r="G335" s="48">
        <v>1679221.8</v>
      </c>
      <c r="J335" s="351"/>
    </row>
    <row r="336" spans="1:10">
      <c r="A336" s="322">
        <v>42569</v>
      </c>
      <c r="B336" s="354" t="s">
        <v>5472</v>
      </c>
      <c r="C336" s="27">
        <v>41347.49</v>
      </c>
      <c r="D336" s="315">
        <v>112</v>
      </c>
      <c r="E336" s="48">
        <v>0</v>
      </c>
      <c r="F336" s="81"/>
      <c r="G336" s="48">
        <v>1710796.04</v>
      </c>
      <c r="J336" s="351"/>
    </row>
    <row r="337" spans="1:10">
      <c r="A337" s="322">
        <v>42569</v>
      </c>
      <c r="B337" s="354" t="s">
        <v>5473</v>
      </c>
      <c r="C337" s="27">
        <v>29933.24</v>
      </c>
      <c r="D337" s="315">
        <v>110</v>
      </c>
      <c r="E337" s="48">
        <v>0</v>
      </c>
      <c r="F337" s="81"/>
      <c r="G337" s="48">
        <v>1752143.53</v>
      </c>
      <c r="J337" s="351"/>
    </row>
    <row r="338" spans="1:10">
      <c r="A338" s="322">
        <v>42569</v>
      </c>
      <c r="B338" s="354" t="s">
        <v>5474</v>
      </c>
      <c r="C338" s="27">
        <v>0</v>
      </c>
      <c r="D338" s="315"/>
      <c r="E338" s="48">
        <v>280000</v>
      </c>
      <c r="F338" s="81">
        <v>155</v>
      </c>
      <c r="G338" s="48">
        <v>1782076.77</v>
      </c>
      <c r="J338" s="351"/>
    </row>
    <row r="339" spans="1:10">
      <c r="A339" s="322">
        <v>42569</v>
      </c>
      <c r="B339" s="354" t="s">
        <v>5475</v>
      </c>
      <c r="C339" s="27">
        <v>0</v>
      </c>
      <c r="D339" s="315"/>
      <c r="E339" s="48">
        <v>3677.6</v>
      </c>
      <c r="F339" s="81">
        <v>156</v>
      </c>
      <c r="G339" s="48">
        <v>1502076.77</v>
      </c>
      <c r="J339" s="351"/>
    </row>
    <row r="340" spans="1:10">
      <c r="A340" s="322">
        <v>42569</v>
      </c>
      <c r="B340" s="354" t="s">
        <v>5476</v>
      </c>
      <c r="C340" s="27">
        <v>50000</v>
      </c>
      <c r="D340" s="315">
        <v>103</v>
      </c>
      <c r="E340" s="48">
        <v>0</v>
      </c>
      <c r="F340" s="81"/>
      <c r="G340" s="48">
        <v>1498399.17</v>
      </c>
      <c r="J340" s="351"/>
    </row>
    <row r="341" spans="1:10">
      <c r="A341" s="322">
        <v>42569</v>
      </c>
      <c r="B341" s="354" t="s">
        <v>5477</v>
      </c>
      <c r="C341" s="27">
        <v>0</v>
      </c>
      <c r="D341" s="315"/>
      <c r="E341" s="48">
        <v>5919.62</v>
      </c>
      <c r="F341" s="81">
        <v>173</v>
      </c>
      <c r="G341" s="48">
        <v>1548399.17</v>
      </c>
      <c r="H341" s="333" t="s">
        <v>5478</v>
      </c>
      <c r="I341" s="2" t="s">
        <v>5479</v>
      </c>
      <c r="J341" s="351"/>
    </row>
    <row r="342" spans="1:10">
      <c r="A342" s="322">
        <v>42569</v>
      </c>
      <c r="B342" s="9" t="s">
        <v>5480</v>
      </c>
      <c r="C342" s="27">
        <v>31000</v>
      </c>
      <c r="D342" s="315">
        <v>115</v>
      </c>
      <c r="E342" s="48">
        <v>0</v>
      </c>
      <c r="F342" s="81"/>
      <c r="G342" s="48">
        <v>1542479.55</v>
      </c>
      <c r="J342" s="351"/>
    </row>
    <row r="343" spans="1:10">
      <c r="A343" s="322">
        <v>42569</v>
      </c>
      <c r="B343" s="9" t="s">
        <v>4279</v>
      </c>
      <c r="C343" s="27">
        <v>299993.40000000002</v>
      </c>
      <c r="D343" s="315">
        <v>213</v>
      </c>
      <c r="E343" s="48">
        <v>0</v>
      </c>
      <c r="F343" s="81"/>
      <c r="G343" s="48">
        <v>1573479.55</v>
      </c>
      <c r="J343" s="351"/>
    </row>
    <row r="344" spans="1:10">
      <c r="A344" s="322">
        <v>42569</v>
      </c>
      <c r="B344" s="9" t="s">
        <v>5481</v>
      </c>
      <c r="C344" s="27">
        <v>0</v>
      </c>
      <c r="D344" s="315"/>
      <c r="E344" s="48">
        <v>100000</v>
      </c>
      <c r="F344" s="81">
        <v>144</v>
      </c>
      <c r="G344" s="48">
        <v>1873472.95</v>
      </c>
      <c r="H344" s="333" t="s">
        <v>5482</v>
      </c>
      <c r="J344" s="351"/>
    </row>
    <row r="345" spans="1:10">
      <c r="A345" s="322">
        <v>42569</v>
      </c>
      <c r="B345" s="9" t="s">
        <v>5077</v>
      </c>
      <c r="C345" s="27">
        <v>0</v>
      </c>
      <c r="D345" s="315"/>
      <c r="E345" s="48">
        <v>8820</v>
      </c>
      <c r="F345" s="81">
        <v>120</v>
      </c>
      <c r="G345" s="48">
        <v>1773472.95</v>
      </c>
      <c r="H345" s="333" t="s">
        <v>5483</v>
      </c>
      <c r="J345" s="351"/>
    </row>
    <row r="346" spans="1:10">
      <c r="A346" s="322">
        <v>42569</v>
      </c>
      <c r="B346" s="9" t="s">
        <v>5484</v>
      </c>
      <c r="C346" s="27">
        <v>0</v>
      </c>
      <c r="D346" s="315"/>
      <c r="E346" s="48">
        <v>4100</v>
      </c>
      <c r="F346" s="81">
        <v>128</v>
      </c>
      <c r="G346" s="48">
        <v>1764652.95</v>
      </c>
      <c r="H346" s="333" t="s">
        <v>5485</v>
      </c>
      <c r="J346" s="351"/>
    </row>
    <row r="347" spans="1:10">
      <c r="A347" s="322">
        <v>42569</v>
      </c>
      <c r="B347" s="9" t="s">
        <v>5486</v>
      </c>
      <c r="C347" s="27">
        <v>0</v>
      </c>
      <c r="D347" s="315"/>
      <c r="E347" s="48">
        <v>341000</v>
      </c>
      <c r="F347" s="81">
        <v>154</v>
      </c>
      <c r="G347" s="48">
        <v>1760552.95</v>
      </c>
      <c r="H347" s="333" t="s">
        <v>5487</v>
      </c>
      <c r="J347" s="351"/>
    </row>
    <row r="348" spans="1:10">
      <c r="A348" s="322">
        <v>42569</v>
      </c>
      <c r="B348" s="299" t="s">
        <v>4180</v>
      </c>
      <c r="C348" s="27">
        <v>11.33</v>
      </c>
      <c r="D348" s="315" t="s">
        <v>819</v>
      </c>
      <c r="E348" s="48">
        <v>0</v>
      </c>
      <c r="F348" s="81"/>
      <c r="G348" s="48">
        <v>1419552.95</v>
      </c>
      <c r="J348" s="351"/>
    </row>
    <row r="349" spans="1:10">
      <c r="A349" s="322">
        <v>42569</v>
      </c>
      <c r="B349" s="299" t="s">
        <v>4181</v>
      </c>
      <c r="C349" s="27">
        <v>70.84</v>
      </c>
      <c r="D349" s="315" t="s">
        <v>819</v>
      </c>
      <c r="E349" s="48">
        <v>0</v>
      </c>
      <c r="F349" s="81"/>
      <c r="G349" s="48">
        <v>1419564.28</v>
      </c>
      <c r="J349" s="351"/>
    </row>
    <row r="350" spans="1:10">
      <c r="A350" s="322">
        <v>42569</v>
      </c>
      <c r="B350" s="9" t="s">
        <v>4182</v>
      </c>
      <c r="C350" s="27">
        <v>0</v>
      </c>
      <c r="D350" s="315"/>
      <c r="E350" s="48">
        <v>7813.43</v>
      </c>
      <c r="F350" s="81">
        <v>148</v>
      </c>
      <c r="G350" s="48">
        <v>1419635.12</v>
      </c>
      <c r="H350" s="347" t="s">
        <v>5488</v>
      </c>
      <c r="J350" s="351"/>
    </row>
    <row r="351" spans="1:10">
      <c r="A351" s="322">
        <v>42569</v>
      </c>
      <c r="B351" s="299" t="s">
        <v>4183</v>
      </c>
      <c r="C351" s="27">
        <v>39.9</v>
      </c>
      <c r="D351" s="315" t="s">
        <v>819</v>
      </c>
      <c r="E351" s="48">
        <v>0</v>
      </c>
      <c r="F351" s="81"/>
      <c r="G351" s="48">
        <v>1411821.69</v>
      </c>
      <c r="J351" s="351"/>
    </row>
    <row r="352" spans="1:10">
      <c r="A352" s="322">
        <v>42569</v>
      </c>
      <c r="B352" s="299" t="s">
        <v>4184</v>
      </c>
      <c r="C352" s="27">
        <v>249.37</v>
      </c>
      <c r="D352" s="315" t="s">
        <v>819</v>
      </c>
      <c r="E352" s="48">
        <v>0</v>
      </c>
      <c r="F352" s="81"/>
      <c r="G352" s="48">
        <v>1411861.59</v>
      </c>
      <c r="J352" s="351"/>
    </row>
    <row r="353" spans="1:10">
      <c r="A353" s="322">
        <v>42569</v>
      </c>
      <c r="B353" s="9" t="s">
        <v>4185</v>
      </c>
      <c r="C353" s="27">
        <v>0</v>
      </c>
      <c r="D353" s="315"/>
      <c r="E353" s="48">
        <v>10178.950000000001</v>
      </c>
      <c r="F353" s="81">
        <v>148</v>
      </c>
      <c r="G353" s="48">
        <v>1412110.96</v>
      </c>
      <c r="H353" s="347" t="s">
        <v>5488</v>
      </c>
      <c r="J353" s="351"/>
    </row>
    <row r="354" spans="1:10">
      <c r="A354" s="322">
        <v>42569</v>
      </c>
      <c r="B354" s="299" t="s">
        <v>4180</v>
      </c>
      <c r="C354" s="27">
        <v>3.01</v>
      </c>
      <c r="D354" s="315" t="s">
        <v>819</v>
      </c>
      <c r="E354" s="48">
        <v>0</v>
      </c>
      <c r="F354" s="81"/>
      <c r="G354" s="48">
        <v>1401932.01</v>
      </c>
      <c r="J354" s="351"/>
    </row>
    <row r="355" spans="1:10">
      <c r="A355" s="322">
        <v>42569</v>
      </c>
      <c r="B355" s="299" t="s">
        <v>4181</v>
      </c>
      <c r="C355" s="27">
        <v>18.79</v>
      </c>
      <c r="D355" s="315" t="s">
        <v>819</v>
      </c>
      <c r="E355" s="48">
        <v>0</v>
      </c>
      <c r="F355" s="81"/>
      <c r="G355" s="48">
        <v>1401935.02</v>
      </c>
      <c r="J355" s="351"/>
    </row>
    <row r="356" spans="1:10">
      <c r="A356" s="322">
        <v>42569</v>
      </c>
      <c r="B356" s="9" t="s">
        <v>4182</v>
      </c>
      <c r="C356" s="27">
        <v>0</v>
      </c>
      <c r="D356" s="315"/>
      <c r="E356" s="48">
        <v>8546.7000000000007</v>
      </c>
      <c r="F356" s="81">
        <v>126</v>
      </c>
      <c r="G356" s="48">
        <v>1401953.81</v>
      </c>
      <c r="H356" s="347" t="s">
        <v>5489</v>
      </c>
      <c r="J356" s="351"/>
    </row>
    <row r="357" spans="1:10">
      <c r="A357" s="322">
        <v>42569</v>
      </c>
      <c r="B357" s="299" t="s">
        <v>4183</v>
      </c>
      <c r="C357" s="27">
        <v>77.319999999999993</v>
      </c>
      <c r="D357" s="315" t="s">
        <v>819</v>
      </c>
      <c r="E357" s="48">
        <v>0</v>
      </c>
      <c r="F357" s="81"/>
      <c r="G357" s="48">
        <v>1393407.11</v>
      </c>
      <c r="J357" s="351"/>
    </row>
    <row r="358" spans="1:10">
      <c r="A358" s="322">
        <v>42569</v>
      </c>
      <c r="B358" s="299" t="s">
        <v>4184</v>
      </c>
      <c r="C358" s="27">
        <v>483.23</v>
      </c>
      <c r="D358" s="315" t="s">
        <v>819</v>
      </c>
      <c r="E358" s="48">
        <v>0</v>
      </c>
      <c r="F358" s="81"/>
      <c r="G358" s="48">
        <v>1393484.43</v>
      </c>
      <c r="J358" s="351"/>
    </row>
    <row r="359" spans="1:10">
      <c r="A359" s="322">
        <v>42569</v>
      </c>
      <c r="B359" s="9" t="s">
        <v>4185</v>
      </c>
      <c r="C359" s="27">
        <v>0</v>
      </c>
      <c r="D359" s="315"/>
      <c r="E359" s="48">
        <v>19724.07</v>
      </c>
      <c r="F359" s="81">
        <v>126</v>
      </c>
      <c r="G359" s="48">
        <v>1393967.66</v>
      </c>
      <c r="H359" s="347" t="s">
        <v>5489</v>
      </c>
      <c r="J359" s="351"/>
    </row>
    <row r="360" spans="1:10">
      <c r="A360" s="322">
        <v>42569</v>
      </c>
      <c r="B360" s="299" t="s">
        <v>4180</v>
      </c>
      <c r="C360" s="27">
        <v>2.88</v>
      </c>
      <c r="D360" s="315" t="s">
        <v>819</v>
      </c>
      <c r="E360" s="48">
        <v>0</v>
      </c>
      <c r="F360" s="81"/>
      <c r="G360" s="48">
        <v>1374243.59</v>
      </c>
      <c r="J360" s="351"/>
    </row>
    <row r="361" spans="1:10">
      <c r="A361" s="322">
        <v>42569</v>
      </c>
      <c r="B361" s="299" t="s">
        <v>4181</v>
      </c>
      <c r="C361" s="27">
        <v>18</v>
      </c>
      <c r="D361" s="315" t="s">
        <v>819</v>
      </c>
      <c r="E361" s="48">
        <v>0</v>
      </c>
      <c r="F361" s="81"/>
      <c r="G361" s="48">
        <v>1374246.47</v>
      </c>
      <c r="J361" s="351"/>
    </row>
    <row r="362" spans="1:10">
      <c r="A362" s="322">
        <v>42569</v>
      </c>
      <c r="B362" s="9" t="s">
        <v>4182</v>
      </c>
      <c r="C362" s="27">
        <v>0</v>
      </c>
      <c r="D362" s="315"/>
      <c r="E362" s="48">
        <v>10000</v>
      </c>
      <c r="F362" s="81">
        <v>105</v>
      </c>
      <c r="G362" s="48">
        <v>1374264.47</v>
      </c>
      <c r="H362" s="333" t="s">
        <v>5490</v>
      </c>
      <c r="J362" s="351"/>
    </row>
    <row r="363" spans="1:10">
      <c r="A363" s="322">
        <v>42567</v>
      </c>
      <c r="B363" s="9" t="s">
        <v>5491</v>
      </c>
      <c r="C363" s="27">
        <v>0</v>
      </c>
      <c r="D363" s="315"/>
      <c r="E363" s="48">
        <v>11621</v>
      </c>
      <c r="F363" s="81">
        <v>158</v>
      </c>
      <c r="G363" s="48">
        <v>1364264.47</v>
      </c>
      <c r="H363" s="333" t="s">
        <v>5492</v>
      </c>
      <c r="J363" s="351"/>
    </row>
    <row r="364" spans="1:10">
      <c r="A364" s="322">
        <v>42567</v>
      </c>
      <c r="B364" s="9" t="s">
        <v>5493</v>
      </c>
      <c r="C364" s="27">
        <v>0</v>
      </c>
      <c r="D364" s="315"/>
      <c r="E364" s="48">
        <v>4500</v>
      </c>
      <c r="F364" s="81">
        <v>150</v>
      </c>
      <c r="G364" s="48">
        <v>1352643.47</v>
      </c>
      <c r="H364" s="333" t="s">
        <v>5494</v>
      </c>
      <c r="J364" s="351"/>
    </row>
    <row r="365" spans="1:10">
      <c r="A365" s="322">
        <v>42567</v>
      </c>
      <c r="B365" s="9" t="s">
        <v>5493</v>
      </c>
      <c r="C365" s="27">
        <v>0</v>
      </c>
      <c r="D365" s="315"/>
      <c r="E365" s="48">
        <v>255800</v>
      </c>
      <c r="F365" s="81">
        <v>143</v>
      </c>
      <c r="G365" s="48">
        <v>1348143.47</v>
      </c>
      <c r="H365" s="333" t="s">
        <v>5495</v>
      </c>
      <c r="J365" s="351"/>
    </row>
    <row r="366" spans="1:10">
      <c r="A366" s="322">
        <v>42567</v>
      </c>
      <c r="B366" s="9" t="s">
        <v>5496</v>
      </c>
      <c r="C366" s="27">
        <v>0</v>
      </c>
      <c r="D366" s="315"/>
      <c r="E366" s="48">
        <v>6652.4</v>
      </c>
      <c r="F366" s="81">
        <v>145</v>
      </c>
      <c r="G366" s="48">
        <v>1092343.47</v>
      </c>
      <c r="H366" s="333" t="s">
        <v>5497</v>
      </c>
      <c r="J366" s="351"/>
    </row>
    <row r="367" spans="1:10">
      <c r="A367" s="322">
        <v>42567</v>
      </c>
      <c r="B367" s="9" t="s">
        <v>5498</v>
      </c>
      <c r="C367" s="27">
        <v>0</v>
      </c>
      <c r="D367" s="315"/>
      <c r="E367" s="48">
        <v>14092.51</v>
      </c>
      <c r="F367" s="81">
        <v>111</v>
      </c>
      <c r="G367" s="48">
        <v>1085691.07</v>
      </c>
      <c r="H367" s="333" t="s">
        <v>5499</v>
      </c>
      <c r="J367" s="351"/>
    </row>
    <row r="368" spans="1:10">
      <c r="A368" s="322">
        <v>42567</v>
      </c>
      <c r="B368" s="9" t="s">
        <v>5500</v>
      </c>
      <c r="C368" s="27">
        <v>0</v>
      </c>
      <c r="D368" s="315"/>
      <c r="E368" s="48">
        <v>20107.39</v>
      </c>
      <c r="F368" s="81">
        <v>117</v>
      </c>
      <c r="G368" s="48">
        <v>1071598.56</v>
      </c>
      <c r="H368" s="333" t="s">
        <v>5501</v>
      </c>
      <c r="J368" s="351"/>
    </row>
    <row r="369" spans="1:10">
      <c r="A369" s="322">
        <v>42566</v>
      </c>
      <c r="B369" s="9" t="s">
        <v>5502</v>
      </c>
      <c r="C369" s="27">
        <v>0</v>
      </c>
      <c r="D369" s="315"/>
      <c r="E369" s="48">
        <v>1025</v>
      </c>
      <c r="F369" s="81">
        <v>146</v>
      </c>
      <c r="G369" s="48">
        <v>1051491.17</v>
      </c>
      <c r="H369" s="333" t="s">
        <v>5503</v>
      </c>
      <c r="I369" s="2" t="s">
        <v>5504</v>
      </c>
      <c r="J369" s="351"/>
    </row>
    <row r="370" spans="1:10">
      <c r="A370" s="322">
        <v>42566</v>
      </c>
      <c r="B370" s="9" t="s">
        <v>5505</v>
      </c>
      <c r="C370" s="27">
        <v>124514.17</v>
      </c>
      <c r="D370" s="315">
        <v>104</v>
      </c>
      <c r="E370" s="48">
        <v>0</v>
      </c>
      <c r="F370" s="81"/>
      <c r="G370" s="48">
        <v>1050466.17</v>
      </c>
      <c r="J370" s="351"/>
    </row>
    <row r="371" spans="1:10">
      <c r="A371" s="322">
        <v>42566</v>
      </c>
      <c r="B371" s="9" t="s">
        <v>5506</v>
      </c>
      <c r="C371" s="27">
        <v>253837.2</v>
      </c>
      <c r="D371" s="315">
        <v>106</v>
      </c>
      <c r="E371" s="48">
        <v>0</v>
      </c>
      <c r="F371" s="81"/>
      <c r="G371" s="48">
        <v>1174980.3400000001</v>
      </c>
      <c r="J371" s="351"/>
    </row>
    <row r="372" spans="1:10">
      <c r="A372" s="322">
        <v>42566</v>
      </c>
      <c r="B372" s="9" t="s">
        <v>5507</v>
      </c>
      <c r="C372" s="27">
        <v>0</v>
      </c>
      <c r="D372" s="315"/>
      <c r="E372" s="48">
        <v>200000</v>
      </c>
      <c r="F372" s="81">
        <v>279</v>
      </c>
      <c r="G372" s="48">
        <v>1428817.54</v>
      </c>
      <c r="H372" s="333" t="s">
        <v>5508</v>
      </c>
      <c r="J372" s="351"/>
    </row>
    <row r="373" spans="1:10">
      <c r="A373" s="322">
        <v>42566</v>
      </c>
      <c r="B373" s="9" t="s">
        <v>5509</v>
      </c>
      <c r="C373" s="27">
        <v>0</v>
      </c>
      <c r="D373" s="315"/>
      <c r="E373" s="48">
        <v>4100.01</v>
      </c>
      <c r="F373" s="81">
        <v>179</v>
      </c>
      <c r="G373" s="48">
        <v>1228817.54</v>
      </c>
      <c r="H373" s="333" t="s">
        <v>5510</v>
      </c>
      <c r="J373" s="351"/>
    </row>
    <row r="374" spans="1:10">
      <c r="A374" s="322">
        <v>42566</v>
      </c>
      <c r="B374" s="9" t="s">
        <v>5511</v>
      </c>
      <c r="C374" s="27">
        <v>0</v>
      </c>
      <c r="D374" s="315"/>
      <c r="E374" s="48">
        <v>3033</v>
      </c>
      <c r="F374" s="81">
        <v>157</v>
      </c>
      <c r="G374" s="48">
        <v>1224717.53</v>
      </c>
      <c r="H374" s="333" t="s">
        <v>5512</v>
      </c>
      <c r="J374" s="351"/>
    </row>
    <row r="375" spans="1:10">
      <c r="A375" s="322">
        <v>42566</v>
      </c>
      <c r="B375" s="9" t="s">
        <v>5513</v>
      </c>
      <c r="C375" s="27">
        <v>0</v>
      </c>
      <c r="D375" s="315"/>
      <c r="E375" s="48">
        <v>232700.31</v>
      </c>
      <c r="F375" s="81">
        <v>137</v>
      </c>
      <c r="G375" s="48">
        <v>1221684.53</v>
      </c>
      <c r="H375" s="333" t="s">
        <v>2003</v>
      </c>
      <c r="I375" s="2" t="s">
        <v>5514</v>
      </c>
      <c r="J375" s="351"/>
    </row>
    <row r="376" spans="1:10">
      <c r="A376" s="322">
        <v>42566</v>
      </c>
      <c r="B376" s="9" t="s">
        <v>5515</v>
      </c>
      <c r="C376" s="27">
        <v>0</v>
      </c>
      <c r="D376" s="315"/>
      <c r="E376" s="48">
        <v>121298.05</v>
      </c>
      <c r="F376" s="361">
        <v>136</v>
      </c>
      <c r="G376" s="48">
        <v>988984.22</v>
      </c>
      <c r="H376" s="333" t="s">
        <v>2003</v>
      </c>
      <c r="I376" s="2" t="s">
        <v>5514</v>
      </c>
      <c r="J376" s="351"/>
    </row>
    <row r="377" spans="1:10">
      <c r="A377" s="322">
        <v>42566</v>
      </c>
      <c r="B377" s="9" t="s">
        <v>5516</v>
      </c>
      <c r="C377" s="27">
        <v>0</v>
      </c>
      <c r="D377" s="315"/>
      <c r="E377" s="48">
        <v>84591.86</v>
      </c>
      <c r="F377" s="81">
        <v>135</v>
      </c>
      <c r="G377" s="48">
        <v>867686.17</v>
      </c>
      <c r="H377" s="333" t="s">
        <v>2003</v>
      </c>
      <c r="I377" s="2" t="s">
        <v>5514</v>
      </c>
      <c r="J377" s="351"/>
    </row>
    <row r="378" spans="1:10">
      <c r="A378" s="322">
        <v>42566</v>
      </c>
      <c r="B378" s="9" t="s">
        <v>5045</v>
      </c>
      <c r="C378" s="27">
        <v>0</v>
      </c>
      <c r="D378" s="315"/>
      <c r="E378" s="48">
        <v>163000</v>
      </c>
      <c r="F378" s="81">
        <v>134</v>
      </c>
      <c r="G378" s="48">
        <v>783094.31</v>
      </c>
      <c r="H378" s="333" t="s">
        <v>5517</v>
      </c>
      <c r="J378" s="351"/>
    </row>
    <row r="379" spans="1:10">
      <c r="A379" s="322">
        <v>42566</v>
      </c>
      <c r="B379" s="9" t="s">
        <v>5468</v>
      </c>
      <c r="C379" s="27">
        <v>1000000</v>
      </c>
      <c r="D379" s="315">
        <v>107</v>
      </c>
      <c r="E379" s="48">
        <v>0</v>
      </c>
      <c r="F379" s="81"/>
      <c r="G379" s="48">
        <v>620094.31000000006</v>
      </c>
      <c r="H379" s="333" t="s">
        <v>5518</v>
      </c>
      <c r="J379" s="351"/>
    </row>
    <row r="380" spans="1:10">
      <c r="A380" s="322">
        <v>42566</v>
      </c>
      <c r="B380" s="9" t="s">
        <v>5519</v>
      </c>
      <c r="C380" s="27">
        <v>1753615.3</v>
      </c>
      <c r="D380" s="315">
        <v>105</v>
      </c>
      <c r="E380" s="48">
        <v>0</v>
      </c>
      <c r="F380" s="81"/>
      <c r="G380" s="48">
        <v>1620094.31</v>
      </c>
      <c r="J380" s="351"/>
    </row>
    <row r="381" spans="1:10">
      <c r="A381" s="322">
        <v>42566</v>
      </c>
      <c r="B381" s="291" t="s">
        <v>5520</v>
      </c>
      <c r="C381" s="27">
        <v>0</v>
      </c>
      <c r="D381" s="315"/>
      <c r="E381" s="48">
        <v>6794.31</v>
      </c>
      <c r="F381" s="81">
        <v>129</v>
      </c>
      <c r="G381" s="48">
        <v>3373709.61</v>
      </c>
      <c r="H381" s="333" t="s">
        <v>5521</v>
      </c>
      <c r="I381" s="2" t="s">
        <v>5522</v>
      </c>
      <c r="J381" s="351"/>
    </row>
    <row r="382" spans="1:10">
      <c r="A382" s="322">
        <v>42566</v>
      </c>
      <c r="B382" s="291" t="s">
        <v>5523</v>
      </c>
      <c r="C382" s="27">
        <v>0</v>
      </c>
      <c r="D382" s="315"/>
      <c r="E382" s="48">
        <v>271409.09000000003</v>
      </c>
      <c r="F382" s="81">
        <v>130</v>
      </c>
      <c r="G382" s="48">
        <v>3366915.3</v>
      </c>
      <c r="H382" s="333" t="s">
        <v>5524</v>
      </c>
      <c r="I382" s="2" t="s">
        <v>5522</v>
      </c>
      <c r="J382" s="351"/>
    </row>
    <row r="383" spans="1:10">
      <c r="A383" s="322">
        <v>42566</v>
      </c>
      <c r="B383" s="291" t="s">
        <v>5525</v>
      </c>
      <c r="C383" s="27">
        <v>0</v>
      </c>
      <c r="D383" s="315"/>
      <c r="E383" s="48">
        <v>64900</v>
      </c>
      <c r="F383" s="81">
        <v>131</v>
      </c>
      <c r="G383" s="48">
        <v>3095506.21</v>
      </c>
      <c r="H383" s="333" t="s">
        <v>5526</v>
      </c>
      <c r="I383" s="2" t="s">
        <v>5522</v>
      </c>
      <c r="J383" s="351"/>
    </row>
    <row r="384" spans="1:10">
      <c r="A384" s="322">
        <v>42566</v>
      </c>
      <c r="B384" s="291" t="s">
        <v>5527</v>
      </c>
      <c r="C384" s="27">
        <v>0</v>
      </c>
      <c r="D384" s="315"/>
      <c r="E384" s="48">
        <v>49900.02</v>
      </c>
      <c r="F384" s="81">
        <v>132</v>
      </c>
      <c r="G384" s="48">
        <v>3030606.21</v>
      </c>
      <c r="H384" s="333" t="s">
        <v>5528</v>
      </c>
      <c r="I384" s="2" t="s">
        <v>5522</v>
      </c>
      <c r="J384" s="351"/>
    </row>
    <row r="385" spans="1:10">
      <c r="A385" s="322">
        <v>42566</v>
      </c>
      <c r="B385" s="291" t="s">
        <v>5529</v>
      </c>
      <c r="C385" s="27">
        <v>0</v>
      </c>
      <c r="D385" s="315"/>
      <c r="E385" s="48">
        <v>186973.44</v>
      </c>
      <c r="F385" s="81">
        <v>133</v>
      </c>
      <c r="G385" s="48">
        <v>2980706.19</v>
      </c>
      <c r="H385" s="333" t="s">
        <v>5530</v>
      </c>
      <c r="I385" s="2" t="s">
        <v>5522</v>
      </c>
      <c r="J385" s="351"/>
    </row>
    <row r="386" spans="1:10">
      <c r="A386" s="322">
        <v>42566</v>
      </c>
      <c r="B386" s="9" t="s">
        <v>5531</v>
      </c>
      <c r="C386" s="27">
        <v>0</v>
      </c>
      <c r="D386" s="315"/>
      <c r="E386" s="48">
        <v>337000</v>
      </c>
      <c r="F386" s="81">
        <v>140</v>
      </c>
      <c r="G386" s="48">
        <v>2793732.75</v>
      </c>
      <c r="H386" s="333" t="s">
        <v>5532</v>
      </c>
      <c r="J386" s="351"/>
    </row>
    <row r="387" spans="1:10">
      <c r="A387" s="322">
        <v>42566</v>
      </c>
      <c r="B387" s="9" t="s">
        <v>5533</v>
      </c>
      <c r="C387" s="27">
        <v>0</v>
      </c>
      <c r="D387" s="315"/>
      <c r="E387" s="48">
        <v>1025</v>
      </c>
      <c r="F387" s="81">
        <v>125</v>
      </c>
      <c r="G387" s="48">
        <v>2456732.75</v>
      </c>
      <c r="H387" s="333" t="s">
        <v>5534</v>
      </c>
      <c r="I387" s="2" t="s">
        <v>5376</v>
      </c>
      <c r="J387" s="351"/>
    </row>
    <row r="388" spans="1:10">
      <c r="A388" s="322">
        <v>42566</v>
      </c>
      <c r="B388" s="9" t="s">
        <v>5535</v>
      </c>
      <c r="C388" s="27">
        <v>0</v>
      </c>
      <c r="D388" s="315"/>
      <c r="E388" s="48">
        <v>1000000</v>
      </c>
      <c r="F388" s="81">
        <v>141</v>
      </c>
      <c r="G388" s="48">
        <v>2455707.75</v>
      </c>
      <c r="H388" s="333" t="s">
        <v>5536</v>
      </c>
      <c r="J388" s="351"/>
    </row>
    <row r="389" spans="1:10">
      <c r="A389" s="322">
        <v>42566</v>
      </c>
      <c r="B389" s="348" t="s">
        <v>5537</v>
      </c>
      <c r="C389" s="27">
        <v>0</v>
      </c>
      <c r="D389" s="315"/>
      <c r="E389" s="48">
        <v>23596.57</v>
      </c>
      <c r="F389" s="81">
        <v>138</v>
      </c>
      <c r="G389" s="48">
        <v>1455707.75</v>
      </c>
      <c r="H389" s="333" t="s">
        <v>5538</v>
      </c>
      <c r="J389" s="351"/>
    </row>
    <row r="390" spans="1:10">
      <c r="A390" s="322">
        <v>42566</v>
      </c>
      <c r="B390" s="9" t="s">
        <v>5045</v>
      </c>
      <c r="C390" s="27">
        <v>0</v>
      </c>
      <c r="D390" s="315"/>
      <c r="E390" s="48">
        <v>5432.01</v>
      </c>
      <c r="F390" s="81">
        <v>123</v>
      </c>
      <c r="G390" s="48">
        <v>1432111.18</v>
      </c>
      <c r="H390" s="333" t="s">
        <v>5539</v>
      </c>
      <c r="J390" s="351"/>
    </row>
    <row r="391" spans="1:10">
      <c r="A391" s="322">
        <v>42566</v>
      </c>
      <c r="B391" s="9" t="s">
        <v>5077</v>
      </c>
      <c r="C391" s="27">
        <v>0</v>
      </c>
      <c r="D391" s="315"/>
      <c r="E391" s="48">
        <v>270000</v>
      </c>
      <c r="F391" s="81">
        <v>122</v>
      </c>
      <c r="G391" s="48">
        <v>1426679.17</v>
      </c>
      <c r="H391" s="333" t="s">
        <v>5540</v>
      </c>
      <c r="J391" s="351"/>
    </row>
    <row r="392" spans="1:10">
      <c r="A392" s="322">
        <v>42566</v>
      </c>
      <c r="B392" s="9" t="s">
        <v>5077</v>
      </c>
      <c r="C392" s="27">
        <v>0</v>
      </c>
      <c r="D392" s="315"/>
      <c r="E392" s="48">
        <v>20000</v>
      </c>
      <c r="F392" s="81">
        <v>116</v>
      </c>
      <c r="G392" s="48">
        <v>1156679.17</v>
      </c>
      <c r="H392" s="333" t="s">
        <v>5541</v>
      </c>
      <c r="J392" s="351"/>
    </row>
    <row r="393" spans="1:10">
      <c r="A393" s="322">
        <v>42566</v>
      </c>
      <c r="B393" s="9" t="s">
        <v>5077</v>
      </c>
      <c r="C393" s="27">
        <v>0</v>
      </c>
      <c r="D393" s="315"/>
      <c r="E393" s="48">
        <v>1840</v>
      </c>
      <c r="F393" s="81">
        <v>109</v>
      </c>
      <c r="G393" s="48">
        <v>1136679.17</v>
      </c>
      <c r="H393" s="333" t="s">
        <v>5542</v>
      </c>
      <c r="J393" s="351"/>
    </row>
    <row r="394" spans="1:10">
      <c r="A394" s="322">
        <v>42566</v>
      </c>
      <c r="B394" s="9" t="s">
        <v>5543</v>
      </c>
      <c r="C394" s="27">
        <v>0</v>
      </c>
      <c r="D394" s="315"/>
      <c r="E394" s="48">
        <v>1035.32</v>
      </c>
      <c r="F394" s="81">
        <v>102</v>
      </c>
      <c r="G394" s="48">
        <v>1134839.17</v>
      </c>
      <c r="H394" s="333" t="s">
        <v>5544</v>
      </c>
      <c r="J394" s="351"/>
    </row>
    <row r="395" spans="1:10">
      <c r="A395" s="322">
        <v>42566</v>
      </c>
      <c r="B395" s="9" t="s">
        <v>5545</v>
      </c>
      <c r="C395" s="27">
        <v>0</v>
      </c>
      <c r="D395" s="315"/>
      <c r="E395" s="48">
        <v>48417.69</v>
      </c>
      <c r="F395" s="81">
        <v>106</v>
      </c>
      <c r="G395" s="48">
        <v>1133803.8500000001</v>
      </c>
      <c r="H395" s="333" t="s">
        <v>5546</v>
      </c>
      <c r="J395" s="351"/>
    </row>
    <row r="396" spans="1:10">
      <c r="A396" s="322">
        <v>42566</v>
      </c>
      <c r="B396" s="299" t="s">
        <v>4180</v>
      </c>
      <c r="C396" s="27">
        <v>16.5</v>
      </c>
      <c r="D396" s="315" t="s">
        <v>819</v>
      </c>
      <c r="E396" s="48">
        <v>0</v>
      </c>
      <c r="F396" s="81"/>
      <c r="G396" s="48">
        <v>1085386.1599999999</v>
      </c>
      <c r="J396" s="351"/>
    </row>
    <row r="397" spans="1:10">
      <c r="A397" s="322">
        <v>42566</v>
      </c>
      <c r="B397" s="299" t="s">
        <v>4181</v>
      </c>
      <c r="C397" s="27">
        <v>103.15</v>
      </c>
      <c r="D397" s="315" t="s">
        <v>819</v>
      </c>
      <c r="E397" s="48">
        <v>0</v>
      </c>
      <c r="F397" s="81"/>
      <c r="G397" s="48">
        <v>1085402.6599999999</v>
      </c>
      <c r="J397" s="351"/>
    </row>
    <row r="398" spans="1:10">
      <c r="A398" s="322">
        <v>42566</v>
      </c>
      <c r="B398" s="9" t="s">
        <v>4182</v>
      </c>
      <c r="C398" s="27">
        <v>0</v>
      </c>
      <c r="D398" s="315"/>
      <c r="E398" s="48">
        <v>17024.86</v>
      </c>
      <c r="F398" s="81">
        <v>110</v>
      </c>
      <c r="G398" s="48">
        <v>1085505.81</v>
      </c>
      <c r="H398" s="347" t="s">
        <v>5547</v>
      </c>
      <c r="J398" s="351"/>
    </row>
    <row r="399" spans="1:10">
      <c r="A399" s="322">
        <v>42566</v>
      </c>
      <c r="B399" s="299" t="s">
        <v>4183</v>
      </c>
      <c r="C399" s="27">
        <v>16.940000000000001</v>
      </c>
      <c r="D399" s="315" t="s">
        <v>819</v>
      </c>
      <c r="E399" s="48">
        <v>0</v>
      </c>
      <c r="F399" s="81"/>
      <c r="G399" s="48">
        <v>1068480.95</v>
      </c>
      <c r="J399" s="351"/>
    </row>
    <row r="400" spans="1:10">
      <c r="A400" s="322">
        <v>42566</v>
      </c>
      <c r="B400" s="299" t="s">
        <v>4184</v>
      </c>
      <c r="C400" s="27">
        <v>105.85</v>
      </c>
      <c r="D400" s="315" t="s">
        <v>819</v>
      </c>
      <c r="E400" s="48">
        <v>0</v>
      </c>
      <c r="F400" s="81"/>
      <c r="G400" s="48">
        <v>1068497.8899999999</v>
      </c>
      <c r="J400" s="351"/>
    </row>
    <row r="401" spans="1:10">
      <c r="A401" s="322">
        <v>42566</v>
      </c>
      <c r="B401" s="9" t="s">
        <v>4185</v>
      </c>
      <c r="C401" s="27">
        <v>0</v>
      </c>
      <c r="D401" s="315"/>
      <c r="E401" s="48">
        <v>4320.68</v>
      </c>
      <c r="F401" s="81">
        <v>110</v>
      </c>
      <c r="G401" s="48">
        <v>1068603.74</v>
      </c>
      <c r="H401" s="347" t="s">
        <v>5547</v>
      </c>
      <c r="J401" s="351"/>
    </row>
    <row r="402" spans="1:10">
      <c r="A402" s="322">
        <v>42565</v>
      </c>
      <c r="B402" s="9" t="s">
        <v>5548</v>
      </c>
      <c r="C402" s="27">
        <v>0</v>
      </c>
      <c r="D402" s="315"/>
      <c r="E402" s="48">
        <v>50000</v>
      </c>
      <c r="F402" s="81">
        <v>119</v>
      </c>
      <c r="G402" s="48">
        <v>1064283.06</v>
      </c>
      <c r="J402" s="351"/>
    </row>
    <row r="403" spans="1:10">
      <c r="A403" s="322">
        <v>42565</v>
      </c>
      <c r="B403" s="9" t="s">
        <v>5549</v>
      </c>
      <c r="C403" s="27">
        <v>13483.54</v>
      </c>
      <c r="D403" s="315">
        <v>83</v>
      </c>
      <c r="E403" s="48">
        <v>0</v>
      </c>
      <c r="F403" s="81"/>
      <c r="G403" s="48">
        <v>1014283.06</v>
      </c>
      <c r="H403" s="333" t="s">
        <v>5550</v>
      </c>
      <c r="J403" s="351"/>
    </row>
    <row r="404" spans="1:10">
      <c r="A404" s="322">
        <v>42565</v>
      </c>
      <c r="B404" s="9" t="s">
        <v>5551</v>
      </c>
      <c r="C404" s="27">
        <v>0</v>
      </c>
      <c r="D404" s="315"/>
      <c r="E404" s="48">
        <v>191860.06</v>
      </c>
      <c r="F404" s="81">
        <v>112</v>
      </c>
      <c r="G404" s="48">
        <v>1027766.6</v>
      </c>
      <c r="H404" s="333" t="s">
        <v>5552</v>
      </c>
      <c r="J404" s="351"/>
    </row>
    <row r="405" spans="1:10">
      <c r="A405" s="322">
        <v>42565</v>
      </c>
      <c r="B405" s="348" t="s">
        <v>5553</v>
      </c>
      <c r="C405" s="27">
        <v>0</v>
      </c>
      <c r="D405" s="315"/>
      <c r="E405" s="48">
        <v>16361.6</v>
      </c>
      <c r="F405" s="81">
        <v>115</v>
      </c>
      <c r="G405" s="48">
        <v>835906.54</v>
      </c>
      <c r="H405" s="333" t="s">
        <v>5554</v>
      </c>
      <c r="J405" s="351"/>
    </row>
    <row r="406" spans="1:10">
      <c r="A406" s="322">
        <v>42565</v>
      </c>
      <c r="B406" s="9" t="s">
        <v>5555</v>
      </c>
      <c r="C406" s="27">
        <v>5600</v>
      </c>
      <c r="D406" s="315">
        <v>78</v>
      </c>
      <c r="E406" s="48">
        <v>0</v>
      </c>
      <c r="F406" s="81"/>
      <c r="G406" s="48">
        <v>819544.94</v>
      </c>
      <c r="J406" s="351"/>
    </row>
    <row r="407" spans="1:10">
      <c r="A407" s="322">
        <v>42565</v>
      </c>
      <c r="B407" s="9" t="s">
        <v>5556</v>
      </c>
      <c r="C407" s="27">
        <v>6457.61</v>
      </c>
      <c r="D407" s="315">
        <v>76</v>
      </c>
      <c r="E407" s="48">
        <v>0</v>
      </c>
      <c r="F407" s="81"/>
      <c r="G407" s="48">
        <v>825144.94</v>
      </c>
      <c r="J407" s="351"/>
    </row>
    <row r="408" spans="1:10">
      <c r="A408" s="322">
        <v>42565</v>
      </c>
      <c r="B408" s="9" t="s">
        <v>5557</v>
      </c>
      <c r="C408" s="27">
        <v>17358.39</v>
      </c>
      <c r="D408" s="315">
        <v>75</v>
      </c>
      <c r="E408" s="48">
        <v>0</v>
      </c>
      <c r="F408" s="81"/>
      <c r="G408" s="48">
        <v>831602.55</v>
      </c>
      <c r="J408" s="351"/>
    </row>
    <row r="409" spans="1:10">
      <c r="A409" s="322">
        <v>42565</v>
      </c>
      <c r="B409" s="9" t="s">
        <v>5558</v>
      </c>
      <c r="C409" s="27">
        <v>3062.4</v>
      </c>
      <c r="D409" s="315">
        <v>80</v>
      </c>
      <c r="E409" s="48">
        <v>0</v>
      </c>
      <c r="F409" s="81"/>
      <c r="G409" s="48">
        <v>848960.94</v>
      </c>
      <c r="J409" s="351"/>
    </row>
    <row r="410" spans="1:10">
      <c r="A410" s="322">
        <v>42565</v>
      </c>
      <c r="B410" s="9" t="s">
        <v>5559</v>
      </c>
      <c r="C410" s="27">
        <v>12376.97</v>
      </c>
      <c r="D410" s="315">
        <v>81</v>
      </c>
      <c r="E410" s="48">
        <v>0</v>
      </c>
      <c r="F410" s="81"/>
      <c r="G410" s="48">
        <v>852023.34</v>
      </c>
      <c r="J410" s="351"/>
    </row>
    <row r="411" spans="1:10">
      <c r="A411" s="322">
        <v>42565</v>
      </c>
      <c r="B411" s="9" t="s">
        <v>5560</v>
      </c>
      <c r="C411" s="27">
        <v>912748.52</v>
      </c>
      <c r="D411" s="315">
        <v>82</v>
      </c>
      <c r="E411" s="48">
        <v>0</v>
      </c>
      <c r="F411" s="81"/>
      <c r="G411" s="48">
        <v>864400.31</v>
      </c>
      <c r="J411" s="351"/>
    </row>
    <row r="412" spans="1:10">
      <c r="A412" s="322">
        <v>42565</v>
      </c>
      <c r="B412" s="9" t="s">
        <v>5561</v>
      </c>
      <c r="C412" s="27">
        <v>406</v>
      </c>
      <c r="D412" s="315">
        <v>94</v>
      </c>
      <c r="E412" s="48">
        <v>0</v>
      </c>
      <c r="F412" s="81"/>
      <c r="G412" s="48">
        <v>1777148.83</v>
      </c>
      <c r="J412" s="351"/>
    </row>
    <row r="413" spans="1:10">
      <c r="A413" s="322">
        <v>42565</v>
      </c>
      <c r="B413" s="9" t="s">
        <v>5562</v>
      </c>
      <c r="C413" s="27">
        <v>7458.8</v>
      </c>
      <c r="D413" s="315">
        <v>95</v>
      </c>
      <c r="E413" s="48">
        <v>0</v>
      </c>
      <c r="F413" s="81"/>
      <c r="G413" s="48">
        <v>1777554.83</v>
      </c>
      <c r="J413" s="351"/>
    </row>
    <row r="414" spans="1:10">
      <c r="A414" s="322">
        <v>42565</v>
      </c>
      <c r="B414" s="9" t="s">
        <v>5563</v>
      </c>
      <c r="C414" s="27">
        <v>3495.85</v>
      </c>
      <c r="D414" s="315">
        <v>101</v>
      </c>
      <c r="E414" s="48">
        <v>0</v>
      </c>
      <c r="F414" s="81"/>
      <c r="G414" s="48">
        <v>1785013.63</v>
      </c>
      <c r="J414" s="351"/>
    </row>
    <row r="415" spans="1:10">
      <c r="A415" s="322">
        <v>42565</v>
      </c>
      <c r="B415" s="9" t="s">
        <v>5564</v>
      </c>
      <c r="C415" s="27">
        <v>5760</v>
      </c>
      <c r="D415" s="315">
        <v>96</v>
      </c>
      <c r="E415" s="48">
        <v>0</v>
      </c>
      <c r="F415" s="81"/>
      <c r="G415" s="48">
        <v>1788509.48</v>
      </c>
      <c r="J415" s="351"/>
    </row>
    <row r="416" spans="1:10">
      <c r="A416" s="322">
        <v>42565</v>
      </c>
      <c r="B416" s="9" t="s">
        <v>5565</v>
      </c>
      <c r="C416" s="27">
        <v>5000</v>
      </c>
      <c r="D416" s="315">
        <v>87</v>
      </c>
      <c r="E416" s="48">
        <v>0</v>
      </c>
      <c r="F416" s="81"/>
      <c r="G416" s="48">
        <v>1794269.48</v>
      </c>
      <c r="J416" s="351"/>
    </row>
    <row r="417" spans="1:10">
      <c r="A417" s="322">
        <v>42565</v>
      </c>
      <c r="B417" s="9" t="s">
        <v>5566</v>
      </c>
      <c r="C417" s="27">
        <v>5000</v>
      </c>
      <c r="D417" s="315">
        <v>88</v>
      </c>
      <c r="E417" s="48">
        <v>0</v>
      </c>
      <c r="F417" s="81"/>
      <c r="G417" s="48">
        <v>1799269.48</v>
      </c>
      <c r="J417" s="351"/>
    </row>
    <row r="418" spans="1:10">
      <c r="A418" s="322">
        <v>42565</v>
      </c>
      <c r="B418" s="9" t="s">
        <v>5567</v>
      </c>
      <c r="C418" s="27">
        <v>3600</v>
      </c>
      <c r="D418" s="315">
        <v>89</v>
      </c>
      <c r="E418" s="48">
        <v>0</v>
      </c>
      <c r="F418" s="81"/>
      <c r="G418" s="48">
        <v>1804269.48</v>
      </c>
      <c r="J418" s="351"/>
    </row>
    <row r="419" spans="1:10">
      <c r="A419" s="322">
        <v>42565</v>
      </c>
      <c r="B419" s="9" t="s">
        <v>5568</v>
      </c>
      <c r="C419" s="27">
        <v>12528</v>
      </c>
      <c r="D419" s="315">
        <v>97</v>
      </c>
      <c r="E419" s="48">
        <v>0</v>
      </c>
      <c r="F419" s="81"/>
      <c r="G419" s="48">
        <v>1807869.48</v>
      </c>
      <c r="J419" s="351"/>
    </row>
    <row r="420" spans="1:10">
      <c r="A420" s="322">
        <v>42565</v>
      </c>
      <c r="B420" s="9" t="s">
        <v>5569</v>
      </c>
      <c r="C420" s="27">
        <v>5859.41</v>
      </c>
      <c r="D420" s="315">
        <v>102</v>
      </c>
      <c r="E420" s="48">
        <v>0</v>
      </c>
      <c r="F420" s="81"/>
      <c r="G420" s="48">
        <v>1820397.48</v>
      </c>
      <c r="J420" s="351"/>
    </row>
    <row r="421" spans="1:10">
      <c r="A421" s="322">
        <v>42565</v>
      </c>
      <c r="B421" s="9" t="s">
        <v>5570</v>
      </c>
      <c r="C421" s="27">
        <v>19140</v>
      </c>
      <c r="D421" s="315">
        <v>90</v>
      </c>
      <c r="E421" s="48">
        <v>0</v>
      </c>
      <c r="F421" s="81"/>
      <c r="G421" s="48">
        <v>1826256.89</v>
      </c>
      <c r="J421" s="351"/>
    </row>
    <row r="422" spans="1:10">
      <c r="A422" s="322">
        <v>42565</v>
      </c>
      <c r="B422" s="9" t="s">
        <v>5571</v>
      </c>
      <c r="C422" s="27">
        <v>4176</v>
      </c>
      <c r="D422" s="315">
        <v>91</v>
      </c>
      <c r="E422" s="48">
        <v>0</v>
      </c>
      <c r="F422" s="81"/>
      <c r="G422" s="48">
        <v>1845396.89</v>
      </c>
      <c r="J422" s="351"/>
    </row>
    <row r="423" spans="1:10">
      <c r="A423" s="322">
        <v>42565</v>
      </c>
      <c r="B423" s="9" t="s">
        <v>5572</v>
      </c>
      <c r="C423" s="27">
        <v>16526.23</v>
      </c>
      <c r="D423" s="315">
        <v>98</v>
      </c>
      <c r="E423" s="48">
        <v>0</v>
      </c>
      <c r="F423" s="81"/>
      <c r="G423" s="48">
        <v>1849572.89</v>
      </c>
      <c r="J423" s="351"/>
    </row>
    <row r="424" spans="1:10">
      <c r="A424" s="322">
        <v>42565</v>
      </c>
      <c r="B424" s="9" t="s">
        <v>5573</v>
      </c>
      <c r="C424" s="27">
        <v>7656</v>
      </c>
      <c r="D424" s="315">
        <v>92</v>
      </c>
      <c r="E424" s="48">
        <v>0</v>
      </c>
      <c r="F424" s="81"/>
      <c r="G424" s="48">
        <v>1866099.12</v>
      </c>
      <c r="J424" s="351"/>
    </row>
    <row r="425" spans="1:10">
      <c r="A425" s="322">
        <v>42565</v>
      </c>
      <c r="B425" s="9" t="s">
        <v>5574</v>
      </c>
      <c r="C425" s="27">
        <v>1740</v>
      </c>
      <c r="D425" s="315">
        <v>93</v>
      </c>
      <c r="E425" s="48">
        <v>0</v>
      </c>
      <c r="F425" s="81"/>
      <c r="G425" s="48">
        <v>1873755.12</v>
      </c>
      <c r="J425" s="351"/>
    </row>
    <row r="426" spans="1:10">
      <c r="A426" s="322">
        <v>42565</v>
      </c>
      <c r="B426" s="9" t="s">
        <v>5575</v>
      </c>
      <c r="C426" s="27">
        <v>649</v>
      </c>
      <c r="D426" s="315">
        <v>99</v>
      </c>
      <c r="E426" s="48">
        <v>0</v>
      </c>
      <c r="F426" s="81"/>
      <c r="G426" s="48">
        <v>1875495.12</v>
      </c>
      <c r="J426" s="351"/>
    </row>
    <row r="427" spans="1:10">
      <c r="A427" s="322">
        <v>42565</v>
      </c>
      <c r="B427" s="9" t="s">
        <v>5576</v>
      </c>
      <c r="C427" s="27">
        <v>600</v>
      </c>
      <c r="D427" s="315">
        <v>100</v>
      </c>
      <c r="E427" s="48">
        <v>0</v>
      </c>
      <c r="F427" s="81"/>
      <c r="G427" s="48">
        <v>1876144.12</v>
      </c>
      <c r="J427" s="351"/>
    </row>
    <row r="428" spans="1:10">
      <c r="A428" s="322">
        <v>42565</v>
      </c>
      <c r="B428" s="9" t="s">
        <v>5577</v>
      </c>
      <c r="C428" s="27">
        <v>500</v>
      </c>
      <c r="D428" s="315">
        <v>84</v>
      </c>
      <c r="E428" s="48">
        <v>0</v>
      </c>
      <c r="F428" s="81"/>
      <c r="G428" s="48">
        <v>1876744.12</v>
      </c>
      <c r="J428" s="351"/>
    </row>
    <row r="429" spans="1:10">
      <c r="A429" s="322">
        <v>42565</v>
      </c>
      <c r="B429" s="9" t="s">
        <v>5578</v>
      </c>
      <c r="C429" s="27">
        <v>5000</v>
      </c>
      <c r="D429" s="315">
        <v>85</v>
      </c>
      <c r="E429" s="48">
        <v>0</v>
      </c>
      <c r="F429" s="81"/>
      <c r="G429" s="48">
        <v>1877244.12</v>
      </c>
      <c r="J429" s="351"/>
    </row>
    <row r="430" spans="1:10">
      <c r="A430" s="322">
        <v>42565</v>
      </c>
      <c r="B430" s="9" t="s">
        <v>5579</v>
      </c>
      <c r="C430" s="27">
        <v>5000</v>
      </c>
      <c r="D430" s="315">
        <v>86</v>
      </c>
      <c r="E430" s="48">
        <v>0</v>
      </c>
      <c r="F430" s="81"/>
      <c r="G430" s="48">
        <v>1882244.12</v>
      </c>
      <c r="J430" s="351"/>
    </row>
    <row r="431" spans="1:10">
      <c r="A431" s="322">
        <v>42565</v>
      </c>
      <c r="B431" s="291" t="s">
        <v>5580</v>
      </c>
      <c r="C431" s="27">
        <v>0</v>
      </c>
      <c r="D431" s="315"/>
      <c r="E431" s="48">
        <v>334205.51</v>
      </c>
      <c r="F431" s="81">
        <v>113</v>
      </c>
      <c r="G431" s="48">
        <v>1887244.12</v>
      </c>
      <c r="H431" s="333" t="s">
        <v>5581</v>
      </c>
      <c r="J431" s="351"/>
    </row>
    <row r="432" spans="1:10">
      <c r="A432" s="322">
        <v>42565</v>
      </c>
      <c r="B432" s="291" t="s">
        <v>5582</v>
      </c>
      <c r="C432" s="27">
        <v>0</v>
      </c>
      <c r="D432" s="315"/>
      <c r="E432" s="48">
        <v>271200</v>
      </c>
      <c r="F432" s="81">
        <v>114</v>
      </c>
      <c r="G432" s="48">
        <v>1553038.61</v>
      </c>
      <c r="H432" s="333" t="s">
        <v>5583</v>
      </c>
      <c r="J432" s="351"/>
    </row>
    <row r="433" spans="1:10">
      <c r="A433" s="322">
        <v>42565</v>
      </c>
      <c r="B433" s="284" t="s">
        <v>5584</v>
      </c>
      <c r="C433" s="27">
        <v>5000</v>
      </c>
      <c r="D433" s="315" t="s">
        <v>5900</v>
      </c>
      <c r="E433" s="48">
        <v>0</v>
      </c>
      <c r="F433" s="81"/>
      <c r="G433" s="48">
        <v>1281838.6100000001</v>
      </c>
      <c r="J433" s="351"/>
    </row>
    <row r="434" spans="1:10">
      <c r="A434" s="322">
        <v>42565</v>
      </c>
      <c r="B434" s="348" t="s">
        <v>5585</v>
      </c>
      <c r="C434" s="27">
        <v>0</v>
      </c>
      <c r="D434" s="315"/>
      <c r="E434" s="48">
        <v>17179.38</v>
      </c>
      <c r="F434" s="81">
        <v>153</v>
      </c>
      <c r="G434" s="48">
        <v>1286838.6100000001</v>
      </c>
      <c r="H434" s="333" t="s">
        <v>5586</v>
      </c>
      <c r="J434" s="351"/>
    </row>
    <row r="435" spans="1:10">
      <c r="A435" s="322">
        <v>42565</v>
      </c>
      <c r="B435" s="9" t="s">
        <v>5587</v>
      </c>
      <c r="C435" s="27">
        <v>0</v>
      </c>
      <c r="D435" s="315"/>
      <c r="E435" s="48">
        <v>463000</v>
      </c>
      <c r="F435" s="81">
        <v>118</v>
      </c>
      <c r="G435" s="48">
        <v>1269659.23</v>
      </c>
      <c r="H435" s="333" t="s">
        <v>5588</v>
      </c>
      <c r="J435" s="351"/>
    </row>
    <row r="436" spans="1:10">
      <c r="A436" s="322">
        <v>42565</v>
      </c>
      <c r="B436" s="9" t="s">
        <v>5589</v>
      </c>
      <c r="C436" s="27">
        <v>0</v>
      </c>
      <c r="D436" s="315"/>
      <c r="E436" s="48">
        <v>175100</v>
      </c>
      <c r="F436" s="81">
        <v>108</v>
      </c>
      <c r="G436" s="48">
        <v>806659.23</v>
      </c>
      <c r="H436" s="333" t="s">
        <v>5590</v>
      </c>
      <c r="J436" s="351"/>
    </row>
    <row r="437" spans="1:10">
      <c r="A437" s="322">
        <v>42565</v>
      </c>
      <c r="B437" s="9" t="s">
        <v>5591</v>
      </c>
      <c r="C437" s="27">
        <v>0</v>
      </c>
      <c r="D437" s="315"/>
      <c r="E437" s="48">
        <v>27505.01</v>
      </c>
      <c r="F437" s="81">
        <v>94</v>
      </c>
      <c r="G437" s="48">
        <v>631559.23</v>
      </c>
      <c r="H437" s="333" t="s">
        <v>5592</v>
      </c>
      <c r="J437" s="351"/>
    </row>
    <row r="438" spans="1:10">
      <c r="A438" s="322">
        <v>42565</v>
      </c>
      <c r="B438" s="9" t="s">
        <v>5593</v>
      </c>
      <c r="C438" s="27">
        <v>0</v>
      </c>
      <c r="D438" s="315"/>
      <c r="E438" s="48">
        <v>15144</v>
      </c>
      <c r="F438" s="81">
        <v>90</v>
      </c>
      <c r="G438" s="48">
        <v>604054.22</v>
      </c>
      <c r="H438" s="333" t="s">
        <v>5594</v>
      </c>
      <c r="J438" s="351"/>
    </row>
    <row r="439" spans="1:10">
      <c r="A439" s="322">
        <v>42565</v>
      </c>
      <c r="B439" s="294" t="s">
        <v>5595</v>
      </c>
      <c r="C439" s="27">
        <v>0</v>
      </c>
      <c r="D439" s="315"/>
      <c r="E439" s="48">
        <v>1167.6500000000001</v>
      </c>
      <c r="F439" s="81" t="s">
        <v>779</v>
      </c>
      <c r="G439" s="48">
        <v>588910.22</v>
      </c>
      <c r="J439" s="351"/>
    </row>
    <row r="440" spans="1:10">
      <c r="A440" s="322">
        <v>42565</v>
      </c>
      <c r="B440" s="299" t="s">
        <v>4180</v>
      </c>
      <c r="C440" s="27">
        <v>4.83</v>
      </c>
      <c r="D440" s="315" t="s">
        <v>819</v>
      </c>
      <c r="E440" s="48">
        <v>0</v>
      </c>
      <c r="F440" s="81"/>
      <c r="G440" s="48">
        <v>587742.56999999995</v>
      </c>
      <c r="J440" s="351"/>
    </row>
    <row r="441" spans="1:10">
      <c r="A441" s="322">
        <v>42565</v>
      </c>
      <c r="B441" s="299" t="s">
        <v>4181</v>
      </c>
      <c r="C441" s="27">
        <v>30.2</v>
      </c>
      <c r="D441" s="315" t="s">
        <v>819</v>
      </c>
      <c r="E441" s="48">
        <v>0</v>
      </c>
      <c r="F441" s="81"/>
      <c r="G441" s="48">
        <v>587747.4</v>
      </c>
      <c r="J441" s="351"/>
    </row>
    <row r="442" spans="1:10">
      <c r="A442" s="322">
        <v>42565</v>
      </c>
      <c r="B442" s="9" t="s">
        <v>4182</v>
      </c>
      <c r="C442" s="27">
        <v>0</v>
      </c>
      <c r="D442" s="315"/>
      <c r="E442" s="48">
        <v>3410.09</v>
      </c>
      <c r="F442" s="81">
        <v>101</v>
      </c>
      <c r="G442" s="48">
        <v>587777.6</v>
      </c>
      <c r="H442" s="347" t="s">
        <v>5596</v>
      </c>
      <c r="J442" s="351"/>
    </row>
    <row r="443" spans="1:10">
      <c r="A443" s="322">
        <v>42565</v>
      </c>
      <c r="B443" s="299" t="s">
        <v>4183</v>
      </c>
      <c r="C443" s="27">
        <v>8.0399999999999991</v>
      </c>
      <c r="D443" s="315" t="s">
        <v>819</v>
      </c>
      <c r="E443" s="48">
        <v>0</v>
      </c>
      <c r="F443" s="81"/>
      <c r="G443" s="48">
        <v>584367.51</v>
      </c>
      <c r="J443" s="351"/>
    </row>
    <row r="444" spans="1:10">
      <c r="A444" s="322">
        <v>42565</v>
      </c>
      <c r="B444" s="299" t="s">
        <v>4184</v>
      </c>
      <c r="C444" s="27">
        <v>50.22</v>
      </c>
      <c r="D444" s="315" t="s">
        <v>819</v>
      </c>
      <c r="E444" s="48">
        <v>0</v>
      </c>
      <c r="F444" s="81"/>
      <c r="G444" s="48">
        <v>584375.55000000005</v>
      </c>
      <c r="J444" s="351"/>
    </row>
    <row r="445" spans="1:10">
      <c r="A445" s="322">
        <v>42565</v>
      </c>
      <c r="B445" s="9" t="s">
        <v>4185</v>
      </c>
      <c r="C445" s="27">
        <v>0</v>
      </c>
      <c r="D445" s="315"/>
      <c r="E445" s="48">
        <v>2050</v>
      </c>
      <c r="F445" s="81">
        <v>101</v>
      </c>
      <c r="G445" s="48">
        <v>584425.77</v>
      </c>
      <c r="H445" s="347" t="s">
        <v>5596</v>
      </c>
      <c r="J445" s="351"/>
    </row>
    <row r="446" spans="1:10">
      <c r="A446" s="322">
        <v>42565</v>
      </c>
      <c r="B446" s="9" t="s">
        <v>5597</v>
      </c>
      <c r="C446" s="27">
        <v>1392.32</v>
      </c>
      <c r="D446" s="315">
        <v>74</v>
      </c>
      <c r="E446" s="48">
        <v>0</v>
      </c>
      <c r="F446" s="81"/>
      <c r="G446" s="48">
        <v>582375.77</v>
      </c>
      <c r="J446" s="351"/>
    </row>
    <row r="447" spans="1:10">
      <c r="A447" s="322">
        <v>42565</v>
      </c>
      <c r="B447" s="9" t="s">
        <v>5598</v>
      </c>
      <c r="C447" s="27">
        <v>425000</v>
      </c>
      <c r="D447" s="315" t="s">
        <v>770</v>
      </c>
      <c r="E447" s="48">
        <v>0</v>
      </c>
      <c r="F447" s="81"/>
      <c r="G447" s="48">
        <v>583768.09</v>
      </c>
      <c r="J447" s="351"/>
    </row>
    <row r="448" spans="1:10">
      <c r="A448" s="322">
        <v>42564</v>
      </c>
      <c r="B448" s="9" t="s">
        <v>5599</v>
      </c>
      <c r="C448" s="27">
        <v>1600.8</v>
      </c>
      <c r="D448" s="315">
        <v>73</v>
      </c>
      <c r="E448" s="48">
        <v>0</v>
      </c>
      <c r="F448" s="81"/>
      <c r="G448" s="48">
        <v>1008768.09</v>
      </c>
      <c r="J448" s="351"/>
    </row>
    <row r="449" spans="1:10">
      <c r="A449" s="322">
        <v>42564</v>
      </c>
      <c r="B449" s="9" t="s">
        <v>5600</v>
      </c>
      <c r="C449" s="27">
        <v>0</v>
      </c>
      <c r="D449" s="315"/>
      <c r="E449" s="48">
        <v>3030</v>
      </c>
      <c r="F449" s="81">
        <v>104</v>
      </c>
      <c r="G449" s="48">
        <v>1010368.89</v>
      </c>
      <c r="H449" s="333" t="s">
        <v>5601</v>
      </c>
      <c r="I449" s="2" t="s">
        <v>5602</v>
      </c>
      <c r="J449" s="351"/>
    </row>
    <row r="450" spans="1:10">
      <c r="A450" s="322">
        <v>42564</v>
      </c>
      <c r="B450" s="9" t="s">
        <v>5603</v>
      </c>
      <c r="C450" s="27">
        <v>0</v>
      </c>
      <c r="D450" s="315"/>
      <c r="E450" s="48">
        <v>4000</v>
      </c>
      <c r="F450" s="81"/>
      <c r="G450" s="48">
        <v>1007338.89</v>
      </c>
      <c r="J450" s="351"/>
    </row>
    <row r="451" spans="1:10">
      <c r="A451" s="322">
        <v>42564</v>
      </c>
      <c r="B451" s="9" t="s">
        <v>5604</v>
      </c>
      <c r="C451" s="27">
        <v>0</v>
      </c>
      <c r="D451" s="315"/>
      <c r="E451" s="48">
        <v>1676.66</v>
      </c>
      <c r="F451" s="81">
        <v>174</v>
      </c>
      <c r="G451" s="48">
        <v>1003338.89</v>
      </c>
      <c r="H451" s="333" t="s">
        <v>5605</v>
      </c>
      <c r="I451" s="2" t="s">
        <v>5606</v>
      </c>
      <c r="J451" s="351"/>
    </row>
    <row r="452" spans="1:10">
      <c r="A452" s="322">
        <v>42564</v>
      </c>
      <c r="B452" s="354" t="s">
        <v>5607</v>
      </c>
      <c r="C452" s="27">
        <v>0</v>
      </c>
      <c r="D452" s="315"/>
      <c r="E452" s="48">
        <v>100000</v>
      </c>
      <c r="F452" s="81">
        <v>107</v>
      </c>
      <c r="G452" s="48">
        <v>1001662.23</v>
      </c>
      <c r="H452" s="333" t="s">
        <v>5608</v>
      </c>
      <c r="J452" s="351"/>
    </row>
    <row r="453" spans="1:10">
      <c r="A453" s="322">
        <v>42564</v>
      </c>
      <c r="B453" s="354" t="s">
        <v>5609</v>
      </c>
      <c r="C453" s="27">
        <v>4899</v>
      </c>
      <c r="D453" s="315">
        <v>72</v>
      </c>
      <c r="E453" s="48">
        <v>0</v>
      </c>
      <c r="F453" s="81"/>
      <c r="G453" s="48">
        <v>901662.23</v>
      </c>
      <c r="J453" s="351"/>
    </row>
    <row r="454" spans="1:10">
      <c r="A454" s="322">
        <v>42564</v>
      </c>
      <c r="B454" s="354" t="s">
        <v>5610</v>
      </c>
      <c r="C454" s="27">
        <v>10291.370000000001</v>
      </c>
      <c r="D454" s="315">
        <v>68</v>
      </c>
      <c r="E454" s="48">
        <v>0</v>
      </c>
      <c r="F454" s="81"/>
      <c r="G454" s="48">
        <v>906561.23</v>
      </c>
      <c r="J454" s="351"/>
    </row>
    <row r="455" spans="1:10">
      <c r="A455" s="322">
        <v>42564</v>
      </c>
      <c r="B455" s="354" t="s">
        <v>5611</v>
      </c>
      <c r="C455" s="27">
        <v>7463.07</v>
      </c>
      <c r="D455" s="315">
        <v>69</v>
      </c>
      <c r="E455" s="48">
        <v>0</v>
      </c>
      <c r="F455" s="81"/>
      <c r="G455" s="48">
        <v>916852.6</v>
      </c>
      <c r="J455" s="351"/>
    </row>
    <row r="456" spans="1:10">
      <c r="A456" s="322">
        <v>42564</v>
      </c>
      <c r="B456" s="354" t="s">
        <v>5612</v>
      </c>
      <c r="C456" s="27">
        <v>10216.44</v>
      </c>
      <c r="D456" s="315">
        <v>70</v>
      </c>
      <c r="E456" s="48">
        <v>0</v>
      </c>
      <c r="F456" s="81"/>
      <c r="G456" s="48">
        <v>924315.67</v>
      </c>
      <c r="J456" s="351"/>
    </row>
    <row r="457" spans="1:10">
      <c r="A457" s="322">
        <v>42564</v>
      </c>
      <c r="B457" s="354" t="s">
        <v>5613</v>
      </c>
      <c r="C457" s="27">
        <v>0</v>
      </c>
      <c r="D457" s="315"/>
      <c r="E457" s="48">
        <v>200000</v>
      </c>
      <c r="F457" s="81">
        <v>103</v>
      </c>
      <c r="G457" s="48">
        <v>934532.11</v>
      </c>
      <c r="H457" s="333" t="s">
        <v>5614</v>
      </c>
      <c r="J457" s="351"/>
    </row>
    <row r="458" spans="1:10">
      <c r="A458" s="322">
        <v>42564</v>
      </c>
      <c r="B458" s="354" t="s">
        <v>5615</v>
      </c>
      <c r="C458" s="27">
        <v>0</v>
      </c>
      <c r="D458" s="315"/>
      <c r="E458" s="48">
        <v>1762</v>
      </c>
      <c r="F458" s="81">
        <v>124</v>
      </c>
      <c r="G458" s="48">
        <v>734532.11</v>
      </c>
      <c r="H458" s="333" t="s">
        <v>5616</v>
      </c>
      <c r="J458" s="351"/>
    </row>
    <row r="459" spans="1:10">
      <c r="A459" s="322">
        <v>42564</v>
      </c>
      <c r="B459" s="354" t="s">
        <v>5617</v>
      </c>
      <c r="C459" s="27">
        <v>4101.79</v>
      </c>
      <c r="D459" s="315">
        <v>35</v>
      </c>
      <c r="E459" s="48">
        <v>0</v>
      </c>
      <c r="F459" s="81"/>
      <c r="G459" s="48">
        <v>732770.11</v>
      </c>
      <c r="J459" s="351"/>
    </row>
    <row r="460" spans="1:10">
      <c r="A460" s="322">
        <v>42564</v>
      </c>
      <c r="B460" s="354" t="s">
        <v>5618</v>
      </c>
      <c r="C460" s="27">
        <v>0</v>
      </c>
      <c r="D460" s="315"/>
      <c r="E460" s="48">
        <v>1025</v>
      </c>
      <c r="F460" s="81">
        <v>100</v>
      </c>
      <c r="G460" s="48">
        <v>736871.9</v>
      </c>
      <c r="H460" s="333" t="s">
        <v>5619</v>
      </c>
      <c r="I460" s="2" t="s">
        <v>5265</v>
      </c>
      <c r="J460" s="351"/>
    </row>
    <row r="461" spans="1:10">
      <c r="A461" s="322">
        <v>42564</v>
      </c>
      <c r="B461" s="354" t="s">
        <v>5620</v>
      </c>
      <c r="C461" s="27">
        <v>0</v>
      </c>
      <c r="D461" s="315"/>
      <c r="E461" s="48">
        <v>3030</v>
      </c>
      <c r="F461" s="81">
        <v>87</v>
      </c>
      <c r="G461" s="48">
        <v>735846.9</v>
      </c>
      <c r="H461" s="333" t="s">
        <v>5621</v>
      </c>
      <c r="I461" s="2" t="s">
        <v>5622</v>
      </c>
      <c r="J461" s="351"/>
    </row>
    <row r="462" spans="1:10">
      <c r="A462" s="322">
        <v>42564</v>
      </c>
      <c r="B462" s="355" t="s">
        <v>5623</v>
      </c>
      <c r="C462" s="27">
        <v>5000</v>
      </c>
      <c r="D462" s="315" t="s">
        <v>5900</v>
      </c>
      <c r="E462" s="48">
        <v>0</v>
      </c>
      <c r="F462" s="81"/>
      <c r="G462" s="48">
        <v>732816.9</v>
      </c>
      <c r="J462" s="351"/>
    </row>
    <row r="463" spans="1:10">
      <c r="A463" s="322">
        <v>42564</v>
      </c>
      <c r="B463" s="9" t="s">
        <v>5624</v>
      </c>
      <c r="C463" s="27">
        <v>0</v>
      </c>
      <c r="D463" s="315"/>
      <c r="E463" s="48">
        <v>13697.43</v>
      </c>
      <c r="F463" s="81">
        <v>85</v>
      </c>
      <c r="G463" s="48">
        <v>737816.9</v>
      </c>
      <c r="H463" s="333" t="s">
        <v>5625</v>
      </c>
      <c r="J463" s="351"/>
    </row>
    <row r="464" spans="1:10">
      <c r="A464" s="322">
        <v>42564</v>
      </c>
      <c r="B464" s="9" t="s">
        <v>5626</v>
      </c>
      <c r="C464" s="27">
        <v>0</v>
      </c>
      <c r="D464" s="315"/>
      <c r="E464" s="48">
        <v>7077.11</v>
      </c>
      <c r="F464" s="81">
        <v>81</v>
      </c>
      <c r="G464" s="48">
        <v>724119.47</v>
      </c>
      <c r="H464" s="333" t="s">
        <v>5627</v>
      </c>
      <c r="J464" s="351"/>
    </row>
    <row r="465" spans="1:10">
      <c r="A465" s="322">
        <v>42564</v>
      </c>
      <c r="B465" s="294" t="s">
        <v>5628</v>
      </c>
      <c r="C465" s="27">
        <v>0</v>
      </c>
      <c r="D465" s="315"/>
      <c r="E465" s="48">
        <v>8569.09</v>
      </c>
      <c r="F465" s="81" t="s">
        <v>779</v>
      </c>
      <c r="G465" s="48">
        <v>717042.36</v>
      </c>
      <c r="J465" s="351"/>
    </row>
    <row r="466" spans="1:10">
      <c r="A466" s="322">
        <v>42564</v>
      </c>
      <c r="B466" s="299" t="s">
        <v>4180</v>
      </c>
      <c r="C466" s="27">
        <v>14.31</v>
      </c>
      <c r="D466" s="315" t="s">
        <v>819</v>
      </c>
      <c r="E466" s="48">
        <v>0</v>
      </c>
      <c r="F466" s="81"/>
      <c r="G466" s="48">
        <v>708473.27</v>
      </c>
      <c r="J466" s="351"/>
    </row>
    <row r="467" spans="1:10">
      <c r="A467" s="322">
        <v>42564</v>
      </c>
      <c r="B467" s="299" t="s">
        <v>4181</v>
      </c>
      <c r="C467" s="27">
        <v>89.42</v>
      </c>
      <c r="D467" s="315" t="s">
        <v>819</v>
      </c>
      <c r="E467" s="48">
        <v>0</v>
      </c>
      <c r="F467" s="81"/>
      <c r="G467" s="48">
        <v>708487.58</v>
      </c>
      <c r="J467" s="351"/>
    </row>
    <row r="468" spans="1:10">
      <c r="A468" s="322">
        <v>42564</v>
      </c>
      <c r="B468" s="9" t="s">
        <v>4182</v>
      </c>
      <c r="C468" s="27">
        <v>0</v>
      </c>
      <c r="D468" s="315"/>
      <c r="E468" s="48">
        <v>15644.52</v>
      </c>
      <c r="F468" s="81">
        <v>89</v>
      </c>
      <c r="G468" s="48">
        <v>708577</v>
      </c>
      <c r="H468" s="347" t="s">
        <v>5629</v>
      </c>
      <c r="J468" s="351"/>
    </row>
    <row r="469" spans="1:10">
      <c r="A469" s="322">
        <v>42564</v>
      </c>
      <c r="B469" s="299" t="s">
        <v>4183</v>
      </c>
      <c r="C469" s="27">
        <v>6.5</v>
      </c>
      <c r="D469" s="315" t="s">
        <v>819</v>
      </c>
      <c r="E469" s="48">
        <v>0</v>
      </c>
      <c r="F469" s="81"/>
      <c r="G469" s="48">
        <v>692932.48</v>
      </c>
      <c r="J469" s="351"/>
    </row>
    <row r="470" spans="1:10">
      <c r="A470" s="322">
        <v>42564</v>
      </c>
      <c r="B470" s="299" t="s">
        <v>4184</v>
      </c>
      <c r="C470" s="27">
        <v>40.630000000000003</v>
      </c>
      <c r="D470" s="315" t="s">
        <v>819</v>
      </c>
      <c r="E470" s="48">
        <v>0</v>
      </c>
      <c r="F470" s="81"/>
      <c r="G470" s="48">
        <v>692938.98</v>
      </c>
      <c r="J470" s="351"/>
    </row>
    <row r="471" spans="1:10">
      <c r="A471" s="322">
        <v>42564</v>
      </c>
      <c r="B471" s="9" t="s">
        <v>4185</v>
      </c>
      <c r="C471" s="27">
        <v>0</v>
      </c>
      <c r="D471" s="315"/>
      <c r="E471" s="48">
        <v>1658.77</v>
      </c>
      <c r="F471" s="81">
        <v>89</v>
      </c>
      <c r="G471" s="48">
        <v>692979.61</v>
      </c>
      <c r="H471" s="347" t="s">
        <v>5629</v>
      </c>
      <c r="J471" s="351"/>
    </row>
    <row r="472" spans="1:10">
      <c r="A472" s="322">
        <v>42563</v>
      </c>
      <c r="B472" s="9" t="s">
        <v>5630</v>
      </c>
      <c r="C472" s="27">
        <v>202443.4</v>
      </c>
      <c r="D472" s="315">
        <v>17</v>
      </c>
      <c r="E472" s="48">
        <v>0</v>
      </c>
      <c r="F472" s="81"/>
      <c r="G472" s="48">
        <v>691320.84</v>
      </c>
      <c r="J472" s="351"/>
    </row>
    <row r="473" spans="1:10">
      <c r="A473" s="322">
        <v>42563</v>
      </c>
      <c r="B473" s="9" t="s">
        <v>5631</v>
      </c>
      <c r="C473" s="27">
        <v>334551.28000000003</v>
      </c>
      <c r="D473" s="315">
        <v>18</v>
      </c>
      <c r="E473" s="48">
        <v>0</v>
      </c>
      <c r="F473" s="81"/>
      <c r="G473" s="48">
        <v>893764.24</v>
      </c>
      <c r="J473" s="351"/>
    </row>
    <row r="474" spans="1:10">
      <c r="A474" s="322">
        <v>42563</v>
      </c>
      <c r="B474" s="9" t="s">
        <v>5632</v>
      </c>
      <c r="C474" s="27">
        <v>0</v>
      </c>
      <c r="D474" s="315"/>
      <c r="E474" s="48">
        <v>4047.97</v>
      </c>
      <c r="F474" s="81">
        <v>121</v>
      </c>
      <c r="G474" s="48">
        <v>1228315.52</v>
      </c>
      <c r="H474" s="333" t="s">
        <v>5633</v>
      </c>
      <c r="I474" s="2" t="s">
        <v>5634</v>
      </c>
      <c r="J474" s="351"/>
    </row>
    <row r="475" spans="1:10">
      <c r="A475" s="322">
        <v>42563</v>
      </c>
      <c r="B475" s="9" t="s">
        <v>5635</v>
      </c>
      <c r="C475" s="27">
        <v>0</v>
      </c>
      <c r="D475" s="315"/>
      <c r="E475" s="48">
        <v>653680</v>
      </c>
      <c r="F475" s="81">
        <v>96</v>
      </c>
      <c r="G475" s="48">
        <v>1224267.55</v>
      </c>
      <c r="H475" s="333" t="s">
        <v>5636</v>
      </c>
      <c r="J475" s="351"/>
    </row>
    <row r="476" spans="1:10">
      <c r="A476" s="322">
        <v>42563</v>
      </c>
      <c r="B476" s="9" t="s">
        <v>5637</v>
      </c>
      <c r="C476" s="27">
        <v>0</v>
      </c>
      <c r="D476" s="315"/>
      <c r="E476" s="48">
        <v>550023.18999999994</v>
      </c>
      <c r="F476" s="81">
        <v>95</v>
      </c>
      <c r="G476" s="48">
        <v>570587.55000000005</v>
      </c>
      <c r="H476" s="333" t="s">
        <v>5638</v>
      </c>
      <c r="J476" s="351"/>
    </row>
    <row r="477" spans="1:10">
      <c r="A477" s="322">
        <v>42563</v>
      </c>
      <c r="B477" s="9" t="s">
        <v>5639</v>
      </c>
      <c r="C477" s="27">
        <v>0</v>
      </c>
      <c r="D477" s="315"/>
      <c r="E477" s="48">
        <v>5000</v>
      </c>
      <c r="F477" s="81">
        <v>91</v>
      </c>
      <c r="G477" s="48">
        <v>20564.36</v>
      </c>
      <c r="H477" s="333" t="s">
        <v>5640</v>
      </c>
      <c r="J477" s="351"/>
    </row>
    <row r="478" spans="1:10">
      <c r="A478" s="322">
        <v>42563</v>
      </c>
      <c r="B478" s="9" t="s">
        <v>5641</v>
      </c>
      <c r="C478" s="27">
        <v>1672314.68</v>
      </c>
      <c r="D478" s="315">
        <v>67</v>
      </c>
      <c r="E478" s="48">
        <v>0</v>
      </c>
      <c r="F478" s="81"/>
      <c r="G478" s="48">
        <v>15564.36</v>
      </c>
      <c r="J478" s="351"/>
    </row>
    <row r="479" spans="1:10">
      <c r="A479" s="322">
        <v>42563</v>
      </c>
      <c r="B479" s="9" t="s">
        <v>5642</v>
      </c>
      <c r="C479" s="27">
        <v>0</v>
      </c>
      <c r="D479" s="315"/>
      <c r="E479" s="48">
        <v>200033.46</v>
      </c>
      <c r="F479" s="81">
        <v>301</v>
      </c>
      <c r="G479" s="48">
        <v>1687879.04</v>
      </c>
      <c r="J479" s="351"/>
    </row>
    <row r="480" spans="1:10">
      <c r="A480" s="322">
        <v>42563</v>
      </c>
      <c r="B480" s="9" t="s">
        <v>5643</v>
      </c>
      <c r="C480" s="27">
        <v>0</v>
      </c>
      <c r="D480" s="315"/>
      <c r="E480" s="48">
        <v>255517.46</v>
      </c>
      <c r="F480" s="81">
        <v>65</v>
      </c>
      <c r="G480" s="48">
        <v>1487845.58</v>
      </c>
      <c r="H480" s="333" t="s">
        <v>5644</v>
      </c>
      <c r="J480" s="351"/>
    </row>
    <row r="481" spans="1:10">
      <c r="A481" s="322">
        <v>42563</v>
      </c>
      <c r="B481" s="9" t="s">
        <v>5645</v>
      </c>
      <c r="C481" s="27">
        <v>0</v>
      </c>
      <c r="D481" s="315"/>
      <c r="E481" s="48">
        <v>116211.62</v>
      </c>
      <c r="F481" s="81">
        <v>69</v>
      </c>
      <c r="G481" s="48">
        <v>1232328.1200000001</v>
      </c>
      <c r="H481" s="333" t="s">
        <v>5646</v>
      </c>
      <c r="J481" s="351"/>
    </row>
    <row r="482" spans="1:10">
      <c r="A482" s="322">
        <v>42563</v>
      </c>
      <c r="B482" s="9" t="s">
        <v>5647</v>
      </c>
      <c r="C482" s="27">
        <v>0</v>
      </c>
      <c r="D482" s="315"/>
      <c r="E482" s="48">
        <v>10500</v>
      </c>
      <c r="F482" s="81">
        <v>71</v>
      </c>
      <c r="G482" s="48">
        <v>1116116.5</v>
      </c>
      <c r="H482" s="333" t="s">
        <v>5648</v>
      </c>
      <c r="J482" s="351"/>
    </row>
    <row r="483" spans="1:10">
      <c r="A483" s="322">
        <v>42563</v>
      </c>
      <c r="B483" s="9" t="s">
        <v>5649</v>
      </c>
      <c r="C483" s="27">
        <v>0</v>
      </c>
      <c r="D483" s="315"/>
      <c r="E483" s="48">
        <v>30079.99</v>
      </c>
      <c r="F483" s="81">
        <v>79</v>
      </c>
      <c r="G483" s="48">
        <v>1105616.5</v>
      </c>
      <c r="H483" s="333" t="s">
        <v>5650</v>
      </c>
      <c r="J483" s="351"/>
    </row>
    <row r="484" spans="1:10">
      <c r="A484" s="322">
        <v>42563</v>
      </c>
      <c r="B484" s="299" t="s">
        <v>4180</v>
      </c>
      <c r="C484" s="27">
        <v>11.26</v>
      </c>
      <c r="D484" s="315" t="s">
        <v>819</v>
      </c>
      <c r="E484" s="48">
        <v>0</v>
      </c>
      <c r="F484" s="81"/>
      <c r="G484" s="48">
        <v>1075536.51</v>
      </c>
      <c r="J484" s="351"/>
    </row>
    <row r="485" spans="1:10">
      <c r="A485" s="322">
        <v>42563</v>
      </c>
      <c r="B485" s="299" t="s">
        <v>4181</v>
      </c>
      <c r="C485" s="27">
        <v>70.37</v>
      </c>
      <c r="D485" s="315" t="s">
        <v>819</v>
      </c>
      <c r="E485" s="48">
        <v>0</v>
      </c>
      <c r="F485" s="81"/>
      <c r="G485" s="48">
        <v>1075547.77</v>
      </c>
      <c r="J485" s="351"/>
    </row>
    <row r="486" spans="1:10">
      <c r="A486" s="322">
        <v>42563</v>
      </c>
      <c r="B486" s="9" t="s">
        <v>4182</v>
      </c>
      <c r="C486" s="27">
        <v>0</v>
      </c>
      <c r="D486" s="315"/>
      <c r="E486" s="48">
        <v>9595.2099999999991</v>
      </c>
      <c r="F486" s="81">
        <v>80</v>
      </c>
      <c r="G486" s="48">
        <v>1075618.1399999999</v>
      </c>
      <c r="H486" s="347" t="s">
        <v>5651</v>
      </c>
      <c r="J486" s="351"/>
    </row>
    <row r="487" spans="1:10">
      <c r="A487" s="322">
        <v>42563</v>
      </c>
      <c r="B487" s="299" t="s">
        <v>4183</v>
      </c>
      <c r="C487" s="27">
        <v>19.13</v>
      </c>
      <c r="D487" s="315" t="s">
        <v>819</v>
      </c>
      <c r="E487" s="48">
        <v>0</v>
      </c>
      <c r="F487" s="81"/>
      <c r="G487" s="48">
        <v>1066022.93</v>
      </c>
      <c r="J487" s="351"/>
    </row>
    <row r="488" spans="1:10">
      <c r="A488" s="322">
        <v>42563</v>
      </c>
      <c r="B488" s="299" t="s">
        <v>4184</v>
      </c>
      <c r="C488" s="27">
        <v>119.54</v>
      </c>
      <c r="D488" s="315" t="s">
        <v>819</v>
      </c>
      <c r="E488" s="48">
        <v>0</v>
      </c>
      <c r="F488" s="81"/>
      <c r="G488" s="48">
        <v>1066042.06</v>
      </c>
      <c r="J488" s="351"/>
    </row>
    <row r="489" spans="1:10">
      <c r="A489" s="322">
        <v>42563</v>
      </c>
      <c r="B489" s="9" t="s">
        <v>4185</v>
      </c>
      <c r="C489" s="27">
        <v>0</v>
      </c>
      <c r="D489" s="315"/>
      <c r="E489" s="48">
        <v>4879.54</v>
      </c>
      <c r="F489" s="81">
        <v>80</v>
      </c>
      <c r="G489" s="48">
        <v>1066161.6000000001</v>
      </c>
      <c r="H489" s="347" t="s">
        <v>5651</v>
      </c>
      <c r="J489" s="351"/>
    </row>
    <row r="490" spans="1:10">
      <c r="A490" s="322">
        <v>42562</v>
      </c>
      <c r="B490" s="9" t="s">
        <v>5652</v>
      </c>
      <c r="C490" s="27">
        <v>0</v>
      </c>
      <c r="D490" s="315"/>
      <c r="E490" s="48">
        <v>406</v>
      </c>
      <c r="F490" s="81" t="s">
        <v>2478</v>
      </c>
      <c r="G490" s="48">
        <v>1061282.06</v>
      </c>
      <c r="J490" s="351"/>
    </row>
    <row r="491" spans="1:10">
      <c r="A491" s="322">
        <v>42562</v>
      </c>
      <c r="B491" s="9" t="s">
        <v>5653</v>
      </c>
      <c r="C491" s="27">
        <v>0</v>
      </c>
      <c r="D491" s="315"/>
      <c r="E491" s="48">
        <v>310200</v>
      </c>
      <c r="F491" s="81">
        <v>83</v>
      </c>
      <c r="G491" s="48">
        <v>1060876.06</v>
      </c>
      <c r="H491" s="333" t="s">
        <v>5654</v>
      </c>
      <c r="J491" s="351"/>
    </row>
    <row r="492" spans="1:10">
      <c r="A492" s="322">
        <v>42562</v>
      </c>
      <c r="B492" s="348" t="s">
        <v>5655</v>
      </c>
      <c r="C492" s="27">
        <v>0</v>
      </c>
      <c r="D492" s="315"/>
      <c r="E492" s="48">
        <v>53188.43</v>
      </c>
      <c r="F492" s="81">
        <v>82</v>
      </c>
      <c r="G492" s="48">
        <v>750676.06</v>
      </c>
      <c r="H492" s="333" t="s">
        <v>5656</v>
      </c>
      <c r="J492" s="351"/>
    </row>
    <row r="493" spans="1:10">
      <c r="A493" s="322">
        <v>42562</v>
      </c>
      <c r="B493" s="9" t="s">
        <v>4292</v>
      </c>
      <c r="C493" s="27">
        <v>0</v>
      </c>
      <c r="D493" s="315"/>
      <c r="E493" s="48">
        <v>1840</v>
      </c>
      <c r="F493" s="81">
        <v>88</v>
      </c>
      <c r="G493" s="48">
        <v>697487.63</v>
      </c>
      <c r="H493" s="333" t="s">
        <v>5657</v>
      </c>
      <c r="J493" s="351"/>
    </row>
    <row r="494" spans="1:10">
      <c r="A494" s="322">
        <v>42562</v>
      </c>
      <c r="B494" s="9" t="s">
        <v>5658</v>
      </c>
      <c r="C494" s="27">
        <v>0</v>
      </c>
      <c r="D494" s="315"/>
      <c r="E494" s="48">
        <v>3030</v>
      </c>
      <c r="F494" s="81">
        <v>84</v>
      </c>
      <c r="G494" s="48">
        <v>695647.63</v>
      </c>
      <c r="H494" s="333" t="s">
        <v>5659</v>
      </c>
      <c r="J494" s="351"/>
    </row>
    <row r="495" spans="1:10">
      <c r="A495" s="322">
        <v>42562</v>
      </c>
      <c r="B495" s="9" t="s">
        <v>5660</v>
      </c>
      <c r="C495" s="27">
        <v>0</v>
      </c>
      <c r="D495" s="315"/>
      <c r="E495" s="48">
        <v>7500</v>
      </c>
      <c r="F495" s="81">
        <v>93</v>
      </c>
      <c r="G495" s="48">
        <v>692617.63</v>
      </c>
      <c r="H495" s="333" t="s">
        <v>5661</v>
      </c>
      <c r="J495" s="351"/>
    </row>
    <row r="496" spans="1:10">
      <c r="A496" s="322">
        <v>42562</v>
      </c>
      <c r="B496" s="9" t="s">
        <v>5662</v>
      </c>
      <c r="C496" s="27">
        <v>21688</v>
      </c>
      <c r="D496" s="315">
        <v>29</v>
      </c>
      <c r="E496" s="48">
        <v>0</v>
      </c>
      <c r="F496" s="81"/>
      <c r="G496" s="48">
        <v>685117.63</v>
      </c>
      <c r="J496" s="351"/>
    </row>
    <row r="497" spans="1:10">
      <c r="A497" s="322">
        <v>42562</v>
      </c>
      <c r="B497" s="9" t="s">
        <v>5663</v>
      </c>
      <c r="C497" s="27">
        <v>1561272.47</v>
      </c>
      <c r="D497" s="315">
        <v>62</v>
      </c>
      <c r="E497" s="48">
        <v>0</v>
      </c>
      <c r="F497" s="81"/>
      <c r="G497" s="48">
        <v>706805.63</v>
      </c>
      <c r="J497" s="351"/>
    </row>
    <row r="498" spans="1:10">
      <c r="A498" s="322">
        <v>42562</v>
      </c>
      <c r="B498" s="9" t="s">
        <v>5664</v>
      </c>
      <c r="C498" s="27">
        <v>0</v>
      </c>
      <c r="D498" s="315"/>
      <c r="E498" s="48">
        <v>7036.66</v>
      </c>
      <c r="F498" s="81">
        <v>97</v>
      </c>
      <c r="G498" s="48">
        <v>2268078.1</v>
      </c>
      <c r="H498" s="333" t="s">
        <v>5665</v>
      </c>
      <c r="J498" s="351"/>
    </row>
    <row r="499" spans="1:10">
      <c r="A499" s="322">
        <v>42562</v>
      </c>
      <c r="B499" s="9" t="s">
        <v>5666</v>
      </c>
      <c r="C499" s="27">
        <v>0</v>
      </c>
      <c r="D499" s="315"/>
      <c r="E499" s="48">
        <v>374000</v>
      </c>
      <c r="F499" s="81">
        <v>86</v>
      </c>
      <c r="G499" s="48">
        <v>2261041.44</v>
      </c>
      <c r="H499" s="333" t="s">
        <v>5667</v>
      </c>
      <c r="J499" s="351"/>
    </row>
    <row r="500" spans="1:10">
      <c r="A500" s="322">
        <v>42562</v>
      </c>
      <c r="B500" s="9" t="s">
        <v>5668</v>
      </c>
      <c r="C500" s="27">
        <v>0</v>
      </c>
      <c r="D500" s="315"/>
      <c r="E500" s="356">
        <v>362174.87</v>
      </c>
      <c r="F500" s="81">
        <v>92</v>
      </c>
      <c r="G500" s="48">
        <v>1887041.44</v>
      </c>
      <c r="H500" s="333" t="s">
        <v>5669</v>
      </c>
      <c r="I500" s="2" t="s">
        <v>5670</v>
      </c>
      <c r="J500" s="351"/>
    </row>
    <row r="501" spans="1:10">
      <c r="A501" s="322">
        <v>42562</v>
      </c>
      <c r="B501" s="294" t="s">
        <v>5671</v>
      </c>
      <c r="C501" s="27">
        <v>0</v>
      </c>
      <c r="D501" s="315"/>
      <c r="E501" s="48">
        <v>3412.36</v>
      </c>
      <c r="F501" s="81" t="s">
        <v>779</v>
      </c>
      <c r="G501" s="48">
        <v>1524866.57</v>
      </c>
      <c r="J501" s="351"/>
    </row>
    <row r="502" spans="1:10">
      <c r="A502" s="322">
        <v>42562</v>
      </c>
      <c r="B502" s="299" t="s">
        <v>4180</v>
      </c>
      <c r="C502" s="27">
        <v>13.58</v>
      </c>
      <c r="D502" s="315" t="s">
        <v>819</v>
      </c>
      <c r="E502" s="48">
        <v>0</v>
      </c>
      <c r="F502" s="81"/>
      <c r="G502" s="48">
        <v>1521454.21</v>
      </c>
      <c r="J502" s="351"/>
    </row>
    <row r="503" spans="1:10">
      <c r="A503" s="322">
        <v>42562</v>
      </c>
      <c r="B503" s="299" t="s">
        <v>4181</v>
      </c>
      <c r="C503" s="27">
        <v>84.86</v>
      </c>
      <c r="D503" s="315" t="s">
        <v>819</v>
      </c>
      <c r="E503" s="48">
        <v>0</v>
      </c>
      <c r="F503" s="81"/>
      <c r="G503" s="48">
        <v>1521467.79</v>
      </c>
      <c r="J503" s="351"/>
    </row>
    <row r="504" spans="1:10">
      <c r="A504" s="322">
        <v>42562</v>
      </c>
      <c r="B504" s="9" t="s">
        <v>4182</v>
      </c>
      <c r="C504" s="27">
        <v>0</v>
      </c>
      <c r="D504" s="315"/>
      <c r="E504" s="48">
        <v>31667.13</v>
      </c>
      <c r="F504" s="81">
        <v>78</v>
      </c>
      <c r="G504" s="48">
        <v>1521552.65</v>
      </c>
      <c r="H504" s="347" t="s">
        <v>5672</v>
      </c>
      <c r="J504" s="351"/>
    </row>
    <row r="505" spans="1:10">
      <c r="A505" s="322">
        <v>42562</v>
      </c>
      <c r="B505" s="299" t="s">
        <v>4183</v>
      </c>
      <c r="C505" s="27">
        <v>7.21</v>
      </c>
      <c r="D505" s="315" t="s">
        <v>819</v>
      </c>
      <c r="E505" s="48">
        <v>0</v>
      </c>
      <c r="F505" s="81"/>
      <c r="G505" s="48">
        <v>1489885.52</v>
      </c>
      <c r="J505" s="351"/>
    </row>
    <row r="506" spans="1:10">
      <c r="A506" s="322">
        <v>42562</v>
      </c>
      <c r="B506" s="299" t="s">
        <v>4184</v>
      </c>
      <c r="C506" s="27">
        <v>45.08</v>
      </c>
      <c r="D506" s="315" t="s">
        <v>819</v>
      </c>
      <c r="E506" s="48">
        <v>0</v>
      </c>
      <c r="F506" s="81"/>
      <c r="G506" s="48">
        <v>1489892.73</v>
      </c>
      <c r="J506" s="351"/>
    </row>
    <row r="507" spans="1:10">
      <c r="A507" s="322">
        <v>42562</v>
      </c>
      <c r="B507" s="9" t="s">
        <v>4185</v>
      </c>
      <c r="C507" s="27">
        <v>0</v>
      </c>
      <c r="D507" s="315"/>
      <c r="E507" s="48">
        <v>1840</v>
      </c>
      <c r="F507" s="81">
        <v>78</v>
      </c>
      <c r="G507" s="48">
        <v>1489937.81</v>
      </c>
      <c r="H507" s="347" t="s">
        <v>5672</v>
      </c>
      <c r="J507" s="351"/>
    </row>
    <row r="508" spans="1:10">
      <c r="A508" s="322">
        <v>42562</v>
      </c>
      <c r="B508" s="299" t="s">
        <v>4180</v>
      </c>
      <c r="C508" s="27">
        <v>16.55</v>
      </c>
      <c r="D508" s="315" t="s">
        <v>819</v>
      </c>
      <c r="E508" s="48">
        <v>0</v>
      </c>
      <c r="F508" s="81"/>
      <c r="G508" s="48">
        <v>1488097.81</v>
      </c>
      <c r="J508" s="351"/>
    </row>
    <row r="509" spans="1:10">
      <c r="A509" s="322">
        <v>42562</v>
      </c>
      <c r="B509" s="299" t="s">
        <v>4181</v>
      </c>
      <c r="C509" s="27">
        <v>103.44</v>
      </c>
      <c r="D509" s="315" t="s">
        <v>819</v>
      </c>
      <c r="E509" s="48">
        <v>0</v>
      </c>
      <c r="F509" s="81"/>
      <c r="G509" s="48">
        <v>1488114.36</v>
      </c>
      <c r="J509" s="351"/>
    </row>
    <row r="510" spans="1:10">
      <c r="A510" s="322">
        <v>42562</v>
      </c>
      <c r="B510" s="9" t="s">
        <v>4182</v>
      </c>
      <c r="C510" s="27">
        <v>0</v>
      </c>
      <c r="D510" s="315"/>
      <c r="E510" s="48">
        <v>108704.52</v>
      </c>
      <c r="F510" s="81">
        <v>66</v>
      </c>
      <c r="G510" s="48">
        <v>1488217.8</v>
      </c>
      <c r="H510" s="347" t="s">
        <v>5673</v>
      </c>
      <c r="J510" s="351"/>
    </row>
    <row r="511" spans="1:10">
      <c r="A511" s="322">
        <v>42562</v>
      </c>
      <c r="B511" s="299" t="s">
        <v>4183</v>
      </c>
      <c r="C511" s="27">
        <v>56.42</v>
      </c>
      <c r="D511" s="315" t="s">
        <v>819</v>
      </c>
      <c r="E511" s="48">
        <v>0</v>
      </c>
      <c r="F511" s="81"/>
      <c r="G511" s="48">
        <v>1379513.28</v>
      </c>
      <c r="J511" s="351"/>
    </row>
    <row r="512" spans="1:10">
      <c r="A512" s="322">
        <v>42562</v>
      </c>
      <c r="B512" s="299" t="s">
        <v>4184</v>
      </c>
      <c r="C512" s="27">
        <v>352.6</v>
      </c>
      <c r="D512" s="315" t="s">
        <v>819</v>
      </c>
      <c r="E512" s="48">
        <v>0</v>
      </c>
      <c r="F512" s="81"/>
      <c r="G512" s="48">
        <v>1379569.7</v>
      </c>
      <c r="J512" s="351"/>
    </row>
    <row r="513" spans="1:10">
      <c r="A513" s="322">
        <v>42562</v>
      </c>
      <c r="B513" s="9" t="s">
        <v>4185</v>
      </c>
      <c r="C513" s="27">
        <v>0</v>
      </c>
      <c r="D513" s="315"/>
      <c r="E513" s="48">
        <v>14393.01</v>
      </c>
      <c r="F513" s="81">
        <v>66</v>
      </c>
      <c r="G513" s="48">
        <v>1379922.3</v>
      </c>
      <c r="H513" s="347" t="s">
        <v>5673</v>
      </c>
      <c r="J513" s="351"/>
    </row>
    <row r="514" spans="1:10">
      <c r="A514" s="322">
        <v>42562</v>
      </c>
      <c r="B514" s="299" t="s">
        <v>4183</v>
      </c>
      <c r="C514" s="27">
        <v>19.600000000000001</v>
      </c>
      <c r="D514" s="315" t="s">
        <v>819</v>
      </c>
      <c r="E514" s="48">
        <v>0</v>
      </c>
      <c r="F514" s="81"/>
      <c r="G514" s="48">
        <v>1365529.29</v>
      </c>
      <c r="J514" s="351"/>
    </row>
    <row r="515" spans="1:10">
      <c r="A515" s="322">
        <v>42562</v>
      </c>
      <c r="B515" s="299" t="s">
        <v>4184</v>
      </c>
      <c r="C515" s="27">
        <v>122.5</v>
      </c>
      <c r="D515" s="315" t="s">
        <v>819</v>
      </c>
      <c r="E515" s="48">
        <v>0</v>
      </c>
      <c r="F515" s="81"/>
      <c r="G515" s="48">
        <v>1365548.89</v>
      </c>
      <c r="J515" s="351"/>
    </row>
    <row r="516" spans="1:10">
      <c r="A516" s="322">
        <v>42562</v>
      </c>
      <c r="B516" s="9" t="s">
        <v>4185</v>
      </c>
      <c r="C516" s="27">
        <v>0</v>
      </c>
      <c r="D516" s="315"/>
      <c r="E516" s="48">
        <v>5000</v>
      </c>
      <c r="F516" s="81">
        <v>80</v>
      </c>
      <c r="G516" s="48">
        <v>1365671.39</v>
      </c>
      <c r="H516" s="333" t="s">
        <v>5674</v>
      </c>
      <c r="J516" s="351"/>
    </row>
    <row r="517" spans="1:10">
      <c r="A517" s="322">
        <v>42560</v>
      </c>
      <c r="B517" s="9" t="s">
        <v>5675</v>
      </c>
      <c r="C517" s="27">
        <v>0</v>
      </c>
      <c r="D517" s="315"/>
      <c r="E517" s="48">
        <v>1840</v>
      </c>
      <c r="F517" s="81">
        <v>77</v>
      </c>
      <c r="G517" s="48">
        <v>1360671.39</v>
      </c>
      <c r="H517" s="333" t="s">
        <v>5676</v>
      </c>
      <c r="J517" s="351"/>
    </row>
    <row r="518" spans="1:10">
      <c r="A518" s="322">
        <v>42560</v>
      </c>
      <c r="B518" s="9" t="s">
        <v>5677</v>
      </c>
      <c r="C518" s="27">
        <v>10400</v>
      </c>
      <c r="D518" s="315">
        <v>59</v>
      </c>
      <c r="E518" s="48">
        <v>0</v>
      </c>
      <c r="F518" s="81"/>
      <c r="G518" s="48">
        <v>1358831.39</v>
      </c>
      <c r="H518" s="333" t="s">
        <v>5678</v>
      </c>
      <c r="J518" s="351"/>
    </row>
    <row r="519" spans="1:10">
      <c r="A519" s="322">
        <v>42560</v>
      </c>
      <c r="B519" s="284" t="s">
        <v>5679</v>
      </c>
      <c r="C519" s="27">
        <v>5000</v>
      </c>
      <c r="D519" s="315" t="s">
        <v>5900</v>
      </c>
      <c r="E519" s="48">
        <v>0</v>
      </c>
      <c r="F519" s="81"/>
      <c r="G519" s="48">
        <v>1369231.39</v>
      </c>
      <c r="J519" s="351"/>
    </row>
    <row r="520" spans="1:10">
      <c r="A520" s="322">
        <v>42560</v>
      </c>
      <c r="B520" s="9" t="s">
        <v>5680</v>
      </c>
      <c r="C520" s="27">
        <v>0</v>
      </c>
      <c r="D520" s="315"/>
      <c r="E520" s="48">
        <v>1025</v>
      </c>
      <c r="F520" s="81">
        <v>67</v>
      </c>
      <c r="G520" s="48">
        <v>1374231.39</v>
      </c>
      <c r="H520" s="333" t="s">
        <v>5681</v>
      </c>
      <c r="J520" s="351"/>
    </row>
    <row r="521" spans="1:10">
      <c r="A521" s="322">
        <v>42560</v>
      </c>
      <c r="B521" s="9" t="s">
        <v>5682</v>
      </c>
      <c r="C521" s="27">
        <v>0</v>
      </c>
      <c r="D521" s="315"/>
      <c r="E521" s="48">
        <v>15154.51</v>
      </c>
      <c r="F521" s="81">
        <v>56</v>
      </c>
      <c r="G521" s="48">
        <v>1373206.39</v>
      </c>
      <c r="H521" s="333" t="s">
        <v>5683</v>
      </c>
      <c r="J521" s="351"/>
    </row>
    <row r="522" spans="1:10">
      <c r="A522" s="322">
        <v>42560</v>
      </c>
      <c r="B522" s="9" t="s">
        <v>5684</v>
      </c>
      <c r="C522" s="27">
        <v>0</v>
      </c>
      <c r="D522" s="315"/>
      <c r="E522" s="48">
        <v>18331.16</v>
      </c>
      <c r="F522" s="81">
        <v>61</v>
      </c>
      <c r="G522" s="48">
        <v>1358051.88</v>
      </c>
      <c r="H522" s="333" t="s">
        <v>5685</v>
      </c>
      <c r="J522" s="351"/>
    </row>
    <row r="523" spans="1:10">
      <c r="A523" s="322">
        <v>42560</v>
      </c>
      <c r="B523" s="9" t="s">
        <v>5686</v>
      </c>
      <c r="C523" s="27">
        <v>0</v>
      </c>
      <c r="D523" s="315"/>
      <c r="E523" s="48">
        <v>304175.57</v>
      </c>
      <c r="F523" s="81">
        <v>300</v>
      </c>
      <c r="G523" s="48">
        <v>1339720.72</v>
      </c>
      <c r="H523" s="333" t="s">
        <v>5687</v>
      </c>
      <c r="J523" s="351"/>
    </row>
    <row r="524" spans="1:10">
      <c r="A524" s="322">
        <v>42559</v>
      </c>
      <c r="B524" s="9" t="s">
        <v>5688</v>
      </c>
      <c r="C524" s="27">
        <v>0</v>
      </c>
      <c r="D524" s="315"/>
      <c r="E524" s="48">
        <v>332800</v>
      </c>
      <c r="F524" s="81">
        <v>73</v>
      </c>
      <c r="G524" s="48">
        <v>1035545.15</v>
      </c>
      <c r="H524" s="333" t="s">
        <v>5689</v>
      </c>
      <c r="J524" s="351"/>
    </row>
    <row r="525" spans="1:10">
      <c r="A525" s="322">
        <v>42559</v>
      </c>
      <c r="B525" s="9" t="s">
        <v>5690</v>
      </c>
      <c r="C525" s="27">
        <v>0</v>
      </c>
      <c r="D525" s="315"/>
      <c r="E525" s="48">
        <v>10495.37</v>
      </c>
      <c r="F525" s="81">
        <v>70</v>
      </c>
      <c r="G525" s="48">
        <v>702745.15</v>
      </c>
      <c r="H525" s="333" t="s">
        <v>5691</v>
      </c>
      <c r="I525" s="2" t="s">
        <v>5692</v>
      </c>
      <c r="J525" s="351"/>
    </row>
    <row r="526" spans="1:10">
      <c r="A526" s="322">
        <v>42559</v>
      </c>
      <c r="B526" s="9" t="s">
        <v>5693</v>
      </c>
      <c r="C526" s="27">
        <v>0</v>
      </c>
      <c r="D526" s="315"/>
      <c r="E526" s="48">
        <v>1025</v>
      </c>
      <c r="F526" s="81">
        <v>99</v>
      </c>
      <c r="G526" s="48">
        <v>692249.78</v>
      </c>
      <c r="H526" s="333" t="s">
        <v>5694</v>
      </c>
      <c r="I526" s="2" t="s">
        <v>5695</v>
      </c>
      <c r="J526" s="351"/>
    </row>
    <row r="527" spans="1:10">
      <c r="A527" s="322">
        <v>42559</v>
      </c>
      <c r="B527" s="9" t="s">
        <v>5696</v>
      </c>
      <c r="C527" s="27">
        <v>0</v>
      </c>
      <c r="D527" s="315"/>
      <c r="E527" s="48">
        <v>9785</v>
      </c>
      <c r="F527" s="81">
        <v>76</v>
      </c>
      <c r="G527" s="48">
        <v>691224.78</v>
      </c>
      <c r="H527" s="333" t="s">
        <v>5697</v>
      </c>
      <c r="J527" s="351"/>
    </row>
    <row r="528" spans="1:10">
      <c r="A528" s="322">
        <v>42559</v>
      </c>
      <c r="B528" s="9" t="s">
        <v>5468</v>
      </c>
      <c r="C528" s="27">
        <v>300000</v>
      </c>
      <c r="D528" s="315">
        <v>57</v>
      </c>
      <c r="E528" s="48">
        <v>0</v>
      </c>
      <c r="F528" s="81"/>
      <c r="G528" s="48">
        <v>681439.78</v>
      </c>
      <c r="H528" s="333" t="s">
        <v>5698</v>
      </c>
      <c r="J528" s="351"/>
    </row>
    <row r="529" spans="1:10">
      <c r="A529" s="322">
        <v>42559</v>
      </c>
      <c r="B529" s="9" t="s">
        <v>5699</v>
      </c>
      <c r="C529" s="27">
        <v>0</v>
      </c>
      <c r="D529" s="315"/>
      <c r="E529" s="48">
        <v>412000</v>
      </c>
      <c r="F529" s="81">
        <v>72</v>
      </c>
      <c r="G529" s="48">
        <v>981439.78</v>
      </c>
      <c r="H529" s="333" t="s">
        <v>5700</v>
      </c>
      <c r="J529" s="351"/>
    </row>
    <row r="530" spans="1:10">
      <c r="A530" s="322">
        <v>42559</v>
      </c>
      <c r="B530" s="9" t="s">
        <v>5701</v>
      </c>
      <c r="C530" s="27">
        <v>50000</v>
      </c>
      <c r="D530" s="315">
        <v>34</v>
      </c>
      <c r="E530" s="48">
        <v>0</v>
      </c>
      <c r="F530" s="81"/>
      <c r="G530" s="48">
        <v>569439.78</v>
      </c>
      <c r="J530" s="351"/>
    </row>
    <row r="531" spans="1:10">
      <c r="A531" s="322">
        <v>42559</v>
      </c>
      <c r="B531" s="9" t="s">
        <v>5702</v>
      </c>
      <c r="C531" s="27">
        <v>277647.02</v>
      </c>
      <c r="D531" s="315">
        <v>56</v>
      </c>
      <c r="E531" s="48">
        <v>0</v>
      </c>
      <c r="F531" s="81"/>
      <c r="G531" s="48">
        <v>619439.78</v>
      </c>
      <c r="J531" s="351"/>
    </row>
    <row r="532" spans="1:10">
      <c r="A532" s="322">
        <v>42559</v>
      </c>
      <c r="B532" s="9" t="s">
        <v>5703</v>
      </c>
      <c r="C532" s="27">
        <v>0</v>
      </c>
      <c r="D532" s="315"/>
      <c r="E532" s="48">
        <v>203200</v>
      </c>
      <c r="F532" s="81">
        <v>68</v>
      </c>
      <c r="G532" s="48">
        <v>897086.8</v>
      </c>
      <c r="H532" s="333" t="s">
        <v>5704</v>
      </c>
      <c r="J532" s="351"/>
    </row>
    <row r="533" spans="1:10">
      <c r="A533" s="322">
        <v>42559</v>
      </c>
      <c r="B533" s="9" t="s">
        <v>5705</v>
      </c>
      <c r="C533" s="27">
        <v>0</v>
      </c>
      <c r="D533" s="315"/>
      <c r="E533" s="48">
        <v>590</v>
      </c>
      <c r="F533" s="81">
        <v>74</v>
      </c>
      <c r="G533" s="48">
        <v>693886.8</v>
      </c>
      <c r="H533" s="333" t="s">
        <v>5706</v>
      </c>
      <c r="I533" s="2" t="s">
        <v>5254</v>
      </c>
      <c r="J533" s="351"/>
    </row>
    <row r="534" spans="1:10">
      <c r="A534" s="322">
        <v>42559</v>
      </c>
      <c r="B534" s="9" t="s">
        <v>5707</v>
      </c>
      <c r="C534" s="27">
        <v>0</v>
      </c>
      <c r="D534" s="315"/>
      <c r="E534" s="48">
        <v>49000</v>
      </c>
      <c r="F534" s="81">
        <v>64</v>
      </c>
      <c r="G534" s="48">
        <v>693296.8</v>
      </c>
      <c r="H534" s="333" t="s">
        <v>5708</v>
      </c>
      <c r="J534" s="351"/>
    </row>
    <row r="535" spans="1:10">
      <c r="A535" s="322">
        <v>42559</v>
      </c>
      <c r="B535" s="9" t="s">
        <v>5709</v>
      </c>
      <c r="C535" s="27">
        <v>3489</v>
      </c>
      <c r="D535" s="315">
        <v>3</v>
      </c>
      <c r="E535" s="48">
        <v>0</v>
      </c>
      <c r="F535" s="81"/>
      <c r="G535" s="48">
        <v>644296.80000000005</v>
      </c>
      <c r="J535" s="351"/>
    </row>
    <row r="536" spans="1:10">
      <c r="A536" s="322">
        <v>42559</v>
      </c>
      <c r="B536" s="9" t="s">
        <v>5710</v>
      </c>
      <c r="C536" s="27">
        <v>2394</v>
      </c>
      <c r="D536" s="315">
        <v>30</v>
      </c>
      <c r="E536" s="48">
        <v>0</v>
      </c>
      <c r="F536" s="81"/>
      <c r="G536" s="48">
        <v>647785.80000000005</v>
      </c>
      <c r="J536" s="351"/>
    </row>
    <row r="537" spans="1:10">
      <c r="A537" s="322">
        <v>42559</v>
      </c>
      <c r="B537" s="9" t="s">
        <v>5711</v>
      </c>
      <c r="C537" s="27">
        <v>26393</v>
      </c>
      <c r="D537" s="315">
        <v>58</v>
      </c>
      <c r="E537" s="48">
        <v>0</v>
      </c>
      <c r="F537" s="81"/>
      <c r="G537" s="48">
        <v>650179.80000000005</v>
      </c>
      <c r="H537" s="333" t="s">
        <v>5712</v>
      </c>
      <c r="J537" s="351"/>
    </row>
    <row r="538" spans="1:10">
      <c r="A538" s="322">
        <v>42559</v>
      </c>
      <c r="B538" s="9" t="s">
        <v>5713</v>
      </c>
      <c r="C538" s="27">
        <v>0</v>
      </c>
      <c r="D538" s="315"/>
      <c r="E538" s="48">
        <v>1840</v>
      </c>
      <c r="F538" s="81">
        <v>53</v>
      </c>
      <c r="G538" s="48">
        <v>676572.8</v>
      </c>
      <c r="H538" s="333" t="s">
        <v>5714</v>
      </c>
      <c r="J538" s="351"/>
    </row>
    <row r="539" spans="1:10">
      <c r="A539" s="322">
        <v>42559</v>
      </c>
      <c r="B539" s="284" t="s">
        <v>5715</v>
      </c>
      <c r="C539" s="27">
        <v>5000</v>
      </c>
      <c r="D539" s="315" t="s">
        <v>5900</v>
      </c>
      <c r="E539" s="48">
        <v>0</v>
      </c>
      <c r="F539" s="81"/>
      <c r="G539" s="48">
        <v>674732.8</v>
      </c>
      <c r="J539" s="351"/>
    </row>
    <row r="540" spans="1:10">
      <c r="A540" s="322">
        <v>42558</v>
      </c>
      <c r="B540" s="9" t="s">
        <v>5716</v>
      </c>
      <c r="C540" s="27">
        <v>0</v>
      </c>
      <c r="D540" s="315"/>
      <c r="E540" s="48">
        <v>14238.79</v>
      </c>
      <c r="F540" s="81">
        <v>47</v>
      </c>
      <c r="G540" s="48">
        <v>679732.8</v>
      </c>
      <c r="H540" s="333" t="s">
        <v>5717</v>
      </c>
      <c r="J540" s="351"/>
    </row>
    <row r="541" spans="1:10">
      <c r="A541" s="322">
        <v>42558</v>
      </c>
      <c r="B541" s="9" t="s">
        <v>5718</v>
      </c>
      <c r="C541" s="27">
        <v>0</v>
      </c>
      <c r="D541" s="315"/>
      <c r="E541" s="48">
        <v>11954.99</v>
      </c>
      <c r="F541" s="81">
        <v>50</v>
      </c>
      <c r="G541" s="48">
        <v>665494.01</v>
      </c>
      <c r="H541" s="333" t="s">
        <v>5719</v>
      </c>
      <c r="J541" s="351"/>
    </row>
    <row r="542" spans="1:10">
      <c r="A542" s="322">
        <v>42558</v>
      </c>
      <c r="B542" s="9" t="s">
        <v>5720</v>
      </c>
      <c r="C542" s="27">
        <v>0</v>
      </c>
      <c r="D542" s="315"/>
      <c r="E542" s="48">
        <v>14434.93</v>
      </c>
      <c r="F542" s="81">
        <v>43</v>
      </c>
      <c r="G542" s="48">
        <v>653539.02</v>
      </c>
      <c r="H542" s="333" t="s">
        <v>5721</v>
      </c>
      <c r="J542" s="351"/>
    </row>
    <row r="543" spans="1:10">
      <c r="A543" s="322">
        <v>42558</v>
      </c>
      <c r="B543" s="294" t="s">
        <v>5722</v>
      </c>
      <c r="C543" s="27">
        <v>0</v>
      </c>
      <c r="D543" s="315"/>
      <c r="E543" s="48">
        <v>8206.89</v>
      </c>
      <c r="F543" s="81" t="s">
        <v>779</v>
      </c>
      <c r="G543" s="48">
        <v>639104.09</v>
      </c>
      <c r="J543" s="351"/>
    </row>
    <row r="544" spans="1:10">
      <c r="A544" s="322">
        <v>42558</v>
      </c>
      <c r="B544" s="299" t="s">
        <v>4180</v>
      </c>
      <c r="C544" s="27">
        <v>11.33</v>
      </c>
      <c r="D544" s="315" t="s">
        <v>819</v>
      </c>
      <c r="E544" s="48">
        <v>0</v>
      </c>
      <c r="F544" s="81"/>
      <c r="G544" s="48">
        <v>630897.19999999995</v>
      </c>
      <c r="J544" s="351"/>
    </row>
    <row r="545" spans="1:10">
      <c r="A545" s="322">
        <v>42558</v>
      </c>
      <c r="B545" s="299" t="s">
        <v>4181</v>
      </c>
      <c r="C545" s="27">
        <v>70.84</v>
      </c>
      <c r="D545" s="315" t="s">
        <v>819</v>
      </c>
      <c r="E545" s="48">
        <v>0</v>
      </c>
      <c r="F545" s="81"/>
      <c r="G545" s="48">
        <v>630908.53</v>
      </c>
      <c r="J545" s="351"/>
    </row>
    <row r="546" spans="1:10">
      <c r="A546" s="322">
        <v>42558</v>
      </c>
      <c r="B546" s="9" t="s">
        <v>4182</v>
      </c>
      <c r="C546" s="27">
        <v>0</v>
      </c>
      <c r="D546" s="315"/>
      <c r="E546" s="48">
        <v>23890</v>
      </c>
      <c r="F546" s="81">
        <v>57</v>
      </c>
      <c r="G546" s="48">
        <v>630979.37</v>
      </c>
      <c r="H546" s="347" t="s">
        <v>5723</v>
      </c>
      <c r="J546" s="351"/>
    </row>
    <row r="547" spans="1:10">
      <c r="A547" s="322">
        <v>42558</v>
      </c>
      <c r="B547" s="299" t="s">
        <v>4183</v>
      </c>
      <c r="C547" s="27">
        <v>19.02</v>
      </c>
      <c r="D547" s="315" t="s">
        <v>819</v>
      </c>
      <c r="E547" s="48">
        <v>0</v>
      </c>
      <c r="F547" s="81"/>
      <c r="G547" s="48">
        <v>607089.37</v>
      </c>
      <c r="J547" s="351"/>
    </row>
    <row r="548" spans="1:10">
      <c r="A548" s="322">
        <v>42558</v>
      </c>
      <c r="B548" s="299" t="s">
        <v>4184</v>
      </c>
      <c r="C548" s="27">
        <v>118.88</v>
      </c>
      <c r="D548" s="315" t="s">
        <v>819</v>
      </c>
      <c r="E548" s="48">
        <v>0</v>
      </c>
      <c r="F548" s="81"/>
      <c r="G548" s="48">
        <v>607108.39</v>
      </c>
      <c r="J548" s="351"/>
    </row>
    <row r="549" spans="1:10">
      <c r="A549" s="322">
        <v>42558</v>
      </c>
      <c r="B549" s="9" t="s">
        <v>4185</v>
      </c>
      <c r="C549" s="27">
        <v>0</v>
      </c>
      <c r="D549" s="315"/>
      <c r="E549" s="48">
        <v>4852.6099999999997</v>
      </c>
      <c r="F549" s="81">
        <v>57</v>
      </c>
      <c r="G549" s="48">
        <v>607227.27</v>
      </c>
      <c r="H549" s="347" t="s">
        <v>5723</v>
      </c>
      <c r="J549" s="351"/>
    </row>
    <row r="550" spans="1:10">
      <c r="A550" s="322">
        <v>42558</v>
      </c>
      <c r="B550" s="9" t="s">
        <v>5724</v>
      </c>
      <c r="C550" s="27">
        <v>0</v>
      </c>
      <c r="D550" s="315"/>
      <c r="E550" s="48">
        <v>1025</v>
      </c>
      <c r="F550" s="81">
        <v>62</v>
      </c>
      <c r="G550" s="48">
        <v>602374.66</v>
      </c>
      <c r="H550" s="333" t="s">
        <v>5725</v>
      </c>
      <c r="J550" s="351"/>
    </row>
    <row r="551" spans="1:10">
      <c r="A551" s="322">
        <v>42558</v>
      </c>
      <c r="B551" s="9" t="s">
        <v>5726</v>
      </c>
      <c r="C551" s="27">
        <v>5000</v>
      </c>
      <c r="D551" s="315">
        <v>52</v>
      </c>
      <c r="E551" s="48">
        <v>0</v>
      </c>
      <c r="F551" s="361"/>
      <c r="G551" s="48">
        <v>601349.66</v>
      </c>
      <c r="J551" s="351"/>
    </row>
    <row r="552" spans="1:10">
      <c r="A552" s="322">
        <v>42558</v>
      </c>
      <c r="B552" s="9" t="s">
        <v>5727</v>
      </c>
      <c r="C552" s="27">
        <v>5000</v>
      </c>
      <c r="D552" s="315">
        <v>53</v>
      </c>
      <c r="E552" s="48">
        <v>0</v>
      </c>
      <c r="F552" s="81"/>
      <c r="G552" s="48">
        <v>606349.66</v>
      </c>
      <c r="J552" s="351"/>
    </row>
    <row r="553" spans="1:10">
      <c r="A553" s="322">
        <v>42558</v>
      </c>
      <c r="B553" s="9" t="s">
        <v>5728</v>
      </c>
      <c r="C553" s="27">
        <v>5800</v>
      </c>
      <c r="D553" s="315">
        <v>46</v>
      </c>
      <c r="E553" s="48">
        <v>0</v>
      </c>
      <c r="F553" s="81"/>
      <c r="G553" s="48">
        <v>611349.66</v>
      </c>
      <c r="J553" s="351"/>
    </row>
    <row r="554" spans="1:10">
      <c r="A554" s="322">
        <v>42558</v>
      </c>
      <c r="B554" s="9" t="s">
        <v>5729</v>
      </c>
      <c r="C554" s="27">
        <v>3480</v>
      </c>
      <c r="D554" s="315">
        <v>47</v>
      </c>
      <c r="E554" s="48">
        <v>0</v>
      </c>
      <c r="F554" s="81"/>
      <c r="G554" s="48">
        <v>617149.66</v>
      </c>
      <c r="J554" s="351"/>
    </row>
    <row r="555" spans="1:10">
      <c r="A555" s="322">
        <v>42558</v>
      </c>
      <c r="B555" s="9" t="s">
        <v>5730</v>
      </c>
      <c r="C555" s="27">
        <v>2659.35</v>
      </c>
      <c r="D555" s="315">
        <v>48</v>
      </c>
      <c r="E555" s="48">
        <v>0</v>
      </c>
      <c r="F555" s="81"/>
      <c r="G555" s="48">
        <v>620629.66</v>
      </c>
      <c r="J555" s="351"/>
    </row>
    <row r="556" spans="1:10">
      <c r="A556" s="322">
        <v>42558</v>
      </c>
      <c r="B556" s="9" t="s">
        <v>5731</v>
      </c>
      <c r="C556" s="27">
        <v>5452</v>
      </c>
      <c r="D556" s="315">
        <v>49</v>
      </c>
      <c r="E556" s="48">
        <v>0</v>
      </c>
      <c r="F556" s="81"/>
      <c r="G556" s="48">
        <v>623289.01</v>
      </c>
      <c r="J556" s="351"/>
    </row>
    <row r="557" spans="1:10">
      <c r="A557" s="322">
        <v>42558</v>
      </c>
      <c r="B557" s="9" t="s">
        <v>5732</v>
      </c>
      <c r="C557" s="27">
        <v>270.12</v>
      </c>
      <c r="D557" s="315">
        <v>36</v>
      </c>
      <c r="E557" s="48">
        <v>0</v>
      </c>
      <c r="F557" s="81"/>
      <c r="G557" s="48">
        <v>628741.01</v>
      </c>
      <c r="J557" s="351"/>
    </row>
    <row r="558" spans="1:10">
      <c r="A558" s="322">
        <v>42558</v>
      </c>
      <c r="B558" s="9" t="s">
        <v>5733</v>
      </c>
      <c r="C558" s="27">
        <v>12180</v>
      </c>
      <c r="D558" s="315">
        <v>50</v>
      </c>
      <c r="E558" s="48">
        <v>0</v>
      </c>
      <c r="F558" s="81"/>
      <c r="G558" s="48">
        <v>629011.13</v>
      </c>
      <c r="J558" s="351"/>
    </row>
    <row r="559" spans="1:10">
      <c r="A559" s="322">
        <v>42558</v>
      </c>
      <c r="B559" s="9" t="s">
        <v>5734</v>
      </c>
      <c r="C559" s="27">
        <v>1890.8</v>
      </c>
      <c r="D559" s="315">
        <v>37</v>
      </c>
      <c r="E559" s="48">
        <v>0</v>
      </c>
      <c r="F559" s="81"/>
      <c r="G559" s="48">
        <v>641191.13</v>
      </c>
      <c r="J559" s="351"/>
    </row>
    <row r="560" spans="1:10">
      <c r="A560" s="322">
        <v>42558</v>
      </c>
      <c r="B560" s="9" t="s">
        <v>5735</v>
      </c>
      <c r="C560" s="27">
        <v>2784</v>
      </c>
      <c r="D560" s="315">
        <v>38</v>
      </c>
      <c r="E560" s="48">
        <v>0</v>
      </c>
      <c r="F560" s="81"/>
      <c r="G560" s="48">
        <v>643081.93000000005</v>
      </c>
      <c r="J560" s="351"/>
    </row>
    <row r="561" spans="1:10">
      <c r="A561" s="322">
        <v>42558</v>
      </c>
      <c r="B561" s="9" t="s">
        <v>5736</v>
      </c>
      <c r="C561" s="27">
        <v>4448.6000000000004</v>
      </c>
      <c r="D561" s="315">
        <v>39</v>
      </c>
      <c r="E561" s="48">
        <v>0</v>
      </c>
      <c r="F561" s="81"/>
      <c r="G561" s="48">
        <v>645865.93000000005</v>
      </c>
      <c r="J561" s="351"/>
    </row>
    <row r="562" spans="1:10">
      <c r="A562" s="322">
        <v>42558</v>
      </c>
      <c r="B562" s="9" t="s">
        <v>5737</v>
      </c>
      <c r="C562" s="27">
        <v>1800</v>
      </c>
      <c r="D562" s="315">
        <v>40</v>
      </c>
      <c r="E562" s="48">
        <v>0</v>
      </c>
      <c r="F562" s="81"/>
      <c r="G562" s="48">
        <v>650314.53</v>
      </c>
      <c r="J562" s="351"/>
    </row>
    <row r="563" spans="1:10">
      <c r="A563" s="322">
        <v>42558</v>
      </c>
      <c r="B563" s="9" t="s">
        <v>5738</v>
      </c>
      <c r="C563" s="27">
        <v>649.99</v>
      </c>
      <c r="D563" s="315">
        <v>41</v>
      </c>
      <c r="E563" s="48">
        <v>0</v>
      </c>
      <c r="F563" s="81"/>
      <c r="G563" s="48">
        <v>652114.53</v>
      </c>
      <c r="J563" s="351"/>
    </row>
    <row r="564" spans="1:10">
      <c r="A564" s="322">
        <v>42558</v>
      </c>
      <c r="B564" s="9" t="s">
        <v>5739</v>
      </c>
      <c r="C564" s="27">
        <v>1942</v>
      </c>
      <c r="D564" s="315">
        <v>42</v>
      </c>
      <c r="E564" s="48">
        <v>0</v>
      </c>
      <c r="F564" s="81"/>
      <c r="G564" s="48">
        <v>652764.52</v>
      </c>
      <c r="J564" s="351"/>
    </row>
    <row r="565" spans="1:10">
      <c r="A565" s="322">
        <v>42558</v>
      </c>
      <c r="B565" s="9" t="s">
        <v>5740</v>
      </c>
      <c r="C565" s="27">
        <v>25114</v>
      </c>
      <c r="D565" s="315">
        <v>43</v>
      </c>
      <c r="E565" s="48">
        <v>0</v>
      </c>
      <c r="F565" s="81"/>
      <c r="G565" s="48">
        <v>654706.52</v>
      </c>
      <c r="J565" s="351"/>
    </row>
    <row r="566" spans="1:10">
      <c r="A566" s="322">
        <v>42558</v>
      </c>
      <c r="B566" s="9" t="s">
        <v>5741</v>
      </c>
      <c r="C566" s="27">
        <v>15346.02</v>
      </c>
      <c r="D566" s="315">
        <v>44</v>
      </c>
      <c r="E566" s="48">
        <v>0</v>
      </c>
      <c r="F566" s="81"/>
      <c r="G566" s="48">
        <v>679820.52</v>
      </c>
      <c r="J566" s="351"/>
    </row>
    <row r="567" spans="1:10">
      <c r="A567" s="322">
        <v>42558</v>
      </c>
      <c r="B567" s="9" t="s">
        <v>5742</v>
      </c>
      <c r="C567" s="27">
        <v>10000</v>
      </c>
      <c r="D567" s="315">
        <v>54</v>
      </c>
      <c r="E567" s="48">
        <v>0</v>
      </c>
      <c r="F567" s="81"/>
      <c r="G567" s="48">
        <v>695166.54</v>
      </c>
      <c r="J567" s="351"/>
    </row>
    <row r="568" spans="1:10">
      <c r="A568" s="322">
        <v>42558</v>
      </c>
      <c r="B568" s="9" t="s">
        <v>5743</v>
      </c>
      <c r="C568" s="27">
        <v>32200</v>
      </c>
      <c r="D568" s="315">
        <v>55</v>
      </c>
      <c r="E568" s="48">
        <v>0</v>
      </c>
      <c r="F568" s="81"/>
      <c r="G568" s="48">
        <v>705166.54</v>
      </c>
      <c r="J568" s="351"/>
    </row>
    <row r="569" spans="1:10">
      <c r="A569" s="322">
        <v>42558</v>
      </c>
      <c r="B569" s="9" t="s">
        <v>5744</v>
      </c>
      <c r="C569" s="27">
        <v>1213.94</v>
      </c>
      <c r="D569" s="315">
        <v>51</v>
      </c>
      <c r="E569" s="48">
        <v>0</v>
      </c>
      <c r="F569" s="81"/>
      <c r="G569" s="48">
        <v>737366.54</v>
      </c>
      <c r="J569" s="351"/>
    </row>
    <row r="570" spans="1:10">
      <c r="A570" s="322">
        <v>42558</v>
      </c>
      <c r="B570" s="9" t="s">
        <v>5745</v>
      </c>
      <c r="C570" s="27">
        <v>5848</v>
      </c>
      <c r="D570" s="315">
        <v>45</v>
      </c>
      <c r="E570" s="48">
        <v>0</v>
      </c>
      <c r="F570" s="81"/>
      <c r="G570" s="48">
        <v>738580.47999999998</v>
      </c>
      <c r="J570" s="351"/>
    </row>
    <row r="571" spans="1:10">
      <c r="A571" s="322">
        <v>42558</v>
      </c>
      <c r="B571" s="9" t="s">
        <v>5746</v>
      </c>
      <c r="C571" s="27">
        <v>0</v>
      </c>
      <c r="D571" s="315"/>
      <c r="E571" s="48">
        <v>127000</v>
      </c>
      <c r="F571" s="81">
        <v>281</v>
      </c>
      <c r="G571" s="48">
        <v>744428.48</v>
      </c>
      <c r="H571" s="333" t="s">
        <v>5747</v>
      </c>
      <c r="J571" s="351"/>
    </row>
    <row r="572" spans="1:10">
      <c r="A572" s="322">
        <v>42558</v>
      </c>
      <c r="B572" s="348" t="s">
        <v>5748</v>
      </c>
      <c r="C572" s="27">
        <v>0</v>
      </c>
      <c r="D572" s="315"/>
      <c r="E572" s="48">
        <v>144630.79</v>
      </c>
      <c r="F572" s="81">
        <v>58</v>
      </c>
      <c r="G572" s="48">
        <v>617428.47999999998</v>
      </c>
      <c r="H572" s="333" t="s">
        <v>5749</v>
      </c>
      <c r="J572" s="351"/>
    </row>
    <row r="573" spans="1:10">
      <c r="A573" s="322">
        <v>42558</v>
      </c>
      <c r="B573" s="9" t="s">
        <v>5750</v>
      </c>
      <c r="C573" s="27">
        <v>0</v>
      </c>
      <c r="D573" s="315"/>
      <c r="E573" s="48">
        <v>3171.32</v>
      </c>
      <c r="F573" s="81">
        <v>63</v>
      </c>
      <c r="G573" s="48">
        <v>472797.69</v>
      </c>
      <c r="H573" s="333" t="s">
        <v>5751</v>
      </c>
      <c r="I573" s="2" t="s">
        <v>5752</v>
      </c>
      <c r="J573" s="351"/>
    </row>
    <row r="574" spans="1:10">
      <c r="A574" s="322">
        <v>42558</v>
      </c>
      <c r="B574" s="9" t="s">
        <v>5753</v>
      </c>
      <c r="C574" s="27">
        <v>0</v>
      </c>
      <c r="D574" s="315"/>
      <c r="E574" s="48">
        <v>219</v>
      </c>
      <c r="F574" s="81">
        <v>142</v>
      </c>
      <c r="G574" s="48">
        <v>469626.37</v>
      </c>
      <c r="J574" s="351"/>
    </row>
    <row r="575" spans="1:10">
      <c r="A575" s="322">
        <v>42558</v>
      </c>
      <c r="B575" s="348" t="s">
        <v>5754</v>
      </c>
      <c r="C575" s="27">
        <v>0</v>
      </c>
      <c r="D575" s="315"/>
      <c r="E575" s="48">
        <v>10212.73</v>
      </c>
      <c r="F575" s="81">
        <v>98</v>
      </c>
      <c r="G575" s="48">
        <v>469407.37</v>
      </c>
      <c r="H575" s="333" t="s">
        <v>5755</v>
      </c>
      <c r="J575" s="351"/>
    </row>
    <row r="576" spans="1:10">
      <c r="A576" s="322">
        <v>42558</v>
      </c>
      <c r="B576" s="9" t="s">
        <v>5077</v>
      </c>
      <c r="C576" s="27">
        <v>0</v>
      </c>
      <c r="D576" s="315"/>
      <c r="E576" s="48">
        <v>1840</v>
      </c>
      <c r="F576" s="81">
        <v>45</v>
      </c>
      <c r="G576" s="48">
        <v>459194.64</v>
      </c>
      <c r="H576" s="333" t="s">
        <v>5756</v>
      </c>
      <c r="J576" s="351"/>
    </row>
    <row r="577" spans="1:10">
      <c r="A577" s="322">
        <v>42558</v>
      </c>
      <c r="B577" s="9" t="s">
        <v>5757</v>
      </c>
      <c r="C577" s="27">
        <v>0</v>
      </c>
      <c r="D577" s="314"/>
      <c r="E577" s="48">
        <v>1025</v>
      </c>
      <c r="F577" s="81">
        <v>54</v>
      </c>
      <c r="G577" s="48">
        <v>457354.64</v>
      </c>
      <c r="H577" s="333" t="s">
        <v>5758</v>
      </c>
      <c r="I577" s="2" t="s">
        <v>5376</v>
      </c>
      <c r="J577" s="351"/>
    </row>
    <row r="578" spans="1:10">
      <c r="A578" s="322">
        <v>42558</v>
      </c>
      <c r="B578" s="9" t="s">
        <v>5759</v>
      </c>
      <c r="C578" s="27">
        <v>0</v>
      </c>
      <c r="D578" s="314"/>
      <c r="E578" s="48">
        <v>1025</v>
      </c>
      <c r="F578" s="81">
        <v>55</v>
      </c>
      <c r="G578" s="48">
        <v>456329.64</v>
      </c>
      <c r="H578" s="333" t="s">
        <v>5760</v>
      </c>
      <c r="I578" s="2" t="s">
        <v>5761</v>
      </c>
      <c r="J578" s="351"/>
    </row>
    <row r="579" spans="1:10">
      <c r="A579" s="322">
        <v>42558</v>
      </c>
      <c r="B579" s="9" t="s">
        <v>5762</v>
      </c>
      <c r="C579" s="27">
        <v>0</v>
      </c>
      <c r="D579" s="315"/>
      <c r="E579" s="48">
        <v>2636.91</v>
      </c>
      <c r="F579" s="81">
        <v>22</v>
      </c>
      <c r="G579" s="48">
        <v>455304.64</v>
      </c>
      <c r="H579" s="333" t="s">
        <v>5763</v>
      </c>
      <c r="J579" s="351"/>
    </row>
    <row r="580" spans="1:10">
      <c r="A580" s="322">
        <v>42558</v>
      </c>
      <c r="B580" s="9" t="s">
        <v>5764</v>
      </c>
      <c r="C580" s="27">
        <v>0</v>
      </c>
      <c r="D580" s="315"/>
      <c r="E580" s="48">
        <v>19526.400000000001</v>
      </c>
      <c r="F580" s="81">
        <v>26</v>
      </c>
      <c r="G580" s="48">
        <v>452667.73</v>
      </c>
      <c r="H580" s="333" t="s">
        <v>5765</v>
      </c>
      <c r="J580" s="351"/>
    </row>
    <row r="581" spans="1:10">
      <c r="A581" s="322">
        <v>42558</v>
      </c>
      <c r="B581" s="9" t="s">
        <v>5766</v>
      </c>
      <c r="C581" s="27">
        <v>0</v>
      </c>
      <c r="D581" s="315"/>
      <c r="E581" s="48">
        <v>6920</v>
      </c>
      <c r="F581" s="81">
        <v>31</v>
      </c>
      <c r="G581" s="48">
        <v>433141.33</v>
      </c>
      <c r="H581" s="333" t="s">
        <v>5767</v>
      </c>
      <c r="J581" s="351"/>
    </row>
    <row r="582" spans="1:10">
      <c r="A582" s="322">
        <v>42558</v>
      </c>
      <c r="B582" s="294" t="s">
        <v>5768</v>
      </c>
      <c r="C582" s="27">
        <v>0</v>
      </c>
      <c r="D582" s="315"/>
      <c r="E582" s="48">
        <v>785.61</v>
      </c>
      <c r="F582" s="81" t="s">
        <v>779</v>
      </c>
      <c r="G582" s="48">
        <v>426221.33</v>
      </c>
      <c r="J582" s="351"/>
    </row>
    <row r="583" spans="1:10">
      <c r="A583" s="322">
        <v>42558</v>
      </c>
      <c r="B583" s="299" t="s">
        <v>4180</v>
      </c>
      <c r="C583" s="27">
        <v>21.68</v>
      </c>
      <c r="D583" s="315" t="s">
        <v>819</v>
      </c>
      <c r="E583" s="48">
        <v>0</v>
      </c>
      <c r="F583" s="81"/>
      <c r="G583" s="48">
        <v>425435.72</v>
      </c>
      <c r="J583" s="351"/>
    </row>
    <row r="584" spans="1:10">
      <c r="A584" s="322">
        <v>42558</v>
      </c>
      <c r="B584" s="299" t="s">
        <v>4181</v>
      </c>
      <c r="C584" s="27">
        <v>135.51</v>
      </c>
      <c r="D584" s="315" t="s">
        <v>819</v>
      </c>
      <c r="E584" s="48">
        <v>0</v>
      </c>
      <c r="F584" s="81"/>
      <c r="G584" s="48">
        <v>425457.4</v>
      </c>
      <c r="J584" s="351"/>
    </row>
    <row r="585" spans="1:10">
      <c r="A585" s="322">
        <v>42558</v>
      </c>
      <c r="B585" s="9" t="s">
        <v>4182</v>
      </c>
      <c r="C585" s="27">
        <v>0</v>
      </c>
      <c r="D585" s="315"/>
      <c r="E585" s="48">
        <v>36988.870000000003</v>
      </c>
      <c r="F585" s="81">
        <v>44</v>
      </c>
      <c r="G585" s="48">
        <v>425592.91</v>
      </c>
      <c r="H585" s="347" t="s">
        <v>5769</v>
      </c>
      <c r="J585" s="351"/>
    </row>
    <row r="586" spans="1:10">
      <c r="A586" s="322">
        <v>42558</v>
      </c>
      <c r="B586" s="299" t="s">
        <v>4183</v>
      </c>
      <c r="C586" s="27">
        <v>34.51</v>
      </c>
      <c r="D586" s="315" t="s">
        <v>819</v>
      </c>
      <c r="E586" s="48">
        <v>0</v>
      </c>
      <c r="F586" s="81"/>
      <c r="G586" s="48">
        <v>388604.04</v>
      </c>
      <c r="J586" s="351"/>
    </row>
    <row r="587" spans="1:10">
      <c r="A587" s="322">
        <v>42558</v>
      </c>
      <c r="B587" s="299" t="s">
        <v>4184</v>
      </c>
      <c r="C587" s="27">
        <v>215.71</v>
      </c>
      <c r="D587" s="315" t="s">
        <v>819</v>
      </c>
      <c r="E587" s="48">
        <v>0</v>
      </c>
      <c r="F587" s="81"/>
      <c r="G587" s="48">
        <v>388638.55</v>
      </c>
      <c r="J587" s="351"/>
    </row>
    <row r="588" spans="1:10">
      <c r="A588" s="322">
        <v>42558</v>
      </c>
      <c r="B588" s="9" t="s">
        <v>4185</v>
      </c>
      <c r="C588" s="27">
        <v>0</v>
      </c>
      <c r="D588" s="315"/>
      <c r="E588" s="48">
        <v>8805</v>
      </c>
      <c r="F588" s="81">
        <v>44</v>
      </c>
      <c r="G588" s="48">
        <v>388854.26</v>
      </c>
      <c r="H588" s="347" t="s">
        <v>5769</v>
      </c>
      <c r="J588" s="351"/>
    </row>
    <row r="589" spans="1:10">
      <c r="A589" s="322">
        <v>42557</v>
      </c>
      <c r="B589" s="9" t="s">
        <v>5770</v>
      </c>
      <c r="C589" s="27">
        <v>0</v>
      </c>
      <c r="D589" s="315"/>
      <c r="E589" s="48">
        <v>1025</v>
      </c>
      <c r="F589" s="81">
        <v>48</v>
      </c>
      <c r="G589" s="48">
        <v>380049.26</v>
      </c>
      <c r="H589" s="333" t="s">
        <v>5771</v>
      </c>
      <c r="I589" s="2" t="s">
        <v>5772</v>
      </c>
      <c r="J589" s="351"/>
    </row>
    <row r="590" spans="1:10">
      <c r="A590" s="322">
        <v>42557</v>
      </c>
      <c r="B590" s="9" t="s">
        <v>5773</v>
      </c>
      <c r="C590" s="27">
        <v>0</v>
      </c>
      <c r="D590" s="315"/>
      <c r="E590" s="48">
        <v>2860</v>
      </c>
      <c r="F590" s="81">
        <v>49</v>
      </c>
      <c r="G590" s="48">
        <v>379024.26</v>
      </c>
      <c r="H590" s="333" t="s">
        <v>5774</v>
      </c>
      <c r="J590" s="351"/>
    </row>
    <row r="591" spans="1:10">
      <c r="A591" s="322">
        <v>42557</v>
      </c>
      <c r="B591" s="9" t="s">
        <v>5775</v>
      </c>
      <c r="C591" s="27">
        <v>0</v>
      </c>
      <c r="D591" s="315"/>
      <c r="E591" s="48">
        <v>43436.65</v>
      </c>
      <c r="F591" s="81">
        <v>46</v>
      </c>
      <c r="G591" s="48">
        <v>376164.26</v>
      </c>
      <c r="H591" s="333" t="s">
        <v>5776</v>
      </c>
      <c r="J591" s="351"/>
    </row>
    <row r="592" spans="1:10">
      <c r="A592" s="322">
        <v>42557</v>
      </c>
      <c r="B592" s="9" t="s">
        <v>5777</v>
      </c>
      <c r="C592" s="27">
        <v>1515702.59</v>
      </c>
      <c r="D592" s="315">
        <v>28</v>
      </c>
      <c r="E592" s="48">
        <v>0</v>
      </c>
      <c r="F592" s="81"/>
      <c r="G592" s="48">
        <v>332727.61</v>
      </c>
      <c r="J592" s="351"/>
    </row>
    <row r="593" spans="1:10">
      <c r="A593" s="322">
        <v>42557</v>
      </c>
      <c r="B593" s="9" t="s">
        <v>5642</v>
      </c>
      <c r="C593" s="27">
        <v>0</v>
      </c>
      <c r="D593" s="315"/>
      <c r="E593" s="48">
        <v>1500008.07</v>
      </c>
      <c r="F593" s="81">
        <v>51</v>
      </c>
      <c r="G593" s="48">
        <v>1848430.2</v>
      </c>
      <c r="H593" s="333" t="s">
        <v>5778</v>
      </c>
      <c r="J593" s="351"/>
    </row>
    <row r="594" spans="1:10">
      <c r="A594" s="322">
        <v>42557</v>
      </c>
      <c r="B594" s="9" t="s">
        <v>5779</v>
      </c>
      <c r="C594" s="27">
        <v>258362.44</v>
      </c>
      <c r="D594" s="315">
        <v>16</v>
      </c>
      <c r="E594" s="48">
        <v>0</v>
      </c>
      <c r="F594" s="81"/>
      <c r="G594" s="48">
        <v>348422.13</v>
      </c>
      <c r="J594" s="351"/>
    </row>
    <row r="595" spans="1:10">
      <c r="A595" s="322">
        <v>42557</v>
      </c>
      <c r="B595" s="9" t="s">
        <v>5780</v>
      </c>
      <c r="C595" s="27">
        <v>21278.880000000001</v>
      </c>
      <c r="D595" s="315">
        <v>26</v>
      </c>
      <c r="E595" s="48">
        <v>0</v>
      </c>
      <c r="F595" s="81"/>
      <c r="G595" s="48">
        <v>606784.56999999995</v>
      </c>
      <c r="J595" s="351"/>
    </row>
    <row r="596" spans="1:10">
      <c r="A596" s="322">
        <v>42557</v>
      </c>
      <c r="B596" s="9" t="s">
        <v>5781</v>
      </c>
      <c r="C596" s="27">
        <v>35725</v>
      </c>
      <c r="D596" s="315">
        <v>27</v>
      </c>
      <c r="E596" s="48">
        <v>0</v>
      </c>
      <c r="F596" s="81"/>
      <c r="G596" s="48">
        <v>628063.44999999995</v>
      </c>
      <c r="J596" s="351"/>
    </row>
    <row r="597" spans="1:10">
      <c r="A597" s="322">
        <v>42557</v>
      </c>
      <c r="B597" s="9" t="s">
        <v>5782</v>
      </c>
      <c r="C597" s="27">
        <v>0</v>
      </c>
      <c r="D597" s="315"/>
      <c r="E597" s="48">
        <v>107000</v>
      </c>
      <c r="F597" s="81">
        <v>52</v>
      </c>
      <c r="G597" s="48">
        <v>663788.44999999995</v>
      </c>
      <c r="J597" s="351"/>
    </row>
    <row r="598" spans="1:10">
      <c r="A598" s="322">
        <v>42557</v>
      </c>
      <c r="B598" s="284" t="s">
        <v>5783</v>
      </c>
      <c r="C598" s="27">
        <v>5000</v>
      </c>
      <c r="D598" s="315" t="s">
        <v>5900</v>
      </c>
      <c r="E598" s="48">
        <v>0</v>
      </c>
      <c r="F598" s="81"/>
      <c r="G598" s="48">
        <v>556788.44999999995</v>
      </c>
      <c r="J598" s="351"/>
    </row>
    <row r="599" spans="1:10">
      <c r="A599" s="322">
        <v>42557</v>
      </c>
      <c r="B599" s="9" t="s">
        <v>5077</v>
      </c>
      <c r="C599" s="27">
        <v>0</v>
      </c>
      <c r="D599" s="315"/>
      <c r="E599" s="48">
        <v>1025</v>
      </c>
      <c r="F599" s="81">
        <v>24</v>
      </c>
      <c r="G599" s="48">
        <v>561788.44999999995</v>
      </c>
      <c r="H599" s="333" t="s">
        <v>5784</v>
      </c>
      <c r="J599" s="351"/>
    </row>
    <row r="600" spans="1:10">
      <c r="A600" s="322">
        <v>42557</v>
      </c>
      <c r="B600" s="9" t="s">
        <v>5785</v>
      </c>
      <c r="C600" s="27">
        <v>0</v>
      </c>
      <c r="D600" s="315"/>
      <c r="E600" s="48">
        <v>100000</v>
      </c>
      <c r="F600" s="81">
        <v>25</v>
      </c>
      <c r="G600" s="48">
        <v>560763.44999999995</v>
      </c>
      <c r="H600" s="333" t="s">
        <v>5786</v>
      </c>
      <c r="J600" s="351"/>
    </row>
    <row r="601" spans="1:10">
      <c r="A601" s="322">
        <v>42557</v>
      </c>
      <c r="B601" s="9" t="s">
        <v>5787</v>
      </c>
      <c r="C601" s="27">
        <v>0</v>
      </c>
      <c r="D601" s="315"/>
      <c r="E601" s="48">
        <v>70000</v>
      </c>
      <c r="F601" s="81">
        <v>29</v>
      </c>
      <c r="G601" s="48">
        <v>460763.45</v>
      </c>
      <c r="H601" s="333" t="s">
        <v>5788</v>
      </c>
      <c r="J601" s="351"/>
    </row>
    <row r="602" spans="1:10">
      <c r="A602" s="322">
        <v>42557</v>
      </c>
      <c r="B602" s="9" t="s">
        <v>5789</v>
      </c>
      <c r="C602" s="27">
        <v>0</v>
      </c>
      <c r="D602" s="315"/>
      <c r="E602" s="48">
        <v>180100</v>
      </c>
      <c r="F602" s="81">
        <v>42</v>
      </c>
      <c r="G602" s="48">
        <v>390763.45</v>
      </c>
      <c r="H602" s="333" t="s">
        <v>5790</v>
      </c>
      <c r="I602" s="2" t="s">
        <v>5791</v>
      </c>
      <c r="J602" s="351"/>
    </row>
    <row r="603" spans="1:10">
      <c r="A603" s="322">
        <v>42557</v>
      </c>
      <c r="B603" s="9" t="s">
        <v>5792</v>
      </c>
      <c r="C603" s="27">
        <v>0</v>
      </c>
      <c r="D603" s="315"/>
      <c r="E603" s="48">
        <v>735</v>
      </c>
      <c r="F603" s="81" t="s">
        <v>2479</v>
      </c>
      <c r="G603" s="48">
        <v>210663.45</v>
      </c>
      <c r="H603" s="333" t="s">
        <v>5793</v>
      </c>
      <c r="J603" s="351"/>
    </row>
    <row r="604" spans="1:10">
      <c r="A604" s="322">
        <v>42557</v>
      </c>
      <c r="B604" s="9" t="s">
        <v>5794</v>
      </c>
      <c r="C604" s="27">
        <v>0</v>
      </c>
      <c r="D604" s="315"/>
      <c r="E604" s="48">
        <v>1025</v>
      </c>
      <c r="F604" s="81">
        <v>40</v>
      </c>
      <c r="G604" s="48">
        <v>209928.45</v>
      </c>
      <c r="H604" s="333" t="s">
        <v>5795</v>
      </c>
      <c r="I604" s="2" t="s">
        <v>5796</v>
      </c>
      <c r="J604" s="351"/>
    </row>
    <row r="605" spans="1:10">
      <c r="A605" s="322">
        <v>42557</v>
      </c>
      <c r="B605" s="9" t="s">
        <v>5797</v>
      </c>
      <c r="C605" s="27">
        <v>0</v>
      </c>
      <c r="D605" s="315"/>
      <c r="E605" s="48">
        <v>16588.03</v>
      </c>
      <c r="F605" s="81">
        <v>19</v>
      </c>
      <c r="G605" s="48">
        <v>208903.45</v>
      </c>
      <c r="H605" s="333" t="s">
        <v>5798</v>
      </c>
      <c r="J605" s="351"/>
    </row>
    <row r="606" spans="1:10">
      <c r="A606" s="322">
        <v>42557</v>
      </c>
      <c r="B606" s="9" t="s">
        <v>5799</v>
      </c>
      <c r="C606" s="27">
        <v>0</v>
      </c>
      <c r="D606" s="315"/>
      <c r="E606" s="48">
        <v>20127.830000000002</v>
      </c>
      <c r="F606" s="81">
        <v>15</v>
      </c>
      <c r="G606" s="48">
        <v>192315.42</v>
      </c>
      <c r="H606" s="333" t="s">
        <v>5800</v>
      </c>
      <c r="J606" s="351"/>
    </row>
    <row r="607" spans="1:10">
      <c r="A607" s="322">
        <v>42557</v>
      </c>
      <c r="B607" s="299" t="s">
        <v>4180</v>
      </c>
      <c r="C607" s="27">
        <v>5.67</v>
      </c>
      <c r="D607" s="315" t="s">
        <v>819</v>
      </c>
      <c r="E607" s="48">
        <v>0</v>
      </c>
      <c r="F607" s="81"/>
      <c r="G607" s="48">
        <v>172187.59</v>
      </c>
      <c r="J607" s="351"/>
    </row>
    <row r="608" spans="1:10">
      <c r="A608" s="322">
        <v>42557</v>
      </c>
      <c r="B608" s="299" t="s">
        <v>4181</v>
      </c>
      <c r="C608" s="27">
        <v>35.42</v>
      </c>
      <c r="D608" s="315" t="s">
        <v>819</v>
      </c>
      <c r="E608" s="48">
        <v>0</v>
      </c>
      <c r="F608" s="81"/>
      <c r="G608" s="48">
        <v>172193.26</v>
      </c>
      <c r="J608" s="351"/>
    </row>
    <row r="609" spans="1:10">
      <c r="A609" s="322">
        <v>42557</v>
      </c>
      <c r="B609" s="9" t="s">
        <v>4182</v>
      </c>
      <c r="C609" s="27">
        <v>0</v>
      </c>
      <c r="D609" s="315"/>
      <c r="E609" s="48">
        <v>4055</v>
      </c>
      <c r="F609" s="81">
        <v>23</v>
      </c>
      <c r="G609" s="48">
        <v>172228.68</v>
      </c>
      <c r="H609" s="347" t="s">
        <v>5801</v>
      </c>
      <c r="J609" s="351"/>
    </row>
    <row r="610" spans="1:10">
      <c r="A610" s="322">
        <v>42557</v>
      </c>
      <c r="B610" s="299" t="s">
        <v>4183</v>
      </c>
      <c r="C610" s="27">
        <v>165.38</v>
      </c>
      <c r="D610" s="315" t="s">
        <v>819</v>
      </c>
      <c r="E610" s="48">
        <v>0</v>
      </c>
      <c r="F610" s="81"/>
      <c r="G610" s="48">
        <v>168173.68</v>
      </c>
      <c r="J610" s="351"/>
    </row>
    <row r="611" spans="1:10">
      <c r="A611" s="322">
        <v>42557</v>
      </c>
      <c r="B611" s="299" t="s">
        <v>4184</v>
      </c>
      <c r="C611" s="27">
        <v>1033.6300000000001</v>
      </c>
      <c r="D611" s="315" t="s">
        <v>819</v>
      </c>
      <c r="E611" s="48">
        <v>0</v>
      </c>
      <c r="F611" s="81"/>
      <c r="G611" s="48">
        <v>168339.06</v>
      </c>
      <c r="J611" s="351"/>
    </row>
    <row r="612" spans="1:10">
      <c r="A612" s="322">
        <v>42557</v>
      </c>
      <c r="B612" s="9" t="s">
        <v>4185</v>
      </c>
      <c r="C612" s="27">
        <v>0</v>
      </c>
      <c r="D612" s="315"/>
      <c r="E612" s="48">
        <v>42189.440000000002</v>
      </c>
      <c r="F612" s="81">
        <v>23</v>
      </c>
      <c r="G612" s="48">
        <v>169372.69</v>
      </c>
      <c r="H612" s="347" t="s">
        <v>5801</v>
      </c>
      <c r="J612" s="351"/>
    </row>
    <row r="613" spans="1:10">
      <c r="A613" s="322">
        <v>42556</v>
      </c>
      <c r="B613" s="9" t="s">
        <v>5802</v>
      </c>
      <c r="C613" s="27">
        <v>0</v>
      </c>
      <c r="D613" s="315"/>
      <c r="E613" s="48">
        <v>4536.18</v>
      </c>
      <c r="F613" s="81">
        <v>60</v>
      </c>
      <c r="G613" s="48">
        <v>127183.25</v>
      </c>
      <c r="H613" s="333" t="s">
        <v>5803</v>
      </c>
      <c r="I613" s="2" t="s">
        <v>5804</v>
      </c>
      <c r="J613" s="351"/>
    </row>
    <row r="614" spans="1:10">
      <c r="A614" s="322">
        <v>42556</v>
      </c>
      <c r="B614" s="9" t="s">
        <v>5805</v>
      </c>
      <c r="C614" s="27">
        <v>0</v>
      </c>
      <c r="D614" s="315"/>
      <c r="E614" s="48">
        <v>35000</v>
      </c>
      <c r="F614" s="81">
        <v>27</v>
      </c>
      <c r="G614" s="48">
        <v>122647.07</v>
      </c>
      <c r="H614" s="333" t="s">
        <v>5806</v>
      </c>
      <c r="J614" s="351"/>
    </row>
    <row r="615" spans="1:10">
      <c r="A615" s="322">
        <v>42556</v>
      </c>
      <c r="B615" s="284" t="s">
        <v>5127</v>
      </c>
      <c r="C615" s="27">
        <v>5000</v>
      </c>
      <c r="D615" s="315" t="s">
        <v>5900</v>
      </c>
      <c r="E615" s="48">
        <v>0</v>
      </c>
      <c r="F615" s="81"/>
      <c r="G615" s="48">
        <v>87647.07</v>
      </c>
      <c r="J615" s="351"/>
    </row>
    <row r="616" spans="1:10">
      <c r="A616" s="322">
        <v>42556</v>
      </c>
      <c r="B616" s="9" t="s">
        <v>4292</v>
      </c>
      <c r="C616" s="27">
        <v>0</v>
      </c>
      <c r="D616" s="315"/>
      <c r="E616" s="48">
        <v>1025</v>
      </c>
      <c r="F616" s="81">
        <v>30</v>
      </c>
      <c r="G616" s="48">
        <v>92647.07</v>
      </c>
      <c r="H616" s="333" t="s">
        <v>5807</v>
      </c>
      <c r="J616" s="351"/>
    </row>
    <row r="617" spans="1:10">
      <c r="A617" s="322">
        <v>42556</v>
      </c>
      <c r="B617" s="9" t="s">
        <v>5808</v>
      </c>
      <c r="C617" s="27">
        <v>1941787.51</v>
      </c>
      <c r="D617" s="315">
        <v>24</v>
      </c>
      <c r="E617" s="48">
        <v>0</v>
      </c>
      <c r="F617" s="81"/>
      <c r="G617" s="48">
        <v>91622.07</v>
      </c>
      <c r="J617" s="351"/>
    </row>
    <row r="618" spans="1:10">
      <c r="A618" s="322">
        <v>42556</v>
      </c>
      <c r="B618" s="9" t="s">
        <v>5809</v>
      </c>
      <c r="C618" s="27">
        <v>7047.02</v>
      </c>
      <c r="D618" s="315">
        <v>23</v>
      </c>
      <c r="E618" s="48">
        <v>0</v>
      </c>
      <c r="F618" s="81"/>
      <c r="G618" s="48">
        <v>2033409.58</v>
      </c>
      <c r="J618" s="351"/>
    </row>
    <row r="619" spans="1:10">
      <c r="A619" s="322">
        <v>42556</v>
      </c>
      <c r="B619" s="9" t="s">
        <v>5810</v>
      </c>
      <c r="C619" s="27">
        <v>0</v>
      </c>
      <c r="D619" s="315"/>
      <c r="E619" s="48">
        <v>220</v>
      </c>
      <c r="F619" s="81">
        <v>41</v>
      </c>
      <c r="G619" s="48">
        <v>2040456.6</v>
      </c>
      <c r="H619" s="333" t="s">
        <v>5811</v>
      </c>
      <c r="J619" s="351"/>
    </row>
    <row r="620" spans="1:10">
      <c r="A620" s="322">
        <v>42556</v>
      </c>
      <c r="B620" s="9" t="s">
        <v>5812</v>
      </c>
      <c r="C620" s="27">
        <v>0</v>
      </c>
      <c r="D620" s="315"/>
      <c r="E620" s="48">
        <v>22286.39</v>
      </c>
      <c r="F620" s="81">
        <v>75</v>
      </c>
      <c r="G620" s="48">
        <v>2040236.6</v>
      </c>
      <c r="H620" s="333" t="s">
        <v>5813</v>
      </c>
      <c r="I620" s="2" t="s">
        <v>5814</v>
      </c>
      <c r="J620" s="351"/>
    </row>
    <row r="621" spans="1:10">
      <c r="A621" s="322">
        <v>42556</v>
      </c>
      <c r="B621" s="9" t="s">
        <v>5077</v>
      </c>
      <c r="C621" s="27">
        <v>0</v>
      </c>
      <c r="D621" s="315"/>
      <c r="E621" s="48">
        <v>13000</v>
      </c>
      <c r="F621" s="81">
        <v>9</v>
      </c>
      <c r="G621" s="48">
        <v>2017950.21</v>
      </c>
      <c r="H621" s="333" t="s">
        <v>5815</v>
      </c>
      <c r="J621" s="351"/>
    </row>
    <row r="622" spans="1:10">
      <c r="A622" s="322">
        <v>42556</v>
      </c>
      <c r="B622" s="9" t="s">
        <v>5816</v>
      </c>
      <c r="C622" s="27">
        <v>0</v>
      </c>
      <c r="D622" s="315"/>
      <c r="E622" s="48">
        <v>5000</v>
      </c>
      <c r="F622" s="81">
        <v>14</v>
      </c>
      <c r="G622" s="48">
        <v>2004950.21</v>
      </c>
      <c r="H622" s="333" t="s">
        <v>5817</v>
      </c>
      <c r="J622" s="351"/>
    </row>
    <row r="623" spans="1:10">
      <c r="A623" s="322">
        <v>42556</v>
      </c>
      <c r="B623" s="9" t="s">
        <v>5818</v>
      </c>
      <c r="C623" s="27">
        <v>0</v>
      </c>
      <c r="D623" s="315"/>
      <c r="E623" s="48">
        <v>43588.12</v>
      </c>
      <c r="F623" s="81">
        <v>11</v>
      </c>
      <c r="G623" s="48">
        <v>1999950.21</v>
      </c>
      <c r="H623" s="333" t="s">
        <v>5819</v>
      </c>
      <c r="J623" s="351"/>
    </row>
    <row r="624" spans="1:10">
      <c r="A624" s="322">
        <v>42556</v>
      </c>
      <c r="B624" s="9" t="s">
        <v>5820</v>
      </c>
      <c r="C624" s="27">
        <v>0</v>
      </c>
      <c r="D624" s="315"/>
      <c r="E624" s="48">
        <v>7460.16</v>
      </c>
      <c r="F624" s="81">
        <v>5</v>
      </c>
      <c r="G624" s="48">
        <v>1956362.09</v>
      </c>
      <c r="H624" s="333" t="s">
        <v>5821</v>
      </c>
      <c r="J624" s="351"/>
    </row>
    <row r="625" spans="1:10">
      <c r="A625" s="322">
        <v>42556</v>
      </c>
      <c r="B625" s="9" t="s">
        <v>5822</v>
      </c>
      <c r="C625" s="27">
        <v>0</v>
      </c>
      <c r="D625" s="315"/>
      <c r="E625" s="48">
        <v>214087.12</v>
      </c>
      <c r="F625" s="81">
        <v>2</v>
      </c>
      <c r="G625" s="48">
        <v>1948901.93</v>
      </c>
      <c r="H625" s="333" t="s">
        <v>5823</v>
      </c>
      <c r="J625" s="351"/>
    </row>
    <row r="626" spans="1:10">
      <c r="A626" s="322">
        <v>42556</v>
      </c>
      <c r="B626" s="291" t="s">
        <v>5824</v>
      </c>
      <c r="C626" s="27">
        <v>0</v>
      </c>
      <c r="D626" s="315"/>
      <c r="E626" s="48">
        <v>208816.31</v>
      </c>
      <c r="F626" s="81">
        <v>32</v>
      </c>
      <c r="G626" s="48">
        <v>1734814.81</v>
      </c>
      <c r="H626" s="333" t="s">
        <v>5825</v>
      </c>
      <c r="I626" s="2" t="s">
        <v>5826</v>
      </c>
      <c r="J626" s="351"/>
    </row>
    <row r="627" spans="1:10">
      <c r="A627" s="322">
        <v>42556</v>
      </c>
      <c r="B627" s="291" t="s">
        <v>5827</v>
      </c>
      <c r="C627" s="27">
        <v>0</v>
      </c>
      <c r="D627" s="315"/>
      <c r="E627" s="48">
        <v>190514.33</v>
      </c>
      <c r="F627" s="81">
        <v>33</v>
      </c>
      <c r="G627" s="48">
        <v>1525998.5</v>
      </c>
      <c r="H627" s="333" t="s">
        <v>5828</v>
      </c>
      <c r="I627" s="2" t="s">
        <v>5826</v>
      </c>
      <c r="J627" s="351"/>
    </row>
    <row r="628" spans="1:10">
      <c r="A628" s="322">
        <v>42556</v>
      </c>
      <c r="B628" s="291" t="s">
        <v>5829</v>
      </c>
      <c r="C628" s="27">
        <v>0</v>
      </c>
      <c r="D628" s="315"/>
      <c r="E628" s="48">
        <v>343042.61</v>
      </c>
      <c r="F628" s="81">
        <v>34</v>
      </c>
      <c r="G628" s="48">
        <v>1335484.17</v>
      </c>
      <c r="H628" s="333" t="s">
        <v>5830</v>
      </c>
      <c r="I628" s="2" t="s">
        <v>5826</v>
      </c>
      <c r="J628" s="351"/>
    </row>
    <row r="629" spans="1:10">
      <c r="A629" s="322">
        <v>42556</v>
      </c>
      <c r="B629" s="291" t="s">
        <v>5831</v>
      </c>
      <c r="C629" s="27">
        <v>0</v>
      </c>
      <c r="D629" s="315"/>
      <c r="E629" s="48">
        <v>326544.53000000003</v>
      </c>
      <c r="F629" s="81">
        <v>35</v>
      </c>
      <c r="G629" s="48">
        <v>992441.56</v>
      </c>
      <c r="H629" s="333" t="s">
        <v>5832</v>
      </c>
      <c r="I629" s="2" t="s">
        <v>5826</v>
      </c>
      <c r="J629" s="351"/>
    </row>
    <row r="630" spans="1:10">
      <c r="A630" s="322">
        <v>42556</v>
      </c>
      <c r="B630" s="291" t="s">
        <v>5833</v>
      </c>
      <c r="C630" s="27">
        <v>0</v>
      </c>
      <c r="D630" s="315"/>
      <c r="E630" s="48">
        <v>290064.28000000003</v>
      </c>
      <c r="F630" s="81">
        <v>36</v>
      </c>
      <c r="G630" s="48">
        <v>665897.03</v>
      </c>
      <c r="H630" s="333" t="s">
        <v>5834</v>
      </c>
      <c r="I630" s="2" t="s">
        <v>5826</v>
      </c>
      <c r="J630" s="351"/>
    </row>
    <row r="631" spans="1:10">
      <c r="A631" s="322">
        <v>42556</v>
      </c>
      <c r="B631" s="291" t="s">
        <v>5835</v>
      </c>
      <c r="C631" s="27">
        <v>0</v>
      </c>
      <c r="D631" s="315"/>
      <c r="E631" s="48">
        <v>167445.45000000001</v>
      </c>
      <c r="F631" s="81">
        <v>37</v>
      </c>
      <c r="G631" s="48">
        <v>375832.75</v>
      </c>
      <c r="H631" s="333" t="s">
        <v>5836</v>
      </c>
      <c r="I631" s="2" t="s">
        <v>5826</v>
      </c>
      <c r="J631" s="351"/>
    </row>
    <row r="632" spans="1:10">
      <c r="A632" s="322">
        <v>42556</v>
      </c>
      <c r="B632" s="291" t="s">
        <v>5837</v>
      </c>
      <c r="C632" s="27">
        <v>0</v>
      </c>
      <c r="D632" s="315"/>
      <c r="E632" s="48">
        <v>80900</v>
      </c>
      <c r="F632" s="81">
        <v>38</v>
      </c>
      <c r="G632" s="48">
        <v>208387.3</v>
      </c>
      <c r="H632" s="333" t="s">
        <v>5838</v>
      </c>
      <c r="I632" s="2" t="s">
        <v>5826</v>
      </c>
      <c r="J632" s="351"/>
    </row>
    <row r="633" spans="1:10">
      <c r="A633" s="322">
        <v>42556</v>
      </c>
      <c r="B633" s="299" t="s">
        <v>4180</v>
      </c>
      <c r="C633" s="27">
        <v>9.23</v>
      </c>
      <c r="D633" s="315" t="s">
        <v>819</v>
      </c>
      <c r="E633" s="48">
        <v>0</v>
      </c>
      <c r="F633" s="81"/>
      <c r="G633" s="48">
        <v>127487.3</v>
      </c>
      <c r="J633" s="351"/>
    </row>
    <row r="634" spans="1:10">
      <c r="A634" s="322">
        <v>42556</v>
      </c>
      <c r="B634" s="299" t="s">
        <v>4181</v>
      </c>
      <c r="C634" s="27">
        <v>57.67</v>
      </c>
      <c r="D634" s="315" t="s">
        <v>819</v>
      </c>
      <c r="E634" s="48">
        <v>0</v>
      </c>
      <c r="F634" s="81"/>
      <c r="G634" s="48">
        <v>127496.53</v>
      </c>
      <c r="J634" s="351"/>
    </row>
    <row r="635" spans="1:10">
      <c r="A635" s="322">
        <v>42556</v>
      </c>
      <c r="B635" s="9" t="s">
        <v>4182</v>
      </c>
      <c r="C635" s="27">
        <v>0</v>
      </c>
      <c r="D635" s="315"/>
      <c r="E635" s="48">
        <v>9725</v>
      </c>
      <c r="F635" s="81">
        <v>16</v>
      </c>
      <c r="G635" s="48">
        <v>127554.2</v>
      </c>
      <c r="H635" s="347" t="s">
        <v>5839</v>
      </c>
      <c r="J635" s="351"/>
    </row>
    <row r="636" spans="1:10">
      <c r="A636" s="322">
        <v>42556</v>
      </c>
      <c r="B636" s="299" t="s">
        <v>4183</v>
      </c>
      <c r="C636" s="27">
        <v>35.6</v>
      </c>
      <c r="D636" s="315" t="s">
        <v>819</v>
      </c>
      <c r="E636" s="48">
        <v>0</v>
      </c>
      <c r="F636" s="81"/>
      <c r="G636" s="48">
        <v>117829.2</v>
      </c>
      <c r="J636" s="351"/>
    </row>
    <row r="637" spans="1:10">
      <c r="A637" s="322">
        <v>42556</v>
      </c>
      <c r="B637" s="299" t="s">
        <v>4184</v>
      </c>
      <c r="C637" s="27">
        <v>222.47</v>
      </c>
      <c r="D637" s="315" t="s">
        <v>819</v>
      </c>
      <c r="E637" s="48">
        <v>0</v>
      </c>
      <c r="F637" s="81"/>
      <c r="G637" s="48">
        <v>117864.8</v>
      </c>
      <c r="J637" s="351"/>
    </row>
    <row r="638" spans="1:10">
      <c r="A638" s="322">
        <v>42556</v>
      </c>
      <c r="B638" s="9" t="s">
        <v>4185</v>
      </c>
      <c r="C638" s="27">
        <v>0</v>
      </c>
      <c r="D638" s="315"/>
      <c r="E638" s="48">
        <v>9080.94</v>
      </c>
      <c r="F638" s="81">
        <v>16</v>
      </c>
      <c r="G638" s="48">
        <v>118087.27</v>
      </c>
      <c r="H638" s="347" t="s">
        <v>5839</v>
      </c>
      <c r="J638" s="351"/>
    </row>
    <row r="639" spans="1:10">
      <c r="A639" s="322">
        <v>42555</v>
      </c>
      <c r="B639" s="9" t="s">
        <v>5840</v>
      </c>
      <c r="C639" s="27">
        <v>296171</v>
      </c>
      <c r="D639" s="315">
        <v>22</v>
      </c>
      <c r="E639" s="48">
        <v>0</v>
      </c>
      <c r="F639" s="81"/>
      <c r="G639" s="48">
        <v>109006.33</v>
      </c>
      <c r="J639" s="351"/>
    </row>
    <row r="640" spans="1:10">
      <c r="A640" s="322">
        <v>42555</v>
      </c>
      <c r="B640" s="9" t="s">
        <v>5841</v>
      </c>
      <c r="C640" s="27">
        <v>3346.14</v>
      </c>
      <c r="D640" s="315">
        <v>21</v>
      </c>
      <c r="E640" s="48">
        <v>0</v>
      </c>
      <c r="F640" s="81"/>
      <c r="G640" s="48">
        <v>405177.33</v>
      </c>
      <c r="J640" s="351"/>
    </row>
    <row r="641" spans="1:10">
      <c r="A641" s="322">
        <v>42555</v>
      </c>
      <c r="B641" s="9" t="s">
        <v>5842</v>
      </c>
      <c r="C641" s="27">
        <v>8643.64</v>
      </c>
      <c r="D641" s="315">
        <v>20</v>
      </c>
      <c r="E641" s="48">
        <v>0</v>
      </c>
      <c r="F641" s="81"/>
      <c r="G641" s="48">
        <v>408523.47</v>
      </c>
      <c r="J641" s="351"/>
    </row>
    <row r="642" spans="1:10">
      <c r="A642" s="322">
        <v>42555</v>
      </c>
      <c r="B642" s="9" t="s">
        <v>5843</v>
      </c>
      <c r="C642" s="27">
        <v>8279.1200000000008</v>
      </c>
      <c r="D642" s="315">
        <v>19</v>
      </c>
      <c r="E642" s="48">
        <v>0</v>
      </c>
      <c r="F642" s="81"/>
      <c r="G642" s="48">
        <v>417167.11</v>
      </c>
      <c r="J642" s="351"/>
    </row>
    <row r="643" spans="1:10">
      <c r="A643" s="322">
        <v>42555</v>
      </c>
      <c r="B643" s="348" t="s">
        <v>5844</v>
      </c>
      <c r="C643" s="27">
        <v>0</v>
      </c>
      <c r="D643" s="315"/>
      <c r="E643" s="48">
        <v>39645.33</v>
      </c>
      <c r="F643" s="81">
        <v>59</v>
      </c>
      <c r="G643" s="48">
        <v>425446.23</v>
      </c>
      <c r="H643" s="333" t="s">
        <v>5845</v>
      </c>
      <c r="J643" s="351"/>
    </row>
    <row r="644" spans="1:10">
      <c r="A644" s="322">
        <v>42555</v>
      </c>
      <c r="B644" s="9" t="s">
        <v>5642</v>
      </c>
      <c r="C644" s="27">
        <v>0</v>
      </c>
      <c r="D644" s="315"/>
      <c r="E644" s="48">
        <v>150100.81</v>
      </c>
      <c r="F644" s="81">
        <v>21</v>
      </c>
      <c r="G644" s="48">
        <v>385800.9</v>
      </c>
      <c r="H644" s="333" t="s">
        <v>5846</v>
      </c>
      <c r="J644" s="351"/>
    </row>
    <row r="645" spans="1:10">
      <c r="A645" s="322">
        <v>42555</v>
      </c>
      <c r="B645" s="299" t="s">
        <v>5847</v>
      </c>
      <c r="C645" s="27">
        <v>163.19999999999999</v>
      </c>
      <c r="D645" s="315" t="s">
        <v>819</v>
      </c>
      <c r="E645" s="48">
        <v>0</v>
      </c>
      <c r="F645" s="81"/>
      <c r="G645" s="48">
        <v>235700.09</v>
      </c>
      <c r="J645" s="351"/>
    </row>
    <row r="646" spans="1:10">
      <c r="A646" s="322">
        <v>42555</v>
      </c>
      <c r="B646" s="299" t="s">
        <v>5848</v>
      </c>
      <c r="C646" s="27">
        <v>1020</v>
      </c>
      <c r="D646" s="315" t="s">
        <v>819</v>
      </c>
      <c r="E646" s="48">
        <v>0</v>
      </c>
      <c r="F646" s="81"/>
      <c r="G646" s="48">
        <v>235863.29</v>
      </c>
      <c r="J646" s="351"/>
    </row>
    <row r="647" spans="1:10">
      <c r="A647" s="322">
        <v>42555</v>
      </c>
      <c r="B647" s="9" t="s">
        <v>5849</v>
      </c>
      <c r="C647" s="27">
        <v>64902.22</v>
      </c>
      <c r="D647" s="315">
        <v>9</v>
      </c>
      <c r="E647" s="48">
        <v>0</v>
      </c>
      <c r="F647" s="81"/>
      <c r="G647" s="48">
        <v>236883.29</v>
      </c>
      <c r="H647" s="333" t="s">
        <v>5850</v>
      </c>
      <c r="J647" s="351"/>
    </row>
    <row r="648" spans="1:10">
      <c r="A648" s="322">
        <v>42555</v>
      </c>
      <c r="B648" s="9" t="s">
        <v>5851</v>
      </c>
      <c r="C648" s="27">
        <v>142979.98000000001</v>
      </c>
      <c r="D648" s="315">
        <v>11</v>
      </c>
      <c r="E648" s="48">
        <v>0</v>
      </c>
      <c r="F648" s="81"/>
      <c r="G648" s="48">
        <v>301785.51</v>
      </c>
      <c r="H648" s="333" t="s">
        <v>5852</v>
      </c>
      <c r="J648" s="351"/>
    </row>
    <row r="649" spans="1:10">
      <c r="A649" s="322">
        <v>42555</v>
      </c>
      <c r="B649" s="9" t="s">
        <v>5853</v>
      </c>
      <c r="C649" s="27">
        <v>464992.48</v>
      </c>
      <c r="D649" s="315">
        <v>10</v>
      </c>
      <c r="E649" s="48">
        <v>0</v>
      </c>
      <c r="F649" s="81"/>
      <c r="G649" s="48">
        <v>444765.49</v>
      </c>
      <c r="J649" s="351"/>
    </row>
    <row r="650" spans="1:10">
      <c r="A650" s="322">
        <v>42555</v>
      </c>
      <c r="B650" s="9" t="s">
        <v>5854</v>
      </c>
      <c r="C650" s="27">
        <v>0</v>
      </c>
      <c r="D650" s="315"/>
      <c r="E650" s="48">
        <v>66500</v>
      </c>
      <c r="F650" s="81">
        <v>20</v>
      </c>
      <c r="G650" s="48">
        <v>909757.97</v>
      </c>
      <c r="H650" s="333" t="s">
        <v>5855</v>
      </c>
      <c r="J650" s="351"/>
    </row>
    <row r="651" spans="1:10">
      <c r="A651" s="322">
        <v>42555</v>
      </c>
      <c r="B651" s="9" t="s">
        <v>5856</v>
      </c>
      <c r="C651" s="27">
        <v>0</v>
      </c>
      <c r="D651" s="315"/>
      <c r="E651" s="48">
        <v>9692</v>
      </c>
      <c r="F651" s="81">
        <v>18</v>
      </c>
      <c r="G651" s="48">
        <v>843257.97</v>
      </c>
      <c r="H651" s="333" t="s">
        <v>5857</v>
      </c>
      <c r="J651" s="351"/>
    </row>
    <row r="652" spans="1:10">
      <c r="A652" s="322">
        <v>42555</v>
      </c>
      <c r="B652" s="9" t="s">
        <v>5858</v>
      </c>
      <c r="C652" s="27">
        <v>0</v>
      </c>
      <c r="D652" s="315"/>
      <c r="E652" s="48">
        <v>3030</v>
      </c>
      <c r="F652" s="81">
        <v>17</v>
      </c>
      <c r="G652" s="48">
        <v>833565.97</v>
      </c>
      <c r="H652" s="333" t="s">
        <v>5859</v>
      </c>
      <c r="J652" s="351"/>
    </row>
    <row r="653" spans="1:10">
      <c r="A653" s="322">
        <v>42555</v>
      </c>
      <c r="B653" s="284" t="s">
        <v>5860</v>
      </c>
      <c r="C653" s="27">
        <v>5000</v>
      </c>
      <c r="D653" s="315" t="s">
        <v>5900</v>
      </c>
      <c r="E653" s="48">
        <v>0</v>
      </c>
      <c r="F653" s="81"/>
      <c r="G653" s="48">
        <v>830535.97</v>
      </c>
      <c r="J653" s="351"/>
    </row>
    <row r="654" spans="1:10">
      <c r="A654" s="322">
        <v>42555</v>
      </c>
      <c r="B654" s="299" t="s">
        <v>4180</v>
      </c>
      <c r="C654" s="27">
        <v>8.64</v>
      </c>
      <c r="D654" s="315" t="s">
        <v>819</v>
      </c>
      <c r="E654" s="48">
        <v>0</v>
      </c>
      <c r="F654" s="81"/>
      <c r="G654" s="48">
        <v>835535.97</v>
      </c>
      <c r="J654" s="351"/>
    </row>
    <row r="655" spans="1:10">
      <c r="A655" s="322">
        <v>42555</v>
      </c>
      <c r="B655" s="299" t="s">
        <v>4181</v>
      </c>
      <c r="C655" s="27">
        <v>54</v>
      </c>
      <c r="D655" s="315" t="s">
        <v>819</v>
      </c>
      <c r="E655" s="48">
        <v>0</v>
      </c>
      <c r="F655" s="81"/>
      <c r="G655" s="48">
        <v>835544.61</v>
      </c>
      <c r="J655" s="351"/>
    </row>
    <row r="656" spans="1:10">
      <c r="A656" s="322">
        <v>42555</v>
      </c>
      <c r="B656" s="9" t="s">
        <v>4182</v>
      </c>
      <c r="C656" s="27">
        <v>0</v>
      </c>
      <c r="D656" s="315"/>
      <c r="E656" s="48">
        <v>12347.63</v>
      </c>
      <c r="F656" s="81">
        <v>1</v>
      </c>
      <c r="G656" s="48">
        <v>835598.61</v>
      </c>
      <c r="H656" s="347" t="s">
        <v>5861</v>
      </c>
      <c r="J656" s="351"/>
    </row>
    <row r="657" spans="1:10">
      <c r="A657" s="322">
        <v>42555</v>
      </c>
      <c r="B657" s="299" t="s">
        <v>4183</v>
      </c>
      <c r="C657" s="27">
        <v>63.75</v>
      </c>
      <c r="D657" s="315" t="s">
        <v>819</v>
      </c>
      <c r="E657" s="48">
        <v>0</v>
      </c>
      <c r="F657" s="81"/>
      <c r="G657" s="48">
        <v>823250.98</v>
      </c>
      <c r="J657" s="351"/>
    </row>
    <row r="658" spans="1:10">
      <c r="A658" s="322">
        <v>42555</v>
      </c>
      <c r="B658" s="299" t="s">
        <v>4184</v>
      </c>
      <c r="C658" s="27">
        <v>398.44</v>
      </c>
      <c r="D658" s="315" t="s">
        <v>819</v>
      </c>
      <c r="E658" s="48">
        <v>0</v>
      </c>
      <c r="F658" s="81"/>
      <c r="G658" s="48">
        <v>823314.73</v>
      </c>
      <c r="J658" s="351"/>
    </row>
    <row r="659" spans="1:10">
      <c r="A659" s="322">
        <v>42555</v>
      </c>
      <c r="B659" s="9" t="s">
        <v>4185</v>
      </c>
      <c r="C659" s="27">
        <v>0</v>
      </c>
      <c r="D659" s="315"/>
      <c r="E659" s="48">
        <v>16263.66</v>
      </c>
      <c r="F659" s="81">
        <v>1</v>
      </c>
      <c r="G659" s="48">
        <v>823713.17</v>
      </c>
      <c r="H659" s="347" t="s">
        <v>5861</v>
      </c>
      <c r="J659" s="351"/>
    </row>
    <row r="660" spans="1:10">
      <c r="A660" s="322">
        <v>42555</v>
      </c>
      <c r="B660" s="299" t="s">
        <v>4180</v>
      </c>
      <c r="C660" s="27">
        <v>19.97</v>
      </c>
      <c r="D660" s="315" t="s">
        <v>819</v>
      </c>
      <c r="E660" s="48">
        <v>0</v>
      </c>
      <c r="F660" s="81"/>
      <c r="G660" s="48">
        <v>807449.51</v>
      </c>
      <c r="J660" s="351"/>
    </row>
    <row r="661" spans="1:10">
      <c r="A661" s="322">
        <v>42555</v>
      </c>
      <c r="B661" s="299" t="s">
        <v>4181</v>
      </c>
      <c r="C661" s="27">
        <v>124.84</v>
      </c>
      <c r="D661" s="315" t="s">
        <v>819</v>
      </c>
      <c r="E661" s="48">
        <v>0</v>
      </c>
      <c r="F661" s="81"/>
      <c r="G661" s="48">
        <v>807469.48</v>
      </c>
      <c r="J661" s="351"/>
    </row>
    <row r="662" spans="1:10">
      <c r="A662" s="322">
        <v>42555</v>
      </c>
      <c r="B662" s="9" t="s">
        <v>4182</v>
      </c>
      <c r="C662" s="27">
        <v>0</v>
      </c>
      <c r="D662" s="315"/>
      <c r="E662" s="48">
        <v>48168.87</v>
      </c>
      <c r="F662" s="81">
        <v>10</v>
      </c>
      <c r="G662" s="48">
        <v>807594.32</v>
      </c>
      <c r="H662" s="347" t="s">
        <v>5862</v>
      </c>
      <c r="J662" s="351"/>
    </row>
    <row r="663" spans="1:10">
      <c r="A663" s="322">
        <v>42555</v>
      </c>
      <c r="B663" s="299" t="s">
        <v>4183</v>
      </c>
      <c r="C663" s="27">
        <v>94.67</v>
      </c>
      <c r="D663" s="315" t="s">
        <v>819</v>
      </c>
      <c r="E663" s="48">
        <v>0</v>
      </c>
      <c r="F663" s="81"/>
      <c r="G663" s="48">
        <v>759425.45</v>
      </c>
      <c r="J663" s="351"/>
    </row>
    <row r="664" spans="1:10">
      <c r="A664" s="322">
        <v>42555</v>
      </c>
      <c r="B664" s="299" t="s">
        <v>4184</v>
      </c>
      <c r="C664" s="27">
        <v>591.71</v>
      </c>
      <c r="D664" s="315" t="s">
        <v>819</v>
      </c>
      <c r="E664" s="48">
        <v>0</v>
      </c>
      <c r="F664" s="81"/>
      <c r="G664" s="48">
        <v>759520.12</v>
      </c>
      <c r="J664" s="351"/>
    </row>
    <row r="665" spans="1:10">
      <c r="A665" s="322">
        <v>42555</v>
      </c>
      <c r="B665" s="9" t="s">
        <v>4185</v>
      </c>
      <c r="C665" s="27">
        <v>0</v>
      </c>
      <c r="D665" s="315"/>
      <c r="E665" s="48">
        <v>24152</v>
      </c>
      <c r="F665" s="81">
        <v>10</v>
      </c>
      <c r="G665" s="48">
        <v>760111.83</v>
      </c>
      <c r="H665" s="347" t="s">
        <v>5862</v>
      </c>
      <c r="J665" s="351"/>
    </row>
    <row r="666" spans="1:10">
      <c r="A666" s="322">
        <v>42553</v>
      </c>
      <c r="B666" s="9" t="s">
        <v>5863</v>
      </c>
      <c r="C666" s="27">
        <v>0</v>
      </c>
      <c r="D666" s="315"/>
      <c r="E666" s="48">
        <v>64902.22</v>
      </c>
      <c r="F666" s="81">
        <v>39</v>
      </c>
      <c r="G666" s="48">
        <v>735959.83</v>
      </c>
      <c r="J666" s="351"/>
    </row>
    <row r="667" spans="1:10">
      <c r="A667" s="322">
        <v>42553</v>
      </c>
      <c r="B667" s="9" t="s">
        <v>5863</v>
      </c>
      <c r="C667" s="27">
        <v>0</v>
      </c>
      <c r="D667" s="315"/>
      <c r="E667" s="48">
        <v>194159.15</v>
      </c>
      <c r="F667" s="81">
        <v>13</v>
      </c>
      <c r="G667" s="48">
        <v>671057.61</v>
      </c>
      <c r="J667" s="351"/>
    </row>
    <row r="668" spans="1:10">
      <c r="A668" s="322">
        <v>42553</v>
      </c>
      <c r="B668" s="9" t="s">
        <v>5270</v>
      </c>
      <c r="C668" s="27">
        <v>1841.64</v>
      </c>
      <c r="D668" s="315">
        <v>15</v>
      </c>
      <c r="E668" s="48">
        <v>0</v>
      </c>
      <c r="F668" s="81"/>
      <c r="G668" s="48">
        <v>476898.46</v>
      </c>
      <c r="H668" s="333" t="s">
        <v>2417</v>
      </c>
      <c r="J668" s="351"/>
    </row>
    <row r="669" spans="1:10">
      <c r="A669" s="322">
        <v>42553</v>
      </c>
      <c r="B669" s="9" t="s">
        <v>5272</v>
      </c>
      <c r="C669" s="27">
        <v>4142.49</v>
      </c>
      <c r="D669" s="315">
        <v>14</v>
      </c>
      <c r="E669" s="48">
        <v>0</v>
      </c>
      <c r="F669" s="81"/>
      <c r="G669" s="48">
        <v>478740.1</v>
      </c>
      <c r="H669" s="333" t="s">
        <v>5864</v>
      </c>
      <c r="J669" s="351"/>
    </row>
    <row r="670" spans="1:10">
      <c r="A670" s="322">
        <v>42553</v>
      </c>
      <c r="B670" s="9" t="s">
        <v>5077</v>
      </c>
      <c r="C670" s="27">
        <v>0</v>
      </c>
      <c r="D670" s="315"/>
      <c r="E670" s="48">
        <v>159000</v>
      </c>
      <c r="F670" s="81">
        <v>4</v>
      </c>
      <c r="G670" s="48">
        <v>482882.59</v>
      </c>
      <c r="H670" s="333" t="s">
        <v>5865</v>
      </c>
      <c r="J670" s="351"/>
    </row>
    <row r="671" spans="1:10">
      <c r="A671" s="322">
        <v>42553</v>
      </c>
      <c r="B671" s="284" t="s">
        <v>5866</v>
      </c>
      <c r="C671" s="27">
        <v>5000</v>
      </c>
      <c r="D671" s="315" t="s">
        <v>5900</v>
      </c>
      <c r="E671" s="48">
        <v>0</v>
      </c>
      <c r="F671" s="81"/>
      <c r="G671" s="48">
        <v>323882.59000000003</v>
      </c>
      <c r="J671" s="351"/>
    </row>
    <row r="672" spans="1:10">
      <c r="A672" s="322">
        <v>42553</v>
      </c>
      <c r="B672" s="9" t="s">
        <v>5867</v>
      </c>
      <c r="C672" s="27">
        <v>0</v>
      </c>
      <c r="D672" s="315"/>
      <c r="E672" s="48">
        <v>235758.25</v>
      </c>
      <c r="F672" s="81" t="s">
        <v>768</v>
      </c>
      <c r="G672" s="48">
        <v>328882.59000000003</v>
      </c>
      <c r="H672" s="333" t="s">
        <v>5868</v>
      </c>
      <c r="J672" s="351"/>
    </row>
    <row r="673" spans="1:10">
      <c r="A673" s="322">
        <v>42553</v>
      </c>
      <c r="B673" s="9" t="s">
        <v>5869</v>
      </c>
      <c r="C673" s="27">
        <v>0</v>
      </c>
      <c r="D673" s="315"/>
      <c r="E673" s="48">
        <v>3905.91</v>
      </c>
      <c r="F673" s="81" t="s">
        <v>767</v>
      </c>
      <c r="G673" s="48">
        <v>93124.34</v>
      </c>
      <c r="H673" s="333" t="s">
        <v>5870</v>
      </c>
      <c r="J673" s="351"/>
    </row>
    <row r="674" spans="1:10">
      <c r="A674" s="322">
        <v>42555</v>
      </c>
      <c r="B674" s="9" t="s">
        <v>5871</v>
      </c>
      <c r="C674" s="27">
        <v>11076</v>
      </c>
      <c r="D674" s="315" t="s">
        <v>771</v>
      </c>
      <c r="E674" s="48">
        <v>0</v>
      </c>
      <c r="F674" s="81"/>
      <c r="G674" s="48">
        <v>89218.43</v>
      </c>
      <c r="J674" s="351"/>
    </row>
    <row r="675" spans="1:10">
      <c r="A675" s="322">
        <v>42555</v>
      </c>
      <c r="B675" s="9" t="s">
        <v>5872</v>
      </c>
      <c r="C675" s="27">
        <v>3605</v>
      </c>
      <c r="D675" s="315">
        <v>8</v>
      </c>
      <c r="E675" s="48">
        <v>0</v>
      </c>
      <c r="F675" s="361"/>
      <c r="G675" s="48">
        <v>100294.43</v>
      </c>
      <c r="J675" s="351"/>
    </row>
    <row r="676" spans="1:10">
      <c r="A676" s="322">
        <v>42552</v>
      </c>
      <c r="B676" s="9" t="s">
        <v>5873</v>
      </c>
      <c r="C676" s="27">
        <v>50000</v>
      </c>
      <c r="D676" s="315">
        <v>7</v>
      </c>
      <c r="E676" s="48">
        <v>0</v>
      </c>
      <c r="F676" s="81"/>
      <c r="G676" s="48">
        <v>103899.43</v>
      </c>
      <c r="J676" s="351"/>
    </row>
    <row r="677" spans="1:10">
      <c r="A677" s="322">
        <v>42552</v>
      </c>
      <c r="B677" s="9" t="s">
        <v>5874</v>
      </c>
      <c r="C677" s="27">
        <v>9744.75</v>
      </c>
      <c r="D677" s="315">
        <v>4</v>
      </c>
      <c r="E677" s="48">
        <v>0</v>
      </c>
      <c r="F677" s="81"/>
      <c r="G677" s="48">
        <v>153899.43</v>
      </c>
      <c r="J677" s="351"/>
    </row>
    <row r="678" spans="1:10">
      <c r="A678" s="322">
        <v>42552</v>
      </c>
      <c r="B678" s="9" t="s">
        <v>5875</v>
      </c>
      <c r="C678" s="27">
        <v>6878.79</v>
      </c>
      <c r="D678" s="315">
        <v>6</v>
      </c>
      <c r="E678" s="48">
        <v>0</v>
      </c>
      <c r="F678" s="81"/>
      <c r="G678" s="48">
        <v>163644.18</v>
      </c>
      <c r="J678" s="351"/>
    </row>
    <row r="679" spans="1:10">
      <c r="A679" s="322">
        <v>42552</v>
      </c>
      <c r="B679" s="9" t="s">
        <v>5876</v>
      </c>
      <c r="C679" s="27">
        <v>8024.55</v>
      </c>
      <c r="D679" s="315">
        <v>5</v>
      </c>
      <c r="E679" s="48">
        <v>0</v>
      </c>
      <c r="F679" s="81"/>
      <c r="G679" s="48">
        <v>170522.97</v>
      </c>
      <c r="J679" s="351"/>
    </row>
    <row r="680" spans="1:10">
      <c r="A680" s="322">
        <v>42552</v>
      </c>
      <c r="B680" s="9" t="s">
        <v>5877</v>
      </c>
      <c r="C680" s="27">
        <v>390105.92</v>
      </c>
      <c r="D680" s="315">
        <v>13</v>
      </c>
      <c r="E680" s="48">
        <v>0</v>
      </c>
      <c r="F680" s="81"/>
      <c r="G680" s="48">
        <v>178547.52</v>
      </c>
      <c r="J680" s="351"/>
    </row>
    <row r="681" spans="1:10">
      <c r="A681" s="322">
        <v>42552</v>
      </c>
      <c r="B681" s="9" t="s">
        <v>5307</v>
      </c>
      <c r="C681" s="27">
        <v>0</v>
      </c>
      <c r="D681" s="315"/>
      <c r="E681" s="48">
        <v>3030</v>
      </c>
      <c r="F681" s="81">
        <v>28</v>
      </c>
      <c r="G681" s="48">
        <v>568653.43999999994</v>
      </c>
      <c r="H681" s="333" t="s">
        <v>5878</v>
      </c>
      <c r="J681" s="351"/>
    </row>
    <row r="682" spans="1:10">
      <c r="A682" s="322">
        <v>42552</v>
      </c>
      <c r="B682" s="9" t="s">
        <v>5879</v>
      </c>
      <c r="C682" s="27">
        <v>14999.99</v>
      </c>
      <c r="D682" s="315">
        <v>12</v>
      </c>
      <c r="E682" s="48">
        <v>0</v>
      </c>
      <c r="F682" s="81"/>
      <c r="G682" s="48">
        <v>565623.43999999994</v>
      </c>
      <c r="J682" s="351"/>
    </row>
    <row r="683" spans="1:10">
      <c r="A683" s="322">
        <v>42552</v>
      </c>
      <c r="B683" s="9" t="s">
        <v>4294</v>
      </c>
      <c r="C683" s="27">
        <v>0</v>
      </c>
      <c r="D683" s="315"/>
      <c r="E683" s="48">
        <v>100000</v>
      </c>
      <c r="F683" s="81">
        <v>8</v>
      </c>
      <c r="G683" s="48">
        <v>580623.43000000005</v>
      </c>
      <c r="H683" s="333" t="s">
        <v>5880</v>
      </c>
      <c r="J683" s="351"/>
    </row>
    <row r="684" spans="1:10">
      <c r="A684" s="322">
        <v>42552</v>
      </c>
      <c r="B684" s="9" t="s">
        <v>5881</v>
      </c>
      <c r="C684" s="27">
        <v>0</v>
      </c>
      <c r="D684" s="315"/>
      <c r="E684" s="48">
        <v>20000</v>
      </c>
      <c r="F684" s="81"/>
      <c r="G684" s="48">
        <v>480623.43</v>
      </c>
      <c r="J684" s="351"/>
    </row>
    <row r="685" spans="1:10">
      <c r="A685" s="322">
        <v>42552</v>
      </c>
      <c r="B685" s="9" t="s">
        <v>5642</v>
      </c>
      <c r="C685" s="27">
        <v>0</v>
      </c>
      <c r="D685" s="315"/>
      <c r="E685" s="48">
        <v>150106.09</v>
      </c>
      <c r="F685" s="81">
        <v>7</v>
      </c>
      <c r="G685" s="48">
        <v>460623.43</v>
      </c>
      <c r="H685" s="333" t="s">
        <v>5882</v>
      </c>
      <c r="J685" s="351"/>
    </row>
    <row r="686" spans="1:10">
      <c r="A686" s="322">
        <v>42552</v>
      </c>
      <c r="B686" s="9" t="s">
        <v>5883</v>
      </c>
      <c r="C686" s="27">
        <v>1423039.63</v>
      </c>
      <c r="D686" s="315">
        <v>1</v>
      </c>
      <c r="E686" s="48">
        <v>0</v>
      </c>
      <c r="F686" s="81"/>
      <c r="G686" s="48">
        <v>310517.34000000003</v>
      </c>
      <c r="J686" s="351"/>
    </row>
    <row r="687" spans="1:10">
      <c r="A687" s="357">
        <v>42552</v>
      </c>
      <c r="B687" s="255" t="s">
        <v>5884</v>
      </c>
      <c r="C687" s="17">
        <v>0</v>
      </c>
      <c r="D687" s="315"/>
      <c r="E687" s="41">
        <v>7089.99</v>
      </c>
      <c r="F687" s="81">
        <v>214</v>
      </c>
      <c r="G687" s="41">
        <v>1733556.97</v>
      </c>
      <c r="H687" s="333" t="s">
        <v>5885</v>
      </c>
      <c r="J687" s="351"/>
    </row>
    <row r="688" spans="1:10">
      <c r="A688" s="357">
        <v>42552</v>
      </c>
      <c r="B688" s="255" t="s">
        <v>5886</v>
      </c>
      <c r="C688" s="17">
        <v>0</v>
      </c>
      <c r="D688" s="315"/>
      <c r="E688" s="41">
        <v>3940</v>
      </c>
      <c r="F688" s="81">
        <v>3</v>
      </c>
      <c r="G688" s="41">
        <v>1726466.98</v>
      </c>
      <c r="H688" s="333" t="s">
        <v>5887</v>
      </c>
      <c r="J688" s="351"/>
    </row>
    <row r="689" spans="1:10">
      <c r="A689" s="357">
        <v>42552</v>
      </c>
      <c r="B689" s="255" t="s">
        <v>5888</v>
      </c>
      <c r="C689" s="17">
        <v>0</v>
      </c>
      <c r="D689" s="315"/>
      <c r="E689" s="41">
        <v>413000</v>
      </c>
      <c r="F689" s="81">
        <v>6</v>
      </c>
      <c r="G689" s="41">
        <v>1722526.98</v>
      </c>
      <c r="H689" s="333" t="s">
        <v>5889</v>
      </c>
      <c r="J689" s="351"/>
    </row>
    <row r="690" spans="1:10">
      <c r="A690" s="357">
        <v>42552</v>
      </c>
      <c r="B690" s="358" t="s">
        <v>5890</v>
      </c>
      <c r="C690" s="17">
        <v>5000</v>
      </c>
      <c r="D690" s="315" t="s">
        <v>5900</v>
      </c>
      <c r="E690" s="41">
        <v>0</v>
      </c>
      <c r="F690" s="81"/>
      <c r="G690" s="41">
        <v>1309526.98</v>
      </c>
      <c r="J690" s="351"/>
    </row>
    <row r="691" spans="1:10">
      <c r="A691" s="357">
        <v>42552</v>
      </c>
      <c r="B691" s="359" t="s">
        <v>5891</v>
      </c>
      <c r="C691" s="27">
        <v>0</v>
      </c>
      <c r="D691" s="315"/>
      <c r="E691" s="48">
        <v>234667.57</v>
      </c>
      <c r="F691" s="81" t="s">
        <v>2481</v>
      </c>
      <c r="G691" s="48">
        <v>1314526.98</v>
      </c>
      <c r="H691" s="333" t="s">
        <v>5892</v>
      </c>
      <c r="J691" s="351"/>
    </row>
    <row r="692" spans="1:10">
      <c r="A692" s="357">
        <v>42552</v>
      </c>
      <c r="B692" s="359" t="s">
        <v>5893</v>
      </c>
      <c r="C692" s="27">
        <v>0</v>
      </c>
      <c r="D692" s="315"/>
      <c r="E692" s="48">
        <v>9320.7000000000007</v>
      </c>
      <c r="F692" s="81" t="s">
        <v>2480</v>
      </c>
      <c r="G692" s="48">
        <v>1079859.4099999999</v>
      </c>
      <c r="H692" s="333" t="s">
        <v>5894</v>
      </c>
      <c r="J692" s="351"/>
    </row>
    <row r="693" spans="1:10">
      <c r="A693" s="357">
        <v>42552</v>
      </c>
      <c r="B693" s="360" t="s">
        <v>4180</v>
      </c>
      <c r="C693" s="27">
        <v>22.92</v>
      </c>
      <c r="D693" s="315" t="s">
        <v>819</v>
      </c>
      <c r="E693" s="48">
        <v>0</v>
      </c>
      <c r="F693" s="81"/>
      <c r="G693" s="48">
        <v>1070538.71</v>
      </c>
      <c r="J693" s="351"/>
    </row>
    <row r="694" spans="1:10">
      <c r="A694" s="357">
        <v>42552</v>
      </c>
      <c r="B694" s="360" t="s">
        <v>4181</v>
      </c>
      <c r="C694" s="27">
        <v>143.28</v>
      </c>
      <c r="D694" s="315" t="s">
        <v>819</v>
      </c>
      <c r="E694" s="48">
        <v>0</v>
      </c>
      <c r="F694" s="81"/>
      <c r="G694" s="48">
        <v>1070561.6299999999</v>
      </c>
      <c r="J694" s="351"/>
    </row>
    <row r="695" spans="1:10">
      <c r="A695" s="357">
        <v>42552</v>
      </c>
      <c r="B695" s="359" t="s">
        <v>4182</v>
      </c>
      <c r="C695" s="27">
        <v>0</v>
      </c>
      <c r="D695" s="315"/>
      <c r="E695" s="48">
        <v>35808.089999999997</v>
      </c>
      <c r="F695" s="81" t="s">
        <v>769</v>
      </c>
      <c r="G695" s="48">
        <v>1070704.9099999999</v>
      </c>
      <c r="H695" s="347" t="s">
        <v>5895</v>
      </c>
      <c r="J695" s="351"/>
    </row>
    <row r="696" spans="1:10">
      <c r="A696" s="357">
        <v>42552</v>
      </c>
      <c r="B696" s="360" t="s">
        <v>4183</v>
      </c>
      <c r="C696" s="27">
        <v>67.12</v>
      </c>
      <c r="D696" s="315" t="s">
        <v>819</v>
      </c>
      <c r="E696" s="48">
        <v>0</v>
      </c>
      <c r="F696" s="81"/>
      <c r="G696" s="48">
        <v>1034896.82</v>
      </c>
      <c r="J696" s="351"/>
    </row>
    <row r="697" spans="1:10">
      <c r="A697" s="357">
        <v>42552</v>
      </c>
      <c r="B697" s="360" t="s">
        <v>4184</v>
      </c>
      <c r="C697" s="27">
        <v>419.5</v>
      </c>
      <c r="D697" s="315" t="s">
        <v>819</v>
      </c>
      <c r="E697" s="48">
        <v>0</v>
      </c>
      <c r="F697" s="81"/>
      <c r="G697" s="48">
        <v>1034963.94</v>
      </c>
      <c r="J697" s="351"/>
    </row>
    <row r="698" spans="1:10">
      <c r="A698" s="357">
        <v>42552</v>
      </c>
      <c r="B698" s="359" t="s">
        <v>4185</v>
      </c>
      <c r="C698" s="27">
        <v>0</v>
      </c>
      <c r="D698" s="315"/>
      <c r="E698" s="48">
        <v>17123.78</v>
      </c>
      <c r="F698" s="81" t="s">
        <v>769</v>
      </c>
      <c r="G698" s="48">
        <v>1035383.44</v>
      </c>
      <c r="H698" s="347" t="s">
        <v>5895</v>
      </c>
      <c r="J698" s="351"/>
    </row>
    <row r="699" spans="1:10">
      <c r="A699" s="357">
        <v>42552</v>
      </c>
      <c r="B699" s="360" t="s">
        <v>5896</v>
      </c>
      <c r="C699" s="27">
        <v>327.68</v>
      </c>
      <c r="D699" s="315" t="s">
        <v>819</v>
      </c>
      <c r="E699" s="48">
        <v>0</v>
      </c>
      <c r="F699" s="81"/>
      <c r="G699" s="48">
        <v>1018259.66</v>
      </c>
      <c r="J699" s="351"/>
    </row>
    <row r="700" spans="1:10">
      <c r="A700" s="357">
        <v>42552</v>
      </c>
      <c r="B700" s="360" t="s">
        <v>5897</v>
      </c>
      <c r="C700" s="27">
        <v>2048</v>
      </c>
      <c r="D700" s="315" t="s">
        <v>819</v>
      </c>
      <c r="E700" s="48">
        <v>0</v>
      </c>
      <c r="F700" s="81"/>
      <c r="G700" s="48">
        <v>1018587.34</v>
      </c>
      <c r="J700" s="351"/>
    </row>
    <row r="701" spans="1:10">
      <c r="A701" s="322">
        <v>42551</v>
      </c>
      <c r="B701" s="9" t="s">
        <v>5898</v>
      </c>
      <c r="C701" s="216">
        <v>0</v>
      </c>
      <c r="D701" s="254"/>
      <c r="E701" s="245">
        <v>10000</v>
      </c>
      <c r="F701" s="343" t="s">
        <v>776</v>
      </c>
      <c r="G701" s="210"/>
      <c r="H701" s="333" t="s">
        <v>5899</v>
      </c>
      <c r="J701" s="351"/>
    </row>
    <row r="702" spans="1:10">
      <c r="G702" s="41">
        <v>1010635.34</v>
      </c>
      <c r="J702" s="41"/>
    </row>
    <row r="703" spans="1:10">
      <c r="H703" s="333">
        <v>1840</v>
      </c>
    </row>
    <row r="705" spans="3:9">
      <c r="C705" s="17">
        <f>16026+C205</f>
        <v>17046</v>
      </c>
      <c r="D705" s="315"/>
      <c r="E705" s="41">
        <f>+C705*0.16</f>
        <v>2727.36</v>
      </c>
      <c r="F705" s="81"/>
      <c r="I705" s="333"/>
    </row>
    <row r="706" spans="3:9">
      <c r="I706" s="333"/>
    </row>
    <row r="707" spans="3:9">
      <c r="I707" s="333"/>
    </row>
  </sheetData>
  <autoFilter ref="A6:H703"/>
  <mergeCells count="3">
    <mergeCell ref="A1:G1"/>
    <mergeCell ref="A3:B3"/>
    <mergeCell ref="A4:B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818"/>
  <sheetViews>
    <sheetView topLeftCell="A175" workbookViewId="0">
      <selection activeCell="E187" sqref="E187"/>
    </sheetView>
  </sheetViews>
  <sheetFormatPr baseColWidth="10" defaultRowHeight="11.25"/>
  <cols>
    <col min="1" max="1" width="8.7109375" style="2" bestFit="1" customWidth="1"/>
    <col min="2" max="2" width="69" style="255" bestFit="1" customWidth="1"/>
    <col min="3" max="3" width="11.140625" style="2" bestFit="1" customWidth="1"/>
    <col min="4" max="4" width="6.5703125" style="397" bestFit="1" customWidth="1"/>
    <col min="5" max="5" width="11.140625" style="2" bestFit="1" customWidth="1"/>
    <col min="6" max="6" width="5.42578125" style="344" bestFit="1" customWidth="1"/>
    <col min="7" max="7" width="11.140625" style="2" bestFit="1" customWidth="1"/>
    <col min="8" max="8" width="25.140625" style="333" customWidth="1"/>
    <col min="9" max="9" width="16.28515625" style="2" customWidth="1"/>
    <col min="10" max="10" width="11.140625" style="2" bestFit="1" customWidth="1"/>
    <col min="11" max="11" width="9.85546875" style="2" bestFit="1" customWidth="1"/>
    <col min="12" max="12" width="5.85546875" style="2" bestFit="1" customWidth="1"/>
    <col min="13" max="16384" width="11.42578125" style="2"/>
  </cols>
  <sheetData>
    <row r="1" spans="1:11" ht="12" thickBot="1">
      <c r="A1" s="505" t="s">
        <v>0</v>
      </c>
      <c r="B1" s="506"/>
      <c r="C1" s="506"/>
      <c r="D1" s="506"/>
      <c r="E1" s="506"/>
      <c r="F1" s="506"/>
      <c r="G1" s="508"/>
    </row>
    <row r="2" spans="1:11">
      <c r="A2" s="260">
        <v>42522</v>
      </c>
      <c r="B2" s="261" t="s">
        <v>1</v>
      </c>
      <c r="C2" s="321"/>
      <c r="D2" s="395"/>
      <c r="E2" s="320"/>
      <c r="F2" s="342"/>
      <c r="G2" s="321"/>
    </row>
    <row r="3" spans="1:11">
      <c r="A3" s="498" t="s">
        <v>2</v>
      </c>
      <c r="B3" s="498"/>
      <c r="C3" s="321"/>
      <c r="D3" s="395"/>
      <c r="E3" s="320"/>
      <c r="F3" s="342"/>
      <c r="G3" s="321"/>
    </row>
    <row r="4" spans="1:11">
      <c r="A4" s="500" t="s">
        <v>3</v>
      </c>
      <c r="B4" s="500"/>
      <c r="C4" s="321"/>
      <c r="D4" s="395"/>
      <c r="E4" s="320"/>
      <c r="F4" s="342"/>
      <c r="G4" s="321"/>
    </row>
    <row r="5" spans="1:11">
      <c r="A5" s="262"/>
      <c r="B5" s="378"/>
      <c r="C5" s="321"/>
      <c r="D5" s="395"/>
      <c r="E5" s="320"/>
      <c r="F5" s="342"/>
      <c r="G5" s="321"/>
    </row>
    <row r="6" spans="1:11">
      <c r="A6" s="106" t="s">
        <v>4</v>
      </c>
      <c r="B6" s="9" t="s">
        <v>5</v>
      </c>
      <c r="C6" s="387" t="s">
        <v>6</v>
      </c>
      <c r="D6" s="395"/>
      <c r="E6" s="263" t="s">
        <v>7</v>
      </c>
      <c r="F6" s="304"/>
      <c r="G6" s="263" t="s">
        <v>8</v>
      </c>
    </row>
    <row r="7" spans="1:11">
      <c r="A7" s="322">
        <v>42613</v>
      </c>
      <c r="B7" s="299" t="s">
        <v>5921</v>
      </c>
      <c r="C7" s="48">
        <v>545.03</v>
      </c>
      <c r="D7" s="341" t="s">
        <v>759</v>
      </c>
      <c r="E7" s="48"/>
      <c r="F7" s="81"/>
      <c r="G7" s="48">
        <f t="shared" ref="G7:G70" si="0">+G8-C7+E7</f>
        <v>2556975.0400000005</v>
      </c>
      <c r="H7" s="333" t="s">
        <v>819</v>
      </c>
      <c r="J7" s="351"/>
      <c r="K7" s="351"/>
    </row>
    <row r="8" spans="1:11">
      <c r="A8" s="322">
        <v>42613</v>
      </c>
      <c r="B8" s="299" t="s">
        <v>5922</v>
      </c>
      <c r="C8" s="48">
        <v>3406.48</v>
      </c>
      <c r="D8" s="341" t="s">
        <v>759</v>
      </c>
      <c r="E8" s="48"/>
      <c r="F8" s="81"/>
      <c r="G8" s="48">
        <f t="shared" si="0"/>
        <v>2557520.0700000003</v>
      </c>
      <c r="H8" s="333" t="s">
        <v>819</v>
      </c>
      <c r="J8" s="351"/>
      <c r="K8" s="351"/>
    </row>
    <row r="9" spans="1:11">
      <c r="A9" s="322">
        <v>42613</v>
      </c>
      <c r="B9" s="9" t="s">
        <v>5923</v>
      </c>
      <c r="C9" s="48">
        <v>1065.01</v>
      </c>
      <c r="D9" s="341">
        <v>247</v>
      </c>
      <c r="E9" s="48"/>
      <c r="F9" s="81"/>
      <c r="G9" s="48">
        <f t="shared" si="0"/>
        <v>2560926.5500000003</v>
      </c>
      <c r="H9" s="333" t="s">
        <v>5924</v>
      </c>
      <c r="J9" s="351"/>
      <c r="K9" s="351"/>
    </row>
    <row r="10" spans="1:11">
      <c r="A10" s="322">
        <v>42613</v>
      </c>
      <c r="B10" s="9" t="s">
        <v>5925</v>
      </c>
      <c r="C10" s="48"/>
      <c r="D10" s="341"/>
      <c r="E10" s="48">
        <v>31000</v>
      </c>
      <c r="F10" s="81"/>
      <c r="G10" s="48">
        <f t="shared" si="0"/>
        <v>2561991.56</v>
      </c>
      <c r="H10" s="333" t="s">
        <v>5926</v>
      </c>
      <c r="J10" s="351"/>
      <c r="K10" s="351"/>
    </row>
    <row r="11" spans="1:11">
      <c r="A11" s="322">
        <v>42613</v>
      </c>
      <c r="B11" s="9" t="s">
        <v>5927</v>
      </c>
      <c r="C11" s="48"/>
      <c r="D11" s="341"/>
      <c r="E11" s="48">
        <v>30000</v>
      </c>
      <c r="F11" s="81"/>
      <c r="G11" s="48">
        <f t="shared" si="0"/>
        <v>2530991.56</v>
      </c>
      <c r="H11" s="333" t="s">
        <v>5926</v>
      </c>
      <c r="J11" s="351"/>
      <c r="K11" s="351"/>
    </row>
    <row r="12" spans="1:11">
      <c r="A12" s="322">
        <v>42613</v>
      </c>
      <c r="B12" s="9" t="s">
        <v>5928</v>
      </c>
      <c r="C12" s="48"/>
      <c r="D12" s="341"/>
      <c r="E12" s="48">
        <v>1025</v>
      </c>
      <c r="F12" s="81">
        <v>290</v>
      </c>
      <c r="G12" s="48">
        <f t="shared" si="0"/>
        <v>2500991.56</v>
      </c>
      <c r="H12" s="333" t="s">
        <v>5926</v>
      </c>
      <c r="J12" s="351"/>
      <c r="K12" s="351"/>
    </row>
    <row r="13" spans="1:11">
      <c r="A13" s="322">
        <v>42613</v>
      </c>
      <c r="B13" s="9" t="s">
        <v>5929</v>
      </c>
      <c r="C13" s="388"/>
      <c r="D13" s="396"/>
      <c r="E13" s="388">
        <v>450000</v>
      </c>
      <c r="F13" s="173">
        <v>289</v>
      </c>
      <c r="G13" s="48">
        <f t="shared" si="0"/>
        <v>2499966.56</v>
      </c>
      <c r="H13" s="333" t="s">
        <v>5926</v>
      </c>
      <c r="I13" s="2" t="s">
        <v>5930</v>
      </c>
      <c r="J13" s="351"/>
      <c r="K13" s="351"/>
    </row>
    <row r="14" spans="1:11">
      <c r="A14" s="322">
        <v>42613</v>
      </c>
      <c r="B14" s="9" t="s">
        <v>5931</v>
      </c>
      <c r="C14" s="388"/>
      <c r="D14" s="396"/>
      <c r="E14" s="388">
        <v>93500</v>
      </c>
      <c r="F14" s="173">
        <v>287</v>
      </c>
      <c r="G14" s="48">
        <f t="shared" si="0"/>
        <v>2049966.56</v>
      </c>
      <c r="H14" s="333" t="s">
        <v>5932</v>
      </c>
      <c r="J14" s="351"/>
      <c r="K14" s="351"/>
    </row>
    <row r="15" spans="1:11">
      <c r="A15" s="322">
        <v>42613</v>
      </c>
      <c r="B15" s="9" t="s">
        <v>5933</v>
      </c>
      <c r="C15" s="388"/>
      <c r="D15" s="396"/>
      <c r="E15" s="388">
        <v>20000</v>
      </c>
      <c r="F15" s="173">
        <v>288</v>
      </c>
      <c r="G15" s="48">
        <f t="shared" si="0"/>
        <v>1956466.56</v>
      </c>
      <c r="H15" s="333" t="s">
        <v>5926</v>
      </c>
      <c r="I15" s="2" t="s">
        <v>5934</v>
      </c>
      <c r="J15" s="351"/>
      <c r="K15" s="351"/>
    </row>
    <row r="16" spans="1:11">
      <c r="A16" s="322">
        <v>42613</v>
      </c>
      <c r="B16" s="9" t="s">
        <v>5935</v>
      </c>
      <c r="C16" s="388">
        <v>424.47</v>
      </c>
      <c r="D16" s="396">
        <v>246</v>
      </c>
      <c r="E16" s="388"/>
      <c r="F16" s="173"/>
      <c r="G16" s="48">
        <f t="shared" si="0"/>
        <v>1936466.56</v>
      </c>
      <c r="J16" s="351"/>
      <c r="K16" s="351"/>
    </row>
    <row r="17" spans="1:11">
      <c r="A17" s="322">
        <v>42613</v>
      </c>
      <c r="B17" s="9" t="s">
        <v>5936</v>
      </c>
      <c r="C17" s="388">
        <v>2249.2399999999998</v>
      </c>
      <c r="D17" s="396">
        <v>178</v>
      </c>
      <c r="E17" s="388"/>
      <c r="F17" s="173"/>
      <c r="G17" s="48">
        <f t="shared" si="0"/>
        <v>1936891.03</v>
      </c>
      <c r="J17" s="351"/>
      <c r="K17" s="351"/>
    </row>
    <row r="18" spans="1:11">
      <c r="A18" s="322">
        <v>42613</v>
      </c>
      <c r="B18" s="9" t="s">
        <v>5937</v>
      </c>
      <c r="C18" s="388"/>
      <c r="D18" s="396"/>
      <c r="E18" s="388">
        <v>573120</v>
      </c>
      <c r="F18" s="173">
        <v>294</v>
      </c>
      <c r="G18" s="48">
        <f t="shared" si="0"/>
        <v>1939140.27</v>
      </c>
      <c r="H18" s="333" t="s">
        <v>6787</v>
      </c>
      <c r="J18" s="351"/>
      <c r="K18" s="351"/>
    </row>
    <row r="19" spans="1:11">
      <c r="A19" s="322">
        <v>42613</v>
      </c>
      <c r="B19" s="9" t="s">
        <v>5938</v>
      </c>
      <c r="C19" s="388"/>
      <c r="D19" s="396"/>
      <c r="E19" s="388">
        <v>174000</v>
      </c>
      <c r="F19" s="173">
        <v>293</v>
      </c>
      <c r="G19" s="48">
        <f t="shared" si="0"/>
        <v>1366020.27</v>
      </c>
      <c r="J19" s="351"/>
      <c r="K19" s="351"/>
    </row>
    <row r="20" spans="1:11">
      <c r="A20" s="322">
        <v>42613</v>
      </c>
      <c r="B20" s="9" t="s">
        <v>5939</v>
      </c>
      <c r="C20" s="388"/>
      <c r="D20" s="396"/>
      <c r="E20" s="388">
        <v>1840</v>
      </c>
      <c r="F20" s="173"/>
      <c r="G20" s="48">
        <f t="shared" si="0"/>
        <v>1192020.27</v>
      </c>
      <c r="H20" s="333" t="s">
        <v>5926</v>
      </c>
      <c r="I20" s="2" t="s">
        <v>5940</v>
      </c>
      <c r="J20" s="351"/>
      <c r="K20" s="351"/>
    </row>
    <row r="21" spans="1:11">
      <c r="A21" s="322">
        <v>42613</v>
      </c>
      <c r="B21" s="9" t="s">
        <v>5941</v>
      </c>
      <c r="C21" s="388">
        <v>759431.87</v>
      </c>
      <c r="D21" s="396">
        <v>245</v>
      </c>
      <c r="E21" s="388"/>
      <c r="F21" s="173"/>
      <c r="G21" s="48">
        <f t="shared" si="0"/>
        <v>1190180.27</v>
      </c>
      <c r="J21" s="351"/>
      <c r="K21" s="351"/>
    </row>
    <row r="22" spans="1:11">
      <c r="A22" s="322">
        <v>42613</v>
      </c>
      <c r="B22" s="9" t="s">
        <v>5942</v>
      </c>
      <c r="C22" s="388">
        <v>76678.2</v>
      </c>
      <c r="D22" s="396">
        <v>171</v>
      </c>
      <c r="E22" s="388"/>
      <c r="F22" s="173"/>
      <c r="G22" s="48">
        <f t="shared" si="0"/>
        <v>1949612.14</v>
      </c>
      <c r="J22" s="351"/>
      <c r="K22" s="351"/>
    </row>
    <row r="23" spans="1:11">
      <c r="A23" s="322">
        <v>42613</v>
      </c>
      <c r="B23" s="291" t="s">
        <v>5943</v>
      </c>
      <c r="C23" s="48"/>
      <c r="D23" s="341"/>
      <c r="E23" s="48">
        <v>50062.75</v>
      </c>
      <c r="F23" s="81">
        <v>291</v>
      </c>
      <c r="G23" s="48">
        <f t="shared" si="0"/>
        <v>2026290.3399999999</v>
      </c>
      <c r="H23" s="333" t="s">
        <v>5944</v>
      </c>
      <c r="J23" s="351"/>
      <c r="K23" s="351"/>
    </row>
    <row r="24" spans="1:11">
      <c r="A24" s="322">
        <v>42613</v>
      </c>
      <c r="B24" s="9" t="s">
        <v>5945</v>
      </c>
      <c r="C24" s="48"/>
      <c r="D24" s="341"/>
      <c r="E24" s="48">
        <v>90000</v>
      </c>
      <c r="F24" s="81">
        <v>292</v>
      </c>
      <c r="G24" s="48">
        <f t="shared" si="0"/>
        <v>1976227.5899999999</v>
      </c>
      <c r="H24" s="333" t="s">
        <v>5946</v>
      </c>
      <c r="J24" s="351"/>
      <c r="K24" s="351"/>
    </row>
    <row r="25" spans="1:11">
      <c r="A25" s="322">
        <v>42613</v>
      </c>
      <c r="B25" s="9" t="s">
        <v>5947</v>
      </c>
      <c r="C25" s="48"/>
      <c r="D25" s="341"/>
      <c r="E25" s="48">
        <v>331200</v>
      </c>
      <c r="F25" s="81">
        <v>283</v>
      </c>
      <c r="G25" s="48">
        <f t="shared" si="0"/>
        <v>1886227.5899999999</v>
      </c>
      <c r="H25" s="333" t="s">
        <v>5926</v>
      </c>
      <c r="J25" s="351"/>
      <c r="K25" s="351"/>
    </row>
    <row r="26" spans="1:11">
      <c r="A26" s="322">
        <v>42613</v>
      </c>
      <c r="B26" s="9" t="s">
        <v>5948</v>
      </c>
      <c r="C26" s="48">
        <v>10000</v>
      </c>
      <c r="D26" s="341">
        <v>248</v>
      </c>
      <c r="E26" s="48"/>
      <c r="F26" s="81"/>
      <c r="G26" s="48">
        <f t="shared" si="0"/>
        <v>1555027.5899999999</v>
      </c>
      <c r="J26" s="351"/>
      <c r="K26" s="351"/>
    </row>
    <row r="27" spans="1:11">
      <c r="A27" s="322">
        <v>42613</v>
      </c>
      <c r="B27" s="9" t="s">
        <v>5949</v>
      </c>
      <c r="C27" s="48">
        <v>1334</v>
      </c>
      <c r="D27" s="341">
        <v>250</v>
      </c>
      <c r="E27" s="48"/>
      <c r="F27" s="81"/>
      <c r="G27" s="48">
        <f t="shared" si="0"/>
        <v>1565027.5899999999</v>
      </c>
      <c r="J27" s="351"/>
      <c r="K27" s="351"/>
    </row>
    <row r="28" spans="1:11">
      <c r="A28" s="322">
        <v>42613</v>
      </c>
      <c r="B28" s="9" t="s">
        <v>5950</v>
      </c>
      <c r="C28" s="48">
        <v>25810</v>
      </c>
      <c r="D28" s="341">
        <v>261</v>
      </c>
      <c r="E28" s="48"/>
      <c r="F28" s="81"/>
      <c r="G28" s="48">
        <f t="shared" si="0"/>
        <v>1566361.5899999999</v>
      </c>
      <c r="J28" s="351"/>
      <c r="K28" s="351"/>
    </row>
    <row r="29" spans="1:11">
      <c r="A29" s="322">
        <v>42613</v>
      </c>
      <c r="B29" s="9" t="s">
        <v>5951</v>
      </c>
      <c r="C29" s="48">
        <v>1682</v>
      </c>
      <c r="D29" s="341">
        <v>251</v>
      </c>
      <c r="E29" s="48"/>
      <c r="F29" s="81"/>
      <c r="G29" s="48">
        <f t="shared" si="0"/>
        <v>1592171.5899999999</v>
      </c>
      <c r="J29" s="351"/>
      <c r="K29" s="351"/>
    </row>
    <row r="30" spans="1:11">
      <c r="A30" s="322">
        <v>42613</v>
      </c>
      <c r="B30" s="9" t="s">
        <v>5952</v>
      </c>
      <c r="C30" s="48">
        <v>36396.699999999997</v>
      </c>
      <c r="D30" s="341">
        <v>262</v>
      </c>
      <c r="E30" s="48"/>
      <c r="F30" s="81"/>
      <c r="G30" s="48">
        <f t="shared" si="0"/>
        <v>1593853.5899999999</v>
      </c>
      <c r="J30" s="351"/>
      <c r="K30" s="351"/>
    </row>
    <row r="31" spans="1:11">
      <c r="A31" s="322">
        <v>42613</v>
      </c>
      <c r="B31" s="9" t="s">
        <v>5953</v>
      </c>
      <c r="C31" s="48">
        <v>5562.2</v>
      </c>
      <c r="D31" s="341">
        <v>252</v>
      </c>
      <c r="E31" s="48"/>
      <c r="F31" s="81"/>
      <c r="G31" s="48">
        <f t="shared" si="0"/>
        <v>1630250.2899999998</v>
      </c>
      <c r="J31" s="351"/>
      <c r="K31" s="351"/>
    </row>
    <row r="32" spans="1:11">
      <c r="A32" s="322">
        <v>42613</v>
      </c>
      <c r="B32" s="9" t="s">
        <v>5954</v>
      </c>
      <c r="C32" s="48">
        <v>3536.88</v>
      </c>
      <c r="D32" s="341">
        <v>263</v>
      </c>
      <c r="E32" s="48"/>
      <c r="F32" s="81"/>
      <c r="G32" s="48">
        <f t="shared" si="0"/>
        <v>1635812.4899999998</v>
      </c>
      <c r="J32" s="351"/>
      <c r="K32" s="351"/>
    </row>
    <row r="33" spans="1:11">
      <c r="A33" s="322">
        <v>42613</v>
      </c>
      <c r="B33" s="9" t="s">
        <v>5955</v>
      </c>
      <c r="C33" s="48">
        <v>5800</v>
      </c>
      <c r="D33" s="341">
        <v>264</v>
      </c>
      <c r="E33" s="48"/>
      <c r="F33" s="81"/>
      <c r="G33" s="48">
        <f t="shared" si="0"/>
        <v>1639349.3699999996</v>
      </c>
      <c r="J33" s="351"/>
      <c r="K33" s="351"/>
    </row>
    <row r="34" spans="1:11">
      <c r="A34" s="322">
        <v>42613</v>
      </c>
      <c r="B34" s="9" t="s">
        <v>5956</v>
      </c>
      <c r="C34" s="48">
        <v>1500</v>
      </c>
      <c r="D34" s="341">
        <v>265</v>
      </c>
      <c r="E34" s="48"/>
      <c r="F34" s="81"/>
      <c r="G34" s="48">
        <f t="shared" si="0"/>
        <v>1645149.3699999996</v>
      </c>
      <c r="J34" s="351"/>
      <c r="K34" s="351"/>
    </row>
    <row r="35" spans="1:11">
      <c r="A35" s="322">
        <v>42613</v>
      </c>
      <c r="B35" s="9" t="s">
        <v>5957</v>
      </c>
      <c r="C35" s="48">
        <v>6264.63</v>
      </c>
      <c r="D35" s="341">
        <v>253</v>
      </c>
      <c r="E35" s="48"/>
      <c r="F35" s="81"/>
      <c r="G35" s="48">
        <f t="shared" si="0"/>
        <v>1646649.3699999996</v>
      </c>
      <c r="J35" s="351"/>
      <c r="K35" s="351"/>
    </row>
    <row r="36" spans="1:11">
      <c r="A36" s="322">
        <v>42613</v>
      </c>
      <c r="B36" s="9" t="s">
        <v>5958</v>
      </c>
      <c r="C36" s="48">
        <v>500</v>
      </c>
      <c r="D36" s="341">
        <v>266</v>
      </c>
      <c r="E36" s="48"/>
      <c r="F36" s="81"/>
      <c r="G36" s="48">
        <f t="shared" si="0"/>
        <v>1652913.9999999995</v>
      </c>
      <c r="J36" s="351"/>
      <c r="K36" s="351"/>
    </row>
    <row r="37" spans="1:11">
      <c r="A37" s="322">
        <v>42613</v>
      </c>
      <c r="B37" s="9" t="s">
        <v>5959</v>
      </c>
      <c r="C37" s="48">
        <v>4640</v>
      </c>
      <c r="D37" s="341">
        <v>267</v>
      </c>
      <c r="E37" s="48"/>
      <c r="F37" s="81"/>
      <c r="G37" s="48">
        <f t="shared" si="0"/>
        <v>1653413.9999999995</v>
      </c>
      <c r="J37" s="351"/>
      <c r="K37" s="351"/>
    </row>
    <row r="38" spans="1:11">
      <c r="A38" s="322">
        <v>42613</v>
      </c>
      <c r="B38" s="9" t="s">
        <v>5960</v>
      </c>
      <c r="C38" s="48">
        <v>10672</v>
      </c>
      <c r="D38" s="341">
        <v>260</v>
      </c>
      <c r="E38" s="48"/>
      <c r="F38" s="81"/>
      <c r="G38" s="48">
        <f t="shared" si="0"/>
        <v>1658053.9999999995</v>
      </c>
      <c r="J38" s="351"/>
      <c r="K38" s="351"/>
    </row>
    <row r="39" spans="1:11">
      <c r="A39" s="322">
        <v>42613</v>
      </c>
      <c r="B39" s="9" t="s">
        <v>5961</v>
      </c>
      <c r="C39" s="48">
        <v>2336.48</v>
      </c>
      <c r="D39" s="341">
        <v>268</v>
      </c>
      <c r="E39" s="48"/>
      <c r="F39" s="81"/>
      <c r="G39" s="48">
        <f t="shared" si="0"/>
        <v>1668725.9999999995</v>
      </c>
      <c r="J39" s="351"/>
      <c r="K39" s="351"/>
    </row>
    <row r="40" spans="1:11">
      <c r="A40" s="322">
        <v>42613</v>
      </c>
      <c r="B40" s="9" t="s">
        <v>5962</v>
      </c>
      <c r="C40" s="48">
        <v>216.76</v>
      </c>
      <c r="D40" s="341">
        <v>269</v>
      </c>
      <c r="E40" s="48"/>
      <c r="F40" s="81"/>
      <c r="G40" s="48">
        <f t="shared" si="0"/>
        <v>1671062.4799999995</v>
      </c>
      <c r="J40" s="351"/>
      <c r="K40" s="351"/>
    </row>
    <row r="41" spans="1:11">
      <c r="A41" s="322">
        <v>42613</v>
      </c>
      <c r="B41" s="9" t="s">
        <v>5963</v>
      </c>
      <c r="C41" s="48">
        <v>951.2</v>
      </c>
      <c r="D41" s="341">
        <v>270</v>
      </c>
      <c r="E41" s="48"/>
      <c r="F41" s="81"/>
      <c r="G41" s="48">
        <f t="shared" si="0"/>
        <v>1671279.2399999995</v>
      </c>
      <c r="J41" s="351"/>
      <c r="K41" s="351"/>
    </row>
    <row r="42" spans="1:11">
      <c r="A42" s="322">
        <v>42613</v>
      </c>
      <c r="B42" s="9" t="s">
        <v>5964</v>
      </c>
      <c r="C42" s="48">
        <v>8700</v>
      </c>
      <c r="D42" s="341">
        <v>271</v>
      </c>
      <c r="E42" s="48"/>
      <c r="F42" s="81"/>
      <c r="G42" s="48">
        <f t="shared" si="0"/>
        <v>1672230.4399999995</v>
      </c>
      <c r="J42" s="351"/>
      <c r="K42" s="351"/>
    </row>
    <row r="43" spans="1:11">
      <c r="A43" s="322">
        <v>42613</v>
      </c>
      <c r="B43" s="9" t="s">
        <v>5965</v>
      </c>
      <c r="C43" s="48">
        <v>17729.5</v>
      </c>
      <c r="D43" s="341">
        <v>272</v>
      </c>
      <c r="E43" s="48"/>
      <c r="F43" s="81"/>
      <c r="G43" s="48">
        <f t="shared" si="0"/>
        <v>1680930.4399999995</v>
      </c>
      <c r="J43" s="351"/>
      <c r="K43" s="351"/>
    </row>
    <row r="44" spans="1:11">
      <c r="A44" s="322">
        <v>42613</v>
      </c>
      <c r="B44" s="9" t="s">
        <v>5966</v>
      </c>
      <c r="C44" s="48">
        <v>3000</v>
      </c>
      <c r="D44" s="341">
        <v>249</v>
      </c>
      <c r="E44" s="48"/>
      <c r="F44" s="81"/>
      <c r="G44" s="48">
        <f t="shared" si="0"/>
        <v>1698659.9399999995</v>
      </c>
      <c r="J44" s="351"/>
      <c r="K44" s="351"/>
    </row>
    <row r="45" spans="1:11">
      <c r="A45" s="322">
        <v>42613</v>
      </c>
      <c r="B45" s="9" t="s">
        <v>5967</v>
      </c>
      <c r="C45" s="48">
        <v>17980</v>
      </c>
      <c r="D45" s="341">
        <v>273</v>
      </c>
      <c r="E45" s="48"/>
      <c r="F45" s="81"/>
      <c r="G45" s="48">
        <f t="shared" si="0"/>
        <v>1701659.9399999995</v>
      </c>
      <c r="J45" s="351"/>
      <c r="K45" s="351"/>
    </row>
    <row r="46" spans="1:11">
      <c r="A46" s="322">
        <v>42613</v>
      </c>
      <c r="B46" s="9" t="s">
        <v>5968</v>
      </c>
      <c r="C46" s="48">
        <v>15254</v>
      </c>
      <c r="D46" s="341">
        <v>254</v>
      </c>
      <c r="E46" s="48"/>
      <c r="F46" s="81"/>
      <c r="G46" s="48">
        <f t="shared" si="0"/>
        <v>1719639.9399999995</v>
      </c>
      <c r="J46" s="351"/>
      <c r="K46" s="351"/>
    </row>
    <row r="47" spans="1:11">
      <c r="A47" s="322">
        <v>42613</v>
      </c>
      <c r="B47" s="9" t="s">
        <v>5969</v>
      </c>
      <c r="C47" s="48">
        <v>2088</v>
      </c>
      <c r="D47" s="341">
        <v>255</v>
      </c>
      <c r="E47" s="48"/>
      <c r="F47" s="81"/>
      <c r="G47" s="48">
        <f t="shared" si="0"/>
        <v>1734893.9399999995</v>
      </c>
      <c r="J47" s="351"/>
      <c r="K47" s="351"/>
    </row>
    <row r="48" spans="1:11">
      <c r="A48" s="322">
        <v>42613</v>
      </c>
      <c r="B48" s="9" t="s">
        <v>5970</v>
      </c>
      <c r="C48" s="48">
        <v>7911.2</v>
      </c>
      <c r="D48" s="341">
        <v>256</v>
      </c>
      <c r="E48" s="48"/>
      <c r="F48" s="81"/>
      <c r="G48" s="48">
        <f t="shared" si="0"/>
        <v>1736981.9399999995</v>
      </c>
      <c r="J48" s="351"/>
      <c r="K48" s="351"/>
    </row>
    <row r="49" spans="1:11">
      <c r="A49" s="322">
        <v>42613</v>
      </c>
      <c r="B49" s="9" t="s">
        <v>5971</v>
      </c>
      <c r="C49" s="48">
        <v>5574.01</v>
      </c>
      <c r="D49" s="341">
        <v>257</v>
      </c>
      <c r="E49" s="48"/>
      <c r="F49" s="81"/>
      <c r="G49" s="48">
        <f t="shared" si="0"/>
        <v>1744893.1399999994</v>
      </c>
      <c r="J49" s="351"/>
      <c r="K49" s="351"/>
    </row>
    <row r="50" spans="1:11">
      <c r="A50" s="322">
        <v>42613</v>
      </c>
      <c r="B50" s="9" t="s">
        <v>5972</v>
      </c>
      <c r="C50" s="48">
        <v>20880</v>
      </c>
      <c r="D50" s="341">
        <v>274</v>
      </c>
      <c r="E50" s="48"/>
      <c r="F50" s="81"/>
      <c r="G50" s="48">
        <f t="shared" si="0"/>
        <v>1750467.1499999994</v>
      </c>
      <c r="J50" s="351"/>
      <c r="K50" s="351"/>
    </row>
    <row r="51" spans="1:11">
      <c r="A51" s="322">
        <v>42613</v>
      </c>
      <c r="B51" s="9" t="s">
        <v>5973</v>
      </c>
      <c r="C51" s="48">
        <v>14916.03</v>
      </c>
      <c r="D51" s="341">
        <v>275</v>
      </c>
      <c r="E51" s="48"/>
      <c r="F51" s="81"/>
      <c r="G51" s="48">
        <f t="shared" si="0"/>
        <v>1771347.1499999994</v>
      </c>
      <c r="J51" s="351"/>
      <c r="K51" s="351"/>
    </row>
    <row r="52" spans="1:11">
      <c r="A52" s="322">
        <v>42613</v>
      </c>
      <c r="B52" s="9" t="s">
        <v>5974</v>
      </c>
      <c r="C52" s="48">
        <v>4141.2</v>
      </c>
      <c r="D52" s="341">
        <v>258</v>
      </c>
      <c r="E52" s="48"/>
      <c r="F52" s="81"/>
      <c r="G52" s="48">
        <f t="shared" si="0"/>
        <v>1786263.1799999995</v>
      </c>
      <c r="J52" s="351"/>
      <c r="K52" s="351"/>
    </row>
    <row r="53" spans="1:11">
      <c r="A53" s="322">
        <v>42613</v>
      </c>
      <c r="B53" s="9" t="s">
        <v>5975</v>
      </c>
      <c r="C53" s="48">
        <v>1356.16</v>
      </c>
      <c r="D53" s="341">
        <v>276</v>
      </c>
      <c r="E53" s="48"/>
      <c r="F53" s="81"/>
      <c r="G53" s="48">
        <f t="shared" si="0"/>
        <v>1790404.3799999994</v>
      </c>
      <c r="J53" s="351"/>
      <c r="K53" s="351"/>
    </row>
    <row r="54" spans="1:11">
      <c r="A54" s="322">
        <v>42613</v>
      </c>
      <c r="B54" s="9" t="s">
        <v>5976</v>
      </c>
      <c r="C54" s="48">
        <v>6617.8</v>
      </c>
      <c r="D54" s="341">
        <v>259</v>
      </c>
      <c r="E54" s="48"/>
      <c r="F54" s="81"/>
      <c r="G54" s="48">
        <f t="shared" si="0"/>
        <v>1791760.5399999993</v>
      </c>
      <c r="J54" s="351"/>
      <c r="K54" s="351"/>
    </row>
    <row r="55" spans="1:11">
      <c r="A55" s="322">
        <v>42613</v>
      </c>
      <c r="B55" s="9" t="s">
        <v>5977</v>
      </c>
      <c r="C55" s="48"/>
      <c r="D55" s="341"/>
      <c r="E55" s="48">
        <v>111000</v>
      </c>
      <c r="F55" s="81">
        <v>280</v>
      </c>
      <c r="G55" s="48">
        <f t="shared" si="0"/>
        <v>1798378.3399999994</v>
      </c>
      <c r="H55" s="333" t="s">
        <v>5978</v>
      </c>
      <c r="J55" s="351"/>
      <c r="K55" s="351"/>
    </row>
    <row r="56" spans="1:11">
      <c r="A56" s="322">
        <v>42613</v>
      </c>
      <c r="B56" s="9" t="s">
        <v>5979</v>
      </c>
      <c r="C56" s="48"/>
      <c r="D56" s="341"/>
      <c r="E56" s="48">
        <v>180000</v>
      </c>
      <c r="F56" s="81">
        <v>269</v>
      </c>
      <c r="G56" s="48">
        <f t="shared" si="0"/>
        <v>1687378.3399999994</v>
      </c>
      <c r="J56" s="351"/>
      <c r="K56" s="351"/>
    </row>
    <row r="57" spans="1:11">
      <c r="A57" s="322">
        <v>42613</v>
      </c>
      <c r="B57" s="9" t="s">
        <v>5980</v>
      </c>
      <c r="C57" s="48"/>
      <c r="D57" s="341"/>
      <c r="E57" s="48">
        <v>870</v>
      </c>
      <c r="F57" s="81"/>
      <c r="G57" s="48">
        <f t="shared" si="0"/>
        <v>1507378.3399999994</v>
      </c>
      <c r="J57" s="351"/>
      <c r="K57" s="351"/>
    </row>
    <row r="58" spans="1:11">
      <c r="A58" s="322">
        <v>42613</v>
      </c>
      <c r="B58" s="9" t="s">
        <v>5981</v>
      </c>
      <c r="C58" s="48"/>
      <c r="D58" s="341"/>
      <c r="E58" s="48">
        <v>8500</v>
      </c>
      <c r="F58" s="81">
        <v>286</v>
      </c>
      <c r="G58" s="48">
        <f t="shared" si="0"/>
        <v>1506508.3399999994</v>
      </c>
      <c r="H58" s="333" t="s">
        <v>5926</v>
      </c>
      <c r="J58" s="351"/>
      <c r="K58" s="351"/>
    </row>
    <row r="59" spans="1:11">
      <c r="A59" s="322">
        <v>42613</v>
      </c>
      <c r="B59" s="9" t="s">
        <v>5982</v>
      </c>
      <c r="C59" s="48"/>
      <c r="D59" s="341"/>
      <c r="E59" s="48">
        <v>27731.58</v>
      </c>
      <c r="F59" s="81">
        <v>251</v>
      </c>
      <c r="G59" s="48">
        <f t="shared" si="0"/>
        <v>1498008.3399999994</v>
      </c>
      <c r="J59" s="351"/>
      <c r="K59" s="351"/>
    </row>
    <row r="60" spans="1:11">
      <c r="A60" s="322">
        <v>42613</v>
      </c>
      <c r="B60" s="9" t="s">
        <v>5983</v>
      </c>
      <c r="C60" s="48"/>
      <c r="D60" s="341"/>
      <c r="E60" s="48">
        <v>36436.800000000003</v>
      </c>
      <c r="F60" s="81">
        <v>264</v>
      </c>
      <c r="G60" s="48">
        <f t="shared" si="0"/>
        <v>1470276.7599999993</v>
      </c>
      <c r="J60" s="351"/>
      <c r="K60" s="351"/>
    </row>
    <row r="61" spans="1:11">
      <c r="A61" s="322">
        <v>42613</v>
      </c>
      <c r="B61" s="9" t="s">
        <v>5984</v>
      </c>
      <c r="C61" s="48">
        <v>7476.18</v>
      </c>
      <c r="D61" s="341">
        <v>122</v>
      </c>
      <c r="E61" s="48"/>
      <c r="F61" s="81"/>
      <c r="G61" s="48">
        <f t="shared" si="0"/>
        <v>1433839.9599999993</v>
      </c>
      <c r="J61" s="351"/>
      <c r="K61" s="351"/>
    </row>
    <row r="62" spans="1:11">
      <c r="A62" s="322">
        <v>42613</v>
      </c>
      <c r="B62" s="9" t="s">
        <v>5985</v>
      </c>
      <c r="C62" s="48">
        <v>12772.01</v>
      </c>
      <c r="D62" s="341">
        <v>121</v>
      </c>
      <c r="E62" s="48"/>
      <c r="F62" s="81"/>
      <c r="G62" s="48">
        <f t="shared" si="0"/>
        <v>1441316.1399999992</v>
      </c>
      <c r="J62" s="351"/>
      <c r="K62" s="351"/>
    </row>
    <row r="63" spans="1:11">
      <c r="A63" s="322">
        <v>42613</v>
      </c>
      <c r="B63" s="299" t="s">
        <v>4180</v>
      </c>
      <c r="C63" s="48">
        <v>11.43</v>
      </c>
      <c r="D63" s="341" t="s">
        <v>759</v>
      </c>
      <c r="E63" s="48"/>
      <c r="F63" s="81"/>
      <c r="G63" s="48">
        <f t="shared" si="0"/>
        <v>1454088.1499999992</v>
      </c>
      <c r="H63" s="333" t="s">
        <v>819</v>
      </c>
      <c r="J63" s="351"/>
      <c r="K63" s="351"/>
    </row>
    <row r="64" spans="1:11">
      <c r="A64" s="322">
        <v>42613</v>
      </c>
      <c r="B64" s="299" t="s">
        <v>4181</v>
      </c>
      <c r="C64" s="48">
        <v>71.42</v>
      </c>
      <c r="D64" s="341" t="s">
        <v>759</v>
      </c>
      <c r="E64" s="48"/>
      <c r="F64" s="81"/>
      <c r="G64" s="48">
        <f t="shared" si="0"/>
        <v>1454099.5799999991</v>
      </c>
      <c r="H64" s="333" t="s">
        <v>819</v>
      </c>
      <c r="J64" s="351"/>
      <c r="K64" s="351"/>
    </row>
    <row r="65" spans="1:11">
      <c r="A65" s="322">
        <v>42613</v>
      </c>
      <c r="B65" s="9" t="s">
        <v>4182</v>
      </c>
      <c r="C65" s="48"/>
      <c r="D65" s="341"/>
      <c r="E65" s="48">
        <v>19215</v>
      </c>
      <c r="F65" s="81">
        <v>362</v>
      </c>
      <c r="G65" s="48">
        <f t="shared" si="0"/>
        <v>1454170.9999999991</v>
      </c>
      <c r="J65" s="351"/>
      <c r="K65" s="351"/>
    </row>
    <row r="66" spans="1:11">
      <c r="A66" s="322">
        <v>42613</v>
      </c>
      <c r="B66" s="299" t="s">
        <v>4183</v>
      </c>
      <c r="C66" s="48">
        <v>91.85</v>
      </c>
      <c r="D66" s="341" t="s">
        <v>759</v>
      </c>
      <c r="E66" s="48"/>
      <c r="F66" s="81"/>
      <c r="G66" s="48">
        <f t="shared" si="0"/>
        <v>1434955.9999999991</v>
      </c>
      <c r="H66" s="333" t="s">
        <v>819</v>
      </c>
      <c r="J66" s="351"/>
      <c r="K66" s="351"/>
    </row>
    <row r="67" spans="1:11">
      <c r="A67" s="322">
        <v>42613</v>
      </c>
      <c r="B67" s="299" t="s">
        <v>4184</v>
      </c>
      <c r="C67" s="48">
        <v>574.04</v>
      </c>
      <c r="D67" s="341" t="s">
        <v>759</v>
      </c>
      <c r="E67" s="48"/>
      <c r="F67" s="81"/>
      <c r="G67" s="48">
        <f t="shared" si="0"/>
        <v>1435047.8499999992</v>
      </c>
      <c r="H67" s="333" t="s">
        <v>819</v>
      </c>
      <c r="J67" s="351"/>
      <c r="K67" s="351"/>
    </row>
    <row r="68" spans="1:11">
      <c r="A68" s="322">
        <v>42613</v>
      </c>
      <c r="B68" s="9" t="s">
        <v>4185</v>
      </c>
      <c r="C68" s="48"/>
      <c r="D68" s="341"/>
      <c r="E68" s="48">
        <v>23430.61</v>
      </c>
      <c r="F68" s="81">
        <v>362</v>
      </c>
      <c r="G68" s="48">
        <f t="shared" si="0"/>
        <v>1435621.8899999992</v>
      </c>
      <c r="J68" s="351"/>
      <c r="K68" s="351"/>
    </row>
    <row r="69" spans="1:11">
      <c r="A69" s="322">
        <v>42613</v>
      </c>
      <c r="B69" s="294" t="s">
        <v>5986</v>
      </c>
      <c r="C69" s="48"/>
      <c r="D69" s="341"/>
      <c r="E69" s="48">
        <v>11612.94</v>
      </c>
      <c r="F69" s="81" t="s">
        <v>779</v>
      </c>
      <c r="G69" s="48">
        <f t="shared" si="0"/>
        <v>1412191.2799999991</v>
      </c>
      <c r="H69" s="333" t="s">
        <v>85</v>
      </c>
      <c r="J69" s="351"/>
      <c r="K69" s="351"/>
    </row>
    <row r="70" spans="1:11">
      <c r="A70" s="322">
        <v>42613</v>
      </c>
      <c r="B70" s="9" t="s">
        <v>5987</v>
      </c>
      <c r="C70" s="48">
        <v>4691.53</v>
      </c>
      <c r="D70" s="341">
        <v>170</v>
      </c>
      <c r="E70" s="48"/>
      <c r="F70" s="81"/>
      <c r="G70" s="48">
        <f t="shared" si="0"/>
        <v>1400578.3399999992</v>
      </c>
      <c r="J70" s="351"/>
      <c r="K70" s="351"/>
    </row>
    <row r="71" spans="1:11">
      <c r="A71" s="322">
        <v>42612</v>
      </c>
      <c r="B71" s="9" t="s">
        <v>5988</v>
      </c>
      <c r="C71" s="48">
        <v>1644.27</v>
      </c>
      <c r="D71" s="341">
        <v>243</v>
      </c>
      <c r="E71" s="48"/>
      <c r="F71" s="81"/>
      <c r="G71" s="48">
        <f t="shared" ref="G71:G134" si="1">+G72-C71+E71</f>
        <v>1405269.8699999992</v>
      </c>
      <c r="H71" s="333" t="s">
        <v>5989</v>
      </c>
      <c r="J71" s="351"/>
      <c r="K71" s="351"/>
    </row>
    <row r="72" spans="1:11">
      <c r="A72" s="322">
        <v>42612</v>
      </c>
      <c r="B72" s="9" t="s">
        <v>5990</v>
      </c>
      <c r="C72" s="48">
        <v>4429.92</v>
      </c>
      <c r="D72" s="341">
        <v>244</v>
      </c>
      <c r="E72" s="48"/>
      <c r="F72" s="81"/>
      <c r="G72" s="48">
        <f t="shared" si="1"/>
        <v>1406914.1399999992</v>
      </c>
      <c r="H72" s="333" t="s">
        <v>3895</v>
      </c>
      <c r="J72" s="351"/>
      <c r="K72" s="351"/>
    </row>
    <row r="73" spans="1:11">
      <c r="A73" s="322">
        <v>42612</v>
      </c>
      <c r="B73" s="9" t="s">
        <v>5991</v>
      </c>
      <c r="C73" s="48">
        <v>99415.98</v>
      </c>
      <c r="D73" s="341">
        <v>241</v>
      </c>
      <c r="E73" s="48"/>
      <c r="F73" s="81"/>
      <c r="G73" s="48">
        <f t="shared" si="1"/>
        <v>1411344.0599999991</v>
      </c>
      <c r="J73" s="351"/>
      <c r="K73" s="351"/>
    </row>
    <row r="74" spans="1:11">
      <c r="A74" s="322">
        <v>42612</v>
      </c>
      <c r="B74" s="9" t="s">
        <v>5991</v>
      </c>
      <c r="C74" s="48">
        <v>385997.83</v>
      </c>
      <c r="D74" s="341">
        <v>242</v>
      </c>
      <c r="E74" s="48"/>
      <c r="F74" s="81"/>
      <c r="G74" s="48">
        <f t="shared" si="1"/>
        <v>1510760.0399999991</v>
      </c>
      <c r="J74" s="351"/>
      <c r="K74" s="351"/>
    </row>
    <row r="75" spans="1:11">
      <c r="A75" s="322">
        <v>42612</v>
      </c>
      <c r="B75" s="9" t="s">
        <v>5992</v>
      </c>
      <c r="C75" s="48">
        <v>8101.93</v>
      </c>
      <c r="D75" s="341">
        <v>240</v>
      </c>
      <c r="E75" s="48"/>
      <c r="F75" s="81"/>
      <c r="G75" s="48">
        <f t="shared" si="1"/>
        <v>1896757.8699999992</v>
      </c>
      <c r="J75" s="351"/>
      <c r="K75" s="351"/>
    </row>
    <row r="76" spans="1:11">
      <c r="A76" s="322">
        <v>42612</v>
      </c>
      <c r="B76" s="9" t="s">
        <v>5993</v>
      </c>
      <c r="C76" s="48"/>
      <c r="D76" s="341"/>
      <c r="E76" s="48">
        <v>70000</v>
      </c>
      <c r="F76" s="81">
        <v>281</v>
      </c>
      <c r="G76" s="48">
        <f t="shared" si="1"/>
        <v>1904859.7999999991</v>
      </c>
      <c r="H76" s="333" t="s">
        <v>5926</v>
      </c>
      <c r="J76" s="351"/>
      <c r="K76" s="351"/>
    </row>
    <row r="77" spans="1:11">
      <c r="A77" s="322">
        <v>42612</v>
      </c>
      <c r="B77" s="9" t="s">
        <v>5994</v>
      </c>
      <c r="C77" s="48"/>
      <c r="D77" s="341"/>
      <c r="E77" s="48">
        <v>2543.84</v>
      </c>
      <c r="F77" s="81">
        <v>285</v>
      </c>
      <c r="G77" s="48">
        <f t="shared" si="1"/>
        <v>1834859.7999999991</v>
      </c>
      <c r="H77" s="333" t="s">
        <v>5995</v>
      </c>
      <c r="J77" s="351"/>
      <c r="K77" s="351"/>
    </row>
    <row r="78" spans="1:11">
      <c r="A78" s="322">
        <v>42612</v>
      </c>
      <c r="B78" s="9" t="s">
        <v>5996</v>
      </c>
      <c r="C78" s="48">
        <v>2169.1999999999998</v>
      </c>
      <c r="D78" s="341">
        <v>234</v>
      </c>
      <c r="E78" s="48"/>
      <c r="F78" s="81"/>
      <c r="G78" s="48">
        <f t="shared" si="1"/>
        <v>1832315.959999999</v>
      </c>
      <c r="J78" s="351"/>
      <c r="K78" s="351"/>
    </row>
    <row r="79" spans="1:11">
      <c r="A79" s="322">
        <v>42612</v>
      </c>
      <c r="B79" s="9" t="s">
        <v>5997</v>
      </c>
      <c r="C79" s="48">
        <v>14015.4</v>
      </c>
      <c r="D79" s="341">
        <v>233</v>
      </c>
      <c r="E79" s="48"/>
      <c r="F79" s="81"/>
      <c r="G79" s="48">
        <f t="shared" si="1"/>
        <v>1834485.159999999</v>
      </c>
      <c r="J79" s="351"/>
      <c r="K79" s="351"/>
    </row>
    <row r="80" spans="1:11">
      <c r="A80" s="322">
        <v>42612</v>
      </c>
      <c r="B80" s="9" t="s">
        <v>5998</v>
      </c>
      <c r="C80" s="48">
        <v>7552.61</v>
      </c>
      <c r="D80" s="341">
        <v>232</v>
      </c>
      <c r="E80" s="48"/>
      <c r="F80" s="81"/>
      <c r="G80" s="48">
        <f t="shared" si="1"/>
        <v>1848500.5599999989</v>
      </c>
      <c r="J80" s="351"/>
      <c r="K80" s="351"/>
    </row>
    <row r="81" spans="1:11">
      <c r="A81" s="322">
        <v>42612</v>
      </c>
      <c r="B81" s="9" t="s">
        <v>5999</v>
      </c>
      <c r="C81" s="48">
        <v>125000</v>
      </c>
      <c r="D81" s="341">
        <v>50</v>
      </c>
      <c r="E81" s="48"/>
      <c r="F81" s="81"/>
      <c r="G81" s="48">
        <f t="shared" si="1"/>
        <v>1856053.169999999</v>
      </c>
      <c r="J81" s="351"/>
      <c r="K81" s="351"/>
    </row>
    <row r="82" spans="1:11">
      <c r="A82" s="322">
        <v>42612</v>
      </c>
      <c r="B82" s="9" t="s">
        <v>6000</v>
      </c>
      <c r="C82" s="48">
        <v>125000</v>
      </c>
      <c r="D82" s="341">
        <v>51</v>
      </c>
      <c r="E82" s="48"/>
      <c r="F82" s="81"/>
      <c r="G82" s="48">
        <f t="shared" si="1"/>
        <v>1981053.169999999</v>
      </c>
      <c r="J82" s="351"/>
      <c r="K82" s="351"/>
    </row>
    <row r="83" spans="1:11">
      <c r="A83" s="322">
        <v>42612</v>
      </c>
      <c r="B83" s="9" t="s">
        <v>6001</v>
      </c>
      <c r="C83" s="48"/>
      <c r="D83" s="341"/>
      <c r="E83" s="48">
        <v>85137.25</v>
      </c>
      <c r="F83" s="81">
        <v>276</v>
      </c>
      <c r="G83" s="48">
        <f t="shared" si="1"/>
        <v>2106053.169999999</v>
      </c>
      <c r="H83" s="333" t="s">
        <v>5995</v>
      </c>
      <c r="J83" s="351"/>
      <c r="K83" s="351"/>
    </row>
    <row r="84" spans="1:11">
      <c r="A84" s="322">
        <v>42612</v>
      </c>
      <c r="B84" s="9" t="s">
        <v>6002</v>
      </c>
      <c r="C84" s="48"/>
      <c r="D84" s="341"/>
      <c r="E84" s="48">
        <v>1825</v>
      </c>
      <c r="F84" s="81">
        <v>278</v>
      </c>
      <c r="G84" s="48">
        <f t="shared" si="1"/>
        <v>2020915.9199999992</v>
      </c>
      <c r="J84" s="351"/>
      <c r="K84" s="351"/>
    </row>
    <row r="85" spans="1:11">
      <c r="A85" s="322">
        <v>42612</v>
      </c>
      <c r="B85" s="9" t="s">
        <v>4279</v>
      </c>
      <c r="C85" s="48">
        <v>999981.55</v>
      </c>
      <c r="D85" s="341">
        <v>229</v>
      </c>
      <c r="E85" s="48"/>
      <c r="F85" s="81"/>
      <c r="G85" s="48">
        <f t="shared" si="1"/>
        <v>2019090.9199999992</v>
      </c>
      <c r="H85" s="333" t="s">
        <v>6003</v>
      </c>
      <c r="J85" s="351"/>
      <c r="K85" s="351"/>
    </row>
    <row r="86" spans="1:11">
      <c r="A86" s="322">
        <v>42612</v>
      </c>
      <c r="B86" s="9" t="s">
        <v>6004</v>
      </c>
      <c r="C86" s="48">
        <v>177000</v>
      </c>
      <c r="D86" s="341">
        <v>235</v>
      </c>
      <c r="E86" s="48"/>
      <c r="F86" s="81"/>
      <c r="G86" s="48">
        <f t="shared" si="1"/>
        <v>3019072.4699999993</v>
      </c>
      <c r="J86" s="351"/>
      <c r="K86" s="351"/>
    </row>
    <row r="87" spans="1:11">
      <c r="A87" s="322">
        <v>42612</v>
      </c>
      <c r="B87" s="9" t="s">
        <v>6005</v>
      </c>
      <c r="C87" s="48">
        <v>188546.88</v>
      </c>
      <c r="D87" s="341">
        <v>236</v>
      </c>
      <c r="E87" s="48"/>
      <c r="F87" s="81"/>
      <c r="G87" s="48">
        <f t="shared" si="1"/>
        <v>3196072.4699999993</v>
      </c>
      <c r="J87" s="351"/>
      <c r="K87" s="351"/>
    </row>
    <row r="88" spans="1:11">
      <c r="A88" s="322">
        <v>42612</v>
      </c>
      <c r="B88" s="9" t="s">
        <v>6006</v>
      </c>
      <c r="C88" s="48">
        <v>905066.65</v>
      </c>
      <c r="D88" s="341">
        <v>230</v>
      </c>
      <c r="E88" s="48"/>
      <c r="F88" s="81"/>
      <c r="G88" s="48">
        <f t="shared" si="1"/>
        <v>3384619.3499999992</v>
      </c>
      <c r="J88" s="351"/>
      <c r="K88" s="351"/>
    </row>
    <row r="89" spans="1:11">
      <c r="A89" s="322">
        <v>42612</v>
      </c>
      <c r="B89" s="9" t="s">
        <v>6007</v>
      </c>
      <c r="C89" s="48"/>
      <c r="D89" s="341"/>
      <c r="E89" s="48">
        <v>100000</v>
      </c>
      <c r="F89" s="81">
        <v>268</v>
      </c>
      <c r="G89" s="48">
        <f t="shared" si="1"/>
        <v>4289685.9999999991</v>
      </c>
      <c r="H89" s="333" t="s">
        <v>5995</v>
      </c>
      <c r="I89" s="2" t="s">
        <v>6008</v>
      </c>
      <c r="J89" s="351"/>
      <c r="K89" s="351"/>
    </row>
    <row r="90" spans="1:11">
      <c r="A90" s="322">
        <v>42612</v>
      </c>
      <c r="B90" s="9" t="s">
        <v>5045</v>
      </c>
      <c r="C90" s="48"/>
      <c r="D90" s="341"/>
      <c r="E90" s="48">
        <v>225000</v>
      </c>
      <c r="F90" s="81">
        <v>270</v>
      </c>
      <c r="G90" s="48">
        <f t="shared" si="1"/>
        <v>4189685.9999999991</v>
      </c>
      <c r="H90" s="333" t="s">
        <v>5995</v>
      </c>
      <c r="J90" s="351"/>
      <c r="K90" s="351"/>
    </row>
    <row r="91" spans="1:11">
      <c r="A91" s="322">
        <v>42612</v>
      </c>
      <c r="B91" s="9" t="s">
        <v>6009</v>
      </c>
      <c r="C91" s="48"/>
      <c r="D91" s="341"/>
      <c r="E91" s="48">
        <v>150000</v>
      </c>
      <c r="F91" s="81">
        <v>282</v>
      </c>
      <c r="G91" s="48">
        <f t="shared" si="1"/>
        <v>3964685.9999999991</v>
      </c>
      <c r="H91" s="333" t="s">
        <v>5926</v>
      </c>
      <c r="J91" s="351"/>
      <c r="K91" s="351"/>
    </row>
    <row r="92" spans="1:11">
      <c r="A92" s="322">
        <v>42612</v>
      </c>
      <c r="B92" s="9" t="s">
        <v>6010</v>
      </c>
      <c r="C92" s="48">
        <v>848535.08</v>
      </c>
      <c r="D92" s="341">
        <v>237</v>
      </c>
      <c r="E92" s="48"/>
      <c r="F92" s="81"/>
      <c r="G92" s="48">
        <f t="shared" si="1"/>
        <v>3814685.9999999991</v>
      </c>
      <c r="J92" s="351"/>
      <c r="K92" s="351"/>
    </row>
    <row r="93" spans="1:11">
      <c r="A93" s="322">
        <v>42612</v>
      </c>
      <c r="B93" s="9" t="s">
        <v>6011</v>
      </c>
      <c r="C93" s="48"/>
      <c r="D93" s="341"/>
      <c r="E93" s="48">
        <v>1083000</v>
      </c>
      <c r="F93" s="81">
        <v>279</v>
      </c>
      <c r="G93" s="48">
        <f t="shared" si="1"/>
        <v>4663221.0799999991</v>
      </c>
      <c r="H93" s="333" t="s">
        <v>6012</v>
      </c>
      <c r="J93" s="351"/>
      <c r="K93" s="351"/>
    </row>
    <row r="94" spans="1:11">
      <c r="A94" s="322">
        <v>42612</v>
      </c>
      <c r="B94" s="9" t="s">
        <v>6013</v>
      </c>
      <c r="C94" s="48"/>
      <c r="D94" s="341"/>
      <c r="E94" s="48">
        <v>2990</v>
      </c>
      <c r="F94" s="81">
        <v>262</v>
      </c>
      <c r="G94" s="48">
        <f t="shared" si="1"/>
        <v>3580221.0799999991</v>
      </c>
      <c r="J94" s="351"/>
      <c r="K94" s="351"/>
    </row>
    <row r="95" spans="1:11">
      <c r="A95" s="322">
        <v>42612</v>
      </c>
      <c r="B95" s="9" t="s">
        <v>6014</v>
      </c>
      <c r="C95" s="48">
        <v>999981.55</v>
      </c>
      <c r="D95" s="341">
        <v>228</v>
      </c>
      <c r="E95" s="48"/>
      <c r="F95" s="81"/>
      <c r="G95" s="48">
        <f t="shared" si="1"/>
        <v>3577231.0799999991</v>
      </c>
      <c r="H95" s="333" t="s">
        <v>6015</v>
      </c>
      <c r="J95" s="351"/>
      <c r="K95" s="351"/>
    </row>
    <row r="96" spans="1:11">
      <c r="A96" s="322">
        <v>42612</v>
      </c>
      <c r="B96" s="9" t="s">
        <v>6016</v>
      </c>
      <c r="C96" s="48"/>
      <c r="D96" s="341"/>
      <c r="E96" s="48">
        <v>1000000</v>
      </c>
      <c r="F96" s="81">
        <v>275</v>
      </c>
      <c r="G96" s="48">
        <f t="shared" si="1"/>
        <v>4577212.629999999</v>
      </c>
      <c r="H96" s="333" t="s">
        <v>802</v>
      </c>
      <c r="J96" s="351"/>
      <c r="K96" s="351"/>
    </row>
    <row r="97" spans="1:11">
      <c r="A97" s="322">
        <v>42612</v>
      </c>
      <c r="B97" s="9" t="s">
        <v>6017</v>
      </c>
      <c r="C97" s="48">
        <v>500</v>
      </c>
      <c r="D97" s="341"/>
      <c r="E97" s="48"/>
      <c r="F97" s="81"/>
      <c r="G97" s="48">
        <f t="shared" si="1"/>
        <v>3577212.6299999985</v>
      </c>
      <c r="J97" s="351"/>
      <c r="K97" s="351"/>
    </row>
    <row r="98" spans="1:11">
      <c r="A98" s="322">
        <v>42612</v>
      </c>
      <c r="B98" s="9" t="s">
        <v>6018</v>
      </c>
      <c r="C98" s="48"/>
      <c r="D98" s="341"/>
      <c r="E98" s="48">
        <v>77736.92</v>
      </c>
      <c r="F98" s="81">
        <v>248</v>
      </c>
      <c r="G98" s="48">
        <f t="shared" si="1"/>
        <v>3577712.6299999985</v>
      </c>
      <c r="J98" s="351"/>
      <c r="K98" s="351"/>
    </row>
    <row r="99" spans="1:11">
      <c r="A99" s="322">
        <v>42612</v>
      </c>
      <c r="B99" s="9" t="s">
        <v>6019</v>
      </c>
      <c r="C99" s="48"/>
      <c r="D99" s="341"/>
      <c r="E99" s="48">
        <v>59138.36</v>
      </c>
      <c r="F99" s="81">
        <v>233</v>
      </c>
      <c r="G99" s="48">
        <f t="shared" si="1"/>
        <v>3499975.7099999986</v>
      </c>
      <c r="H99" s="333" t="s">
        <v>6020</v>
      </c>
      <c r="J99" s="351"/>
      <c r="K99" s="351"/>
    </row>
    <row r="100" spans="1:11">
      <c r="A100" s="322">
        <v>42612</v>
      </c>
      <c r="B100" s="9" t="s">
        <v>6021</v>
      </c>
      <c r="C100" s="48"/>
      <c r="D100" s="341"/>
      <c r="E100" s="48">
        <v>368028.43</v>
      </c>
      <c r="F100" s="81">
        <v>239</v>
      </c>
      <c r="G100" s="48">
        <f t="shared" si="1"/>
        <v>3440837.3499999987</v>
      </c>
      <c r="J100" s="351"/>
      <c r="K100" s="351"/>
    </row>
    <row r="101" spans="1:11">
      <c r="A101" s="322">
        <v>42612</v>
      </c>
      <c r="B101" s="294" t="s">
        <v>6022</v>
      </c>
      <c r="C101" s="48"/>
      <c r="D101" s="341"/>
      <c r="E101" s="48">
        <v>335.4</v>
      </c>
      <c r="F101" s="81" t="s">
        <v>779</v>
      </c>
      <c r="G101" s="48">
        <f t="shared" si="1"/>
        <v>3072808.9199999985</v>
      </c>
      <c r="H101" s="333" t="s">
        <v>779</v>
      </c>
      <c r="J101" s="351"/>
      <c r="K101" s="351"/>
    </row>
    <row r="102" spans="1:11">
      <c r="A102" s="322">
        <v>42612</v>
      </c>
      <c r="B102" s="299" t="s">
        <v>4180</v>
      </c>
      <c r="C102" s="48">
        <v>20.16</v>
      </c>
      <c r="D102" s="341" t="s">
        <v>759</v>
      </c>
      <c r="E102" s="48"/>
      <c r="F102" s="81"/>
      <c r="G102" s="48">
        <f t="shared" si="1"/>
        <v>3072473.5199999986</v>
      </c>
      <c r="H102" s="333" t="s">
        <v>819</v>
      </c>
      <c r="J102" s="351"/>
      <c r="K102" s="351"/>
    </row>
    <row r="103" spans="1:11">
      <c r="A103" s="322">
        <v>42612</v>
      </c>
      <c r="B103" s="299" t="s">
        <v>4181</v>
      </c>
      <c r="C103" s="48">
        <v>126</v>
      </c>
      <c r="D103" s="341" t="s">
        <v>759</v>
      </c>
      <c r="E103" s="48"/>
      <c r="F103" s="81"/>
      <c r="G103" s="48">
        <f t="shared" si="1"/>
        <v>3072493.6799999988</v>
      </c>
      <c r="H103" s="333" t="s">
        <v>819</v>
      </c>
      <c r="J103" s="351"/>
      <c r="K103" s="351"/>
    </row>
    <row r="104" spans="1:11">
      <c r="A104" s="322">
        <v>42612</v>
      </c>
      <c r="B104" s="9" t="s">
        <v>4182</v>
      </c>
      <c r="C104" s="48"/>
      <c r="D104" s="341"/>
      <c r="E104" s="48">
        <v>23236.28</v>
      </c>
      <c r="F104" s="81">
        <v>361</v>
      </c>
      <c r="G104" s="48">
        <f t="shared" si="1"/>
        <v>3072619.6799999988</v>
      </c>
      <c r="J104" s="351"/>
      <c r="K104" s="351"/>
    </row>
    <row r="105" spans="1:11">
      <c r="A105" s="322">
        <v>42612</v>
      </c>
      <c r="B105" s="299" t="s">
        <v>4183</v>
      </c>
      <c r="C105" s="48">
        <v>65.86</v>
      </c>
      <c r="D105" s="341" t="s">
        <v>759</v>
      </c>
      <c r="E105" s="48"/>
      <c r="F105" s="81"/>
      <c r="G105" s="48">
        <f t="shared" si="1"/>
        <v>3049383.399999999</v>
      </c>
      <c r="H105" s="333" t="s">
        <v>819</v>
      </c>
      <c r="J105" s="351"/>
      <c r="K105" s="351"/>
    </row>
    <row r="106" spans="1:11">
      <c r="A106" s="322">
        <v>42612</v>
      </c>
      <c r="B106" s="299" t="s">
        <v>4184</v>
      </c>
      <c r="C106" s="48">
        <v>411.6</v>
      </c>
      <c r="D106" s="341" t="s">
        <v>759</v>
      </c>
      <c r="E106" s="48"/>
      <c r="F106" s="81"/>
      <c r="G106" s="48">
        <f t="shared" si="1"/>
        <v>3049449.2599999988</v>
      </c>
      <c r="H106" s="333" t="s">
        <v>819</v>
      </c>
      <c r="J106" s="351"/>
      <c r="K106" s="351"/>
    </row>
    <row r="107" spans="1:11">
      <c r="A107" s="322">
        <v>42612</v>
      </c>
      <c r="B107" s="9" t="s">
        <v>4185</v>
      </c>
      <c r="C107" s="48"/>
      <c r="D107" s="341"/>
      <c r="E107" s="48">
        <v>16800</v>
      </c>
      <c r="F107" s="81">
        <v>361</v>
      </c>
      <c r="G107" s="48">
        <f t="shared" si="1"/>
        <v>3049860.8599999989</v>
      </c>
      <c r="J107" s="351"/>
      <c r="K107" s="351"/>
    </row>
    <row r="108" spans="1:11">
      <c r="A108" s="322">
        <v>42612</v>
      </c>
      <c r="B108" s="9" t="s">
        <v>4186</v>
      </c>
      <c r="C108" s="48">
        <v>872.55</v>
      </c>
      <c r="D108" s="341">
        <v>227</v>
      </c>
      <c r="E108" s="48"/>
      <c r="F108" s="81"/>
      <c r="G108" s="48">
        <f t="shared" si="1"/>
        <v>3033060.8599999989</v>
      </c>
      <c r="H108" s="333" t="s">
        <v>6023</v>
      </c>
      <c r="J108" s="351"/>
      <c r="K108" s="351"/>
    </row>
    <row r="109" spans="1:11">
      <c r="A109" s="322">
        <v>42611</v>
      </c>
      <c r="B109" s="9" t="s">
        <v>5468</v>
      </c>
      <c r="C109" s="48">
        <v>111000</v>
      </c>
      <c r="D109" s="341">
        <v>226</v>
      </c>
      <c r="E109" s="48"/>
      <c r="F109" s="81"/>
      <c r="G109" s="48">
        <f t="shared" si="1"/>
        <v>3033933.4099999988</v>
      </c>
      <c r="H109" s="333" t="s">
        <v>6024</v>
      </c>
      <c r="J109" s="351"/>
      <c r="K109" s="351"/>
    </row>
    <row r="110" spans="1:11">
      <c r="A110" s="322">
        <v>42611</v>
      </c>
      <c r="B110" s="9" t="s">
        <v>6025</v>
      </c>
      <c r="C110" s="48"/>
      <c r="D110" s="341"/>
      <c r="E110" s="48">
        <v>157000</v>
      </c>
      <c r="F110" s="81">
        <v>263</v>
      </c>
      <c r="G110" s="48">
        <f t="shared" si="1"/>
        <v>3144933.4099999988</v>
      </c>
      <c r="H110" s="333" t="s">
        <v>6026</v>
      </c>
      <c r="J110" s="351"/>
      <c r="K110" s="351"/>
    </row>
    <row r="111" spans="1:11">
      <c r="A111" s="322">
        <v>42611</v>
      </c>
      <c r="B111" s="9" t="s">
        <v>6027</v>
      </c>
      <c r="C111" s="48">
        <v>547.53</v>
      </c>
      <c r="D111" s="341">
        <v>223</v>
      </c>
      <c r="E111" s="48"/>
      <c r="F111" s="81"/>
      <c r="G111" s="48">
        <f t="shared" si="1"/>
        <v>2987933.4099999988</v>
      </c>
      <c r="H111" s="333" t="s">
        <v>6028</v>
      </c>
      <c r="J111" s="351"/>
      <c r="K111" s="351"/>
    </row>
    <row r="112" spans="1:11">
      <c r="A112" s="322">
        <v>42611</v>
      </c>
      <c r="B112" s="9" t="s">
        <v>6029</v>
      </c>
      <c r="C112" s="48">
        <v>1841.64</v>
      </c>
      <c r="D112" s="341">
        <v>224</v>
      </c>
      <c r="E112" s="48"/>
      <c r="F112" s="81"/>
      <c r="G112" s="48">
        <f t="shared" si="1"/>
        <v>2988480.9399999985</v>
      </c>
      <c r="H112" s="333" t="s">
        <v>6030</v>
      </c>
      <c r="J112" s="351"/>
      <c r="K112" s="351"/>
    </row>
    <row r="113" spans="1:11">
      <c r="A113" s="322">
        <v>42611</v>
      </c>
      <c r="B113" s="9" t="s">
        <v>5272</v>
      </c>
      <c r="C113" s="27">
        <v>4142.49</v>
      </c>
      <c r="D113" s="315">
        <v>225</v>
      </c>
      <c r="E113" s="48"/>
      <c r="F113" s="81"/>
      <c r="G113" s="48">
        <f t="shared" si="1"/>
        <v>2990322.5799999987</v>
      </c>
      <c r="H113" s="333" t="s">
        <v>3893</v>
      </c>
      <c r="J113" s="351"/>
      <c r="K113" s="351"/>
    </row>
    <row r="114" spans="1:11">
      <c r="A114" s="322">
        <v>42611</v>
      </c>
      <c r="B114" s="9" t="s">
        <v>6031</v>
      </c>
      <c r="C114" s="27"/>
      <c r="D114" s="315"/>
      <c r="E114" s="48">
        <v>385000</v>
      </c>
      <c r="F114" s="81">
        <v>259</v>
      </c>
      <c r="G114" s="48">
        <f t="shared" si="1"/>
        <v>2994465.0699999989</v>
      </c>
      <c r="J114" s="351"/>
      <c r="K114" s="351"/>
    </row>
    <row r="115" spans="1:11">
      <c r="A115" s="322">
        <v>42611</v>
      </c>
      <c r="B115" s="299" t="s">
        <v>6032</v>
      </c>
      <c r="C115" s="27">
        <v>4009.5</v>
      </c>
      <c r="D115" s="341" t="s">
        <v>759</v>
      </c>
      <c r="E115" s="48"/>
      <c r="F115" s="81"/>
      <c r="G115" s="48">
        <f t="shared" si="1"/>
        <v>2609465.0699999989</v>
      </c>
      <c r="H115" s="333" t="s">
        <v>819</v>
      </c>
      <c r="I115" s="2" t="s">
        <v>6033</v>
      </c>
      <c r="J115" s="351"/>
      <c r="K115" s="351"/>
    </row>
    <row r="116" spans="1:11">
      <c r="A116" s="322">
        <v>42611</v>
      </c>
      <c r="B116" s="299" t="s">
        <v>6034</v>
      </c>
      <c r="C116" s="27">
        <v>641.51</v>
      </c>
      <c r="D116" s="341" t="s">
        <v>759</v>
      </c>
      <c r="E116" s="48"/>
      <c r="F116" s="81"/>
      <c r="G116" s="48">
        <f t="shared" si="1"/>
        <v>2613474.5699999989</v>
      </c>
      <c r="H116" s="333" t="s">
        <v>819</v>
      </c>
      <c r="I116" s="2" t="s">
        <v>6033</v>
      </c>
      <c r="J116" s="351"/>
      <c r="K116" s="351"/>
    </row>
    <row r="117" spans="1:11">
      <c r="A117" s="322">
        <v>42611</v>
      </c>
      <c r="B117" s="299" t="s">
        <v>6035</v>
      </c>
      <c r="C117" s="27">
        <v>5850.21</v>
      </c>
      <c r="D117" s="341" t="s">
        <v>759</v>
      </c>
      <c r="E117" s="48"/>
      <c r="F117" s="81"/>
      <c r="G117" s="48">
        <f t="shared" si="1"/>
        <v>2614116.0799999987</v>
      </c>
      <c r="H117" s="333" t="s">
        <v>819</v>
      </c>
      <c r="I117" s="2" t="s">
        <v>6033</v>
      </c>
      <c r="J117" s="351"/>
      <c r="K117" s="351"/>
    </row>
    <row r="118" spans="1:11">
      <c r="A118" s="322">
        <v>42611</v>
      </c>
      <c r="B118" s="299" t="s">
        <v>6036</v>
      </c>
      <c r="C118" s="27">
        <v>936.03</v>
      </c>
      <c r="D118" s="341" t="s">
        <v>759</v>
      </c>
      <c r="E118" s="48"/>
      <c r="F118" s="81"/>
      <c r="G118" s="48">
        <f t="shared" si="1"/>
        <v>2619966.2899999986</v>
      </c>
      <c r="H118" s="333" t="s">
        <v>819</v>
      </c>
      <c r="I118" s="2" t="s">
        <v>6033</v>
      </c>
      <c r="J118" s="351"/>
      <c r="K118" s="351"/>
    </row>
    <row r="119" spans="1:11">
      <c r="A119" s="322">
        <v>42611</v>
      </c>
      <c r="B119" s="291" t="s">
        <v>6037</v>
      </c>
      <c r="C119" s="27"/>
      <c r="D119" s="315"/>
      <c r="E119" s="48">
        <v>236800</v>
      </c>
      <c r="F119" s="81"/>
      <c r="G119" s="48">
        <f t="shared" si="1"/>
        <v>2620902.3199999984</v>
      </c>
      <c r="J119" s="351"/>
      <c r="K119" s="351"/>
    </row>
    <row r="120" spans="1:11">
      <c r="A120" s="322">
        <v>42611</v>
      </c>
      <c r="B120" s="9" t="s">
        <v>6038</v>
      </c>
      <c r="C120" s="27">
        <v>20000</v>
      </c>
      <c r="D120" s="315">
        <v>239</v>
      </c>
      <c r="E120" s="48"/>
      <c r="F120" s="81"/>
      <c r="G120" s="48">
        <f t="shared" si="1"/>
        <v>2384102.3199999984</v>
      </c>
      <c r="J120" s="351"/>
      <c r="K120" s="351"/>
    </row>
    <row r="121" spans="1:11">
      <c r="A121" s="322">
        <v>42611</v>
      </c>
      <c r="B121" s="9" t="s">
        <v>6039</v>
      </c>
      <c r="C121" s="48">
        <v>8091.84</v>
      </c>
      <c r="D121" s="341">
        <v>220</v>
      </c>
      <c r="E121" s="48"/>
      <c r="F121" s="81"/>
      <c r="G121" s="48">
        <f t="shared" si="1"/>
        <v>2404102.3199999984</v>
      </c>
      <c r="J121" s="351"/>
      <c r="K121" s="351"/>
    </row>
    <row r="122" spans="1:11">
      <c r="A122" s="322">
        <v>42611</v>
      </c>
      <c r="B122" s="9" t="s">
        <v>6040</v>
      </c>
      <c r="C122" s="48">
        <v>11867.39</v>
      </c>
      <c r="D122" s="341">
        <v>219</v>
      </c>
      <c r="E122" s="48"/>
      <c r="F122" s="81"/>
      <c r="G122" s="48">
        <f t="shared" si="1"/>
        <v>2412194.1599999983</v>
      </c>
      <c r="J122" s="351"/>
      <c r="K122" s="351"/>
    </row>
    <row r="123" spans="1:11">
      <c r="A123" s="322">
        <v>42611</v>
      </c>
      <c r="B123" s="9" t="s">
        <v>6041</v>
      </c>
      <c r="C123" s="48">
        <v>7540.03</v>
      </c>
      <c r="D123" s="341">
        <v>222</v>
      </c>
      <c r="E123" s="48"/>
      <c r="F123" s="81"/>
      <c r="G123" s="48">
        <f t="shared" si="1"/>
        <v>2424061.5499999984</v>
      </c>
      <c r="J123" s="351"/>
      <c r="K123" s="351"/>
    </row>
    <row r="124" spans="1:11">
      <c r="A124" s="322">
        <v>42611</v>
      </c>
      <c r="B124" s="9" t="s">
        <v>6042</v>
      </c>
      <c r="C124" s="48"/>
      <c r="D124" s="341"/>
      <c r="E124" s="48">
        <v>381600</v>
      </c>
      <c r="F124" s="81">
        <v>254</v>
      </c>
      <c r="G124" s="48">
        <f t="shared" si="1"/>
        <v>2431601.5799999982</v>
      </c>
      <c r="H124" s="333" t="s">
        <v>6026</v>
      </c>
      <c r="J124" s="351"/>
      <c r="K124" s="351"/>
    </row>
    <row r="125" spans="1:11">
      <c r="A125" s="322">
        <v>42611</v>
      </c>
      <c r="B125" s="9" t="s">
        <v>6043</v>
      </c>
      <c r="C125" s="48"/>
      <c r="D125" s="341"/>
      <c r="E125" s="48">
        <v>3536</v>
      </c>
      <c r="F125" s="81">
        <v>260</v>
      </c>
      <c r="G125" s="48">
        <f t="shared" si="1"/>
        <v>2050001.579999998</v>
      </c>
      <c r="H125" s="333" t="s">
        <v>6026</v>
      </c>
      <c r="I125" s="2" t="s">
        <v>6044</v>
      </c>
      <c r="J125" s="351"/>
      <c r="K125" s="351"/>
    </row>
    <row r="126" spans="1:11">
      <c r="A126" s="322">
        <v>42611</v>
      </c>
      <c r="B126" s="9" t="s">
        <v>6045</v>
      </c>
      <c r="C126" s="48"/>
      <c r="D126" s="341"/>
      <c r="E126" s="48">
        <v>4963.51</v>
      </c>
      <c r="F126" s="81"/>
      <c r="G126" s="48">
        <f t="shared" si="1"/>
        <v>2046465.579999998</v>
      </c>
      <c r="H126" s="333" t="s">
        <v>6046</v>
      </c>
      <c r="J126" s="351"/>
      <c r="K126" s="351"/>
    </row>
    <row r="127" spans="1:11">
      <c r="A127" s="322">
        <v>42611</v>
      </c>
      <c r="B127" s="9" t="s">
        <v>6047</v>
      </c>
      <c r="C127" s="48"/>
      <c r="D127" s="341"/>
      <c r="E127" s="48">
        <v>48000</v>
      </c>
      <c r="F127" s="81">
        <v>265</v>
      </c>
      <c r="G127" s="48">
        <f t="shared" si="1"/>
        <v>2041502.069999998</v>
      </c>
      <c r="H127" s="333" t="s">
        <v>5995</v>
      </c>
      <c r="J127" s="351"/>
      <c r="K127" s="351"/>
    </row>
    <row r="128" spans="1:11">
      <c r="A128" s="322">
        <v>42611</v>
      </c>
      <c r="B128" s="9" t="s">
        <v>6048</v>
      </c>
      <c r="C128" s="388">
        <v>1032444.46</v>
      </c>
      <c r="D128" s="396">
        <v>221</v>
      </c>
      <c r="E128" s="388"/>
      <c r="F128" s="173"/>
      <c r="G128" s="48">
        <f t="shared" si="1"/>
        <v>1993502.069999998</v>
      </c>
      <c r="J128" s="351"/>
      <c r="K128" s="351"/>
    </row>
    <row r="129" spans="1:11">
      <c r="A129" s="322">
        <v>42611</v>
      </c>
      <c r="B129" s="9" t="s">
        <v>6049</v>
      </c>
      <c r="C129" s="388"/>
      <c r="D129" s="396"/>
      <c r="E129" s="388">
        <v>4151</v>
      </c>
      <c r="F129" s="173">
        <v>266</v>
      </c>
      <c r="G129" s="48">
        <f t="shared" si="1"/>
        <v>3025946.5299999979</v>
      </c>
      <c r="H129" s="333" t="s">
        <v>5995</v>
      </c>
      <c r="I129" s="2" t="s">
        <v>6050</v>
      </c>
      <c r="J129" s="351"/>
      <c r="K129" s="351"/>
    </row>
    <row r="130" spans="1:11">
      <c r="A130" s="322">
        <v>42611</v>
      </c>
      <c r="B130" s="9" t="s">
        <v>6051</v>
      </c>
      <c r="C130" s="388"/>
      <c r="D130" s="396"/>
      <c r="E130" s="388">
        <v>59860</v>
      </c>
      <c r="F130" s="173">
        <v>250</v>
      </c>
      <c r="G130" s="48">
        <f t="shared" si="1"/>
        <v>3021795.5299999979</v>
      </c>
      <c r="H130" s="333" t="s">
        <v>6026</v>
      </c>
      <c r="J130" s="351"/>
      <c r="K130" s="351"/>
    </row>
    <row r="131" spans="1:11">
      <c r="A131" s="322">
        <v>42611</v>
      </c>
      <c r="B131" s="389" t="s">
        <v>6052</v>
      </c>
      <c r="C131" s="388"/>
      <c r="D131" s="396"/>
      <c r="E131" s="388">
        <v>8086.54</v>
      </c>
      <c r="F131" s="173">
        <v>252</v>
      </c>
      <c r="G131" s="48">
        <f t="shared" si="1"/>
        <v>2961935.5299999979</v>
      </c>
      <c r="H131" s="333" t="s">
        <v>6053</v>
      </c>
      <c r="J131" s="351"/>
      <c r="K131" s="351"/>
    </row>
    <row r="132" spans="1:11">
      <c r="A132" s="322">
        <v>42611</v>
      </c>
      <c r="B132" s="291" t="s">
        <v>6054</v>
      </c>
      <c r="C132" s="388"/>
      <c r="D132" s="396"/>
      <c r="E132" s="388">
        <v>99988.07</v>
      </c>
      <c r="F132" s="173">
        <v>271</v>
      </c>
      <c r="G132" s="48">
        <f t="shared" si="1"/>
        <v>2953848.9899999979</v>
      </c>
      <c r="H132" s="333" t="s">
        <v>6055</v>
      </c>
      <c r="I132" s="2" t="s">
        <v>6056</v>
      </c>
      <c r="J132" s="351"/>
      <c r="K132" s="351"/>
    </row>
    <row r="133" spans="1:11">
      <c r="A133" s="322">
        <v>42611</v>
      </c>
      <c r="B133" s="291" t="s">
        <v>6057</v>
      </c>
      <c r="C133" s="388"/>
      <c r="D133" s="396"/>
      <c r="E133" s="388">
        <v>348786.97</v>
      </c>
      <c r="F133" s="173">
        <v>272</v>
      </c>
      <c r="G133" s="48">
        <f t="shared" si="1"/>
        <v>2853860.9199999981</v>
      </c>
      <c r="H133" s="333" t="s">
        <v>6058</v>
      </c>
      <c r="I133" s="2" t="s">
        <v>6056</v>
      </c>
      <c r="J133" s="351"/>
      <c r="K133" s="351"/>
    </row>
    <row r="134" spans="1:11">
      <c r="A134" s="322">
        <v>42611</v>
      </c>
      <c r="B134" s="291" t="s">
        <v>6059</v>
      </c>
      <c r="C134" s="388"/>
      <c r="D134" s="396"/>
      <c r="E134" s="388">
        <v>133430.79</v>
      </c>
      <c r="F134" s="173">
        <v>273</v>
      </c>
      <c r="G134" s="48">
        <f t="shared" si="1"/>
        <v>2505073.9499999983</v>
      </c>
      <c r="H134" s="333" t="s">
        <v>6060</v>
      </c>
      <c r="I134" s="2" t="s">
        <v>6056</v>
      </c>
      <c r="J134" s="351"/>
      <c r="K134" s="351"/>
    </row>
    <row r="135" spans="1:11">
      <c r="A135" s="322">
        <v>42611</v>
      </c>
      <c r="B135" s="9" t="s">
        <v>6061</v>
      </c>
      <c r="C135" s="388"/>
      <c r="D135" s="396"/>
      <c r="E135" s="388">
        <v>1025</v>
      </c>
      <c r="F135" s="173">
        <v>255</v>
      </c>
      <c r="G135" s="48">
        <f t="shared" ref="G135:G198" si="2">+G136-C135+E135</f>
        <v>2371643.1599999983</v>
      </c>
      <c r="H135" s="333" t="s">
        <v>6026</v>
      </c>
      <c r="I135" s="2" t="s">
        <v>6062</v>
      </c>
      <c r="J135" s="351"/>
      <c r="K135" s="351"/>
    </row>
    <row r="136" spans="1:11">
      <c r="A136" s="322">
        <v>42611</v>
      </c>
      <c r="B136" s="299" t="s">
        <v>4180</v>
      </c>
      <c r="C136" s="48">
        <v>14.4</v>
      </c>
      <c r="D136" s="341" t="s">
        <v>759</v>
      </c>
      <c r="E136" s="48"/>
      <c r="F136" s="81"/>
      <c r="G136" s="48">
        <f t="shared" si="2"/>
        <v>2370618.1599999983</v>
      </c>
      <c r="H136" s="333" t="s">
        <v>819</v>
      </c>
      <c r="J136" s="351"/>
      <c r="K136" s="351"/>
    </row>
    <row r="137" spans="1:11">
      <c r="A137" s="322">
        <v>42611</v>
      </c>
      <c r="B137" s="299" t="s">
        <v>4181</v>
      </c>
      <c r="C137" s="48">
        <v>90</v>
      </c>
      <c r="D137" s="341" t="s">
        <v>759</v>
      </c>
      <c r="E137" s="48"/>
      <c r="F137" s="81"/>
      <c r="G137" s="48">
        <f t="shared" si="2"/>
        <v>2370632.5599999982</v>
      </c>
      <c r="H137" s="333" t="s">
        <v>819</v>
      </c>
      <c r="J137" s="351"/>
      <c r="K137" s="351"/>
    </row>
    <row r="138" spans="1:11">
      <c r="A138" s="322">
        <v>42611</v>
      </c>
      <c r="B138" s="9" t="s">
        <v>4182</v>
      </c>
      <c r="C138" s="48"/>
      <c r="D138" s="341"/>
      <c r="E138" s="48">
        <v>18641.16</v>
      </c>
      <c r="F138" s="81">
        <v>302</v>
      </c>
      <c r="G138" s="48">
        <f t="shared" si="2"/>
        <v>2370722.5599999982</v>
      </c>
      <c r="J138" s="351"/>
      <c r="K138" s="351"/>
    </row>
    <row r="139" spans="1:11">
      <c r="A139" s="322">
        <v>42611</v>
      </c>
      <c r="B139" s="299" t="s">
        <v>4183</v>
      </c>
      <c r="C139" s="48">
        <v>83.18</v>
      </c>
      <c r="D139" s="341" t="s">
        <v>759</v>
      </c>
      <c r="E139" s="48"/>
      <c r="F139" s="81"/>
      <c r="G139" s="48">
        <f t="shared" si="2"/>
        <v>2352081.399999998</v>
      </c>
      <c r="H139" s="333" t="s">
        <v>819</v>
      </c>
      <c r="J139" s="351"/>
      <c r="K139" s="351"/>
    </row>
    <row r="140" spans="1:11">
      <c r="A140" s="322">
        <v>42611</v>
      </c>
      <c r="B140" s="299" t="s">
        <v>4184</v>
      </c>
      <c r="C140" s="48">
        <v>519.87</v>
      </c>
      <c r="D140" s="341" t="s">
        <v>759</v>
      </c>
      <c r="E140" s="48"/>
      <c r="F140" s="81"/>
      <c r="G140" s="48">
        <f t="shared" si="2"/>
        <v>2352164.5799999982</v>
      </c>
      <c r="H140" s="333" t="s">
        <v>819</v>
      </c>
      <c r="J140" s="351"/>
      <c r="K140" s="351"/>
    </row>
    <row r="141" spans="1:11">
      <c r="A141" s="322">
        <v>42611</v>
      </c>
      <c r="B141" s="9" t="s">
        <v>4185</v>
      </c>
      <c r="C141" s="48"/>
      <c r="D141" s="341"/>
      <c r="E141" s="48">
        <v>21219.43</v>
      </c>
      <c r="F141" s="81">
        <v>302</v>
      </c>
      <c r="G141" s="48">
        <f t="shared" si="2"/>
        <v>2352684.4499999983</v>
      </c>
      <c r="J141" s="351"/>
      <c r="K141" s="351"/>
    </row>
    <row r="142" spans="1:11">
      <c r="A142" s="322">
        <v>42611</v>
      </c>
      <c r="B142" s="299" t="s">
        <v>4180</v>
      </c>
      <c r="C142" s="48">
        <v>11.43</v>
      </c>
      <c r="D142" s="341" t="s">
        <v>759</v>
      </c>
      <c r="E142" s="48"/>
      <c r="F142" s="81"/>
      <c r="G142" s="48">
        <f t="shared" si="2"/>
        <v>2331465.0199999982</v>
      </c>
      <c r="H142" s="333" t="s">
        <v>819</v>
      </c>
      <c r="J142" s="351"/>
      <c r="K142" s="351"/>
    </row>
    <row r="143" spans="1:11">
      <c r="A143" s="322">
        <v>42611</v>
      </c>
      <c r="B143" s="299" t="s">
        <v>4181</v>
      </c>
      <c r="C143" s="48">
        <v>71.42</v>
      </c>
      <c r="D143" s="341" t="s">
        <v>759</v>
      </c>
      <c r="E143" s="48"/>
      <c r="F143" s="81"/>
      <c r="G143" s="48">
        <f t="shared" si="2"/>
        <v>2331476.4499999983</v>
      </c>
      <c r="H143" s="333" t="s">
        <v>819</v>
      </c>
      <c r="J143" s="351"/>
      <c r="K143" s="351"/>
    </row>
    <row r="144" spans="1:11">
      <c r="A144" s="322">
        <v>42611</v>
      </c>
      <c r="B144" s="9" t="s">
        <v>4182</v>
      </c>
      <c r="C144" s="48"/>
      <c r="D144" s="341"/>
      <c r="E144" s="48">
        <v>9778.57</v>
      </c>
      <c r="F144" s="81">
        <v>303</v>
      </c>
      <c r="G144" s="48">
        <f t="shared" si="2"/>
        <v>2331547.8699999982</v>
      </c>
      <c r="J144" s="351"/>
      <c r="K144" s="351"/>
    </row>
    <row r="145" spans="1:11">
      <c r="A145" s="322">
        <v>42611</v>
      </c>
      <c r="B145" s="299" t="s">
        <v>4183</v>
      </c>
      <c r="C145" s="48">
        <v>11.23</v>
      </c>
      <c r="D145" s="341" t="s">
        <v>759</v>
      </c>
      <c r="E145" s="48"/>
      <c r="F145" s="81"/>
      <c r="G145" s="48">
        <f t="shared" si="2"/>
        <v>2321769.2999999984</v>
      </c>
      <c r="H145" s="333" t="s">
        <v>819</v>
      </c>
      <c r="J145" s="351"/>
      <c r="K145" s="351"/>
    </row>
    <row r="146" spans="1:11">
      <c r="A146" s="322">
        <v>42611</v>
      </c>
      <c r="B146" s="299" t="s">
        <v>4184</v>
      </c>
      <c r="C146" s="48">
        <v>70.19</v>
      </c>
      <c r="D146" s="341" t="s">
        <v>759</v>
      </c>
      <c r="E146" s="48"/>
      <c r="F146" s="81"/>
      <c r="G146" s="48">
        <f t="shared" si="2"/>
        <v>2321780.5299999984</v>
      </c>
      <c r="H146" s="333" t="s">
        <v>819</v>
      </c>
      <c r="J146" s="351"/>
      <c r="K146" s="351"/>
    </row>
    <row r="147" spans="1:11">
      <c r="A147" s="322">
        <v>42611</v>
      </c>
      <c r="B147" s="9" t="s">
        <v>4185</v>
      </c>
      <c r="C147" s="48"/>
      <c r="D147" s="341"/>
      <c r="E147" s="48">
        <v>2865</v>
      </c>
      <c r="F147" s="81">
        <v>303</v>
      </c>
      <c r="G147" s="48">
        <f t="shared" si="2"/>
        <v>2321850.7199999983</v>
      </c>
      <c r="J147" s="351"/>
      <c r="K147" s="351"/>
    </row>
    <row r="148" spans="1:11">
      <c r="A148" s="322">
        <v>42611</v>
      </c>
      <c r="B148" s="9" t="s">
        <v>6786</v>
      </c>
      <c r="C148" s="48">
        <v>269000</v>
      </c>
      <c r="D148" s="341">
        <v>24</v>
      </c>
      <c r="E148" s="48"/>
      <c r="F148" s="81"/>
      <c r="G148" s="48">
        <f t="shared" si="2"/>
        <v>2318985.7199999983</v>
      </c>
      <c r="J148" s="351"/>
      <c r="K148" s="351"/>
    </row>
    <row r="149" spans="1:11">
      <c r="A149" s="322">
        <v>42609</v>
      </c>
      <c r="B149" s="9" t="s">
        <v>6063</v>
      </c>
      <c r="C149" s="48"/>
      <c r="D149" s="341"/>
      <c r="E149" s="48">
        <v>5000</v>
      </c>
      <c r="F149" s="81">
        <v>253</v>
      </c>
      <c r="G149" s="48">
        <f t="shared" si="2"/>
        <v>2587985.7199999983</v>
      </c>
      <c r="H149" s="333" t="s">
        <v>6026</v>
      </c>
      <c r="J149" s="351"/>
      <c r="K149" s="351"/>
    </row>
    <row r="150" spans="1:11">
      <c r="A150" s="322">
        <v>42609</v>
      </c>
      <c r="B150" s="291" t="s">
        <v>6064</v>
      </c>
      <c r="C150" s="48">
        <v>216370.19</v>
      </c>
      <c r="D150" s="341">
        <v>215</v>
      </c>
      <c r="E150" s="48"/>
      <c r="F150" s="81"/>
      <c r="G150" s="48">
        <f t="shared" si="2"/>
        <v>2582985.7199999983</v>
      </c>
      <c r="H150" s="333" t="s">
        <v>4302</v>
      </c>
      <c r="I150" s="2" t="s">
        <v>6065</v>
      </c>
      <c r="J150" s="351"/>
      <c r="K150" s="351"/>
    </row>
    <row r="151" spans="1:11">
      <c r="A151" s="322">
        <v>42609</v>
      </c>
      <c r="B151" s="291" t="s">
        <v>6066</v>
      </c>
      <c r="C151" s="48">
        <v>1244.04</v>
      </c>
      <c r="D151" s="341">
        <v>216</v>
      </c>
      <c r="E151" s="48"/>
      <c r="F151" s="81"/>
      <c r="G151" s="48">
        <f t="shared" si="2"/>
        <v>2799355.9099999983</v>
      </c>
      <c r="H151" s="333" t="s">
        <v>4302</v>
      </c>
      <c r="I151" s="2" t="s">
        <v>6065</v>
      </c>
      <c r="J151" s="351"/>
      <c r="K151" s="351"/>
    </row>
    <row r="152" spans="1:11">
      <c r="A152" s="322">
        <v>42609</v>
      </c>
      <c r="B152" s="291" t="s">
        <v>6067</v>
      </c>
      <c r="C152" s="48">
        <v>309520.82</v>
      </c>
      <c r="D152" s="341">
        <v>217</v>
      </c>
      <c r="E152" s="48"/>
      <c r="F152" s="81"/>
      <c r="G152" s="48">
        <f t="shared" si="2"/>
        <v>2800599.9499999983</v>
      </c>
      <c r="H152" s="333" t="s">
        <v>5836</v>
      </c>
      <c r="I152" s="2" t="s">
        <v>6065</v>
      </c>
      <c r="J152" s="351"/>
      <c r="K152" s="351"/>
    </row>
    <row r="153" spans="1:11">
      <c r="A153" s="322">
        <v>42609</v>
      </c>
      <c r="B153" s="291" t="s">
        <v>6068</v>
      </c>
      <c r="C153" s="48">
        <v>1779.61</v>
      </c>
      <c r="D153" s="341">
        <v>218</v>
      </c>
      <c r="E153" s="48"/>
      <c r="F153" s="81"/>
      <c r="G153" s="48">
        <f t="shared" si="2"/>
        <v>3110120.7699999982</v>
      </c>
      <c r="H153" s="333" t="s">
        <v>5836</v>
      </c>
      <c r="I153" s="2" t="s">
        <v>6065</v>
      </c>
      <c r="J153" s="351"/>
      <c r="K153" s="351"/>
    </row>
    <row r="154" spans="1:11">
      <c r="A154" s="322">
        <v>42609</v>
      </c>
      <c r="B154" s="9" t="s">
        <v>6069</v>
      </c>
      <c r="C154" s="48">
        <v>3336.66</v>
      </c>
      <c r="D154" s="341">
        <v>214</v>
      </c>
      <c r="E154" s="48"/>
      <c r="F154" s="81"/>
      <c r="G154" s="48">
        <f t="shared" si="2"/>
        <v>3111900.379999998</v>
      </c>
      <c r="J154" s="351"/>
      <c r="K154" s="351"/>
    </row>
    <row r="155" spans="1:11">
      <c r="A155" s="322">
        <v>42609</v>
      </c>
      <c r="B155" s="9" t="s">
        <v>5045</v>
      </c>
      <c r="C155" s="48"/>
      <c r="D155" s="341"/>
      <c r="E155" s="48">
        <v>32000</v>
      </c>
      <c r="F155" s="81">
        <v>267</v>
      </c>
      <c r="G155" s="48">
        <f t="shared" si="2"/>
        <v>3115237.0399999982</v>
      </c>
      <c r="H155" s="333" t="s">
        <v>6026</v>
      </c>
      <c r="J155" s="351"/>
      <c r="K155" s="351"/>
    </row>
    <row r="156" spans="1:11">
      <c r="A156" s="322">
        <v>42609</v>
      </c>
      <c r="B156" s="9" t="s">
        <v>6070</v>
      </c>
      <c r="C156" s="48">
        <v>565200</v>
      </c>
      <c r="D156" s="341">
        <v>213</v>
      </c>
      <c r="E156" s="48"/>
      <c r="F156" s="81"/>
      <c r="G156" s="48">
        <f t="shared" si="2"/>
        <v>3083237.0399999982</v>
      </c>
      <c r="H156" s="333" t="s">
        <v>6071</v>
      </c>
      <c r="J156" s="351"/>
      <c r="K156" s="351"/>
    </row>
    <row r="157" spans="1:11">
      <c r="A157" s="322">
        <v>42609</v>
      </c>
      <c r="B157" s="9" t="s">
        <v>6072</v>
      </c>
      <c r="C157" s="48"/>
      <c r="D157" s="341"/>
      <c r="E157" s="48">
        <v>565200</v>
      </c>
      <c r="F157" s="81">
        <v>249</v>
      </c>
      <c r="G157" s="48">
        <f t="shared" si="2"/>
        <v>3648437.0399999982</v>
      </c>
      <c r="H157" s="333" t="s">
        <v>6071</v>
      </c>
      <c r="J157" s="351"/>
      <c r="K157" s="351"/>
    </row>
    <row r="158" spans="1:11">
      <c r="A158" s="322">
        <v>42609</v>
      </c>
      <c r="B158" s="9" t="s">
        <v>6073</v>
      </c>
      <c r="C158" s="406">
        <v>682.11</v>
      </c>
      <c r="D158" s="407">
        <v>247</v>
      </c>
      <c r="E158" s="48"/>
      <c r="F158" s="81"/>
      <c r="G158" s="48">
        <f t="shared" si="2"/>
        <v>3083237.0399999982</v>
      </c>
      <c r="H158" s="333" t="s">
        <v>6074</v>
      </c>
      <c r="J158" s="351"/>
      <c r="K158" s="351"/>
    </row>
    <row r="159" spans="1:11">
      <c r="A159" s="322">
        <v>42609</v>
      </c>
      <c r="B159" s="9" t="s">
        <v>6075</v>
      </c>
      <c r="C159" s="406">
        <v>4263.18</v>
      </c>
      <c r="D159" s="407">
        <v>247</v>
      </c>
      <c r="E159" s="48"/>
      <c r="F159" s="81"/>
      <c r="G159" s="48">
        <f t="shared" si="2"/>
        <v>3083919.149999998</v>
      </c>
      <c r="H159" s="333" t="s">
        <v>6074</v>
      </c>
      <c r="J159" s="351"/>
      <c r="K159" s="351"/>
    </row>
    <row r="160" spans="1:11">
      <c r="A160" s="322">
        <v>42609</v>
      </c>
      <c r="B160" s="9" t="s">
        <v>6076</v>
      </c>
      <c r="C160" s="48"/>
      <c r="D160" s="341"/>
      <c r="E160" s="48">
        <v>200160</v>
      </c>
      <c r="F160" s="81">
        <v>247</v>
      </c>
      <c r="G160" s="48">
        <f t="shared" si="2"/>
        <v>3088182.3299999982</v>
      </c>
      <c r="H160" s="333" t="s">
        <v>6074</v>
      </c>
      <c r="J160" s="351"/>
      <c r="K160" s="351"/>
    </row>
    <row r="161" spans="1:11">
      <c r="A161" s="322">
        <v>42609</v>
      </c>
      <c r="B161" s="9" t="s">
        <v>6077</v>
      </c>
      <c r="C161" s="48"/>
      <c r="D161" s="341"/>
      <c r="E161" s="48">
        <v>438957.88</v>
      </c>
      <c r="F161" s="81">
        <v>227</v>
      </c>
      <c r="G161" s="48">
        <f t="shared" si="2"/>
        <v>2888022.3299999982</v>
      </c>
      <c r="J161" s="351"/>
      <c r="K161" s="351"/>
    </row>
    <row r="162" spans="1:11">
      <c r="A162" s="322">
        <v>42609</v>
      </c>
      <c r="B162" s="9" t="s">
        <v>6078</v>
      </c>
      <c r="C162" s="48"/>
      <c r="D162" s="341"/>
      <c r="E162" s="48">
        <v>296935.28000000003</v>
      </c>
      <c r="F162" s="81">
        <v>225</v>
      </c>
      <c r="G162" s="48">
        <f t="shared" si="2"/>
        <v>2449064.4499999983</v>
      </c>
      <c r="H162" s="333" t="s">
        <v>6079</v>
      </c>
      <c r="J162" s="351"/>
      <c r="K162" s="351"/>
    </row>
    <row r="163" spans="1:11">
      <c r="A163" s="322">
        <v>42608</v>
      </c>
      <c r="B163" s="9" t="s">
        <v>6080</v>
      </c>
      <c r="C163" s="48">
        <v>3800</v>
      </c>
      <c r="D163" s="341">
        <v>208</v>
      </c>
      <c r="E163" s="48"/>
      <c r="F163" s="81"/>
      <c r="G163" s="48">
        <f t="shared" si="2"/>
        <v>2152129.1699999985</v>
      </c>
      <c r="J163" s="351"/>
      <c r="K163" s="351"/>
    </row>
    <row r="164" spans="1:11">
      <c r="A164" s="322">
        <v>42608</v>
      </c>
      <c r="B164" s="9" t="s">
        <v>6081</v>
      </c>
      <c r="C164" s="48">
        <v>3800</v>
      </c>
      <c r="D164" s="341">
        <v>209</v>
      </c>
      <c r="E164" s="48"/>
      <c r="F164" s="81"/>
      <c r="G164" s="48">
        <f t="shared" si="2"/>
        <v>2155929.1699999985</v>
      </c>
      <c r="J164" s="351"/>
      <c r="K164" s="351"/>
    </row>
    <row r="165" spans="1:11">
      <c r="A165" s="322">
        <v>42608</v>
      </c>
      <c r="B165" s="9" t="s">
        <v>6082</v>
      </c>
      <c r="C165" s="48">
        <v>4963.51</v>
      </c>
      <c r="D165" s="341">
        <v>206</v>
      </c>
      <c r="E165" s="48"/>
      <c r="F165" s="81"/>
      <c r="G165" s="48">
        <f t="shared" si="2"/>
        <v>2159729.1699999985</v>
      </c>
      <c r="J165" s="351"/>
      <c r="K165" s="351"/>
    </row>
    <row r="166" spans="1:11">
      <c r="A166" s="322">
        <v>42608</v>
      </c>
      <c r="B166" s="9" t="s">
        <v>6083</v>
      </c>
      <c r="C166" s="48">
        <v>53516.61</v>
      </c>
      <c r="D166" s="341">
        <v>211</v>
      </c>
      <c r="E166" s="48"/>
      <c r="F166" s="81"/>
      <c r="G166" s="48">
        <f t="shared" si="2"/>
        <v>2164692.6799999983</v>
      </c>
      <c r="J166" s="351"/>
      <c r="K166" s="351"/>
    </row>
    <row r="167" spans="1:11">
      <c r="A167" s="322">
        <v>42608</v>
      </c>
      <c r="B167" s="9" t="s">
        <v>6084</v>
      </c>
      <c r="C167" s="48">
        <v>113394.32</v>
      </c>
      <c r="D167" s="341">
        <v>212</v>
      </c>
      <c r="E167" s="48"/>
      <c r="F167" s="81"/>
      <c r="G167" s="48">
        <f t="shared" si="2"/>
        <v>2218209.2899999982</v>
      </c>
      <c r="J167" s="351"/>
      <c r="K167" s="351"/>
    </row>
    <row r="168" spans="1:11">
      <c r="A168" s="322">
        <v>42608</v>
      </c>
      <c r="B168" s="9" t="s">
        <v>6085</v>
      </c>
      <c r="C168" s="48">
        <v>40000</v>
      </c>
      <c r="D168" s="341">
        <v>210</v>
      </c>
      <c r="E168" s="48"/>
      <c r="F168" s="81"/>
      <c r="G168" s="48">
        <f t="shared" si="2"/>
        <v>2331603.609999998</v>
      </c>
      <c r="J168" s="351"/>
      <c r="K168" s="351"/>
    </row>
    <row r="169" spans="1:11">
      <c r="A169" s="322">
        <v>42608</v>
      </c>
      <c r="B169" s="9" t="s">
        <v>6086</v>
      </c>
      <c r="C169" s="48">
        <v>10973.6</v>
      </c>
      <c r="D169" s="341">
        <v>207</v>
      </c>
      <c r="E169" s="48"/>
      <c r="F169" s="81"/>
      <c r="G169" s="48">
        <f t="shared" si="2"/>
        <v>2371603.609999998</v>
      </c>
      <c r="J169" s="351"/>
      <c r="K169" s="351"/>
    </row>
    <row r="170" spans="1:11">
      <c r="A170" s="322">
        <v>42608</v>
      </c>
      <c r="B170" s="9" t="s">
        <v>6087</v>
      </c>
      <c r="C170" s="48"/>
      <c r="D170" s="341"/>
      <c r="E170" s="48">
        <v>762.74</v>
      </c>
      <c r="F170" s="81">
        <v>274</v>
      </c>
      <c r="G170" s="48">
        <f t="shared" si="2"/>
        <v>2382577.2099999981</v>
      </c>
      <c r="J170" s="351"/>
      <c r="K170" s="351"/>
    </row>
    <row r="171" spans="1:11">
      <c r="A171" s="322">
        <v>42608</v>
      </c>
      <c r="B171" s="9" t="s">
        <v>6088</v>
      </c>
      <c r="C171" s="48"/>
      <c r="D171" s="341"/>
      <c r="E171" s="48">
        <v>396000</v>
      </c>
      <c r="F171" s="81">
        <v>240</v>
      </c>
      <c r="G171" s="48">
        <f t="shared" si="2"/>
        <v>2381814.4699999979</v>
      </c>
      <c r="H171" s="333" t="s">
        <v>6089</v>
      </c>
      <c r="J171" s="351"/>
      <c r="K171" s="351"/>
    </row>
    <row r="172" spans="1:11">
      <c r="A172" s="322">
        <v>42608</v>
      </c>
      <c r="B172" s="9" t="s">
        <v>6090</v>
      </c>
      <c r="C172" s="48"/>
      <c r="D172" s="341"/>
      <c r="E172" s="48">
        <v>20000</v>
      </c>
      <c r="F172" s="81"/>
      <c r="G172" s="48">
        <f t="shared" si="2"/>
        <v>1985814.4699999979</v>
      </c>
      <c r="J172" s="351"/>
      <c r="K172" s="351"/>
    </row>
    <row r="173" spans="1:11">
      <c r="A173" s="322">
        <v>42608</v>
      </c>
      <c r="B173" s="291" t="s">
        <v>6091</v>
      </c>
      <c r="C173" s="48"/>
      <c r="D173" s="341"/>
      <c r="E173" s="48">
        <v>12198.83</v>
      </c>
      <c r="F173" s="81">
        <v>245</v>
      </c>
      <c r="G173" s="48">
        <f t="shared" si="2"/>
        <v>1965814.4699999979</v>
      </c>
      <c r="H173" s="333" t="s">
        <v>6092</v>
      </c>
      <c r="I173" s="2" t="s">
        <v>6093</v>
      </c>
      <c r="J173" s="351"/>
      <c r="K173" s="351"/>
    </row>
    <row r="174" spans="1:11">
      <c r="A174" s="322">
        <v>42608</v>
      </c>
      <c r="B174" s="9" t="s">
        <v>6094</v>
      </c>
      <c r="C174" s="48">
        <v>383569.39</v>
      </c>
      <c r="D174" s="341">
        <v>205</v>
      </c>
      <c r="E174" s="48"/>
      <c r="F174" s="81"/>
      <c r="G174" s="48">
        <f t="shared" si="2"/>
        <v>1953615.6399999978</v>
      </c>
      <c r="J174" s="351"/>
      <c r="K174" s="351"/>
    </row>
    <row r="175" spans="1:11">
      <c r="A175" s="322">
        <v>42608</v>
      </c>
      <c r="B175" s="9" t="s">
        <v>6095</v>
      </c>
      <c r="C175" s="48"/>
      <c r="D175" s="341"/>
      <c r="E175" s="48">
        <v>259400</v>
      </c>
      <c r="F175" s="81">
        <v>257</v>
      </c>
      <c r="G175" s="48">
        <f t="shared" si="2"/>
        <v>2337185.0299999979</v>
      </c>
      <c r="H175" s="333" t="s">
        <v>6026</v>
      </c>
      <c r="J175" s="351"/>
      <c r="K175" s="351"/>
    </row>
    <row r="176" spans="1:11">
      <c r="A176" s="322">
        <v>42608</v>
      </c>
      <c r="B176" s="389" t="s">
        <v>6096</v>
      </c>
      <c r="C176" s="48"/>
      <c r="D176" s="341"/>
      <c r="E176" s="48">
        <v>72314.91</v>
      </c>
      <c r="F176" s="81">
        <v>234</v>
      </c>
      <c r="G176" s="48">
        <f t="shared" si="2"/>
        <v>2077785.0299999979</v>
      </c>
      <c r="H176" s="333" t="s">
        <v>6097</v>
      </c>
      <c r="J176" s="351"/>
      <c r="K176" s="351"/>
    </row>
    <row r="177" spans="1:11">
      <c r="A177" s="322">
        <v>42608</v>
      </c>
      <c r="B177" s="51" t="s">
        <v>6098</v>
      </c>
      <c r="C177" s="48"/>
      <c r="D177" s="341"/>
      <c r="E177" s="48">
        <v>8622.89</v>
      </c>
      <c r="F177" s="81">
        <v>214</v>
      </c>
      <c r="G177" s="48">
        <f t="shared" si="2"/>
        <v>2005470.119999998</v>
      </c>
      <c r="H177" s="333" t="s">
        <v>6099</v>
      </c>
      <c r="J177" s="351"/>
      <c r="K177" s="351"/>
    </row>
    <row r="178" spans="1:11">
      <c r="A178" s="322">
        <v>42608</v>
      </c>
      <c r="B178" s="51" t="s">
        <v>6100</v>
      </c>
      <c r="C178" s="48"/>
      <c r="D178" s="341"/>
      <c r="E178" s="48">
        <v>138350.07</v>
      </c>
      <c r="F178" s="81">
        <v>224</v>
      </c>
      <c r="G178" s="48">
        <f t="shared" si="2"/>
        <v>1996847.2299999981</v>
      </c>
      <c r="J178" s="351"/>
      <c r="K178" s="351"/>
    </row>
    <row r="179" spans="1:11">
      <c r="A179" s="322">
        <v>42608</v>
      </c>
      <c r="B179" s="327" t="s">
        <v>4180</v>
      </c>
      <c r="C179" s="48">
        <v>19.350000000000001</v>
      </c>
      <c r="D179" s="341" t="s">
        <v>759</v>
      </c>
      <c r="E179" s="48"/>
      <c r="F179" s="81"/>
      <c r="G179" s="48">
        <f t="shared" si="2"/>
        <v>1858497.1599999981</v>
      </c>
      <c r="H179" s="333" t="s">
        <v>819</v>
      </c>
      <c r="J179" s="351"/>
      <c r="K179" s="351"/>
    </row>
    <row r="180" spans="1:11">
      <c r="A180" s="322">
        <v>42608</v>
      </c>
      <c r="B180" s="327" t="s">
        <v>4181</v>
      </c>
      <c r="C180" s="48">
        <v>120.94</v>
      </c>
      <c r="D180" s="341" t="s">
        <v>759</v>
      </c>
      <c r="E180" s="48"/>
      <c r="F180" s="81"/>
      <c r="G180" s="48">
        <f t="shared" si="2"/>
        <v>1858516.5099999981</v>
      </c>
      <c r="H180" s="333" t="s">
        <v>819</v>
      </c>
      <c r="J180" s="351"/>
      <c r="K180" s="351"/>
    </row>
    <row r="181" spans="1:11">
      <c r="A181" s="322">
        <v>42608</v>
      </c>
      <c r="B181" s="51" t="s">
        <v>4182</v>
      </c>
      <c r="C181" s="48"/>
      <c r="D181" s="341"/>
      <c r="E181" s="48">
        <v>32385.75</v>
      </c>
      <c r="F181" s="81">
        <v>226</v>
      </c>
      <c r="G181" s="48">
        <f t="shared" si="2"/>
        <v>1858637.4499999981</v>
      </c>
      <c r="J181" s="351"/>
      <c r="K181" s="351"/>
    </row>
    <row r="182" spans="1:11">
      <c r="A182" s="322">
        <v>42608</v>
      </c>
      <c r="B182" s="327" t="s">
        <v>4183</v>
      </c>
      <c r="C182" s="48">
        <v>312.77999999999997</v>
      </c>
      <c r="D182" s="341" t="s">
        <v>759</v>
      </c>
      <c r="E182" s="48"/>
      <c r="F182" s="81"/>
      <c r="G182" s="48">
        <f t="shared" si="2"/>
        <v>1826251.6999999981</v>
      </c>
      <c r="H182" s="333" t="s">
        <v>819</v>
      </c>
      <c r="J182" s="351"/>
      <c r="K182" s="351"/>
    </row>
    <row r="183" spans="1:11">
      <c r="A183" s="322">
        <v>42608</v>
      </c>
      <c r="B183" s="327" t="s">
        <v>4184</v>
      </c>
      <c r="C183" s="48">
        <v>1954.84</v>
      </c>
      <c r="D183" s="341" t="s">
        <v>759</v>
      </c>
      <c r="E183" s="48"/>
      <c r="F183" s="81"/>
      <c r="G183" s="48">
        <f t="shared" si="2"/>
        <v>1826564.4799999981</v>
      </c>
      <c r="H183" s="333" t="s">
        <v>819</v>
      </c>
      <c r="J183" s="351"/>
      <c r="K183" s="351"/>
    </row>
    <row r="184" spans="1:11">
      <c r="A184" s="322">
        <v>42608</v>
      </c>
      <c r="B184" s="51" t="s">
        <v>4185</v>
      </c>
      <c r="C184" s="48"/>
      <c r="D184" s="341"/>
      <c r="E184" s="48">
        <v>79790.11</v>
      </c>
      <c r="F184" s="81">
        <v>226</v>
      </c>
      <c r="G184" s="48">
        <f t="shared" si="2"/>
        <v>1828519.3199999982</v>
      </c>
      <c r="J184" s="351"/>
      <c r="K184" s="351"/>
    </row>
    <row r="185" spans="1:11">
      <c r="A185" s="408">
        <v>42607</v>
      </c>
      <c r="B185" s="409" t="s">
        <v>6101</v>
      </c>
      <c r="C185" s="48">
        <v>853.23</v>
      </c>
      <c r="D185" s="341"/>
      <c r="E185" s="48"/>
      <c r="F185" s="81"/>
      <c r="G185" s="48">
        <f t="shared" si="2"/>
        <v>1748729.2099999981</v>
      </c>
      <c r="J185" s="351"/>
      <c r="K185" s="351"/>
    </row>
    <row r="186" spans="1:11">
      <c r="A186" s="408">
        <v>42607</v>
      </c>
      <c r="B186" s="409" t="s">
        <v>6102</v>
      </c>
      <c r="C186" s="48">
        <v>5332.64</v>
      </c>
      <c r="D186" s="341"/>
      <c r="E186" s="48"/>
      <c r="F186" s="81"/>
      <c r="G186" s="48">
        <f t="shared" si="2"/>
        <v>1749582.4399999981</v>
      </c>
      <c r="J186" s="351"/>
      <c r="K186" s="351"/>
    </row>
    <row r="187" spans="1:11">
      <c r="A187" s="408">
        <v>42607</v>
      </c>
      <c r="B187" s="409" t="s">
        <v>6103</v>
      </c>
      <c r="C187" s="48"/>
      <c r="D187" s="341"/>
      <c r="E187" s="48">
        <v>248400</v>
      </c>
      <c r="F187" s="81">
        <v>238</v>
      </c>
      <c r="G187" s="48">
        <f t="shared" si="2"/>
        <v>1754915.079999998</v>
      </c>
      <c r="H187" s="390"/>
      <c r="J187" s="351"/>
      <c r="K187" s="351"/>
    </row>
    <row r="188" spans="1:11">
      <c r="A188" s="322">
        <v>42607</v>
      </c>
      <c r="B188" s="51" t="s">
        <v>6104</v>
      </c>
      <c r="C188" s="48"/>
      <c r="D188" s="341"/>
      <c r="E188" s="48">
        <v>2245</v>
      </c>
      <c r="F188" s="81">
        <v>231</v>
      </c>
      <c r="G188" s="48">
        <f t="shared" si="2"/>
        <v>1506515.079999998</v>
      </c>
      <c r="H188" s="333" t="s">
        <v>6788</v>
      </c>
      <c r="J188" s="351"/>
      <c r="K188" s="351"/>
    </row>
    <row r="189" spans="1:11">
      <c r="A189" s="322">
        <v>42607</v>
      </c>
      <c r="B189" s="391" t="s">
        <v>6105</v>
      </c>
      <c r="C189" s="48"/>
      <c r="D189" s="341"/>
      <c r="E189" s="48">
        <v>22655.88</v>
      </c>
      <c r="F189" s="81">
        <v>246</v>
      </c>
      <c r="G189" s="48">
        <f t="shared" si="2"/>
        <v>1504270.079999998</v>
      </c>
      <c r="J189" s="351"/>
      <c r="K189" s="351"/>
    </row>
    <row r="190" spans="1:11">
      <c r="A190" s="322">
        <v>42607</v>
      </c>
      <c r="B190" s="51" t="s">
        <v>6106</v>
      </c>
      <c r="C190" s="48"/>
      <c r="D190" s="341"/>
      <c r="E190" s="48">
        <v>1989.88</v>
      </c>
      <c r="F190" s="81">
        <v>235</v>
      </c>
      <c r="G190" s="48">
        <f t="shared" si="2"/>
        <v>1481614.1999999981</v>
      </c>
      <c r="J190" s="351"/>
      <c r="K190" s="351"/>
    </row>
    <row r="191" spans="1:11">
      <c r="A191" s="322">
        <v>42607</v>
      </c>
      <c r="B191" s="51" t="s">
        <v>6107</v>
      </c>
      <c r="C191" s="48"/>
      <c r="D191" s="341"/>
      <c r="E191" s="48">
        <v>5000</v>
      </c>
      <c r="F191" s="81">
        <v>228</v>
      </c>
      <c r="G191" s="48">
        <f t="shared" si="2"/>
        <v>1479624.3199999982</v>
      </c>
      <c r="J191" s="351"/>
      <c r="K191" s="351"/>
    </row>
    <row r="192" spans="1:11">
      <c r="A192" s="322">
        <v>42607</v>
      </c>
      <c r="B192" s="51" t="s">
        <v>6108</v>
      </c>
      <c r="C192" s="48">
        <v>9864.93</v>
      </c>
      <c r="D192" s="341">
        <v>204</v>
      </c>
      <c r="E192" s="48"/>
      <c r="F192" s="81"/>
      <c r="G192" s="48">
        <f t="shared" si="2"/>
        <v>1474624.3199999982</v>
      </c>
      <c r="J192" s="351"/>
      <c r="K192" s="351"/>
    </row>
    <row r="193" spans="1:11">
      <c r="A193" s="322">
        <v>42607</v>
      </c>
      <c r="B193" s="51" t="s">
        <v>6109</v>
      </c>
      <c r="C193" s="48"/>
      <c r="D193" s="341"/>
      <c r="E193" s="48">
        <v>275000</v>
      </c>
      <c r="F193" s="81">
        <v>228</v>
      </c>
      <c r="G193" s="48">
        <f t="shared" si="2"/>
        <v>1484489.2499999981</v>
      </c>
      <c r="J193" s="351"/>
      <c r="K193" s="351"/>
    </row>
    <row r="194" spans="1:11">
      <c r="A194" s="322">
        <v>42607</v>
      </c>
      <c r="B194" s="51" t="s">
        <v>6110</v>
      </c>
      <c r="C194" s="48">
        <v>50000</v>
      </c>
      <c r="D194" s="341">
        <v>181</v>
      </c>
      <c r="E194" s="48"/>
      <c r="F194" s="81"/>
      <c r="G194" s="48">
        <f t="shared" si="2"/>
        <v>1209489.2499999981</v>
      </c>
      <c r="J194" s="351"/>
      <c r="K194" s="351"/>
    </row>
    <row r="195" spans="1:11">
      <c r="A195" s="322">
        <v>42607</v>
      </c>
      <c r="B195" s="391" t="s">
        <v>6111</v>
      </c>
      <c r="C195" s="48"/>
      <c r="D195" s="341"/>
      <c r="E195" s="48">
        <v>39665.919999999998</v>
      </c>
      <c r="F195" s="81">
        <v>227</v>
      </c>
      <c r="G195" s="48">
        <f t="shared" si="2"/>
        <v>1259489.2499999981</v>
      </c>
      <c r="H195" s="333" t="s">
        <v>6112</v>
      </c>
      <c r="J195" s="351"/>
      <c r="K195" s="351"/>
    </row>
    <row r="196" spans="1:11">
      <c r="A196" s="322">
        <v>42607</v>
      </c>
      <c r="B196" s="51" t="s">
        <v>6113</v>
      </c>
      <c r="C196" s="48"/>
      <c r="D196" s="341"/>
      <c r="E196" s="48">
        <v>20000</v>
      </c>
      <c r="F196" s="81">
        <v>236</v>
      </c>
      <c r="G196" s="48">
        <f t="shared" si="2"/>
        <v>1219823.3299999982</v>
      </c>
      <c r="J196" s="351"/>
      <c r="K196" s="351"/>
    </row>
    <row r="197" spans="1:11">
      <c r="A197" s="322">
        <v>42607</v>
      </c>
      <c r="B197" s="51" t="s">
        <v>6114</v>
      </c>
      <c r="C197" s="48"/>
      <c r="D197" s="341"/>
      <c r="E197" s="48">
        <v>400000</v>
      </c>
      <c r="F197" s="81">
        <v>230</v>
      </c>
      <c r="G197" s="48">
        <f t="shared" si="2"/>
        <v>1199823.3299999982</v>
      </c>
      <c r="J197" s="351"/>
      <c r="K197" s="351"/>
    </row>
    <row r="198" spans="1:11">
      <c r="A198" s="322">
        <v>42607</v>
      </c>
      <c r="B198" s="51" t="s">
        <v>6115</v>
      </c>
      <c r="C198" s="48">
        <v>859841.32</v>
      </c>
      <c r="D198" s="341">
        <v>203</v>
      </c>
      <c r="E198" s="48"/>
      <c r="F198" s="81"/>
      <c r="G198" s="48">
        <f t="shared" si="2"/>
        <v>799823.32999999833</v>
      </c>
      <c r="J198" s="351"/>
      <c r="K198" s="351"/>
    </row>
    <row r="199" spans="1:11">
      <c r="A199" s="322">
        <v>42607</v>
      </c>
      <c r="B199" s="54" t="s">
        <v>6116</v>
      </c>
      <c r="C199" s="48"/>
      <c r="D199" s="341"/>
      <c r="E199" s="48">
        <v>216564.4</v>
      </c>
      <c r="F199" s="81">
        <v>244</v>
      </c>
      <c r="G199" s="48">
        <f t="shared" ref="G199:G262" si="3">+G200-C199+E199</f>
        <v>1659664.6499999983</v>
      </c>
      <c r="H199" s="333" t="s">
        <v>6117</v>
      </c>
      <c r="I199" s="2" t="s">
        <v>6118</v>
      </c>
      <c r="J199" s="351"/>
      <c r="K199" s="351"/>
    </row>
    <row r="200" spans="1:11">
      <c r="A200" s="322">
        <v>42607</v>
      </c>
      <c r="B200" s="51" t="s">
        <v>6119</v>
      </c>
      <c r="C200" s="48"/>
      <c r="D200" s="341"/>
      <c r="E200" s="48">
        <v>50000</v>
      </c>
      <c r="F200" s="81">
        <v>229</v>
      </c>
      <c r="G200" s="48">
        <f t="shared" si="3"/>
        <v>1443100.2499999984</v>
      </c>
      <c r="J200" s="351"/>
      <c r="K200" s="351"/>
    </row>
    <row r="201" spans="1:11">
      <c r="A201" s="322">
        <v>42607</v>
      </c>
      <c r="B201" s="392" t="s">
        <v>5127</v>
      </c>
      <c r="C201" s="48">
        <v>5000</v>
      </c>
      <c r="D201" s="341" t="s">
        <v>6789</v>
      </c>
      <c r="E201" s="48"/>
      <c r="F201" s="81"/>
      <c r="G201" s="48">
        <f t="shared" si="3"/>
        <v>1393100.2499999984</v>
      </c>
      <c r="H201" s="333" t="s">
        <v>114</v>
      </c>
      <c r="J201" s="351"/>
      <c r="K201" s="351"/>
    </row>
    <row r="202" spans="1:11">
      <c r="A202" s="322">
        <v>42607</v>
      </c>
      <c r="B202" s="51" t="s">
        <v>6120</v>
      </c>
      <c r="C202" s="48"/>
      <c r="D202" s="341"/>
      <c r="E202" s="48">
        <v>2736.01</v>
      </c>
      <c r="F202" s="81">
        <v>218</v>
      </c>
      <c r="G202" s="48">
        <f t="shared" si="3"/>
        <v>1398100.2499999984</v>
      </c>
      <c r="J202" s="351"/>
      <c r="K202" s="351"/>
    </row>
    <row r="203" spans="1:11">
      <c r="A203" s="322">
        <v>42607</v>
      </c>
      <c r="B203" s="51" t="s">
        <v>6121</v>
      </c>
      <c r="C203" s="48"/>
      <c r="D203" s="341"/>
      <c r="E203" s="48">
        <v>29374</v>
      </c>
      <c r="F203" s="81">
        <v>223</v>
      </c>
      <c r="G203" s="48">
        <f t="shared" si="3"/>
        <v>1395364.2399999984</v>
      </c>
      <c r="J203" s="351"/>
      <c r="K203" s="351"/>
    </row>
    <row r="204" spans="1:11">
      <c r="A204" s="322">
        <v>42607</v>
      </c>
      <c r="B204" s="9" t="s">
        <v>6122</v>
      </c>
      <c r="C204" s="48"/>
      <c r="D204" s="341"/>
      <c r="E204" s="48">
        <v>253393.16</v>
      </c>
      <c r="F204" s="81">
        <v>212</v>
      </c>
      <c r="G204" s="48">
        <f t="shared" si="3"/>
        <v>1365990.2399999984</v>
      </c>
      <c r="H204" s="333" t="s">
        <v>6123</v>
      </c>
      <c r="J204" s="351"/>
      <c r="K204" s="351"/>
    </row>
    <row r="205" spans="1:11">
      <c r="A205" s="322">
        <v>42607</v>
      </c>
      <c r="B205" s="9" t="s">
        <v>6124</v>
      </c>
      <c r="C205" s="48"/>
      <c r="D205" s="341"/>
      <c r="E205" s="48">
        <v>9248.73</v>
      </c>
      <c r="F205" s="81">
        <v>202</v>
      </c>
      <c r="G205" s="48">
        <f t="shared" si="3"/>
        <v>1112597.0799999984</v>
      </c>
      <c r="H205" s="333" t="s">
        <v>6125</v>
      </c>
      <c r="J205" s="351"/>
      <c r="K205" s="351"/>
    </row>
    <row r="206" spans="1:11">
      <c r="A206" s="322">
        <v>42607</v>
      </c>
      <c r="B206" s="299" t="s">
        <v>4180</v>
      </c>
      <c r="C206" s="48">
        <v>26.63</v>
      </c>
      <c r="D206" s="341" t="s">
        <v>759</v>
      </c>
      <c r="E206" s="48"/>
      <c r="F206" s="81"/>
      <c r="G206" s="48">
        <f t="shared" si="3"/>
        <v>1103348.3499999985</v>
      </c>
      <c r="H206" s="333" t="s">
        <v>819</v>
      </c>
      <c r="J206" s="351"/>
      <c r="K206" s="351"/>
    </row>
    <row r="207" spans="1:11">
      <c r="A207" s="322">
        <v>42607</v>
      </c>
      <c r="B207" s="299" t="s">
        <v>4181</v>
      </c>
      <c r="C207" s="48">
        <v>166.45</v>
      </c>
      <c r="D207" s="341" t="s">
        <v>759</v>
      </c>
      <c r="E207" s="48"/>
      <c r="F207" s="81"/>
      <c r="G207" s="48">
        <f t="shared" si="3"/>
        <v>1103374.9799999984</v>
      </c>
      <c r="H207" s="333" t="s">
        <v>819</v>
      </c>
      <c r="J207" s="351"/>
      <c r="K207" s="351"/>
    </row>
    <row r="208" spans="1:11">
      <c r="A208" s="322">
        <v>42607</v>
      </c>
      <c r="B208" s="9" t="s">
        <v>4182</v>
      </c>
      <c r="C208" s="48"/>
      <c r="D208" s="341"/>
      <c r="E208" s="48">
        <v>39609.199999999997</v>
      </c>
      <c r="F208" s="81">
        <v>215</v>
      </c>
      <c r="G208" s="48">
        <f t="shared" si="3"/>
        <v>1103541.4299999983</v>
      </c>
      <c r="J208" s="351"/>
      <c r="K208" s="351"/>
    </row>
    <row r="209" spans="1:11">
      <c r="A209" s="322">
        <v>42607</v>
      </c>
      <c r="B209" s="299" t="s">
        <v>4183</v>
      </c>
      <c r="C209" s="48">
        <v>23.07</v>
      </c>
      <c r="D209" s="341" t="s">
        <v>759</v>
      </c>
      <c r="E209" s="48"/>
      <c r="F209" s="81"/>
      <c r="G209" s="48">
        <f t="shared" si="3"/>
        <v>1063932.2299999984</v>
      </c>
      <c r="H209" s="333" t="s">
        <v>819</v>
      </c>
      <c r="J209" s="351"/>
      <c r="K209" s="351"/>
    </row>
    <row r="210" spans="1:11">
      <c r="A210" s="322">
        <v>42607</v>
      </c>
      <c r="B210" s="299" t="s">
        <v>4184</v>
      </c>
      <c r="C210" s="48">
        <v>144.16999999999999</v>
      </c>
      <c r="D210" s="341" t="s">
        <v>759</v>
      </c>
      <c r="E210" s="48"/>
      <c r="F210" s="81"/>
      <c r="G210" s="48">
        <f t="shared" si="3"/>
        <v>1063955.2999999984</v>
      </c>
      <c r="H210" s="333" t="s">
        <v>819</v>
      </c>
      <c r="J210" s="351"/>
      <c r="K210" s="351"/>
    </row>
    <row r="211" spans="1:11">
      <c r="A211" s="322">
        <v>42607</v>
      </c>
      <c r="B211" s="9" t="s">
        <v>4185</v>
      </c>
      <c r="C211" s="48"/>
      <c r="D211" s="341"/>
      <c r="E211" s="48">
        <v>5885</v>
      </c>
      <c r="F211" s="81">
        <v>215</v>
      </c>
      <c r="G211" s="48">
        <f t="shared" si="3"/>
        <v>1064099.4699999983</v>
      </c>
      <c r="J211" s="351"/>
      <c r="K211" s="351"/>
    </row>
    <row r="212" spans="1:11">
      <c r="A212" s="322">
        <v>42606</v>
      </c>
      <c r="B212" s="9" t="s">
        <v>5045</v>
      </c>
      <c r="C212" s="48"/>
      <c r="D212" s="341"/>
      <c r="E212" s="48">
        <v>15000</v>
      </c>
      <c r="F212" s="81">
        <v>237</v>
      </c>
      <c r="G212" s="48">
        <f t="shared" si="3"/>
        <v>1058214.4699999983</v>
      </c>
      <c r="J212" s="351"/>
      <c r="K212" s="351"/>
    </row>
    <row r="213" spans="1:11">
      <c r="A213" s="322">
        <v>42606</v>
      </c>
      <c r="B213" s="389" t="s">
        <v>6126</v>
      </c>
      <c r="C213" s="48"/>
      <c r="D213" s="341"/>
      <c r="E213" s="48">
        <v>14993.95</v>
      </c>
      <c r="F213" s="81">
        <v>232</v>
      </c>
      <c r="G213" s="48">
        <f t="shared" si="3"/>
        <v>1043214.4699999983</v>
      </c>
      <c r="H213" s="333" t="s">
        <v>6127</v>
      </c>
      <c r="I213" s="2" t="s">
        <v>841</v>
      </c>
      <c r="J213" s="351"/>
      <c r="K213" s="351"/>
    </row>
    <row r="214" spans="1:11">
      <c r="A214" s="322">
        <v>42606</v>
      </c>
      <c r="B214" s="9" t="s">
        <v>6128</v>
      </c>
      <c r="C214" s="48"/>
      <c r="D214" s="341"/>
      <c r="E214" s="48">
        <v>179700</v>
      </c>
      <c r="F214" s="81">
        <v>217</v>
      </c>
      <c r="G214" s="48">
        <f t="shared" si="3"/>
        <v>1028220.5199999984</v>
      </c>
      <c r="H214" s="333" t="s">
        <v>6129</v>
      </c>
      <c r="J214" s="351"/>
      <c r="K214" s="351"/>
    </row>
    <row r="215" spans="1:11">
      <c r="A215" s="322">
        <v>42606</v>
      </c>
      <c r="B215" s="9" t="s">
        <v>6130</v>
      </c>
      <c r="C215" s="48">
        <v>1002</v>
      </c>
      <c r="D215" s="341">
        <v>138</v>
      </c>
      <c r="E215" s="48"/>
      <c r="F215" s="81"/>
      <c r="G215" s="48">
        <f t="shared" si="3"/>
        <v>848520.51999999839</v>
      </c>
      <c r="J215" s="351"/>
      <c r="K215" s="351"/>
    </row>
    <row r="216" spans="1:11">
      <c r="A216" s="322">
        <v>42606</v>
      </c>
      <c r="B216" s="9" t="s">
        <v>6131</v>
      </c>
      <c r="C216" s="48">
        <v>8903.01</v>
      </c>
      <c r="D216" s="341">
        <v>182</v>
      </c>
      <c r="E216" s="48"/>
      <c r="F216" s="81"/>
      <c r="G216" s="48">
        <f t="shared" si="3"/>
        <v>849522.51999999839</v>
      </c>
      <c r="J216" s="351"/>
      <c r="K216" s="351"/>
    </row>
    <row r="217" spans="1:11">
      <c r="A217" s="322">
        <v>42606</v>
      </c>
      <c r="B217" s="291" t="s">
        <v>6132</v>
      </c>
      <c r="C217" s="48"/>
      <c r="D217" s="341"/>
      <c r="E217" s="48">
        <v>239562.75</v>
      </c>
      <c r="F217" s="81">
        <v>219</v>
      </c>
      <c r="G217" s="48">
        <f t="shared" si="3"/>
        <v>858425.5299999984</v>
      </c>
      <c r="H217" s="333" t="s">
        <v>6133</v>
      </c>
      <c r="I217" s="2" t="s">
        <v>6134</v>
      </c>
      <c r="J217" s="351"/>
      <c r="K217" s="351"/>
    </row>
    <row r="218" spans="1:11">
      <c r="A218" s="322">
        <v>42606</v>
      </c>
      <c r="B218" s="291" t="s">
        <v>6135</v>
      </c>
      <c r="C218" s="48"/>
      <c r="D218" s="341"/>
      <c r="E218" s="48">
        <v>256995.59</v>
      </c>
      <c r="F218" s="81">
        <v>220</v>
      </c>
      <c r="G218" s="48">
        <f t="shared" si="3"/>
        <v>618862.7799999984</v>
      </c>
      <c r="H218" s="333" t="s">
        <v>6136</v>
      </c>
      <c r="I218" s="2" t="s">
        <v>6134</v>
      </c>
      <c r="J218" s="351"/>
      <c r="K218" s="351"/>
    </row>
    <row r="219" spans="1:11">
      <c r="A219" s="322">
        <v>42606</v>
      </c>
      <c r="B219" s="291" t="s">
        <v>6137</v>
      </c>
      <c r="C219" s="48"/>
      <c r="D219" s="341"/>
      <c r="E219" s="48">
        <v>99441.2</v>
      </c>
      <c r="F219" s="81">
        <v>221</v>
      </c>
      <c r="G219" s="48">
        <f t="shared" si="3"/>
        <v>361867.18999999837</v>
      </c>
      <c r="H219" s="333" t="s">
        <v>6138</v>
      </c>
      <c r="I219" s="2" t="s">
        <v>6134</v>
      </c>
      <c r="J219" s="351"/>
      <c r="K219" s="351"/>
    </row>
    <row r="220" spans="1:11">
      <c r="A220" s="322">
        <v>42606</v>
      </c>
      <c r="B220" s="389" t="s">
        <v>6139</v>
      </c>
      <c r="C220" s="48"/>
      <c r="D220" s="341"/>
      <c r="E220" s="48">
        <v>8160.48</v>
      </c>
      <c r="F220" s="81">
        <v>216</v>
      </c>
      <c r="G220" s="48">
        <f t="shared" si="3"/>
        <v>262425.98999999836</v>
      </c>
      <c r="H220" s="333" t="s">
        <v>6097</v>
      </c>
      <c r="J220" s="351"/>
      <c r="K220" s="351"/>
    </row>
    <row r="221" spans="1:11">
      <c r="A221" s="322">
        <v>42606</v>
      </c>
      <c r="B221" s="9" t="s">
        <v>6140</v>
      </c>
      <c r="C221" s="48">
        <v>541041.21</v>
      </c>
      <c r="D221" s="341">
        <v>183</v>
      </c>
      <c r="E221" s="48"/>
      <c r="F221" s="81"/>
      <c r="G221" s="48">
        <f t="shared" si="3"/>
        <v>254265.50999999838</v>
      </c>
      <c r="J221" s="351"/>
      <c r="K221" s="351"/>
    </row>
    <row r="222" spans="1:11">
      <c r="A222" s="322">
        <v>42606</v>
      </c>
      <c r="B222" s="9" t="s">
        <v>6141</v>
      </c>
      <c r="C222" s="48">
        <v>10000</v>
      </c>
      <c r="D222" s="341">
        <v>184</v>
      </c>
      <c r="E222" s="48"/>
      <c r="F222" s="81"/>
      <c r="G222" s="48">
        <f t="shared" si="3"/>
        <v>795306.71999999834</v>
      </c>
      <c r="J222" s="351"/>
      <c r="K222" s="351"/>
    </row>
    <row r="223" spans="1:11">
      <c r="A223" s="322">
        <v>42606</v>
      </c>
      <c r="B223" s="9" t="s">
        <v>6142</v>
      </c>
      <c r="C223" s="48">
        <v>12412</v>
      </c>
      <c r="D223" s="341">
        <v>192</v>
      </c>
      <c r="E223" s="48"/>
      <c r="F223" s="81"/>
      <c r="G223" s="48">
        <f t="shared" si="3"/>
        <v>805306.71999999834</v>
      </c>
      <c r="J223" s="351"/>
      <c r="K223" s="351"/>
    </row>
    <row r="224" spans="1:11">
      <c r="A224" s="322">
        <v>42606</v>
      </c>
      <c r="B224" s="9" t="s">
        <v>6143</v>
      </c>
      <c r="C224" s="48">
        <v>5336</v>
      </c>
      <c r="D224" s="341">
        <v>193</v>
      </c>
      <c r="E224" s="48"/>
      <c r="F224" s="81"/>
      <c r="G224" s="48">
        <f t="shared" si="3"/>
        <v>817718.71999999834</v>
      </c>
      <c r="J224" s="351"/>
      <c r="K224" s="351"/>
    </row>
    <row r="225" spans="1:11">
      <c r="A225" s="322">
        <v>42606</v>
      </c>
      <c r="B225" s="9" t="s">
        <v>6144</v>
      </c>
      <c r="C225" s="48">
        <v>3184.01</v>
      </c>
      <c r="D225" s="341">
        <v>186</v>
      </c>
      <c r="E225" s="48"/>
      <c r="F225" s="81"/>
      <c r="G225" s="48">
        <f t="shared" si="3"/>
        <v>823054.71999999834</v>
      </c>
      <c r="J225" s="351"/>
      <c r="K225" s="351"/>
    </row>
    <row r="226" spans="1:11">
      <c r="A226" s="322">
        <v>42606</v>
      </c>
      <c r="B226" s="9" t="s">
        <v>6145</v>
      </c>
      <c r="C226" s="48">
        <v>6728</v>
      </c>
      <c r="D226" s="341">
        <v>194</v>
      </c>
      <c r="E226" s="48"/>
      <c r="F226" s="81"/>
      <c r="G226" s="48">
        <f t="shared" si="3"/>
        <v>826238.72999999835</v>
      </c>
      <c r="J226" s="351"/>
      <c r="K226" s="351"/>
    </row>
    <row r="227" spans="1:11">
      <c r="A227" s="322">
        <v>42606</v>
      </c>
      <c r="B227" s="9" t="s">
        <v>6146</v>
      </c>
      <c r="C227" s="48">
        <v>8584</v>
      </c>
      <c r="D227" s="341">
        <v>195</v>
      </c>
      <c r="E227" s="48"/>
      <c r="F227" s="81"/>
      <c r="G227" s="48">
        <f t="shared" si="3"/>
        <v>832966.72999999835</v>
      </c>
      <c r="J227" s="351"/>
      <c r="K227" s="351"/>
    </row>
    <row r="228" spans="1:11">
      <c r="A228" s="322">
        <v>42606</v>
      </c>
      <c r="B228" s="9" t="s">
        <v>6147</v>
      </c>
      <c r="C228" s="48">
        <v>16387.419999999998</v>
      </c>
      <c r="D228" s="341">
        <v>196</v>
      </c>
      <c r="E228" s="48"/>
      <c r="F228" s="81"/>
      <c r="G228" s="48">
        <f t="shared" si="3"/>
        <v>841550.72999999835</v>
      </c>
      <c r="J228" s="351"/>
      <c r="K228" s="351"/>
    </row>
    <row r="229" spans="1:11">
      <c r="A229" s="322">
        <v>42606</v>
      </c>
      <c r="B229" s="9" t="s">
        <v>6148</v>
      </c>
      <c r="C229" s="48">
        <v>27840</v>
      </c>
      <c r="D229" s="341">
        <v>187</v>
      </c>
      <c r="E229" s="48"/>
      <c r="F229" s="81"/>
      <c r="G229" s="48">
        <f t="shared" si="3"/>
        <v>857938.14999999839</v>
      </c>
      <c r="J229" s="351"/>
      <c r="K229" s="351"/>
    </row>
    <row r="230" spans="1:11">
      <c r="A230" s="322">
        <v>42606</v>
      </c>
      <c r="B230" s="9" t="s">
        <v>6149</v>
      </c>
      <c r="C230" s="48">
        <v>282.49</v>
      </c>
      <c r="D230" s="341">
        <v>188</v>
      </c>
      <c r="E230" s="48"/>
      <c r="F230" s="81"/>
      <c r="G230" s="48">
        <f t="shared" si="3"/>
        <v>885778.14999999839</v>
      </c>
      <c r="J230" s="351"/>
      <c r="K230" s="351"/>
    </row>
    <row r="231" spans="1:11">
      <c r="A231" s="322">
        <v>42606</v>
      </c>
      <c r="B231" s="9" t="s">
        <v>6150</v>
      </c>
      <c r="C231" s="48">
        <v>8526</v>
      </c>
      <c r="D231" s="341">
        <v>189</v>
      </c>
      <c r="E231" s="48"/>
      <c r="F231" s="81"/>
      <c r="G231" s="48">
        <f t="shared" si="3"/>
        <v>886060.63999999838</v>
      </c>
      <c r="J231" s="351"/>
      <c r="K231" s="351"/>
    </row>
    <row r="232" spans="1:11">
      <c r="A232" s="322">
        <v>42606</v>
      </c>
      <c r="B232" s="9" t="s">
        <v>6151</v>
      </c>
      <c r="C232" s="48">
        <v>13676.4</v>
      </c>
      <c r="D232" s="341">
        <v>197</v>
      </c>
      <c r="E232" s="48"/>
      <c r="F232" s="81"/>
      <c r="G232" s="48">
        <f t="shared" si="3"/>
        <v>894586.63999999838</v>
      </c>
      <c r="J232" s="351"/>
      <c r="K232" s="351"/>
    </row>
    <row r="233" spans="1:11">
      <c r="A233" s="322">
        <v>42606</v>
      </c>
      <c r="B233" s="9" t="s">
        <v>6152</v>
      </c>
      <c r="C233" s="48">
        <v>1624</v>
      </c>
      <c r="D233" s="341">
        <v>198</v>
      </c>
      <c r="E233" s="48"/>
      <c r="F233" s="81"/>
      <c r="G233" s="48">
        <f t="shared" si="3"/>
        <v>908263.03999999841</v>
      </c>
      <c r="J233" s="351"/>
      <c r="K233" s="351"/>
    </row>
    <row r="234" spans="1:11">
      <c r="A234" s="322">
        <v>42606</v>
      </c>
      <c r="B234" s="9" t="s">
        <v>6153</v>
      </c>
      <c r="C234" s="48">
        <v>700</v>
      </c>
      <c r="D234" s="341">
        <v>190</v>
      </c>
      <c r="E234" s="48"/>
      <c r="F234" s="81"/>
      <c r="G234" s="48">
        <f t="shared" si="3"/>
        <v>909887.03999999841</v>
      </c>
      <c r="J234" s="351"/>
      <c r="K234" s="351"/>
    </row>
    <row r="235" spans="1:11">
      <c r="A235" s="322">
        <v>42606</v>
      </c>
      <c r="B235" s="9" t="s">
        <v>6154</v>
      </c>
      <c r="C235" s="48">
        <v>23826.54</v>
      </c>
      <c r="D235" s="341">
        <v>191</v>
      </c>
      <c r="E235" s="48"/>
      <c r="F235" s="81"/>
      <c r="G235" s="48">
        <f t="shared" si="3"/>
        <v>910587.03999999841</v>
      </c>
      <c r="J235" s="351"/>
      <c r="K235" s="351"/>
    </row>
    <row r="236" spans="1:11">
      <c r="A236" s="322">
        <v>42606</v>
      </c>
      <c r="B236" s="9" t="s">
        <v>6155</v>
      </c>
      <c r="C236" s="48">
        <v>12866.38</v>
      </c>
      <c r="D236" s="341">
        <v>185</v>
      </c>
      <c r="E236" s="48"/>
      <c r="F236" s="81"/>
      <c r="G236" s="48">
        <f t="shared" si="3"/>
        <v>934413.57999999844</v>
      </c>
      <c r="J236" s="351"/>
      <c r="K236" s="351"/>
    </row>
    <row r="237" spans="1:11">
      <c r="A237" s="322">
        <v>42606</v>
      </c>
      <c r="B237" s="9" t="s">
        <v>6156</v>
      </c>
      <c r="C237" s="48">
        <v>1276</v>
      </c>
      <c r="D237" s="341">
        <v>199</v>
      </c>
      <c r="E237" s="48"/>
      <c r="F237" s="81"/>
      <c r="G237" s="48">
        <f t="shared" si="3"/>
        <v>947279.95999999845</v>
      </c>
      <c r="J237" s="351"/>
      <c r="K237" s="351"/>
    </row>
    <row r="238" spans="1:11">
      <c r="A238" s="322">
        <v>42606</v>
      </c>
      <c r="B238" s="9" t="s">
        <v>6157</v>
      </c>
      <c r="C238" s="48">
        <v>2330</v>
      </c>
      <c r="D238" s="341">
        <v>200</v>
      </c>
      <c r="E238" s="48"/>
      <c r="F238" s="81"/>
      <c r="G238" s="48">
        <f t="shared" si="3"/>
        <v>948555.95999999845</v>
      </c>
      <c r="J238" s="351"/>
      <c r="K238" s="351"/>
    </row>
    <row r="239" spans="1:11">
      <c r="A239" s="322">
        <v>42606</v>
      </c>
      <c r="B239" s="9" t="s">
        <v>6158</v>
      </c>
      <c r="C239" s="48">
        <v>1948.8</v>
      </c>
      <c r="D239" s="341">
        <v>201</v>
      </c>
      <c r="E239" s="48"/>
      <c r="F239" s="81"/>
      <c r="G239" s="48">
        <f t="shared" si="3"/>
        <v>950885.95999999845</v>
      </c>
      <c r="J239" s="351"/>
      <c r="K239" s="351"/>
    </row>
    <row r="240" spans="1:11">
      <c r="A240" s="322">
        <v>42606</v>
      </c>
      <c r="B240" s="9" t="s">
        <v>6159</v>
      </c>
      <c r="C240" s="48">
        <v>2600.02</v>
      </c>
      <c r="D240" s="341">
        <v>203</v>
      </c>
      <c r="E240" s="48"/>
      <c r="F240" s="81"/>
      <c r="G240" s="48">
        <f t="shared" si="3"/>
        <v>952834.7599999985</v>
      </c>
      <c r="J240" s="351"/>
      <c r="K240" s="351"/>
    </row>
    <row r="241" spans="1:11">
      <c r="A241" s="322">
        <v>42606</v>
      </c>
      <c r="B241" s="9" t="s">
        <v>6160</v>
      </c>
      <c r="C241" s="48">
        <v>2320</v>
      </c>
      <c r="D241" s="341">
        <v>202</v>
      </c>
      <c r="E241" s="48"/>
      <c r="F241" s="81"/>
      <c r="G241" s="48">
        <f t="shared" si="3"/>
        <v>955434.77999999851</v>
      </c>
      <c r="J241" s="351"/>
      <c r="K241" s="351"/>
    </row>
    <row r="242" spans="1:11">
      <c r="A242" s="322">
        <v>42606</v>
      </c>
      <c r="B242" s="9" t="s">
        <v>6161</v>
      </c>
      <c r="C242" s="48"/>
      <c r="D242" s="341"/>
      <c r="E242" s="48">
        <v>215829.09</v>
      </c>
      <c r="F242" s="81"/>
      <c r="G242" s="48">
        <f t="shared" si="3"/>
        <v>957754.77999999851</v>
      </c>
      <c r="J242" s="351"/>
      <c r="K242" s="351"/>
    </row>
    <row r="243" spans="1:11">
      <c r="A243" s="322">
        <v>42606</v>
      </c>
      <c r="B243" s="9" t="s">
        <v>6162</v>
      </c>
      <c r="C243" s="48"/>
      <c r="D243" s="341"/>
      <c r="E243" s="48">
        <v>218000</v>
      </c>
      <c r="F243" s="81">
        <v>222</v>
      </c>
      <c r="G243" s="48">
        <f t="shared" si="3"/>
        <v>741925.68999999855</v>
      </c>
      <c r="J243" s="351"/>
      <c r="K243" s="351"/>
    </row>
    <row r="244" spans="1:11">
      <c r="A244" s="322">
        <v>42606</v>
      </c>
      <c r="B244" s="9" t="s">
        <v>5077</v>
      </c>
      <c r="C244" s="48"/>
      <c r="D244" s="341"/>
      <c r="E244" s="48">
        <v>10000</v>
      </c>
      <c r="F244" s="81">
        <v>201</v>
      </c>
      <c r="G244" s="48">
        <f t="shared" si="3"/>
        <v>523925.68999999861</v>
      </c>
      <c r="H244" s="333" t="s">
        <v>6163</v>
      </c>
      <c r="J244" s="351"/>
      <c r="K244" s="351"/>
    </row>
    <row r="245" spans="1:11">
      <c r="A245" s="322">
        <v>42606</v>
      </c>
      <c r="B245" s="284" t="s">
        <v>6164</v>
      </c>
      <c r="C245" s="48">
        <v>5000</v>
      </c>
      <c r="D245" s="341" t="s">
        <v>6789</v>
      </c>
      <c r="E245" s="48"/>
      <c r="F245" s="81"/>
      <c r="G245" s="48">
        <f t="shared" si="3"/>
        <v>513925.68999999861</v>
      </c>
      <c r="H245" s="333" t="s">
        <v>114</v>
      </c>
      <c r="J245" s="351"/>
      <c r="K245" s="351"/>
    </row>
    <row r="246" spans="1:11">
      <c r="A246" s="322">
        <v>42606</v>
      </c>
      <c r="B246" s="9" t="s">
        <v>6165</v>
      </c>
      <c r="C246" s="48"/>
      <c r="D246" s="341"/>
      <c r="E246" s="48">
        <v>19931.810000000001</v>
      </c>
      <c r="F246" s="81">
        <v>187</v>
      </c>
      <c r="G246" s="48">
        <f t="shared" si="3"/>
        <v>518925.68999999861</v>
      </c>
      <c r="H246" s="333" t="s">
        <v>6166</v>
      </c>
      <c r="J246" s="351"/>
      <c r="K246" s="351"/>
    </row>
    <row r="247" spans="1:11">
      <c r="A247" s="322">
        <v>42606</v>
      </c>
      <c r="B247" s="9" t="s">
        <v>6167</v>
      </c>
      <c r="C247" s="48"/>
      <c r="D247" s="341"/>
      <c r="E247" s="48">
        <v>29181.15</v>
      </c>
      <c r="F247" s="81">
        <v>196</v>
      </c>
      <c r="G247" s="48">
        <f t="shared" si="3"/>
        <v>498993.87999999861</v>
      </c>
      <c r="H247" s="333" t="s">
        <v>6168</v>
      </c>
      <c r="J247" s="351"/>
      <c r="K247" s="351"/>
    </row>
    <row r="248" spans="1:11">
      <c r="A248" s="322">
        <v>42606</v>
      </c>
      <c r="B248" s="299" t="s">
        <v>4180</v>
      </c>
      <c r="C248" s="48">
        <v>8.64</v>
      </c>
      <c r="D248" s="341" t="s">
        <v>759</v>
      </c>
      <c r="E248" s="48"/>
      <c r="F248" s="81"/>
      <c r="G248" s="48">
        <f t="shared" si="3"/>
        <v>469812.72999999858</v>
      </c>
      <c r="H248" s="333" t="s">
        <v>819</v>
      </c>
      <c r="J248" s="351"/>
      <c r="K248" s="351"/>
    </row>
    <row r="249" spans="1:11">
      <c r="A249" s="322">
        <v>42606</v>
      </c>
      <c r="B249" s="299" t="s">
        <v>4181</v>
      </c>
      <c r="C249" s="48">
        <v>54</v>
      </c>
      <c r="D249" s="341" t="s">
        <v>759</v>
      </c>
      <c r="E249" s="48"/>
      <c r="F249" s="81"/>
      <c r="G249" s="48">
        <f t="shared" si="3"/>
        <v>469821.3699999986</v>
      </c>
      <c r="H249" s="333" t="s">
        <v>819</v>
      </c>
      <c r="J249" s="351"/>
      <c r="K249" s="351"/>
    </row>
    <row r="250" spans="1:11">
      <c r="A250" s="322">
        <v>42606</v>
      </c>
      <c r="B250" s="9" t="s">
        <v>4182</v>
      </c>
      <c r="C250" s="48"/>
      <c r="D250" s="341"/>
      <c r="E250" s="48">
        <v>7746.01</v>
      </c>
      <c r="F250" s="81">
        <v>203</v>
      </c>
      <c r="G250" s="48">
        <f t="shared" si="3"/>
        <v>469875.3699999986</v>
      </c>
      <c r="H250" s="347" t="s">
        <v>6169</v>
      </c>
      <c r="J250" s="351"/>
      <c r="K250" s="351"/>
    </row>
    <row r="251" spans="1:11">
      <c r="A251" s="322">
        <v>42606</v>
      </c>
      <c r="B251" s="299" t="s">
        <v>4183</v>
      </c>
      <c r="C251" s="48">
        <v>25.44</v>
      </c>
      <c r="D251" s="341" t="s">
        <v>759</v>
      </c>
      <c r="E251" s="48"/>
      <c r="F251" s="81"/>
      <c r="G251" s="48">
        <f t="shared" si="3"/>
        <v>462129.35999999859</v>
      </c>
      <c r="H251" s="333" t="s">
        <v>819</v>
      </c>
      <c r="J251" s="351"/>
      <c r="K251" s="351"/>
    </row>
    <row r="252" spans="1:11">
      <c r="A252" s="322">
        <v>42606</v>
      </c>
      <c r="B252" s="299" t="s">
        <v>4184</v>
      </c>
      <c r="C252" s="48">
        <v>158.99</v>
      </c>
      <c r="D252" s="341" t="s">
        <v>759</v>
      </c>
      <c r="E252" s="48"/>
      <c r="F252" s="81"/>
      <c r="G252" s="48">
        <f t="shared" si="3"/>
        <v>462154.79999999859</v>
      </c>
      <c r="H252" s="333" t="s">
        <v>819</v>
      </c>
      <c r="J252" s="351"/>
      <c r="K252" s="351"/>
    </row>
    <row r="253" spans="1:11">
      <c r="A253" s="322">
        <v>42606</v>
      </c>
      <c r="B253" s="9" t="s">
        <v>4185</v>
      </c>
      <c r="C253" s="48"/>
      <c r="D253" s="341"/>
      <c r="E253" s="48">
        <v>6490</v>
      </c>
      <c r="F253" s="81">
        <v>203</v>
      </c>
      <c r="G253" s="48">
        <f t="shared" si="3"/>
        <v>462313.78999999858</v>
      </c>
      <c r="H253" s="347" t="s">
        <v>6169</v>
      </c>
      <c r="J253" s="351"/>
      <c r="K253" s="351"/>
    </row>
    <row r="254" spans="1:11">
      <c r="A254" s="322">
        <v>42605</v>
      </c>
      <c r="B254" s="9" t="s">
        <v>6170</v>
      </c>
      <c r="C254" s="48"/>
      <c r="D254" s="341"/>
      <c r="E254" s="48">
        <v>4640</v>
      </c>
      <c r="F254" s="81">
        <v>261</v>
      </c>
      <c r="G254" s="48">
        <f t="shared" si="3"/>
        <v>455823.78999999858</v>
      </c>
      <c r="J254" s="351"/>
      <c r="K254" s="351"/>
    </row>
    <row r="255" spans="1:11">
      <c r="A255" s="322">
        <v>42605</v>
      </c>
      <c r="B255" s="9" t="s">
        <v>6171</v>
      </c>
      <c r="C255" s="48"/>
      <c r="D255" s="341"/>
      <c r="E255" s="48">
        <v>160544</v>
      </c>
      <c r="F255" s="81">
        <v>205</v>
      </c>
      <c r="G255" s="48">
        <f t="shared" si="3"/>
        <v>451183.78999999858</v>
      </c>
      <c r="H255" s="333" t="s">
        <v>6172</v>
      </c>
      <c r="J255" s="351"/>
      <c r="K255" s="351"/>
    </row>
    <row r="256" spans="1:11">
      <c r="A256" s="322">
        <v>42605</v>
      </c>
      <c r="B256" s="9" t="s">
        <v>6173</v>
      </c>
      <c r="C256" s="48"/>
      <c r="D256" s="341"/>
      <c r="E256" s="48">
        <v>20230.05</v>
      </c>
      <c r="F256" s="81">
        <v>206</v>
      </c>
      <c r="G256" s="48">
        <f t="shared" si="3"/>
        <v>290639.78999999858</v>
      </c>
      <c r="H256" s="333" t="s">
        <v>6172</v>
      </c>
      <c r="J256" s="351"/>
      <c r="K256" s="351"/>
    </row>
    <row r="257" spans="1:11">
      <c r="A257" s="322">
        <v>42605</v>
      </c>
      <c r="B257" s="9" t="s">
        <v>6174</v>
      </c>
      <c r="C257" s="48"/>
      <c r="D257" s="341"/>
      <c r="E257" s="48">
        <v>4100</v>
      </c>
      <c r="F257" s="81">
        <v>211</v>
      </c>
      <c r="G257" s="48">
        <f t="shared" si="3"/>
        <v>270409.73999999859</v>
      </c>
      <c r="H257" s="333" t="s">
        <v>6175</v>
      </c>
      <c r="J257" s="351"/>
      <c r="K257" s="351"/>
    </row>
    <row r="258" spans="1:11">
      <c r="A258" s="322">
        <v>42605</v>
      </c>
      <c r="B258" s="9" t="s">
        <v>6176</v>
      </c>
      <c r="C258" s="48"/>
      <c r="D258" s="341"/>
      <c r="E258" s="48">
        <v>24000</v>
      </c>
      <c r="F258" s="81">
        <v>213</v>
      </c>
      <c r="G258" s="48">
        <f t="shared" si="3"/>
        <v>266309.73999999859</v>
      </c>
      <c r="H258" s="2"/>
      <c r="J258" s="351"/>
      <c r="K258" s="351"/>
    </row>
    <row r="259" spans="1:11">
      <c r="A259" s="322">
        <v>42605</v>
      </c>
      <c r="B259" s="9" t="s">
        <v>6177</v>
      </c>
      <c r="C259" s="48">
        <v>2784</v>
      </c>
      <c r="D259" s="341">
        <v>180</v>
      </c>
      <c r="E259" s="48"/>
      <c r="F259" s="81"/>
      <c r="G259" s="48">
        <f t="shared" si="3"/>
        <v>242309.73999999859</v>
      </c>
      <c r="H259" s="2"/>
      <c r="J259" s="351"/>
      <c r="K259" s="351"/>
    </row>
    <row r="260" spans="1:11">
      <c r="A260" s="322">
        <v>42605</v>
      </c>
      <c r="B260" s="9" t="s">
        <v>6178</v>
      </c>
      <c r="C260" s="48">
        <v>1564057.2</v>
      </c>
      <c r="D260" s="341">
        <v>179</v>
      </c>
      <c r="E260" s="48"/>
      <c r="F260" s="81"/>
      <c r="G260" s="48">
        <f t="shared" si="3"/>
        <v>245093.73999999859</v>
      </c>
      <c r="J260" s="351"/>
      <c r="K260" s="351"/>
    </row>
    <row r="261" spans="1:11">
      <c r="A261" s="322">
        <v>42605</v>
      </c>
      <c r="B261" s="9" t="s">
        <v>6179</v>
      </c>
      <c r="C261" s="48"/>
      <c r="D261" s="341"/>
      <c r="E261" s="48">
        <v>126800</v>
      </c>
      <c r="F261" s="81">
        <v>204</v>
      </c>
      <c r="G261" s="48">
        <f t="shared" si="3"/>
        <v>1809150.9399999985</v>
      </c>
      <c r="H261" s="333" t="s">
        <v>6180</v>
      </c>
      <c r="J261" s="351"/>
      <c r="K261" s="351"/>
    </row>
    <row r="262" spans="1:11">
      <c r="A262" s="322">
        <v>42605</v>
      </c>
      <c r="B262" s="9" t="s">
        <v>6181</v>
      </c>
      <c r="C262" s="48"/>
      <c r="D262" s="341"/>
      <c r="E262" s="48">
        <v>2788.51</v>
      </c>
      <c r="F262" s="81">
        <v>209</v>
      </c>
      <c r="G262" s="48">
        <f t="shared" si="3"/>
        <v>1682350.9399999985</v>
      </c>
      <c r="H262" s="333" t="s">
        <v>6182</v>
      </c>
      <c r="J262" s="351"/>
      <c r="K262" s="351"/>
    </row>
    <row r="263" spans="1:11">
      <c r="A263" s="322">
        <v>42605</v>
      </c>
      <c r="B263" s="9" t="s">
        <v>6183</v>
      </c>
      <c r="C263" s="48"/>
      <c r="D263" s="341"/>
      <c r="E263" s="48">
        <v>5030</v>
      </c>
      <c r="F263" s="81">
        <v>277</v>
      </c>
      <c r="G263" s="48">
        <f t="shared" ref="G263:G326" si="4">+G264-C263+E263</f>
        <v>1679562.4299999985</v>
      </c>
      <c r="J263" s="351"/>
      <c r="K263" s="351"/>
    </row>
    <row r="264" spans="1:11">
      <c r="A264" s="322">
        <v>42605</v>
      </c>
      <c r="B264" s="9" t="s">
        <v>6184</v>
      </c>
      <c r="C264" s="48">
        <v>2370</v>
      </c>
      <c r="D264" s="341">
        <v>120</v>
      </c>
      <c r="E264" s="48"/>
      <c r="F264" s="81"/>
      <c r="G264" s="48">
        <f t="shared" si="4"/>
        <v>1674532.4299999985</v>
      </c>
      <c r="J264" s="351"/>
      <c r="K264" s="351"/>
    </row>
    <row r="265" spans="1:11">
      <c r="A265" s="322">
        <v>42605</v>
      </c>
      <c r="B265" s="284" t="s">
        <v>6185</v>
      </c>
      <c r="C265" s="48">
        <v>5000</v>
      </c>
      <c r="D265" s="341" t="s">
        <v>6789</v>
      </c>
      <c r="E265" s="48"/>
      <c r="F265" s="81"/>
      <c r="G265" s="48">
        <f t="shared" si="4"/>
        <v>1676902.4299999985</v>
      </c>
      <c r="H265" s="333" t="s">
        <v>114</v>
      </c>
      <c r="J265" s="351"/>
      <c r="K265" s="351"/>
    </row>
    <row r="266" spans="1:11">
      <c r="A266" s="322">
        <v>42605</v>
      </c>
      <c r="B266" s="9" t="s">
        <v>5077</v>
      </c>
      <c r="C266" s="48"/>
      <c r="D266" s="341"/>
      <c r="E266" s="48">
        <v>28414.44</v>
      </c>
      <c r="F266" s="81">
        <v>200</v>
      </c>
      <c r="G266" s="48">
        <f t="shared" si="4"/>
        <v>1681902.4299999985</v>
      </c>
      <c r="H266" s="333" t="s">
        <v>6186</v>
      </c>
      <c r="J266" s="351"/>
      <c r="K266" s="351"/>
    </row>
    <row r="267" spans="1:11">
      <c r="A267" s="322">
        <v>42605</v>
      </c>
      <c r="B267" s="9" t="s">
        <v>6187</v>
      </c>
      <c r="C267" s="48"/>
      <c r="D267" s="341"/>
      <c r="E267" s="48">
        <v>95000</v>
      </c>
      <c r="F267" s="81">
        <v>199</v>
      </c>
      <c r="G267" s="48">
        <f t="shared" si="4"/>
        <v>1653487.9899999986</v>
      </c>
      <c r="H267" s="333" t="s">
        <v>6188</v>
      </c>
      <c r="J267" s="351"/>
      <c r="K267" s="351"/>
    </row>
    <row r="268" spans="1:11">
      <c r="A268" s="322">
        <v>42605</v>
      </c>
      <c r="B268" s="291" t="s">
        <v>6189</v>
      </c>
      <c r="C268" s="48"/>
      <c r="D268" s="341"/>
      <c r="E268" s="48">
        <v>167770.56</v>
      </c>
      <c r="F268" s="81">
        <v>207</v>
      </c>
      <c r="G268" s="48">
        <f t="shared" si="4"/>
        <v>1558487.9899999986</v>
      </c>
      <c r="H268" s="333" t="s">
        <v>6190</v>
      </c>
      <c r="I268" s="2" t="s">
        <v>6191</v>
      </c>
      <c r="J268" s="351"/>
      <c r="K268" s="351"/>
    </row>
    <row r="269" spans="1:11">
      <c r="A269" s="322">
        <v>42605</v>
      </c>
      <c r="B269" s="9" t="s">
        <v>6192</v>
      </c>
      <c r="C269" s="48"/>
      <c r="D269" s="341"/>
      <c r="E269" s="48">
        <v>207218.27</v>
      </c>
      <c r="F269" s="81">
        <v>175</v>
      </c>
      <c r="G269" s="48">
        <f t="shared" si="4"/>
        <v>1390717.4299999985</v>
      </c>
      <c r="H269" s="333" t="s">
        <v>6193</v>
      </c>
      <c r="J269" s="351"/>
      <c r="K269" s="351"/>
    </row>
    <row r="270" spans="1:11">
      <c r="A270" s="322">
        <v>42605</v>
      </c>
      <c r="B270" s="9" t="s">
        <v>6194</v>
      </c>
      <c r="C270" s="48"/>
      <c r="D270" s="341"/>
      <c r="E270" s="48">
        <v>68632.990000000005</v>
      </c>
      <c r="F270" s="81">
        <v>183</v>
      </c>
      <c r="G270" s="48">
        <f t="shared" si="4"/>
        <v>1183499.1599999985</v>
      </c>
      <c r="H270" s="333" t="s">
        <v>6195</v>
      </c>
      <c r="J270" s="351"/>
      <c r="K270" s="351"/>
    </row>
    <row r="271" spans="1:11">
      <c r="A271" s="322">
        <v>42605</v>
      </c>
      <c r="B271" s="299" t="s">
        <v>4180</v>
      </c>
      <c r="C271" s="48">
        <v>8.64</v>
      </c>
      <c r="D271" s="341" t="s">
        <v>759</v>
      </c>
      <c r="E271" s="48"/>
      <c r="F271" s="81"/>
      <c r="G271" s="48">
        <f t="shared" si="4"/>
        <v>1114866.1699999985</v>
      </c>
      <c r="H271" s="333" t="s">
        <v>819</v>
      </c>
      <c r="J271" s="351"/>
      <c r="K271" s="351"/>
    </row>
    <row r="272" spans="1:11">
      <c r="A272" s="322">
        <v>42605</v>
      </c>
      <c r="B272" s="299" t="s">
        <v>4181</v>
      </c>
      <c r="C272" s="48">
        <v>54</v>
      </c>
      <c r="D272" s="341" t="s">
        <v>759</v>
      </c>
      <c r="E272" s="48"/>
      <c r="F272" s="81"/>
      <c r="G272" s="48">
        <f t="shared" si="4"/>
        <v>1114874.8099999984</v>
      </c>
      <c r="H272" s="333" t="s">
        <v>819</v>
      </c>
      <c r="J272" s="351"/>
      <c r="K272" s="351"/>
    </row>
    <row r="273" spans="1:11">
      <c r="A273" s="322">
        <v>42605</v>
      </c>
      <c r="B273" s="9" t="s">
        <v>4182</v>
      </c>
      <c r="C273" s="48"/>
      <c r="D273" s="341"/>
      <c r="E273" s="48">
        <v>18345</v>
      </c>
      <c r="F273" s="81">
        <v>188</v>
      </c>
      <c r="G273" s="48">
        <f t="shared" si="4"/>
        <v>1114928.8099999984</v>
      </c>
      <c r="H273" s="347" t="s">
        <v>6196</v>
      </c>
      <c r="J273" s="351"/>
      <c r="K273" s="351"/>
    </row>
    <row r="274" spans="1:11">
      <c r="A274" s="322">
        <v>42605</v>
      </c>
      <c r="B274" s="299" t="s">
        <v>4183</v>
      </c>
      <c r="C274" s="48">
        <v>9.33</v>
      </c>
      <c r="D274" s="341" t="s">
        <v>759</v>
      </c>
      <c r="E274" s="48"/>
      <c r="F274" s="81"/>
      <c r="G274" s="48">
        <f t="shared" si="4"/>
        <v>1096583.8099999984</v>
      </c>
      <c r="H274" s="333" t="s">
        <v>819</v>
      </c>
      <c r="J274" s="351"/>
      <c r="K274" s="351"/>
    </row>
    <row r="275" spans="1:11">
      <c r="A275" s="322">
        <v>42605</v>
      </c>
      <c r="B275" s="299" t="s">
        <v>4184</v>
      </c>
      <c r="C275" s="48">
        <v>58.31</v>
      </c>
      <c r="D275" s="341" t="s">
        <v>759</v>
      </c>
      <c r="E275" s="48"/>
      <c r="F275" s="81"/>
      <c r="G275" s="48">
        <f t="shared" si="4"/>
        <v>1096593.1399999985</v>
      </c>
      <c r="H275" s="333" t="s">
        <v>819</v>
      </c>
      <c r="J275" s="351"/>
      <c r="K275" s="351"/>
    </row>
    <row r="276" spans="1:11">
      <c r="A276" s="322">
        <v>42605</v>
      </c>
      <c r="B276" s="9" t="s">
        <v>4185</v>
      </c>
      <c r="C276" s="48"/>
      <c r="D276" s="341"/>
      <c r="E276" s="48">
        <v>2380.2600000000002</v>
      </c>
      <c r="F276" s="81">
        <v>188</v>
      </c>
      <c r="G276" s="48">
        <f t="shared" si="4"/>
        <v>1096651.4499999986</v>
      </c>
      <c r="H276" s="347" t="s">
        <v>6196</v>
      </c>
      <c r="J276" s="351"/>
      <c r="K276" s="351"/>
    </row>
    <row r="277" spans="1:11">
      <c r="A277" s="322">
        <v>42604</v>
      </c>
      <c r="B277" s="9" t="s">
        <v>6197</v>
      </c>
      <c r="C277" s="48"/>
      <c r="D277" s="341"/>
      <c r="E277" s="48">
        <v>4800</v>
      </c>
      <c r="F277" s="81">
        <v>198</v>
      </c>
      <c r="G277" s="48">
        <f t="shared" si="4"/>
        <v>1094271.1899999985</v>
      </c>
      <c r="J277" s="351"/>
      <c r="K277" s="351"/>
    </row>
    <row r="278" spans="1:11">
      <c r="A278" s="322">
        <v>42604</v>
      </c>
      <c r="B278" s="9" t="s">
        <v>6198</v>
      </c>
      <c r="C278" s="48">
        <v>4800</v>
      </c>
      <c r="D278" s="341">
        <v>174</v>
      </c>
      <c r="E278" s="48"/>
      <c r="F278" s="81"/>
      <c r="G278" s="48">
        <f t="shared" si="4"/>
        <v>1089471.1899999985</v>
      </c>
      <c r="J278" s="351"/>
      <c r="K278" s="351"/>
    </row>
    <row r="279" spans="1:11">
      <c r="A279" s="322">
        <v>42604</v>
      </c>
      <c r="B279" s="9" t="s">
        <v>6198</v>
      </c>
      <c r="C279" s="48">
        <v>3800</v>
      </c>
      <c r="D279" s="341">
        <v>173</v>
      </c>
      <c r="E279" s="48"/>
      <c r="F279" s="81"/>
      <c r="G279" s="48">
        <f t="shared" si="4"/>
        <v>1094271.1899999985</v>
      </c>
      <c r="J279" s="351"/>
      <c r="K279" s="351"/>
    </row>
    <row r="280" spans="1:11">
      <c r="A280" s="322">
        <v>42604</v>
      </c>
      <c r="B280" s="9" t="s">
        <v>6198</v>
      </c>
      <c r="C280" s="48">
        <v>4800</v>
      </c>
      <c r="D280" s="341">
        <v>175</v>
      </c>
      <c r="E280" s="48"/>
      <c r="F280" s="81"/>
      <c r="G280" s="48">
        <f t="shared" si="4"/>
        <v>1098071.1899999985</v>
      </c>
      <c r="J280" s="351"/>
      <c r="K280" s="351"/>
    </row>
    <row r="281" spans="1:11">
      <c r="A281" s="322">
        <v>42604</v>
      </c>
      <c r="B281" s="9" t="s">
        <v>6199</v>
      </c>
      <c r="C281" s="48"/>
      <c r="D281" s="341"/>
      <c r="E281" s="48">
        <v>2540</v>
      </c>
      <c r="F281" s="81">
        <v>193</v>
      </c>
      <c r="G281" s="48">
        <f t="shared" si="4"/>
        <v>1102871.1899999985</v>
      </c>
      <c r="H281" s="333" t="s">
        <v>6200</v>
      </c>
      <c r="I281" s="2" t="s">
        <v>5254</v>
      </c>
      <c r="J281" s="351"/>
      <c r="K281" s="351"/>
    </row>
    <row r="282" spans="1:11">
      <c r="A282" s="322">
        <v>42604</v>
      </c>
      <c r="B282" s="9" t="s">
        <v>6201</v>
      </c>
      <c r="C282" s="48"/>
      <c r="D282" s="341"/>
      <c r="E282" s="48">
        <v>311200</v>
      </c>
      <c r="F282" s="81">
        <v>191</v>
      </c>
      <c r="G282" s="48">
        <f t="shared" si="4"/>
        <v>1100331.1899999985</v>
      </c>
      <c r="H282" s="333" t="s">
        <v>6202</v>
      </c>
      <c r="J282" s="351"/>
      <c r="K282" s="351"/>
    </row>
    <row r="283" spans="1:11">
      <c r="A283" s="322">
        <v>42604</v>
      </c>
      <c r="B283" s="389" t="s">
        <v>6203</v>
      </c>
      <c r="C283" s="48"/>
      <c r="D283" s="341"/>
      <c r="E283" s="48">
        <v>13113.74</v>
      </c>
      <c r="F283" s="81">
        <v>258</v>
      </c>
      <c r="G283" s="48">
        <f t="shared" si="4"/>
        <v>789131.18999999866</v>
      </c>
      <c r="H283" s="333" t="s">
        <v>6204</v>
      </c>
      <c r="J283" s="351"/>
      <c r="K283" s="351"/>
    </row>
    <row r="284" spans="1:11">
      <c r="A284" s="322">
        <v>42604</v>
      </c>
      <c r="B284" s="9" t="s">
        <v>6205</v>
      </c>
      <c r="C284" s="48"/>
      <c r="D284" s="341"/>
      <c r="E284" s="48">
        <v>150000</v>
      </c>
      <c r="F284" s="81">
        <v>190</v>
      </c>
      <c r="G284" s="48">
        <f t="shared" si="4"/>
        <v>776017.44999999867</v>
      </c>
      <c r="H284" s="333" t="s">
        <v>6206</v>
      </c>
      <c r="J284" s="351"/>
      <c r="K284" s="351"/>
    </row>
    <row r="285" spans="1:11">
      <c r="A285" s="322">
        <v>42604</v>
      </c>
      <c r="B285" s="9" t="s">
        <v>6207</v>
      </c>
      <c r="C285" s="48">
        <v>8700</v>
      </c>
      <c r="D285" s="341">
        <v>172</v>
      </c>
      <c r="E285" s="48"/>
      <c r="F285" s="81"/>
      <c r="G285" s="48">
        <f t="shared" si="4"/>
        <v>626017.44999999867</v>
      </c>
      <c r="J285" s="351"/>
      <c r="K285" s="351"/>
    </row>
    <row r="286" spans="1:11">
      <c r="A286" s="322">
        <v>42604</v>
      </c>
      <c r="B286" s="9" t="s">
        <v>6208</v>
      </c>
      <c r="C286" s="48">
        <v>6374.23</v>
      </c>
      <c r="D286" s="341">
        <v>176</v>
      </c>
      <c r="E286" s="48"/>
      <c r="F286" s="81"/>
      <c r="G286" s="48">
        <f t="shared" si="4"/>
        <v>634717.44999999867</v>
      </c>
      <c r="J286" s="351"/>
      <c r="K286" s="351"/>
    </row>
    <row r="287" spans="1:11">
      <c r="A287" s="322">
        <v>42604</v>
      </c>
      <c r="B287" s="9" t="s">
        <v>6209</v>
      </c>
      <c r="C287" s="388"/>
      <c r="D287" s="396"/>
      <c r="E287" s="388">
        <v>1840</v>
      </c>
      <c r="F287" s="173">
        <v>194</v>
      </c>
      <c r="G287" s="48">
        <f t="shared" si="4"/>
        <v>641091.67999999865</v>
      </c>
      <c r="H287" s="333" t="s">
        <v>6210</v>
      </c>
      <c r="I287" s="2" t="s">
        <v>6211</v>
      </c>
      <c r="J287" s="351"/>
      <c r="K287" s="351"/>
    </row>
    <row r="288" spans="1:11">
      <c r="A288" s="322">
        <v>42604</v>
      </c>
      <c r="B288" s="9" t="s">
        <v>6212</v>
      </c>
      <c r="C288" s="388"/>
      <c r="D288" s="396"/>
      <c r="E288" s="388">
        <v>689.23</v>
      </c>
      <c r="F288" s="173">
        <v>210</v>
      </c>
      <c r="G288" s="48">
        <f t="shared" si="4"/>
        <v>639251.67999999865</v>
      </c>
      <c r="H288" s="333" t="s">
        <v>6213</v>
      </c>
      <c r="J288" s="351"/>
      <c r="K288" s="351"/>
    </row>
    <row r="289" spans="1:11">
      <c r="A289" s="322">
        <v>42604</v>
      </c>
      <c r="B289" s="284" t="s">
        <v>6214</v>
      </c>
      <c r="C289" s="388">
        <v>5000</v>
      </c>
      <c r="D289" s="341" t="s">
        <v>6789</v>
      </c>
      <c r="E289" s="388"/>
      <c r="F289" s="173"/>
      <c r="G289" s="48">
        <f t="shared" si="4"/>
        <v>638562.44999999867</v>
      </c>
      <c r="H289" s="333" t="s">
        <v>114</v>
      </c>
      <c r="J289" s="351"/>
      <c r="K289" s="351"/>
    </row>
    <row r="290" spans="1:11">
      <c r="A290" s="322">
        <v>42604</v>
      </c>
      <c r="B290" s="9" t="s">
        <v>6215</v>
      </c>
      <c r="C290" s="388"/>
      <c r="D290" s="396"/>
      <c r="E290" s="388">
        <v>8526.48</v>
      </c>
      <c r="F290" s="173">
        <v>208</v>
      </c>
      <c r="G290" s="48">
        <f t="shared" si="4"/>
        <v>643562.44999999867</v>
      </c>
      <c r="H290" s="333" t="s">
        <v>6216</v>
      </c>
      <c r="J290" s="351"/>
      <c r="K290" s="351"/>
    </row>
    <row r="291" spans="1:11">
      <c r="A291" s="322">
        <v>42604</v>
      </c>
      <c r="B291" s="9" t="s">
        <v>6217</v>
      </c>
      <c r="C291" s="388"/>
      <c r="D291" s="396"/>
      <c r="E291" s="388">
        <v>121000</v>
      </c>
      <c r="F291" s="173">
        <v>196</v>
      </c>
      <c r="G291" s="48">
        <f t="shared" si="4"/>
        <v>635035.96999999869</v>
      </c>
      <c r="H291" s="333" t="s">
        <v>6218</v>
      </c>
      <c r="J291" s="351"/>
      <c r="K291" s="351"/>
    </row>
    <row r="292" spans="1:11">
      <c r="A292" s="322">
        <v>42604</v>
      </c>
      <c r="B292" s="9" t="s">
        <v>6219</v>
      </c>
      <c r="C292" s="388"/>
      <c r="D292" s="396"/>
      <c r="E292" s="388">
        <v>107000</v>
      </c>
      <c r="F292" s="173">
        <v>192</v>
      </c>
      <c r="G292" s="48">
        <f t="shared" si="4"/>
        <v>514035.96999999869</v>
      </c>
      <c r="H292" s="333" t="s">
        <v>6220</v>
      </c>
      <c r="J292" s="351"/>
      <c r="K292" s="351"/>
    </row>
    <row r="293" spans="1:11">
      <c r="A293" s="322">
        <v>42604</v>
      </c>
      <c r="B293" s="291" t="s">
        <v>6221</v>
      </c>
      <c r="C293" s="388"/>
      <c r="D293" s="396"/>
      <c r="E293" s="388">
        <v>2116.54</v>
      </c>
      <c r="F293" s="173">
        <v>243</v>
      </c>
      <c r="G293" s="48">
        <f t="shared" si="4"/>
        <v>407035.96999999869</v>
      </c>
      <c r="H293" s="333" t="s">
        <v>6222</v>
      </c>
      <c r="I293" s="2" t="s">
        <v>6223</v>
      </c>
      <c r="J293" s="351"/>
      <c r="K293" s="351"/>
    </row>
    <row r="294" spans="1:11">
      <c r="A294" s="322">
        <v>42604</v>
      </c>
      <c r="B294" s="9" t="s">
        <v>5077</v>
      </c>
      <c r="C294" s="48"/>
      <c r="D294" s="341"/>
      <c r="E294" s="48">
        <v>24343.42</v>
      </c>
      <c r="F294" s="81">
        <v>186</v>
      </c>
      <c r="G294" s="48">
        <f t="shared" si="4"/>
        <v>404919.42999999871</v>
      </c>
      <c r="H294" s="333" t="s">
        <v>6224</v>
      </c>
      <c r="J294" s="351"/>
      <c r="K294" s="351"/>
    </row>
    <row r="295" spans="1:11">
      <c r="A295" s="322">
        <v>42604</v>
      </c>
      <c r="B295" s="9" t="s">
        <v>6225</v>
      </c>
      <c r="C295" s="48">
        <v>220000</v>
      </c>
      <c r="D295" s="341">
        <v>58</v>
      </c>
      <c r="E295" s="48"/>
      <c r="F295" s="81"/>
      <c r="G295" s="48">
        <f t="shared" si="4"/>
        <v>380576.00999999873</v>
      </c>
      <c r="J295" s="351"/>
      <c r="K295" s="351"/>
    </row>
    <row r="296" spans="1:11">
      <c r="A296" s="322">
        <v>42604</v>
      </c>
      <c r="B296" s="9" t="s">
        <v>5045</v>
      </c>
      <c r="C296" s="48"/>
      <c r="D296" s="341"/>
      <c r="E296" s="48">
        <v>2365</v>
      </c>
      <c r="F296" s="81">
        <v>284</v>
      </c>
      <c r="G296" s="48">
        <f t="shared" si="4"/>
        <v>600576.00999999873</v>
      </c>
      <c r="J296" s="351"/>
      <c r="K296" s="351"/>
    </row>
    <row r="297" spans="1:11">
      <c r="A297" s="322">
        <v>42604</v>
      </c>
      <c r="B297" s="9" t="s">
        <v>5045</v>
      </c>
      <c r="C297" s="48"/>
      <c r="D297" s="341"/>
      <c r="E297" s="48">
        <v>181</v>
      </c>
      <c r="F297" s="81">
        <v>241</v>
      </c>
      <c r="G297" s="48">
        <f t="shared" si="4"/>
        <v>598211.00999999873</v>
      </c>
      <c r="J297" s="351"/>
      <c r="K297" s="351"/>
    </row>
    <row r="298" spans="1:11">
      <c r="A298" s="322">
        <v>42604</v>
      </c>
      <c r="B298" s="9" t="s">
        <v>5045</v>
      </c>
      <c r="C298" s="48"/>
      <c r="D298" s="341"/>
      <c r="E298" s="48">
        <v>5600</v>
      </c>
      <c r="F298" s="81">
        <v>197</v>
      </c>
      <c r="G298" s="48">
        <f t="shared" si="4"/>
        <v>598030.00999999873</v>
      </c>
      <c r="J298" s="351"/>
      <c r="K298" s="351"/>
    </row>
    <row r="299" spans="1:11">
      <c r="A299" s="322">
        <v>42604</v>
      </c>
      <c r="B299" s="9" t="s">
        <v>6226</v>
      </c>
      <c r="C299" s="48"/>
      <c r="D299" s="341"/>
      <c r="E299" s="48">
        <v>3388.2</v>
      </c>
      <c r="F299" s="81">
        <v>172</v>
      </c>
      <c r="G299" s="48">
        <f t="shared" si="4"/>
        <v>592430.00999999873</v>
      </c>
      <c r="H299" s="333" t="s">
        <v>6227</v>
      </c>
      <c r="J299" s="351"/>
      <c r="K299" s="351"/>
    </row>
    <row r="300" spans="1:11">
      <c r="A300" s="322">
        <v>42604</v>
      </c>
      <c r="B300" s="9" t="s">
        <v>6228</v>
      </c>
      <c r="C300" s="48">
        <v>22219.57</v>
      </c>
      <c r="D300" s="341">
        <v>177</v>
      </c>
      <c r="E300" s="48"/>
      <c r="F300" s="81"/>
      <c r="G300" s="48">
        <f t="shared" si="4"/>
        <v>589041.80999999878</v>
      </c>
      <c r="H300" s="333" t="s">
        <v>6229</v>
      </c>
      <c r="J300" s="351"/>
      <c r="K300" s="351"/>
    </row>
    <row r="301" spans="1:11">
      <c r="A301" s="322">
        <v>42604</v>
      </c>
      <c r="B301" s="299" t="s">
        <v>4180</v>
      </c>
      <c r="C301" s="48">
        <v>34.26</v>
      </c>
      <c r="D301" s="341" t="s">
        <v>759</v>
      </c>
      <c r="E301" s="48"/>
      <c r="F301" s="81"/>
      <c r="G301" s="48">
        <f t="shared" si="4"/>
        <v>611261.37999999872</v>
      </c>
      <c r="H301" s="333" t="s">
        <v>819</v>
      </c>
      <c r="J301" s="351"/>
      <c r="K301" s="351"/>
    </row>
    <row r="302" spans="1:11">
      <c r="A302" s="322">
        <v>42604</v>
      </c>
      <c r="B302" s="299" t="s">
        <v>4181</v>
      </c>
      <c r="C302" s="48">
        <v>214.15</v>
      </c>
      <c r="D302" s="341" t="s">
        <v>759</v>
      </c>
      <c r="E302" s="48"/>
      <c r="F302" s="81"/>
      <c r="G302" s="48">
        <f t="shared" si="4"/>
        <v>611295.63999999873</v>
      </c>
      <c r="H302" s="333" t="s">
        <v>819</v>
      </c>
      <c r="J302" s="351"/>
      <c r="K302" s="351"/>
    </row>
    <row r="303" spans="1:11">
      <c r="A303" s="322">
        <v>42604</v>
      </c>
      <c r="B303" s="9" t="s">
        <v>4182</v>
      </c>
      <c r="C303" s="48"/>
      <c r="D303" s="341"/>
      <c r="E303" s="48">
        <v>58193.72</v>
      </c>
      <c r="F303" s="81">
        <v>184</v>
      </c>
      <c r="G303" s="48">
        <f t="shared" si="4"/>
        <v>611509.78999999876</v>
      </c>
      <c r="H303" s="347" t="s">
        <v>6230</v>
      </c>
      <c r="J303" s="351"/>
      <c r="K303" s="351"/>
    </row>
    <row r="304" spans="1:11">
      <c r="A304" s="322">
        <v>42604</v>
      </c>
      <c r="B304" s="299" t="s">
        <v>4183</v>
      </c>
      <c r="C304" s="48">
        <v>63.49</v>
      </c>
      <c r="D304" s="341" t="s">
        <v>759</v>
      </c>
      <c r="E304" s="48"/>
      <c r="F304" s="81"/>
      <c r="G304" s="48">
        <f t="shared" si="4"/>
        <v>553316.06999999878</v>
      </c>
      <c r="H304" s="333" t="s">
        <v>819</v>
      </c>
      <c r="J304" s="351"/>
      <c r="K304" s="351"/>
    </row>
    <row r="305" spans="1:11">
      <c r="A305" s="322">
        <v>42604</v>
      </c>
      <c r="B305" s="299" t="s">
        <v>4184</v>
      </c>
      <c r="C305" s="48">
        <v>396.84</v>
      </c>
      <c r="D305" s="341" t="s">
        <v>759</v>
      </c>
      <c r="E305" s="48"/>
      <c r="F305" s="81"/>
      <c r="G305" s="48">
        <f t="shared" si="4"/>
        <v>553379.55999999878</v>
      </c>
      <c r="H305" s="333" t="s">
        <v>819</v>
      </c>
      <c r="J305" s="351"/>
      <c r="K305" s="351"/>
    </row>
    <row r="306" spans="1:11">
      <c r="A306" s="322">
        <v>42604</v>
      </c>
      <c r="B306" s="9" t="s">
        <v>4185</v>
      </c>
      <c r="C306" s="48"/>
      <c r="D306" s="341"/>
      <c r="E306" s="48">
        <v>16197.95</v>
      </c>
      <c r="F306" s="81">
        <v>184</v>
      </c>
      <c r="G306" s="48">
        <f t="shared" si="4"/>
        <v>553776.39999999874</v>
      </c>
      <c r="H306" s="347" t="s">
        <v>6230</v>
      </c>
      <c r="J306" s="351"/>
      <c r="K306" s="351"/>
    </row>
    <row r="307" spans="1:11">
      <c r="A307" s="322">
        <v>42604</v>
      </c>
      <c r="B307" s="299" t="s">
        <v>4180</v>
      </c>
      <c r="C307" s="48">
        <v>11.73</v>
      </c>
      <c r="D307" s="341" t="s">
        <v>759</v>
      </c>
      <c r="E307" s="48"/>
      <c r="F307" s="81"/>
      <c r="G307" s="48">
        <f t="shared" si="4"/>
        <v>537578.44999999879</v>
      </c>
      <c r="H307" s="333" t="s">
        <v>819</v>
      </c>
      <c r="J307" s="351"/>
      <c r="K307" s="351"/>
    </row>
    <row r="308" spans="1:11">
      <c r="A308" s="322">
        <v>42604</v>
      </c>
      <c r="B308" s="299" t="s">
        <v>4181</v>
      </c>
      <c r="C308" s="48">
        <v>73.3</v>
      </c>
      <c r="D308" s="341" t="s">
        <v>759</v>
      </c>
      <c r="E308" s="48"/>
      <c r="F308" s="81"/>
      <c r="G308" s="48">
        <f t="shared" si="4"/>
        <v>537590.17999999877</v>
      </c>
      <c r="H308" s="333" t="s">
        <v>819</v>
      </c>
      <c r="J308" s="351"/>
      <c r="K308" s="351"/>
    </row>
    <row r="309" spans="1:11">
      <c r="A309" s="322">
        <v>42604</v>
      </c>
      <c r="B309" s="9" t="s">
        <v>4182</v>
      </c>
      <c r="C309" s="48"/>
      <c r="D309" s="341"/>
      <c r="E309" s="48">
        <v>9958.56</v>
      </c>
      <c r="F309" s="81">
        <v>177</v>
      </c>
      <c r="G309" s="48">
        <f t="shared" si="4"/>
        <v>537663.47999999882</v>
      </c>
      <c r="H309" s="347" t="s">
        <v>6231</v>
      </c>
      <c r="J309" s="351"/>
      <c r="K309" s="351"/>
    </row>
    <row r="310" spans="1:11">
      <c r="A310" s="322">
        <v>42604</v>
      </c>
      <c r="B310" s="299" t="s">
        <v>4183</v>
      </c>
      <c r="C310" s="48">
        <v>173.41</v>
      </c>
      <c r="D310" s="341" t="s">
        <v>759</v>
      </c>
      <c r="E310" s="48"/>
      <c r="F310" s="81"/>
      <c r="G310" s="48">
        <f t="shared" si="4"/>
        <v>527704.91999999876</v>
      </c>
      <c r="H310" s="333" t="s">
        <v>819</v>
      </c>
      <c r="J310" s="351"/>
      <c r="K310" s="351"/>
    </row>
    <row r="311" spans="1:11">
      <c r="A311" s="322">
        <v>42604</v>
      </c>
      <c r="B311" s="299" t="s">
        <v>4184</v>
      </c>
      <c r="C311" s="48">
        <v>1083.8</v>
      </c>
      <c r="D311" s="341" t="s">
        <v>759</v>
      </c>
      <c r="E311" s="48"/>
      <c r="F311" s="81"/>
      <c r="G311" s="48">
        <f t="shared" si="4"/>
        <v>527878.32999999879</v>
      </c>
      <c r="H311" s="333" t="s">
        <v>819</v>
      </c>
      <c r="J311" s="351"/>
      <c r="K311" s="351"/>
    </row>
    <row r="312" spans="1:11">
      <c r="A312" s="322">
        <v>42604</v>
      </c>
      <c r="B312" s="9" t="s">
        <v>4185</v>
      </c>
      <c r="C312" s="48"/>
      <c r="D312" s="341"/>
      <c r="E312" s="48">
        <v>44237.67</v>
      </c>
      <c r="F312" s="81">
        <v>177</v>
      </c>
      <c r="G312" s="48">
        <f t="shared" si="4"/>
        <v>528962.12999999884</v>
      </c>
      <c r="H312" s="347" t="s">
        <v>6231</v>
      </c>
      <c r="J312" s="351"/>
      <c r="K312" s="351"/>
    </row>
    <row r="313" spans="1:11">
      <c r="A313" s="322">
        <v>42604</v>
      </c>
      <c r="B313" s="299" t="s">
        <v>4183</v>
      </c>
      <c r="C313" s="48">
        <v>39.200000000000003</v>
      </c>
      <c r="D313" s="341" t="s">
        <v>759</v>
      </c>
      <c r="E313" s="48"/>
      <c r="F313" s="81"/>
      <c r="G313" s="48">
        <f t="shared" si="4"/>
        <v>484724.45999999886</v>
      </c>
      <c r="H313" s="333" t="s">
        <v>819</v>
      </c>
      <c r="J313" s="351"/>
      <c r="K313" s="351"/>
    </row>
    <row r="314" spans="1:11">
      <c r="A314" s="322">
        <v>42604</v>
      </c>
      <c r="B314" s="299" t="s">
        <v>4184</v>
      </c>
      <c r="C314" s="48">
        <v>245</v>
      </c>
      <c r="D314" s="341" t="s">
        <v>759</v>
      </c>
      <c r="E314" s="48"/>
      <c r="F314" s="81"/>
      <c r="G314" s="48">
        <f t="shared" si="4"/>
        <v>484763.65999999887</v>
      </c>
      <c r="H314" s="333" t="s">
        <v>819</v>
      </c>
      <c r="J314" s="351"/>
      <c r="K314" s="351"/>
    </row>
    <row r="315" spans="1:11">
      <c r="A315" s="322">
        <v>42604</v>
      </c>
      <c r="B315" s="9" t="s">
        <v>4185</v>
      </c>
      <c r="C315" s="48"/>
      <c r="D315" s="341"/>
      <c r="E315" s="48">
        <v>10000</v>
      </c>
      <c r="F315" s="81">
        <v>176</v>
      </c>
      <c r="G315" s="48">
        <f t="shared" si="4"/>
        <v>485008.65999999887</v>
      </c>
      <c r="H315" s="333" t="s">
        <v>6232</v>
      </c>
      <c r="J315" s="351"/>
      <c r="K315" s="351"/>
    </row>
    <row r="316" spans="1:11">
      <c r="A316" s="322">
        <v>42602</v>
      </c>
      <c r="B316" s="9" t="s">
        <v>6233</v>
      </c>
      <c r="C316" s="48"/>
      <c r="D316" s="341"/>
      <c r="E316" s="48">
        <v>20000</v>
      </c>
      <c r="F316" s="81">
        <v>181</v>
      </c>
      <c r="G316" s="48">
        <f t="shared" si="4"/>
        <v>475008.65999999887</v>
      </c>
      <c r="H316" s="333" t="s">
        <v>6234</v>
      </c>
      <c r="I316" s="2" t="s">
        <v>6235</v>
      </c>
      <c r="J316" s="351"/>
      <c r="K316" s="351"/>
    </row>
    <row r="317" spans="1:11">
      <c r="A317" s="322">
        <v>42602</v>
      </c>
      <c r="B317" s="9" t="s">
        <v>6236</v>
      </c>
      <c r="C317" s="48">
        <v>17400</v>
      </c>
      <c r="D317" s="341">
        <v>169</v>
      </c>
      <c r="E317" s="48"/>
      <c r="F317" s="81"/>
      <c r="G317" s="48">
        <f t="shared" si="4"/>
        <v>455008.65999999887</v>
      </c>
      <c r="J317" s="351"/>
      <c r="K317" s="351"/>
    </row>
    <row r="318" spans="1:11">
      <c r="A318" s="322">
        <v>42602</v>
      </c>
      <c r="B318" s="9" t="s">
        <v>6237</v>
      </c>
      <c r="C318" s="48"/>
      <c r="D318" s="341"/>
      <c r="E318" s="48">
        <v>6880.39</v>
      </c>
      <c r="F318" s="81">
        <v>182</v>
      </c>
      <c r="G318" s="48">
        <f t="shared" si="4"/>
        <v>472408.65999999887</v>
      </c>
      <c r="H318" s="333" t="s">
        <v>6238</v>
      </c>
      <c r="J318" s="351"/>
      <c r="K318" s="351"/>
    </row>
    <row r="319" spans="1:11">
      <c r="A319" s="322">
        <v>42602</v>
      </c>
      <c r="B319" s="284" t="s">
        <v>6239</v>
      </c>
      <c r="C319" s="48">
        <v>5000</v>
      </c>
      <c r="D319" s="341" t="s">
        <v>6789</v>
      </c>
      <c r="E319" s="48"/>
      <c r="F319" s="81"/>
      <c r="G319" s="48">
        <f t="shared" si="4"/>
        <v>465528.26999999885</v>
      </c>
      <c r="H319" s="333" t="s">
        <v>114</v>
      </c>
      <c r="J319" s="351"/>
      <c r="K319" s="351"/>
    </row>
    <row r="320" spans="1:11">
      <c r="A320" s="322">
        <v>42602</v>
      </c>
      <c r="B320" s="9" t="s">
        <v>6240</v>
      </c>
      <c r="C320" s="48"/>
      <c r="D320" s="341"/>
      <c r="E320" s="48">
        <v>27030.47</v>
      </c>
      <c r="F320" s="81">
        <v>158</v>
      </c>
      <c r="G320" s="48">
        <f t="shared" si="4"/>
        <v>470528.26999999885</v>
      </c>
      <c r="H320" s="333" t="s">
        <v>6241</v>
      </c>
      <c r="J320" s="351"/>
      <c r="K320" s="351"/>
    </row>
    <row r="321" spans="1:11">
      <c r="A321" s="322">
        <v>42601</v>
      </c>
      <c r="B321" s="9"/>
      <c r="C321" s="48"/>
      <c r="D321" s="341"/>
      <c r="E321" s="48">
        <v>1025</v>
      </c>
      <c r="F321" s="81">
        <v>189</v>
      </c>
      <c r="G321" s="48">
        <f t="shared" si="4"/>
        <v>443497.79999999888</v>
      </c>
      <c r="H321" s="333" t="s">
        <v>6242</v>
      </c>
      <c r="I321" s="2" t="s">
        <v>6243</v>
      </c>
      <c r="J321" s="351"/>
      <c r="K321" s="351"/>
    </row>
    <row r="322" spans="1:11">
      <c r="A322" s="322">
        <v>42601</v>
      </c>
      <c r="B322" s="9" t="s">
        <v>6244</v>
      </c>
      <c r="C322" s="48">
        <v>119402.02</v>
      </c>
      <c r="D322" s="341">
        <v>150</v>
      </c>
      <c r="E322" s="48"/>
      <c r="F322" s="81"/>
      <c r="G322" s="48">
        <f t="shared" si="4"/>
        <v>442472.79999999888</v>
      </c>
      <c r="J322" s="351"/>
      <c r="K322" s="351"/>
    </row>
    <row r="323" spans="1:11">
      <c r="A323" s="322">
        <v>42601</v>
      </c>
      <c r="B323" s="9" t="s">
        <v>6244</v>
      </c>
      <c r="C323" s="48">
        <v>52926.080000000002</v>
      </c>
      <c r="D323" s="341">
        <v>149</v>
      </c>
      <c r="E323" s="48"/>
      <c r="F323" s="81"/>
      <c r="G323" s="48">
        <f t="shared" si="4"/>
        <v>561874.8199999989</v>
      </c>
      <c r="J323" s="351"/>
      <c r="K323" s="351"/>
    </row>
    <row r="324" spans="1:11">
      <c r="A324" s="322">
        <v>42601</v>
      </c>
      <c r="B324" s="389" t="s">
        <v>6245</v>
      </c>
      <c r="C324" s="48"/>
      <c r="D324" s="341"/>
      <c r="E324" s="48">
        <v>16824.82</v>
      </c>
      <c r="F324" s="81">
        <v>174</v>
      </c>
      <c r="G324" s="48">
        <f t="shared" si="4"/>
        <v>614800.89999999886</v>
      </c>
      <c r="H324" s="333" t="s">
        <v>6246</v>
      </c>
      <c r="J324" s="351"/>
      <c r="K324" s="351"/>
    </row>
    <row r="325" spans="1:11">
      <c r="A325" s="322">
        <v>42601</v>
      </c>
      <c r="B325" s="9" t="s">
        <v>6247</v>
      </c>
      <c r="C325" s="48">
        <v>1398.4</v>
      </c>
      <c r="D325" s="341">
        <v>168</v>
      </c>
      <c r="E325" s="48"/>
      <c r="F325" s="81"/>
      <c r="G325" s="48">
        <f t="shared" si="4"/>
        <v>597976.07999999891</v>
      </c>
      <c r="J325" s="351"/>
      <c r="K325" s="351"/>
    </row>
    <row r="326" spans="1:11">
      <c r="A326" s="322">
        <v>42601</v>
      </c>
      <c r="B326" s="9" t="s">
        <v>6248</v>
      </c>
      <c r="C326" s="48">
        <v>35725</v>
      </c>
      <c r="D326" s="341">
        <v>148</v>
      </c>
      <c r="E326" s="48"/>
      <c r="F326" s="81"/>
      <c r="G326" s="48">
        <f t="shared" si="4"/>
        <v>599374.47999999893</v>
      </c>
      <c r="J326" s="351"/>
      <c r="K326" s="351"/>
    </row>
    <row r="327" spans="1:11">
      <c r="A327" s="322">
        <v>42601</v>
      </c>
      <c r="B327" s="284" t="s">
        <v>6249</v>
      </c>
      <c r="C327" s="48">
        <v>5000</v>
      </c>
      <c r="D327" s="341" t="s">
        <v>6789</v>
      </c>
      <c r="E327" s="48"/>
      <c r="F327" s="81"/>
      <c r="G327" s="48">
        <f t="shared" ref="G327:G390" si="5">+G328-C327+E327</f>
        <v>635099.47999999893</v>
      </c>
      <c r="H327" s="333" t="s">
        <v>114</v>
      </c>
      <c r="J327" s="351"/>
      <c r="K327" s="351"/>
    </row>
    <row r="328" spans="1:11">
      <c r="A328" s="322">
        <v>42601</v>
      </c>
      <c r="B328" s="9" t="s">
        <v>6250</v>
      </c>
      <c r="C328" s="48">
        <v>4239.8</v>
      </c>
      <c r="D328" s="341">
        <v>144</v>
      </c>
      <c r="E328" s="48"/>
      <c r="F328" s="81"/>
      <c r="G328" s="48">
        <f t="shared" si="5"/>
        <v>640099.47999999893</v>
      </c>
      <c r="J328" s="351"/>
      <c r="K328" s="351"/>
    </row>
    <row r="329" spans="1:11">
      <c r="A329" s="322">
        <v>42601</v>
      </c>
      <c r="B329" s="9" t="s">
        <v>6251</v>
      </c>
      <c r="C329" s="48">
        <v>290000</v>
      </c>
      <c r="D329" s="341">
        <v>119</v>
      </c>
      <c r="E329" s="48"/>
      <c r="F329" s="81"/>
      <c r="G329" s="48">
        <f t="shared" si="5"/>
        <v>644339.27999999898</v>
      </c>
      <c r="J329" s="351"/>
      <c r="K329" s="351"/>
    </row>
    <row r="330" spans="1:11">
      <c r="A330" s="322">
        <v>42601</v>
      </c>
      <c r="B330" s="9" t="s">
        <v>6252</v>
      </c>
      <c r="C330" s="48"/>
      <c r="D330" s="341"/>
      <c r="E330" s="48">
        <v>5000</v>
      </c>
      <c r="F330" s="81">
        <v>180</v>
      </c>
      <c r="G330" s="48">
        <f t="shared" si="5"/>
        <v>934339.27999999898</v>
      </c>
      <c r="H330" s="333" t="s">
        <v>6253</v>
      </c>
      <c r="J330" s="351"/>
      <c r="K330" s="351"/>
    </row>
    <row r="331" spans="1:11">
      <c r="A331" s="322">
        <v>42601</v>
      </c>
      <c r="B331" s="291" t="s">
        <v>6254</v>
      </c>
      <c r="C331" s="48"/>
      <c r="D331" s="341"/>
      <c r="E331" s="48">
        <v>231068.75</v>
      </c>
      <c r="F331" s="81">
        <v>179</v>
      </c>
      <c r="G331" s="48">
        <f t="shared" si="5"/>
        <v>929339.27999999898</v>
      </c>
      <c r="H331" s="333" t="s">
        <v>6255</v>
      </c>
      <c r="I331" s="2" t="s">
        <v>6256</v>
      </c>
      <c r="J331" s="351"/>
      <c r="K331" s="351"/>
    </row>
    <row r="332" spans="1:11">
      <c r="A332" s="322">
        <v>42601</v>
      </c>
      <c r="B332" s="9" t="s">
        <v>6257</v>
      </c>
      <c r="C332" s="48"/>
      <c r="D332" s="341"/>
      <c r="E332" s="48">
        <v>3010.54</v>
      </c>
      <c r="F332" s="81">
        <v>185</v>
      </c>
      <c r="G332" s="48">
        <f t="shared" si="5"/>
        <v>698270.52999999898</v>
      </c>
      <c r="H332" s="333" t="s">
        <v>6258</v>
      </c>
      <c r="I332" s="2" t="s">
        <v>6259</v>
      </c>
      <c r="J332" s="351"/>
      <c r="K332" s="351"/>
    </row>
    <row r="333" spans="1:11">
      <c r="A333" s="322">
        <v>42601</v>
      </c>
      <c r="B333" s="9" t="s">
        <v>6260</v>
      </c>
      <c r="C333" s="48"/>
      <c r="D333" s="341"/>
      <c r="E333" s="48">
        <v>50000</v>
      </c>
      <c r="F333" s="81">
        <v>178</v>
      </c>
      <c r="G333" s="48">
        <f t="shared" si="5"/>
        <v>695259.98999999894</v>
      </c>
      <c r="H333" s="333" t="s">
        <v>6261</v>
      </c>
      <c r="J333" s="351"/>
      <c r="K333" s="351"/>
    </row>
    <row r="334" spans="1:11">
      <c r="A334" s="322">
        <v>42601</v>
      </c>
      <c r="B334" s="9" t="s">
        <v>6262</v>
      </c>
      <c r="C334" s="48"/>
      <c r="D334" s="341"/>
      <c r="E334" s="48">
        <v>1025</v>
      </c>
      <c r="F334" s="81">
        <v>168</v>
      </c>
      <c r="G334" s="48">
        <f t="shared" si="5"/>
        <v>645259.98999999894</v>
      </c>
      <c r="H334" s="333" t="s">
        <v>6263</v>
      </c>
      <c r="I334" s="2" t="s">
        <v>6264</v>
      </c>
      <c r="J334" s="351"/>
      <c r="K334" s="351"/>
    </row>
    <row r="335" spans="1:11">
      <c r="A335" s="322">
        <v>42601</v>
      </c>
      <c r="B335" s="9" t="s">
        <v>6265</v>
      </c>
      <c r="C335" s="48"/>
      <c r="D335" s="341"/>
      <c r="E335" s="48">
        <v>79895.38</v>
      </c>
      <c r="F335" s="81">
        <v>165</v>
      </c>
      <c r="G335" s="48">
        <f t="shared" si="5"/>
        <v>644234.98999999894</v>
      </c>
      <c r="H335" s="333" t="s">
        <v>6266</v>
      </c>
      <c r="J335" s="351"/>
      <c r="K335" s="351"/>
    </row>
    <row r="336" spans="1:11">
      <c r="A336" s="322">
        <v>42601</v>
      </c>
      <c r="B336" s="9" t="s">
        <v>6267</v>
      </c>
      <c r="C336" s="48"/>
      <c r="D336" s="341"/>
      <c r="E336" s="48">
        <v>3030</v>
      </c>
      <c r="F336" s="81">
        <v>167</v>
      </c>
      <c r="G336" s="48">
        <f t="shared" si="5"/>
        <v>564339.60999999894</v>
      </c>
      <c r="H336" s="333" t="s">
        <v>6268</v>
      </c>
      <c r="I336" s="2" t="s">
        <v>6264</v>
      </c>
      <c r="J336" s="351"/>
      <c r="K336" s="351"/>
    </row>
    <row r="337" spans="1:11">
      <c r="A337" s="322">
        <v>42601</v>
      </c>
      <c r="B337" s="9" t="s">
        <v>6269</v>
      </c>
      <c r="C337" s="48">
        <v>1018182.94</v>
      </c>
      <c r="D337" s="341">
        <v>147</v>
      </c>
      <c r="E337" s="48"/>
      <c r="F337" s="81"/>
      <c r="G337" s="48">
        <f t="shared" si="5"/>
        <v>561309.60999999894</v>
      </c>
      <c r="J337" s="351"/>
      <c r="K337" s="351"/>
    </row>
    <row r="338" spans="1:11">
      <c r="A338" s="322">
        <v>42601</v>
      </c>
      <c r="B338" s="9" t="s">
        <v>5077</v>
      </c>
      <c r="C338" s="48"/>
      <c r="D338" s="341"/>
      <c r="E338" s="48">
        <v>70000</v>
      </c>
      <c r="F338" s="81">
        <v>155</v>
      </c>
      <c r="G338" s="48">
        <f t="shared" si="5"/>
        <v>1579492.5499999989</v>
      </c>
      <c r="H338" s="333" t="s">
        <v>6270</v>
      </c>
      <c r="J338" s="351"/>
      <c r="K338" s="351"/>
    </row>
    <row r="339" spans="1:11">
      <c r="A339" s="322">
        <v>42601</v>
      </c>
      <c r="B339" s="9" t="s">
        <v>6271</v>
      </c>
      <c r="C339" s="48">
        <v>10000</v>
      </c>
      <c r="D339" s="341">
        <v>153</v>
      </c>
      <c r="E339" s="48"/>
      <c r="F339" s="81"/>
      <c r="G339" s="48">
        <f t="shared" si="5"/>
        <v>1509492.5499999989</v>
      </c>
      <c r="J339" s="351"/>
      <c r="K339" s="351"/>
    </row>
    <row r="340" spans="1:11">
      <c r="A340" s="322">
        <v>42601</v>
      </c>
      <c r="B340" s="9" t="s">
        <v>6272</v>
      </c>
      <c r="C340" s="48">
        <v>812</v>
      </c>
      <c r="D340" s="341">
        <v>166</v>
      </c>
      <c r="E340" s="48"/>
      <c r="F340" s="81"/>
      <c r="G340" s="48">
        <f t="shared" si="5"/>
        <v>1519492.5499999989</v>
      </c>
      <c r="J340" s="351"/>
      <c r="K340" s="351"/>
    </row>
    <row r="341" spans="1:11">
      <c r="A341" s="322">
        <v>42601</v>
      </c>
      <c r="B341" s="9" t="s">
        <v>6273</v>
      </c>
      <c r="C341" s="48">
        <v>4239.8</v>
      </c>
      <c r="D341" s="341"/>
      <c r="E341" s="48"/>
      <c r="F341" s="81"/>
      <c r="G341" s="48">
        <f t="shared" si="5"/>
        <v>1520304.5499999989</v>
      </c>
      <c r="J341" s="351"/>
      <c r="K341" s="351"/>
    </row>
    <row r="342" spans="1:11">
      <c r="A342" s="322">
        <v>42601</v>
      </c>
      <c r="B342" s="9" t="s">
        <v>6274</v>
      </c>
      <c r="C342" s="48">
        <v>5434.18</v>
      </c>
      <c r="D342" s="341">
        <v>162</v>
      </c>
      <c r="E342" s="48"/>
      <c r="F342" s="81"/>
      <c r="G342" s="48">
        <f t="shared" si="5"/>
        <v>1524544.3499999989</v>
      </c>
      <c r="J342" s="351"/>
      <c r="K342" s="351"/>
    </row>
    <row r="343" spans="1:11">
      <c r="A343" s="322">
        <v>42601</v>
      </c>
      <c r="B343" s="9" t="s">
        <v>6275</v>
      </c>
      <c r="C343" s="48">
        <v>556</v>
      </c>
      <c r="D343" s="341">
        <v>167</v>
      </c>
      <c r="E343" s="48"/>
      <c r="F343" s="81"/>
      <c r="G343" s="48">
        <f t="shared" si="5"/>
        <v>1529978.5299999989</v>
      </c>
      <c r="J343" s="351"/>
      <c r="K343" s="351"/>
    </row>
    <row r="344" spans="1:11">
      <c r="A344" s="322">
        <v>42601</v>
      </c>
      <c r="B344" s="9" t="s">
        <v>6276</v>
      </c>
      <c r="C344" s="48">
        <v>8000</v>
      </c>
      <c r="D344" s="341">
        <v>151</v>
      </c>
      <c r="E344" s="48"/>
      <c r="F344" s="81"/>
      <c r="G344" s="48">
        <f t="shared" si="5"/>
        <v>1530534.5299999989</v>
      </c>
      <c r="J344" s="351"/>
      <c r="K344" s="351"/>
    </row>
    <row r="345" spans="1:11">
      <c r="A345" s="322">
        <v>42601</v>
      </c>
      <c r="B345" s="9" t="s">
        <v>6277</v>
      </c>
      <c r="C345" s="48">
        <v>5000</v>
      </c>
      <c r="D345" s="341">
        <v>152</v>
      </c>
      <c r="E345" s="48"/>
      <c r="F345" s="81"/>
      <c r="G345" s="48">
        <f t="shared" si="5"/>
        <v>1538534.5299999989</v>
      </c>
      <c r="J345" s="351"/>
      <c r="K345" s="351"/>
    </row>
    <row r="346" spans="1:11">
      <c r="A346" s="322">
        <v>42601</v>
      </c>
      <c r="B346" s="9" t="s">
        <v>6278</v>
      </c>
      <c r="C346" s="48">
        <v>1160</v>
      </c>
      <c r="D346" s="341">
        <v>163</v>
      </c>
      <c r="E346" s="48"/>
      <c r="F346" s="81"/>
      <c r="G346" s="48">
        <f t="shared" si="5"/>
        <v>1543534.5299999989</v>
      </c>
      <c r="J346" s="351"/>
      <c r="K346" s="351"/>
    </row>
    <row r="347" spans="1:11">
      <c r="A347" s="322">
        <v>42601</v>
      </c>
      <c r="B347" s="9" t="s">
        <v>6279</v>
      </c>
      <c r="C347" s="48">
        <v>44800</v>
      </c>
      <c r="D347" s="341">
        <v>154</v>
      </c>
      <c r="E347" s="48"/>
      <c r="F347" s="81"/>
      <c r="G347" s="48">
        <f t="shared" si="5"/>
        <v>1544694.5299999989</v>
      </c>
      <c r="J347" s="351"/>
      <c r="K347" s="351"/>
    </row>
    <row r="348" spans="1:11">
      <c r="A348" s="322">
        <v>42601</v>
      </c>
      <c r="B348" s="9" t="s">
        <v>6280</v>
      </c>
      <c r="C348" s="48">
        <v>148480</v>
      </c>
      <c r="D348" s="341">
        <v>155</v>
      </c>
      <c r="E348" s="48"/>
      <c r="F348" s="81"/>
      <c r="G348" s="48">
        <f t="shared" si="5"/>
        <v>1589494.5299999989</v>
      </c>
      <c r="J348" s="351"/>
      <c r="K348" s="351"/>
    </row>
    <row r="349" spans="1:11">
      <c r="A349" s="322">
        <v>42601</v>
      </c>
      <c r="B349" s="9" t="s">
        <v>6281</v>
      </c>
      <c r="C349" s="48">
        <v>13914.2</v>
      </c>
      <c r="D349" s="341">
        <v>164</v>
      </c>
      <c r="E349" s="48"/>
      <c r="F349" s="81"/>
      <c r="G349" s="48">
        <f t="shared" si="5"/>
        <v>1737974.5299999989</v>
      </c>
      <c r="J349" s="351"/>
      <c r="K349" s="351"/>
    </row>
    <row r="350" spans="1:11">
      <c r="A350" s="322">
        <v>42601</v>
      </c>
      <c r="B350" s="9" t="s">
        <v>6282</v>
      </c>
      <c r="C350" s="48">
        <v>900</v>
      </c>
      <c r="D350" s="341">
        <v>156</v>
      </c>
      <c r="E350" s="48"/>
      <c r="F350" s="81"/>
      <c r="G350" s="48">
        <f t="shared" si="5"/>
        <v>1751888.7299999988</v>
      </c>
      <c r="J350" s="351"/>
      <c r="K350" s="351"/>
    </row>
    <row r="351" spans="1:11">
      <c r="A351" s="322">
        <v>42601</v>
      </c>
      <c r="B351" s="9" t="s">
        <v>6283</v>
      </c>
      <c r="C351" s="48">
        <v>1276</v>
      </c>
      <c r="D351" s="341">
        <v>165</v>
      </c>
      <c r="E351" s="48"/>
      <c r="F351" s="81"/>
      <c r="G351" s="48">
        <f t="shared" si="5"/>
        <v>1752788.7299999988</v>
      </c>
      <c r="J351" s="351"/>
      <c r="K351" s="351"/>
    </row>
    <row r="352" spans="1:11">
      <c r="A352" s="322">
        <v>42601</v>
      </c>
      <c r="B352" s="9" t="s">
        <v>6284</v>
      </c>
      <c r="C352" s="48">
        <v>5955.81</v>
      </c>
      <c r="D352" s="341">
        <v>157</v>
      </c>
      <c r="E352" s="48"/>
      <c r="F352" s="81"/>
      <c r="G352" s="48">
        <f t="shared" si="5"/>
        <v>1754064.7299999988</v>
      </c>
      <c r="J352" s="351"/>
      <c r="K352" s="351"/>
    </row>
    <row r="353" spans="1:11">
      <c r="A353" s="322">
        <v>42601</v>
      </c>
      <c r="B353" s="9" t="s">
        <v>6285</v>
      </c>
      <c r="C353" s="48">
        <v>1489.2</v>
      </c>
      <c r="D353" s="341">
        <v>158</v>
      </c>
      <c r="E353" s="48"/>
      <c r="F353" s="81"/>
      <c r="G353" s="48">
        <f t="shared" si="5"/>
        <v>1760020.5399999989</v>
      </c>
      <c r="J353" s="351"/>
      <c r="K353" s="351"/>
    </row>
    <row r="354" spans="1:11">
      <c r="A354" s="322">
        <v>42601</v>
      </c>
      <c r="B354" s="9" t="s">
        <v>6286</v>
      </c>
      <c r="C354" s="48">
        <v>649.99</v>
      </c>
      <c r="D354" s="341">
        <v>159</v>
      </c>
      <c r="E354" s="48"/>
      <c r="F354" s="81"/>
      <c r="G354" s="48">
        <f t="shared" si="5"/>
        <v>1761509.7399999988</v>
      </c>
      <c r="J354" s="351"/>
      <c r="K354" s="351"/>
    </row>
    <row r="355" spans="1:11">
      <c r="A355" s="322">
        <v>42601</v>
      </c>
      <c r="B355" s="9" t="s">
        <v>6287</v>
      </c>
      <c r="C355" s="48">
        <v>4391.7700000000004</v>
      </c>
      <c r="D355" s="341">
        <v>160</v>
      </c>
      <c r="E355" s="48"/>
      <c r="F355" s="81"/>
      <c r="G355" s="48">
        <f t="shared" si="5"/>
        <v>1762159.7299999988</v>
      </c>
      <c r="J355" s="351"/>
      <c r="K355" s="351"/>
    </row>
    <row r="356" spans="1:11">
      <c r="A356" s="322">
        <v>42601</v>
      </c>
      <c r="B356" s="9" t="s">
        <v>6288</v>
      </c>
      <c r="C356" s="48">
        <v>16396.22</v>
      </c>
      <c r="D356" s="341">
        <v>161</v>
      </c>
      <c r="E356" s="48"/>
      <c r="F356" s="81"/>
      <c r="G356" s="48">
        <f t="shared" si="5"/>
        <v>1766551.4999999988</v>
      </c>
      <c r="J356" s="351"/>
      <c r="K356" s="351"/>
    </row>
    <row r="357" spans="1:11">
      <c r="A357" s="322">
        <v>42601</v>
      </c>
      <c r="B357" s="9" t="s">
        <v>6289</v>
      </c>
      <c r="C357" s="48"/>
      <c r="D357" s="341"/>
      <c r="E357" s="48">
        <v>170000</v>
      </c>
      <c r="F357" s="81">
        <v>171</v>
      </c>
      <c r="G357" s="48">
        <f t="shared" si="5"/>
        <v>1782947.7199999988</v>
      </c>
      <c r="H357" s="333" t="s">
        <v>6290</v>
      </c>
      <c r="J357" s="351"/>
      <c r="K357" s="351"/>
    </row>
    <row r="358" spans="1:11">
      <c r="A358" s="322">
        <v>42601</v>
      </c>
      <c r="B358" s="9" t="s">
        <v>6291</v>
      </c>
      <c r="C358" s="48"/>
      <c r="D358" s="341"/>
      <c r="E358" s="48">
        <v>247363.26</v>
      </c>
      <c r="F358" s="81">
        <v>146</v>
      </c>
      <c r="G358" s="48">
        <f t="shared" si="5"/>
        <v>1612947.7199999988</v>
      </c>
      <c r="H358" s="333" t="s">
        <v>6292</v>
      </c>
      <c r="J358" s="351"/>
      <c r="K358" s="351"/>
    </row>
    <row r="359" spans="1:11">
      <c r="A359" s="322">
        <v>42601</v>
      </c>
      <c r="B359" s="299" t="s">
        <v>4180</v>
      </c>
      <c r="C359" s="48">
        <v>30.51</v>
      </c>
      <c r="D359" s="341" t="s">
        <v>759</v>
      </c>
      <c r="E359" s="48"/>
      <c r="F359" s="81"/>
      <c r="G359" s="48">
        <f t="shared" si="5"/>
        <v>1365584.4599999988</v>
      </c>
      <c r="H359" s="333" t="s">
        <v>819</v>
      </c>
      <c r="J359" s="351"/>
      <c r="K359" s="351"/>
    </row>
    <row r="360" spans="1:11">
      <c r="A360" s="322">
        <v>42601</v>
      </c>
      <c r="B360" s="299" t="s">
        <v>4181</v>
      </c>
      <c r="C360" s="48">
        <v>190.7</v>
      </c>
      <c r="D360" s="341" t="s">
        <v>759</v>
      </c>
      <c r="E360" s="48"/>
      <c r="F360" s="81"/>
      <c r="G360" s="48">
        <f t="shared" si="5"/>
        <v>1365614.9699999988</v>
      </c>
      <c r="H360" s="333" t="s">
        <v>819</v>
      </c>
      <c r="J360" s="351"/>
      <c r="K360" s="351"/>
    </row>
    <row r="361" spans="1:11">
      <c r="A361" s="322">
        <v>42601</v>
      </c>
      <c r="B361" s="9" t="s">
        <v>4182</v>
      </c>
      <c r="C361" s="48"/>
      <c r="D361" s="341"/>
      <c r="E361" s="48">
        <v>22531.34</v>
      </c>
      <c r="F361" s="81">
        <v>157</v>
      </c>
      <c r="G361" s="48">
        <f t="shared" si="5"/>
        <v>1365805.6699999988</v>
      </c>
      <c r="H361" s="347" t="s">
        <v>6293</v>
      </c>
      <c r="J361" s="351"/>
      <c r="K361" s="351"/>
    </row>
    <row r="362" spans="1:11">
      <c r="A362" s="322">
        <v>42601</v>
      </c>
      <c r="B362" s="299" t="s">
        <v>4183</v>
      </c>
      <c r="C362" s="48">
        <v>9.23</v>
      </c>
      <c r="D362" s="341" t="s">
        <v>759</v>
      </c>
      <c r="E362" s="48"/>
      <c r="F362" s="81"/>
      <c r="G362" s="48">
        <f t="shared" si="5"/>
        <v>1343274.3299999987</v>
      </c>
      <c r="H362" s="333" t="s">
        <v>819</v>
      </c>
      <c r="J362" s="351"/>
      <c r="K362" s="351"/>
    </row>
    <row r="363" spans="1:11">
      <c r="A363" s="322">
        <v>42601</v>
      </c>
      <c r="B363" s="299" t="s">
        <v>4184</v>
      </c>
      <c r="C363" s="48">
        <v>57.66</v>
      </c>
      <c r="D363" s="341" t="s">
        <v>759</v>
      </c>
      <c r="E363" s="48"/>
      <c r="F363" s="81"/>
      <c r="G363" s="48">
        <f t="shared" si="5"/>
        <v>1343283.5599999987</v>
      </c>
      <c r="H363" s="333" t="s">
        <v>819</v>
      </c>
      <c r="J363" s="351"/>
      <c r="K363" s="351"/>
    </row>
    <row r="364" spans="1:11">
      <c r="A364" s="322">
        <v>42601</v>
      </c>
      <c r="B364" s="9" t="s">
        <v>4185</v>
      </c>
      <c r="C364" s="48"/>
      <c r="D364" s="341"/>
      <c r="E364" s="48">
        <v>2353.87</v>
      </c>
      <c r="F364" s="81">
        <v>157</v>
      </c>
      <c r="G364" s="48">
        <f t="shared" si="5"/>
        <v>1343341.2199999986</v>
      </c>
      <c r="H364" s="347" t="s">
        <v>6293</v>
      </c>
      <c r="J364" s="351"/>
      <c r="K364" s="351"/>
    </row>
    <row r="365" spans="1:11">
      <c r="A365" s="322">
        <v>42601</v>
      </c>
      <c r="B365" s="294" t="s">
        <v>6294</v>
      </c>
      <c r="C365" s="48"/>
      <c r="D365" s="341"/>
      <c r="E365" s="48">
        <v>3160.33</v>
      </c>
      <c r="F365" s="81" t="s">
        <v>779</v>
      </c>
      <c r="G365" s="48">
        <f t="shared" si="5"/>
        <v>1340987.3499999985</v>
      </c>
      <c r="H365" s="333" t="s">
        <v>779</v>
      </c>
      <c r="J365" s="351"/>
      <c r="K365" s="351"/>
    </row>
    <row r="366" spans="1:11">
      <c r="A366" s="322">
        <v>42600</v>
      </c>
      <c r="B366" s="9" t="s">
        <v>6295</v>
      </c>
      <c r="C366" s="48"/>
      <c r="D366" s="341"/>
      <c r="E366" s="48">
        <v>1500</v>
      </c>
      <c r="F366" s="81">
        <v>162</v>
      </c>
      <c r="G366" s="48">
        <f t="shared" si="5"/>
        <v>1337827.0199999984</v>
      </c>
      <c r="H366" s="333" t="s">
        <v>6296</v>
      </c>
      <c r="I366" s="2" t="s">
        <v>2562</v>
      </c>
      <c r="J366" s="351"/>
      <c r="K366" s="351"/>
    </row>
    <row r="367" spans="1:11">
      <c r="A367" s="322">
        <v>42600</v>
      </c>
      <c r="B367" s="9" t="s">
        <v>6297</v>
      </c>
      <c r="C367" s="48"/>
      <c r="D367" s="341"/>
      <c r="E367" s="48">
        <v>2500</v>
      </c>
      <c r="F367" s="81">
        <v>169</v>
      </c>
      <c r="G367" s="48">
        <f t="shared" si="5"/>
        <v>1336327.0199999984</v>
      </c>
      <c r="H367" s="333" t="s">
        <v>6298</v>
      </c>
      <c r="J367" s="351"/>
      <c r="K367" s="351"/>
    </row>
    <row r="368" spans="1:11">
      <c r="A368" s="322">
        <v>42600</v>
      </c>
      <c r="B368" s="9" t="s">
        <v>6299</v>
      </c>
      <c r="C368" s="48"/>
      <c r="D368" s="341"/>
      <c r="E368" s="48">
        <v>7500</v>
      </c>
      <c r="F368" s="81">
        <v>170</v>
      </c>
      <c r="G368" s="48">
        <f t="shared" si="5"/>
        <v>1333827.0199999984</v>
      </c>
      <c r="H368" s="333" t="s">
        <v>6300</v>
      </c>
      <c r="J368" s="351"/>
      <c r="K368" s="351"/>
    </row>
    <row r="369" spans="1:11">
      <c r="A369" s="322">
        <v>42600</v>
      </c>
      <c r="B369" s="9" t="s">
        <v>6301</v>
      </c>
      <c r="C369" s="48"/>
      <c r="D369" s="341"/>
      <c r="E369" s="48">
        <v>3730</v>
      </c>
      <c r="F369" s="81">
        <v>156</v>
      </c>
      <c r="G369" s="48">
        <f t="shared" si="5"/>
        <v>1326327.0199999984</v>
      </c>
      <c r="H369" s="333" t="s">
        <v>6302</v>
      </c>
      <c r="J369" s="351"/>
      <c r="K369" s="351"/>
    </row>
    <row r="370" spans="1:11">
      <c r="A370" s="322">
        <v>42600</v>
      </c>
      <c r="B370" s="9" t="s">
        <v>6303</v>
      </c>
      <c r="C370" s="48">
        <v>20014.36</v>
      </c>
      <c r="D370" s="341">
        <v>124</v>
      </c>
      <c r="E370" s="48"/>
      <c r="F370" s="81"/>
      <c r="G370" s="48">
        <f t="shared" si="5"/>
        <v>1322597.0199999984</v>
      </c>
      <c r="J370" s="351"/>
      <c r="K370" s="351"/>
    </row>
    <row r="371" spans="1:11">
      <c r="A371" s="322">
        <v>42600</v>
      </c>
      <c r="B371" s="389" t="s">
        <v>6304</v>
      </c>
      <c r="C371" s="48"/>
      <c r="D371" s="341"/>
      <c r="E371" s="48">
        <v>167853.05</v>
      </c>
      <c r="F371" s="81">
        <v>159</v>
      </c>
      <c r="G371" s="48">
        <f t="shared" si="5"/>
        <v>1342611.3799999985</v>
      </c>
      <c r="H371" s="333" t="s">
        <v>6305</v>
      </c>
      <c r="J371" s="351"/>
      <c r="K371" s="351"/>
    </row>
    <row r="372" spans="1:11">
      <c r="A372" s="322">
        <v>42600</v>
      </c>
      <c r="B372" s="389" t="s">
        <v>6306</v>
      </c>
      <c r="C372" s="48"/>
      <c r="D372" s="341"/>
      <c r="E372" s="48">
        <v>144956.70000000001</v>
      </c>
      <c r="F372" s="81">
        <v>160</v>
      </c>
      <c r="G372" s="48">
        <f t="shared" si="5"/>
        <v>1174758.3299999984</v>
      </c>
      <c r="H372" s="333" t="s">
        <v>6305</v>
      </c>
      <c r="J372" s="351"/>
      <c r="K372" s="351"/>
    </row>
    <row r="373" spans="1:11">
      <c r="A373" s="322">
        <v>42600</v>
      </c>
      <c r="B373" s="389" t="s">
        <v>6307</v>
      </c>
      <c r="C373" s="48"/>
      <c r="D373" s="341"/>
      <c r="E373" s="48">
        <v>121966.59</v>
      </c>
      <c r="F373" s="81">
        <v>161</v>
      </c>
      <c r="G373" s="48">
        <f t="shared" si="5"/>
        <v>1029801.6299999985</v>
      </c>
      <c r="H373" s="333" t="s">
        <v>6305</v>
      </c>
      <c r="J373" s="351"/>
      <c r="K373" s="351"/>
    </row>
    <row r="374" spans="1:11">
      <c r="A374" s="322">
        <v>42600</v>
      </c>
      <c r="B374" s="9" t="s">
        <v>6308</v>
      </c>
      <c r="C374" s="48">
        <v>50000</v>
      </c>
      <c r="D374" s="341">
        <v>137</v>
      </c>
      <c r="E374" s="48"/>
      <c r="F374" s="81"/>
      <c r="G374" s="48">
        <f t="shared" si="5"/>
        <v>907835.03999999852</v>
      </c>
      <c r="J374" s="351"/>
      <c r="K374" s="351"/>
    </row>
    <row r="375" spans="1:11">
      <c r="A375" s="322">
        <v>42600</v>
      </c>
      <c r="B375" s="9" t="s">
        <v>6309</v>
      </c>
      <c r="C375" s="48">
        <v>8443.1200000000008</v>
      </c>
      <c r="D375" s="341">
        <v>139</v>
      </c>
      <c r="E375" s="48"/>
      <c r="F375" s="81"/>
      <c r="G375" s="48">
        <f t="shared" si="5"/>
        <v>957835.03999999852</v>
      </c>
      <c r="J375" s="351"/>
      <c r="K375" s="351"/>
    </row>
    <row r="376" spans="1:11">
      <c r="A376" s="322">
        <v>42600</v>
      </c>
      <c r="B376" s="9" t="s">
        <v>6310</v>
      </c>
      <c r="C376" s="48">
        <v>13087.5</v>
      </c>
      <c r="D376" s="341">
        <v>140</v>
      </c>
      <c r="E376" s="48"/>
      <c r="F376" s="81"/>
      <c r="G376" s="48">
        <f t="shared" si="5"/>
        <v>966278.15999999852</v>
      </c>
      <c r="J376" s="351"/>
      <c r="K376" s="351"/>
    </row>
    <row r="377" spans="1:11">
      <c r="A377" s="322">
        <v>42600</v>
      </c>
      <c r="B377" s="9" t="s">
        <v>6311</v>
      </c>
      <c r="C377" s="48">
        <v>11517.64</v>
      </c>
      <c r="D377" s="341">
        <v>141</v>
      </c>
      <c r="E377" s="48"/>
      <c r="F377" s="81"/>
      <c r="G377" s="48">
        <f t="shared" si="5"/>
        <v>979365.65999999852</v>
      </c>
      <c r="J377" s="351"/>
      <c r="K377" s="351"/>
    </row>
    <row r="378" spans="1:11">
      <c r="A378" s="322">
        <v>42600</v>
      </c>
      <c r="B378" s="9" t="s">
        <v>6312</v>
      </c>
      <c r="C378" s="48">
        <v>13800.34</v>
      </c>
      <c r="D378" s="341">
        <v>142</v>
      </c>
      <c r="E378" s="48"/>
      <c r="F378" s="81"/>
      <c r="G378" s="48">
        <f t="shared" si="5"/>
        <v>990883.29999999853</v>
      </c>
      <c r="J378" s="351"/>
      <c r="K378" s="351"/>
    </row>
    <row r="379" spans="1:11">
      <c r="A379" s="322">
        <v>42600</v>
      </c>
      <c r="B379" s="9" t="s">
        <v>6313</v>
      </c>
      <c r="C379" s="48">
        <v>11833.52</v>
      </c>
      <c r="D379" s="341">
        <v>143</v>
      </c>
      <c r="E379" s="48"/>
      <c r="F379" s="81"/>
      <c r="G379" s="48">
        <f t="shared" si="5"/>
        <v>1004683.6399999985</v>
      </c>
      <c r="J379" s="351"/>
      <c r="K379" s="351"/>
    </row>
    <row r="380" spans="1:11">
      <c r="A380" s="322">
        <v>42600</v>
      </c>
      <c r="B380" s="9" t="s">
        <v>6314</v>
      </c>
      <c r="C380" s="48">
        <v>24000</v>
      </c>
      <c r="D380" s="341">
        <v>145</v>
      </c>
      <c r="E380" s="48"/>
      <c r="F380" s="81"/>
      <c r="G380" s="48">
        <f t="shared" si="5"/>
        <v>1016517.1599999985</v>
      </c>
      <c r="J380" s="351"/>
      <c r="K380" s="351"/>
    </row>
    <row r="381" spans="1:11">
      <c r="A381" s="322">
        <v>42600</v>
      </c>
      <c r="B381" s="9" t="s">
        <v>6315</v>
      </c>
      <c r="C381" s="48"/>
      <c r="D381" s="341"/>
      <c r="E381" s="48">
        <v>3169.2</v>
      </c>
      <c r="F381" s="81">
        <v>173</v>
      </c>
      <c r="G381" s="48">
        <f t="shared" si="5"/>
        <v>1040517.1599999985</v>
      </c>
      <c r="H381" s="333" t="s">
        <v>6316</v>
      </c>
      <c r="I381" s="2" t="s">
        <v>6317</v>
      </c>
      <c r="J381" s="351"/>
      <c r="K381" s="351"/>
    </row>
    <row r="382" spans="1:11">
      <c r="A382" s="322">
        <v>42600</v>
      </c>
      <c r="B382" s="9" t="s">
        <v>6318</v>
      </c>
      <c r="C382" s="48"/>
      <c r="D382" s="341"/>
      <c r="E382" s="48">
        <v>311200</v>
      </c>
      <c r="F382" s="81">
        <v>166</v>
      </c>
      <c r="G382" s="48">
        <f t="shared" si="5"/>
        <v>1037347.9599999986</v>
      </c>
      <c r="H382" s="333" t="s">
        <v>6319</v>
      </c>
      <c r="J382" s="351"/>
      <c r="K382" s="351"/>
    </row>
    <row r="383" spans="1:11">
      <c r="A383" s="322">
        <v>42600</v>
      </c>
      <c r="B383" s="9" t="s">
        <v>6320</v>
      </c>
      <c r="C383" s="48">
        <v>523847</v>
      </c>
      <c r="D383" s="341">
        <v>116</v>
      </c>
      <c r="E383" s="48"/>
      <c r="F383" s="81"/>
      <c r="G383" s="48">
        <f t="shared" si="5"/>
        <v>726147.95999999857</v>
      </c>
      <c r="J383" s="351"/>
      <c r="K383" s="351"/>
    </row>
    <row r="384" spans="1:11">
      <c r="A384" s="322">
        <v>42600</v>
      </c>
      <c r="B384" s="9" t="s">
        <v>6321</v>
      </c>
      <c r="C384" s="48"/>
      <c r="D384" s="341"/>
      <c r="E384" s="48">
        <v>18567</v>
      </c>
      <c r="F384" s="81">
        <v>153</v>
      </c>
      <c r="G384" s="48">
        <f t="shared" si="5"/>
        <v>1249994.9599999986</v>
      </c>
      <c r="H384" s="333" t="s">
        <v>6322</v>
      </c>
      <c r="J384" s="351"/>
      <c r="K384" s="351"/>
    </row>
    <row r="385" spans="1:11">
      <c r="A385" s="322">
        <v>42600</v>
      </c>
      <c r="B385" s="9" t="s">
        <v>6323</v>
      </c>
      <c r="C385" s="48"/>
      <c r="D385" s="341"/>
      <c r="E385" s="48">
        <v>12329.43</v>
      </c>
      <c r="F385" s="81">
        <v>151</v>
      </c>
      <c r="G385" s="48">
        <f t="shared" si="5"/>
        <v>1231427.9599999986</v>
      </c>
      <c r="H385" s="333" t="s">
        <v>6324</v>
      </c>
      <c r="J385" s="351"/>
      <c r="K385" s="351"/>
    </row>
    <row r="386" spans="1:11">
      <c r="A386" s="322">
        <v>42600</v>
      </c>
      <c r="B386" s="9" t="s">
        <v>6325</v>
      </c>
      <c r="C386" s="48"/>
      <c r="D386" s="341"/>
      <c r="E386" s="48">
        <v>1782.67</v>
      </c>
      <c r="F386" s="81">
        <v>152</v>
      </c>
      <c r="G386" s="48">
        <f t="shared" si="5"/>
        <v>1219098.5299999986</v>
      </c>
      <c r="H386" s="333" t="s">
        <v>6326</v>
      </c>
      <c r="J386" s="351"/>
      <c r="K386" s="351"/>
    </row>
    <row r="387" spans="1:11">
      <c r="A387" s="322">
        <v>42600</v>
      </c>
      <c r="B387" s="9" t="s">
        <v>5077</v>
      </c>
      <c r="C387" s="48"/>
      <c r="D387" s="341"/>
      <c r="E387" s="48">
        <v>127500</v>
      </c>
      <c r="F387" s="81">
        <v>150</v>
      </c>
      <c r="G387" s="48">
        <f t="shared" si="5"/>
        <v>1217315.8599999987</v>
      </c>
      <c r="H387" s="333" t="s">
        <v>6327</v>
      </c>
      <c r="J387" s="351"/>
      <c r="K387" s="351"/>
    </row>
    <row r="388" spans="1:11">
      <c r="A388" s="322">
        <v>42600</v>
      </c>
      <c r="B388" s="9" t="s">
        <v>5077</v>
      </c>
      <c r="C388" s="48"/>
      <c r="D388" s="341"/>
      <c r="E388" s="48">
        <v>205000</v>
      </c>
      <c r="F388" s="81">
        <v>141</v>
      </c>
      <c r="G388" s="48">
        <f t="shared" si="5"/>
        <v>1089815.8599999987</v>
      </c>
      <c r="H388" s="333" t="s">
        <v>6328</v>
      </c>
      <c r="J388" s="351"/>
      <c r="K388" s="351"/>
    </row>
    <row r="389" spans="1:11">
      <c r="A389" s="322">
        <v>42600</v>
      </c>
      <c r="B389" s="9" t="s">
        <v>4294</v>
      </c>
      <c r="C389" s="48">
        <v>352000</v>
      </c>
      <c r="D389" s="341">
        <v>146</v>
      </c>
      <c r="E389" s="48"/>
      <c r="F389" s="81"/>
      <c r="G389" s="48">
        <f t="shared" si="5"/>
        <v>884815.85999999871</v>
      </c>
      <c r="H389" s="333" t="s">
        <v>1246</v>
      </c>
      <c r="J389" s="351"/>
      <c r="K389" s="351"/>
    </row>
    <row r="390" spans="1:11">
      <c r="A390" s="322">
        <v>42600</v>
      </c>
      <c r="B390" s="9" t="s">
        <v>6329</v>
      </c>
      <c r="C390" s="48"/>
      <c r="D390" s="341"/>
      <c r="E390" s="48">
        <v>121307.64</v>
      </c>
      <c r="F390" s="81">
        <v>134</v>
      </c>
      <c r="G390" s="48">
        <f t="shared" si="5"/>
        <v>1236815.8599999987</v>
      </c>
      <c r="H390" s="333" t="s">
        <v>6330</v>
      </c>
      <c r="J390" s="351"/>
      <c r="K390" s="351"/>
    </row>
    <row r="391" spans="1:11">
      <c r="A391" s="322">
        <v>42600</v>
      </c>
      <c r="B391" s="299" t="s">
        <v>4180</v>
      </c>
      <c r="C391" s="48">
        <v>17.63</v>
      </c>
      <c r="D391" s="341" t="s">
        <v>759</v>
      </c>
      <c r="E391" s="48"/>
      <c r="F391" s="81"/>
      <c r="G391" s="48">
        <f t="shared" ref="G391:G454" si="6">+G392-C391+E391</f>
        <v>1115508.2199999988</v>
      </c>
      <c r="H391" s="333" t="s">
        <v>819</v>
      </c>
      <c r="J391" s="351"/>
      <c r="K391" s="351"/>
    </row>
    <row r="392" spans="1:11">
      <c r="A392" s="322">
        <v>42600</v>
      </c>
      <c r="B392" s="299" t="s">
        <v>4181</v>
      </c>
      <c r="C392" s="48">
        <v>110.19</v>
      </c>
      <c r="D392" s="341" t="s">
        <v>759</v>
      </c>
      <c r="E392" s="48"/>
      <c r="F392" s="81"/>
      <c r="G392" s="48">
        <f t="shared" si="6"/>
        <v>1115525.8499999987</v>
      </c>
      <c r="H392" s="333" t="s">
        <v>819</v>
      </c>
      <c r="J392" s="351"/>
      <c r="K392" s="351"/>
    </row>
    <row r="393" spans="1:11">
      <c r="A393" s="322">
        <v>42600</v>
      </c>
      <c r="B393" s="9" t="s">
        <v>4182</v>
      </c>
      <c r="C393" s="48"/>
      <c r="D393" s="341"/>
      <c r="E393" s="48">
        <v>10634.7</v>
      </c>
      <c r="F393" s="81">
        <v>142</v>
      </c>
      <c r="G393" s="48">
        <f t="shared" si="6"/>
        <v>1115636.0399999986</v>
      </c>
      <c r="H393" s="347" t="s">
        <v>6331</v>
      </c>
      <c r="J393" s="351"/>
      <c r="K393" s="351"/>
    </row>
    <row r="394" spans="1:11">
      <c r="A394" s="322">
        <v>42600</v>
      </c>
      <c r="B394" s="299" t="s">
        <v>4183</v>
      </c>
      <c r="C394" s="48">
        <v>10.74</v>
      </c>
      <c r="D394" s="341" t="s">
        <v>759</v>
      </c>
      <c r="E394" s="48"/>
      <c r="F394" s="81"/>
      <c r="G394" s="48">
        <f t="shared" si="6"/>
        <v>1105001.3399999987</v>
      </c>
      <c r="H394" s="333" t="s">
        <v>819</v>
      </c>
      <c r="J394" s="351"/>
      <c r="K394" s="351"/>
    </row>
    <row r="395" spans="1:11">
      <c r="A395" s="322">
        <v>42600</v>
      </c>
      <c r="B395" s="299" t="s">
        <v>4184</v>
      </c>
      <c r="C395" s="48">
        <v>67.11</v>
      </c>
      <c r="D395" s="341" t="s">
        <v>759</v>
      </c>
      <c r="E395" s="48"/>
      <c r="F395" s="81"/>
      <c r="G395" s="48">
        <f t="shared" si="6"/>
        <v>1105012.0799999987</v>
      </c>
      <c r="H395" s="333" t="s">
        <v>819</v>
      </c>
      <c r="J395" s="351"/>
      <c r="K395" s="351"/>
    </row>
    <row r="396" spans="1:11">
      <c r="A396" s="322">
        <v>42600</v>
      </c>
      <c r="B396" s="9" t="s">
        <v>4185</v>
      </c>
      <c r="C396" s="48"/>
      <c r="D396" s="341"/>
      <c r="E396" s="48">
        <v>2739.38</v>
      </c>
      <c r="F396" s="81">
        <v>142</v>
      </c>
      <c r="G396" s="48">
        <f t="shared" si="6"/>
        <v>1105079.1899999988</v>
      </c>
      <c r="H396" s="347" t="s">
        <v>6331</v>
      </c>
      <c r="J396" s="351"/>
      <c r="K396" s="351"/>
    </row>
    <row r="397" spans="1:11">
      <c r="A397" s="322">
        <v>42599</v>
      </c>
      <c r="B397" s="9" t="s">
        <v>6332</v>
      </c>
      <c r="C397" s="48"/>
      <c r="D397" s="341"/>
      <c r="E397" s="48">
        <v>5000</v>
      </c>
      <c r="F397" s="81">
        <v>164</v>
      </c>
      <c r="G397" s="48">
        <f t="shared" si="6"/>
        <v>1102339.8099999989</v>
      </c>
      <c r="H397" s="333" t="s">
        <v>6333</v>
      </c>
      <c r="J397" s="351"/>
      <c r="K397" s="351"/>
    </row>
    <row r="398" spans="1:11">
      <c r="A398" s="322">
        <v>42599</v>
      </c>
      <c r="B398" s="9" t="s">
        <v>6334</v>
      </c>
      <c r="C398" s="48">
        <v>192555</v>
      </c>
      <c r="D398" s="341">
        <v>123</v>
      </c>
      <c r="E398" s="48"/>
      <c r="F398" s="81"/>
      <c r="G398" s="48">
        <f t="shared" si="6"/>
        <v>1097339.8099999989</v>
      </c>
      <c r="H398" s="333" t="s">
        <v>802</v>
      </c>
      <c r="J398" s="351"/>
      <c r="K398" s="351"/>
    </row>
    <row r="399" spans="1:11">
      <c r="A399" s="322">
        <v>42599</v>
      </c>
      <c r="B399" s="9" t="s">
        <v>6335</v>
      </c>
      <c r="C399" s="48">
        <v>9507.08</v>
      </c>
      <c r="D399" s="341">
        <v>126</v>
      </c>
      <c r="E399" s="48"/>
      <c r="F399" s="81"/>
      <c r="G399" s="48">
        <f t="shared" si="6"/>
        <v>1289894.8099999989</v>
      </c>
      <c r="J399" s="351"/>
      <c r="K399" s="351"/>
    </row>
    <row r="400" spans="1:11">
      <c r="A400" s="322">
        <v>42599</v>
      </c>
      <c r="B400" s="9" t="s">
        <v>6336</v>
      </c>
      <c r="C400" s="48">
        <v>9000.36</v>
      </c>
      <c r="D400" s="341">
        <v>127</v>
      </c>
      <c r="E400" s="48"/>
      <c r="F400" s="81"/>
      <c r="G400" s="48">
        <f t="shared" si="6"/>
        <v>1299401.889999999</v>
      </c>
      <c r="J400" s="351"/>
      <c r="K400" s="351"/>
    </row>
    <row r="401" spans="1:11">
      <c r="A401" s="322">
        <v>42599</v>
      </c>
      <c r="B401" s="9" t="s">
        <v>6337</v>
      </c>
      <c r="C401" s="48">
        <v>8892.31</v>
      </c>
      <c r="D401" s="341">
        <v>128</v>
      </c>
      <c r="E401" s="48"/>
      <c r="F401" s="81"/>
      <c r="G401" s="48">
        <f t="shared" si="6"/>
        <v>1308402.2499999991</v>
      </c>
      <c r="J401" s="351"/>
      <c r="K401" s="351"/>
    </row>
    <row r="402" spans="1:11">
      <c r="A402" s="322">
        <v>42599</v>
      </c>
      <c r="B402" s="389" t="s">
        <v>6338</v>
      </c>
      <c r="C402" s="48"/>
      <c r="D402" s="341"/>
      <c r="E402" s="48">
        <v>94173.46</v>
      </c>
      <c r="F402" s="81">
        <v>148</v>
      </c>
      <c r="G402" s="48">
        <f t="shared" si="6"/>
        <v>1317294.5599999991</v>
      </c>
      <c r="H402" s="333" t="s">
        <v>6339</v>
      </c>
      <c r="J402" s="351"/>
      <c r="K402" s="351"/>
    </row>
    <row r="403" spans="1:11">
      <c r="A403" s="322">
        <v>42599</v>
      </c>
      <c r="B403" s="9" t="s">
        <v>6340</v>
      </c>
      <c r="C403" s="48">
        <v>8603.2099999999991</v>
      </c>
      <c r="D403" s="341">
        <v>129</v>
      </c>
      <c r="E403" s="48"/>
      <c r="F403" s="81"/>
      <c r="G403" s="48">
        <f t="shared" si="6"/>
        <v>1223121.0999999992</v>
      </c>
      <c r="J403" s="351"/>
      <c r="K403" s="351"/>
    </row>
    <row r="404" spans="1:11">
      <c r="A404" s="322">
        <v>42599</v>
      </c>
      <c r="B404" s="9" t="s">
        <v>6341</v>
      </c>
      <c r="C404" s="48"/>
      <c r="D404" s="341"/>
      <c r="E404" s="48">
        <v>17000</v>
      </c>
      <c r="F404" s="81">
        <v>256</v>
      </c>
      <c r="G404" s="48">
        <f t="shared" si="6"/>
        <v>1231724.3099999991</v>
      </c>
      <c r="H404" s="333" t="s">
        <v>6026</v>
      </c>
      <c r="J404" s="351"/>
      <c r="K404" s="351"/>
    </row>
    <row r="405" spans="1:11">
      <c r="A405" s="322">
        <v>42599</v>
      </c>
      <c r="B405" s="9" t="s">
        <v>6342</v>
      </c>
      <c r="C405" s="48">
        <v>21260.25</v>
      </c>
      <c r="D405" s="341">
        <v>130</v>
      </c>
      <c r="E405" s="48"/>
      <c r="F405" s="81"/>
      <c r="G405" s="48">
        <f t="shared" si="6"/>
        <v>1214724.3099999991</v>
      </c>
      <c r="J405" s="351"/>
      <c r="K405" s="351"/>
    </row>
    <row r="406" spans="1:11">
      <c r="A406" s="322">
        <v>42599</v>
      </c>
      <c r="B406" s="9" t="s">
        <v>6343</v>
      </c>
      <c r="C406" s="48">
        <v>9123.02</v>
      </c>
      <c r="D406" s="341">
        <v>132</v>
      </c>
      <c r="E406" s="48"/>
      <c r="F406" s="81"/>
      <c r="G406" s="48">
        <f t="shared" si="6"/>
        <v>1235984.5599999991</v>
      </c>
      <c r="J406" s="351"/>
      <c r="K406" s="351"/>
    </row>
    <row r="407" spans="1:11">
      <c r="A407" s="322">
        <v>42599</v>
      </c>
      <c r="B407" s="9" t="s">
        <v>6344</v>
      </c>
      <c r="C407" s="48">
        <v>6457.05</v>
      </c>
      <c r="D407" s="341">
        <v>96</v>
      </c>
      <c r="E407" s="48"/>
      <c r="F407" s="81"/>
      <c r="G407" s="48">
        <f t="shared" si="6"/>
        <v>1245107.5799999991</v>
      </c>
      <c r="J407" s="351"/>
      <c r="K407" s="351"/>
    </row>
    <row r="408" spans="1:11">
      <c r="A408" s="322">
        <v>42599</v>
      </c>
      <c r="B408" s="9" t="s">
        <v>6345</v>
      </c>
      <c r="C408" s="48">
        <v>7841.46</v>
      </c>
      <c r="D408" s="341">
        <v>125</v>
      </c>
      <c r="E408" s="48"/>
      <c r="F408" s="81"/>
      <c r="G408" s="48">
        <f t="shared" si="6"/>
        <v>1251564.6299999992</v>
      </c>
      <c r="J408" s="351"/>
      <c r="K408" s="351"/>
    </row>
    <row r="409" spans="1:11">
      <c r="A409" s="322">
        <v>42599</v>
      </c>
      <c r="B409" s="9" t="s">
        <v>6346</v>
      </c>
      <c r="C409" s="48">
        <v>65890.399999999994</v>
      </c>
      <c r="D409" s="341">
        <v>135</v>
      </c>
      <c r="E409" s="48"/>
      <c r="F409" s="81"/>
      <c r="G409" s="48">
        <f t="shared" si="6"/>
        <v>1259406.0899999992</v>
      </c>
      <c r="J409" s="351"/>
      <c r="K409" s="351"/>
    </row>
    <row r="410" spans="1:11">
      <c r="A410" s="322">
        <v>42599</v>
      </c>
      <c r="B410" s="9" t="s">
        <v>6347</v>
      </c>
      <c r="C410" s="48">
        <v>10797.35</v>
      </c>
      <c r="D410" s="341">
        <v>134</v>
      </c>
      <c r="E410" s="48"/>
      <c r="F410" s="81"/>
      <c r="G410" s="48">
        <f t="shared" si="6"/>
        <v>1325296.4899999991</v>
      </c>
      <c r="J410" s="351"/>
      <c r="K410" s="351"/>
    </row>
    <row r="411" spans="1:11">
      <c r="A411" s="322">
        <v>42599</v>
      </c>
      <c r="B411" s="9" t="s">
        <v>6348</v>
      </c>
      <c r="C411" s="48">
        <v>39763.300000000003</v>
      </c>
      <c r="D411" s="341">
        <v>133</v>
      </c>
      <c r="E411" s="48"/>
      <c r="F411" s="81"/>
      <c r="G411" s="48">
        <f t="shared" si="6"/>
        <v>1336093.8399999992</v>
      </c>
      <c r="J411" s="351"/>
      <c r="K411" s="351"/>
    </row>
    <row r="412" spans="1:11">
      <c r="A412" s="322">
        <v>42599</v>
      </c>
      <c r="B412" s="9" t="s">
        <v>6349</v>
      </c>
      <c r="C412" s="48"/>
      <c r="D412" s="341"/>
      <c r="E412" s="48">
        <v>5000</v>
      </c>
      <c r="F412" s="81">
        <v>163</v>
      </c>
      <c r="G412" s="48">
        <f t="shared" si="6"/>
        <v>1375857.1399999992</v>
      </c>
      <c r="H412" s="333" t="s">
        <v>6350</v>
      </c>
      <c r="J412" s="351"/>
      <c r="K412" s="351"/>
    </row>
    <row r="413" spans="1:11">
      <c r="A413" s="322">
        <v>42599</v>
      </c>
      <c r="B413" s="291" t="s">
        <v>6351</v>
      </c>
      <c r="C413" s="48"/>
      <c r="D413" s="341"/>
      <c r="E413" s="48">
        <v>675920</v>
      </c>
      <c r="F413" s="81">
        <v>143</v>
      </c>
      <c r="G413" s="48">
        <f t="shared" si="6"/>
        <v>1370857.1399999992</v>
      </c>
      <c r="H413" s="333" t="s">
        <v>802</v>
      </c>
      <c r="J413" s="351"/>
      <c r="K413" s="351"/>
    </row>
    <row r="414" spans="1:11">
      <c r="A414" s="322">
        <v>42599</v>
      </c>
      <c r="B414" s="9" t="s">
        <v>6352</v>
      </c>
      <c r="C414" s="48"/>
      <c r="D414" s="341"/>
      <c r="E414" s="48">
        <v>5000</v>
      </c>
      <c r="F414" s="81">
        <v>154</v>
      </c>
      <c r="G414" s="48">
        <f t="shared" si="6"/>
        <v>694937.13999999908</v>
      </c>
      <c r="H414" s="333" t="s">
        <v>6353</v>
      </c>
      <c r="J414" s="351"/>
      <c r="K414" s="351"/>
    </row>
    <row r="415" spans="1:11">
      <c r="A415" s="322">
        <v>42599</v>
      </c>
      <c r="B415" s="9" t="s">
        <v>6354</v>
      </c>
      <c r="C415" s="48"/>
      <c r="D415" s="341"/>
      <c r="E415" s="48">
        <v>1840</v>
      </c>
      <c r="F415" s="81">
        <v>145</v>
      </c>
      <c r="G415" s="48">
        <f t="shared" si="6"/>
        <v>689937.13999999908</v>
      </c>
      <c r="H415" s="333" t="s">
        <v>6355</v>
      </c>
      <c r="I415" s="2" t="s">
        <v>6211</v>
      </c>
      <c r="J415" s="351"/>
      <c r="K415" s="351"/>
    </row>
    <row r="416" spans="1:11">
      <c r="A416" s="322">
        <v>42599</v>
      </c>
      <c r="B416" s="9" t="s">
        <v>6356</v>
      </c>
      <c r="C416" s="48"/>
      <c r="D416" s="341"/>
      <c r="E416" s="48">
        <v>180000</v>
      </c>
      <c r="F416" s="81">
        <v>147</v>
      </c>
      <c r="G416" s="48">
        <f t="shared" si="6"/>
        <v>688097.13999999908</v>
      </c>
      <c r="H416" s="333" t="s">
        <v>6357</v>
      </c>
      <c r="J416" s="351"/>
      <c r="K416" s="351"/>
    </row>
    <row r="417" spans="1:11">
      <c r="A417" s="322">
        <v>42599</v>
      </c>
      <c r="B417" s="9" t="s">
        <v>6358</v>
      </c>
      <c r="C417" s="48">
        <v>45909.75</v>
      </c>
      <c r="D417" s="341">
        <v>136</v>
      </c>
      <c r="E417" s="48"/>
      <c r="F417" s="81"/>
      <c r="G417" s="48">
        <f t="shared" si="6"/>
        <v>508097.13999999908</v>
      </c>
      <c r="J417" s="351"/>
      <c r="K417" s="351"/>
    </row>
    <row r="418" spans="1:11">
      <c r="A418" s="322">
        <v>42599</v>
      </c>
      <c r="B418" s="284" t="s">
        <v>6359</v>
      </c>
      <c r="C418" s="48">
        <v>5000</v>
      </c>
      <c r="D418" s="341" t="s">
        <v>6789</v>
      </c>
      <c r="E418" s="48"/>
      <c r="F418" s="81"/>
      <c r="G418" s="48">
        <f t="shared" si="6"/>
        <v>554006.88999999908</v>
      </c>
      <c r="H418" s="333" t="s">
        <v>114</v>
      </c>
      <c r="J418" s="351"/>
      <c r="K418" s="351"/>
    </row>
    <row r="419" spans="1:11">
      <c r="A419" s="322">
        <v>42599</v>
      </c>
      <c r="B419" s="9" t="s">
        <v>6360</v>
      </c>
      <c r="C419" s="48"/>
      <c r="D419" s="341"/>
      <c r="E419" s="48">
        <v>32659.91</v>
      </c>
      <c r="F419" s="81">
        <v>119</v>
      </c>
      <c r="G419" s="48">
        <f t="shared" si="6"/>
        <v>559006.88999999908</v>
      </c>
      <c r="H419" s="333" t="s">
        <v>6361</v>
      </c>
      <c r="J419" s="351"/>
      <c r="K419" s="351"/>
    </row>
    <row r="420" spans="1:11">
      <c r="A420" s="322">
        <v>42599</v>
      </c>
      <c r="B420" s="294" t="s">
        <v>6362</v>
      </c>
      <c r="C420" s="48"/>
      <c r="D420" s="341"/>
      <c r="E420" s="48">
        <v>2612.56</v>
      </c>
      <c r="F420" s="81" t="s">
        <v>779</v>
      </c>
      <c r="G420" s="48">
        <f t="shared" si="6"/>
        <v>526346.97999999905</v>
      </c>
      <c r="H420" s="333" t="s">
        <v>779</v>
      </c>
      <c r="J420" s="351"/>
      <c r="K420" s="351"/>
    </row>
    <row r="421" spans="1:11">
      <c r="A421" s="322">
        <v>42599</v>
      </c>
      <c r="B421" s="299" t="s">
        <v>4180</v>
      </c>
      <c r="C421" s="48">
        <v>14.31</v>
      </c>
      <c r="D421" s="341" t="s">
        <v>759</v>
      </c>
      <c r="E421" s="48"/>
      <c r="F421" s="81"/>
      <c r="G421" s="48">
        <f t="shared" si="6"/>
        <v>523734.41999999905</v>
      </c>
      <c r="H421" s="333" t="s">
        <v>819</v>
      </c>
      <c r="J421" s="351"/>
      <c r="K421" s="351"/>
    </row>
    <row r="422" spans="1:11">
      <c r="A422" s="322">
        <v>42599</v>
      </c>
      <c r="B422" s="299" t="s">
        <v>4181</v>
      </c>
      <c r="C422" s="48">
        <v>89.42</v>
      </c>
      <c r="D422" s="341" t="s">
        <v>759</v>
      </c>
      <c r="E422" s="48"/>
      <c r="F422" s="81"/>
      <c r="G422" s="48">
        <f t="shared" si="6"/>
        <v>523748.72999999905</v>
      </c>
      <c r="H422" s="333" t="s">
        <v>819</v>
      </c>
      <c r="J422" s="351"/>
      <c r="K422" s="351"/>
    </row>
    <row r="423" spans="1:11">
      <c r="A423" s="322">
        <v>42599</v>
      </c>
      <c r="B423" s="9" t="s">
        <v>4182</v>
      </c>
      <c r="C423" s="48"/>
      <c r="D423" s="341"/>
      <c r="E423" s="48">
        <v>16443.21</v>
      </c>
      <c r="F423" s="81">
        <v>133</v>
      </c>
      <c r="G423" s="48">
        <f t="shared" si="6"/>
        <v>523838.14999999903</v>
      </c>
      <c r="H423" s="347" t="s">
        <v>6363</v>
      </c>
      <c r="J423" s="351"/>
      <c r="K423" s="351"/>
    </row>
    <row r="424" spans="1:11">
      <c r="A424" s="322">
        <v>42599</v>
      </c>
      <c r="B424" s="299" t="s">
        <v>4183</v>
      </c>
      <c r="C424" s="48">
        <v>197.67</v>
      </c>
      <c r="D424" s="341" t="s">
        <v>759</v>
      </c>
      <c r="E424" s="48"/>
      <c r="F424" s="81"/>
      <c r="G424" s="48">
        <f t="shared" si="6"/>
        <v>507394.93999999901</v>
      </c>
      <c r="H424" s="333" t="s">
        <v>819</v>
      </c>
      <c r="J424" s="351"/>
      <c r="K424" s="351"/>
    </row>
    <row r="425" spans="1:11">
      <c r="A425" s="322">
        <v>42599</v>
      </c>
      <c r="B425" s="299" t="s">
        <v>4184</v>
      </c>
      <c r="C425" s="48">
        <v>1235.4100000000001</v>
      </c>
      <c r="D425" s="341" t="s">
        <v>759</v>
      </c>
      <c r="E425" s="48"/>
      <c r="F425" s="81"/>
      <c r="G425" s="48">
        <f t="shared" si="6"/>
        <v>507592.609999999</v>
      </c>
      <c r="H425" s="333" t="s">
        <v>819</v>
      </c>
      <c r="J425" s="351"/>
      <c r="K425" s="351"/>
    </row>
    <row r="426" spans="1:11">
      <c r="A426" s="322">
        <v>42599</v>
      </c>
      <c r="B426" s="9" t="s">
        <v>4185</v>
      </c>
      <c r="C426" s="48"/>
      <c r="D426" s="341"/>
      <c r="E426" s="48">
        <v>50425.53</v>
      </c>
      <c r="F426" s="81">
        <v>133</v>
      </c>
      <c r="G426" s="48">
        <f t="shared" si="6"/>
        <v>508828.01999999897</v>
      </c>
      <c r="H426" s="347" t="s">
        <v>6363</v>
      </c>
      <c r="J426" s="351"/>
      <c r="K426" s="351"/>
    </row>
    <row r="427" spans="1:11">
      <c r="A427" s="322">
        <v>42598</v>
      </c>
      <c r="B427" s="9" t="s">
        <v>6364</v>
      </c>
      <c r="C427" s="48"/>
      <c r="D427" s="341"/>
      <c r="E427" s="48">
        <v>1748.59</v>
      </c>
      <c r="F427" s="81">
        <v>127</v>
      </c>
      <c r="G427" s="48">
        <f t="shared" si="6"/>
        <v>458402.489999999</v>
      </c>
      <c r="H427" s="333" t="s">
        <v>6365</v>
      </c>
      <c r="I427" s="2" t="s">
        <v>6366</v>
      </c>
      <c r="J427" s="351"/>
      <c r="K427" s="351"/>
    </row>
    <row r="428" spans="1:11">
      <c r="A428" s="322">
        <v>42598</v>
      </c>
      <c r="B428" s="9" t="s">
        <v>6367</v>
      </c>
      <c r="C428" s="48"/>
      <c r="D428" s="341"/>
      <c r="E428" s="48">
        <v>100000</v>
      </c>
      <c r="F428" s="81">
        <v>132</v>
      </c>
      <c r="G428" s="48">
        <f t="shared" si="6"/>
        <v>456653.89999999898</v>
      </c>
      <c r="H428" s="333" t="s">
        <v>6368</v>
      </c>
      <c r="I428" s="2" t="s">
        <v>6369</v>
      </c>
      <c r="J428" s="351"/>
      <c r="K428" s="351"/>
    </row>
    <row r="429" spans="1:11">
      <c r="A429" s="322">
        <v>42598</v>
      </c>
      <c r="B429" s="9" t="s">
        <v>6370</v>
      </c>
      <c r="C429" s="48"/>
      <c r="D429" s="341"/>
      <c r="E429" s="48">
        <v>1025</v>
      </c>
      <c r="F429" s="81">
        <v>124</v>
      </c>
      <c r="G429" s="48">
        <f t="shared" si="6"/>
        <v>356653.89999999898</v>
      </c>
      <c r="H429" s="333" t="s">
        <v>6371</v>
      </c>
      <c r="I429" s="2" t="s">
        <v>6372</v>
      </c>
      <c r="J429" s="351"/>
      <c r="K429" s="351"/>
    </row>
    <row r="430" spans="1:11">
      <c r="A430" s="322">
        <v>42598</v>
      </c>
      <c r="B430" s="9" t="s">
        <v>6373</v>
      </c>
      <c r="C430" s="48">
        <v>150835</v>
      </c>
      <c r="D430" s="341">
        <v>110</v>
      </c>
      <c r="E430" s="48"/>
      <c r="F430" s="81"/>
      <c r="G430" s="48">
        <f t="shared" si="6"/>
        <v>355628.89999999898</v>
      </c>
      <c r="J430" s="351"/>
      <c r="K430" s="351"/>
    </row>
    <row r="431" spans="1:11">
      <c r="A431" s="322">
        <v>42598</v>
      </c>
      <c r="B431" s="9" t="s">
        <v>6374</v>
      </c>
      <c r="C431" s="48">
        <v>131000</v>
      </c>
      <c r="D431" s="341">
        <v>111</v>
      </c>
      <c r="E431" s="48"/>
      <c r="F431" s="81"/>
      <c r="G431" s="48">
        <f t="shared" si="6"/>
        <v>506463.89999999898</v>
      </c>
      <c r="J431" s="351"/>
      <c r="K431" s="351"/>
    </row>
    <row r="432" spans="1:11">
      <c r="A432" s="322">
        <v>42598</v>
      </c>
      <c r="B432" s="9" t="s">
        <v>6375</v>
      </c>
      <c r="C432" s="48">
        <v>170000</v>
      </c>
      <c r="D432" s="341">
        <v>112</v>
      </c>
      <c r="E432" s="48"/>
      <c r="F432" s="81"/>
      <c r="G432" s="48">
        <f t="shared" si="6"/>
        <v>637463.89999999898</v>
      </c>
      <c r="J432" s="351"/>
      <c r="K432" s="351"/>
    </row>
    <row r="433" spans="1:11">
      <c r="A433" s="322">
        <v>42598</v>
      </c>
      <c r="B433" s="9" t="s">
        <v>6376</v>
      </c>
      <c r="C433" s="48">
        <v>269343</v>
      </c>
      <c r="D433" s="341">
        <v>113</v>
      </c>
      <c r="E433" s="48"/>
      <c r="F433" s="81"/>
      <c r="G433" s="48">
        <f t="shared" si="6"/>
        <v>807463.89999999898</v>
      </c>
      <c r="J433" s="351"/>
      <c r="K433" s="351"/>
    </row>
    <row r="434" spans="1:11">
      <c r="A434" s="322">
        <v>42598</v>
      </c>
      <c r="B434" s="9" t="s">
        <v>6377</v>
      </c>
      <c r="C434" s="48">
        <v>193119</v>
      </c>
      <c r="D434" s="341">
        <v>114</v>
      </c>
      <c r="E434" s="48"/>
      <c r="F434" s="81"/>
      <c r="G434" s="48">
        <f t="shared" si="6"/>
        <v>1076806.899999999</v>
      </c>
      <c r="J434" s="351"/>
      <c r="K434" s="351"/>
    </row>
    <row r="435" spans="1:11">
      <c r="A435" s="322">
        <v>42598</v>
      </c>
      <c r="B435" s="9" t="s">
        <v>6378</v>
      </c>
      <c r="C435" s="48">
        <v>111829</v>
      </c>
      <c r="D435" s="341">
        <v>115</v>
      </c>
      <c r="E435" s="48"/>
      <c r="F435" s="81"/>
      <c r="G435" s="48">
        <f t="shared" si="6"/>
        <v>1269925.899999999</v>
      </c>
      <c r="J435" s="351"/>
      <c r="K435" s="351"/>
    </row>
    <row r="436" spans="1:11">
      <c r="A436" s="322">
        <v>42598</v>
      </c>
      <c r="B436" s="9" t="s">
        <v>6379</v>
      </c>
      <c r="C436" s="48">
        <v>163652.88</v>
      </c>
      <c r="D436" s="341">
        <v>117</v>
      </c>
      <c r="E436" s="48"/>
      <c r="F436" s="81"/>
      <c r="G436" s="48">
        <f t="shared" si="6"/>
        <v>1381754.899999999</v>
      </c>
      <c r="J436" s="351"/>
      <c r="K436" s="351"/>
    </row>
    <row r="437" spans="1:11">
      <c r="A437" s="322">
        <v>42598</v>
      </c>
      <c r="B437" s="9" t="s">
        <v>6380</v>
      </c>
      <c r="C437" s="48">
        <v>7349.13</v>
      </c>
      <c r="D437" s="341">
        <v>109</v>
      </c>
      <c r="E437" s="48"/>
      <c r="F437" s="81"/>
      <c r="G437" s="48">
        <f t="shared" si="6"/>
        <v>1545407.7799999991</v>
      </c>
      <c r="J437" s="351"/>
      <c r="K437" s="351"/>
    </row>
    <row r="438" spans="1:11">
      <c r="A438" s="322">
        <v>42598</v>
      </c>
      <c r="B438" s="9" t="s">
        <v>6381</v>
      </c>
      <c r="C438" s="48"/>
      <c r="D438" s="341"/>
      <c r="E438" s="48">
        <v>108000</v>
      </c>
      <c r="F438" s="81">
        <v>137</v>
      </c>
      <c r="G438" s="48">
        <f t="shared" si="6"/>
        <v>1552756.909999999</v>
      </c>
      <c r="J438" s="351"/>
      <c r="K438" s="351"/>
    </row>
    <row r="439" spans="1:11">
      <c r="A439" s="322">
        <v>42598</v>
      </c>
      <c r="B439" s="9" t="s">
        <v>6382</v>
      </c>
      <c r="C439" s="48"/>
      <c r="D439" s="341"/>
      <c r="E439" s="48">
        <v>1025</v>
      </c>
      <c r="F439" s="81">
        <v>131</v>
      </c>
      <c r="G439" s="48">
        <f t="shared" si="6"/>
        <v>1444756.909999999</v>
      </c>
      <c r="H439" s="333" t="s">
        <v>6383</v>
      </c>
      <c r="I439" s="2" t="s">
        <v>5940</v>
      </c>
      <c r="J439" s="351"/>
      <c r="K439" s="351"/>
    </row>
    <row r="440" spans="1:11">
      <c r="A440" s="322">
        <v>42598</v>
      </c>
      <c r="B440" s="9" t="s">
        <v>6384</v>
      </c>
      <c r="C440" s="48">
        <v>648267.19999999995</v>
      </c>
      <c r="D440" s="341">
        <v>118</v>
      </c>
      <c r="E440" s="48"/>
      <c r="F440" s="81"/>
      <c r="G440" s="48">
        <f t="shared" si="6"/>
        <v>1443731.909999999</v>
      </c>
      <c r="J440" s="351"/>
      <c r="K440" s="351"/>
    </row>
    <row r="441" spans="1:11">
      <c r="A441" s="322">
        <v>42598</v>
      </c>
      <c r="B441" s="9" t="s">
        <v>5045</v>
      </c>
      <c r="C441" s="48"/>
      <c r="D441" s="341"/>
      <c r="E441" s="48">
        <v>80132</v>
      </c>
      <c r="F441" s="81">
        <v>140</v>
      </c>
      <c r="G441" s="48">
        <f t="shared" si="6"/>
        <v>2091999.1099999989</v>
      </c>
      <c r="H441" s="333" t="s">
        <v>6385</v>
      </c>
      <c r="J441" s="351"/>
      <c r="K441" s="351"/>
    </row>
    <row r="442" spans="1:11">
      <c r="A442" s="322">
        <v>42598</v>
      </c>
      <c r="B442" s="9" t="s">
        <v>5045</v>
      </c>
      <c r="C442" s="48"/>
      <c r="D442" s="341"/>
      <c r="E442" s="48">
        <v>1648</v>
      </c>
      <c r="F442" s="81">
        <v>125</v>
      </c>
      <c r="G442" s="48">
        <f t="shared" si="6"/>
        <v>2011867.1099999989</v>
      </c>
      <c r="H442" s="333" t="s">
        <v>6386</v>
      </c>
      <c r="J442" s="351"/>
      <c r="K442" s="351"/>
    </row>
    <row r="443" spans="1:11">
      <c r="A443" s="322">
        <v>42598</v>
      </c>
      <c r="B443" s="9" t="s">
        <v>6387</v>
      </c>
      <c r="C443" s="48"/>
      <c r="D443" s="341"/>
      <c r="E443" s="48">
        <v>20000</v>
      </c>
      <c r="F443" s="81">
        <v>126</v>
      </c>
      <c r="G443" s="48">
        <f t="shared" si="6"/>
        <v>2010219.1099999989</v>
      </c>
      <c r="H443" s="333" t="s">
        <v>6388</v>
      </c>
      <c r="I443" s="2" t="s">
        <v>6389</v>
      </c>
      <c r="J443" s="351"/>
      <c r="K443" s="351"/>
    </row>
    <row r="444" spans="1:11">
      <c r="A444" s="322">
        <v>42598</v>
      </c>
      <c r="B444" s="9" t="s">
        <v>6390</v>
      </c>
      <c r="C444" s="48"/>
      <c r="D444" s="341"/>
      <c r="E444" s="48">
        <v>319000</v>
      </c>
      <c r="F444" s="81">
        <v>136</v>
      </c>
      <c r="G444" s="48">
        <f t="shared" si="6"/>
        <v>1990219.1099999989</v>
      </c>
      <c r="H444" s="333" t="s">
        <v>6391</v>
      </c>
      <c r="J444" s="351"/>
      <c r="K444" s="351"/>
    </row>
    <row r="445" spans="1:11">
      <c r="A445" s="322">
        <v>42598</v>
      </c>
      <c r="B445" s="9" t="s">
        <v>6392</v>
      </c>
      <c r="C445" s="48"/>
      <c r="D445" s="341"/>
      <c r="E445" s="48">
        <v>1840</v>
      </c>
      <c r="F445" s="81">
        <v>130</v>
      </c>
      <c r="G445" s="48">
        <f t="shared" si="6"/>
        <v>1671219.1099999989</v>
      </c>
      <c r="H445" s="333" t="s">
        <v>6393</v>
      </c>
      <c r="I445" s="2" t="s">
        <v>6394</v>
      </c>
      <c r="J445" s="351"/>
      <c r="K445" s="351"/>
    </row>
    <row r="446" spans="1:11">
      <c r="A446" s="322">
        <v>42598</v>
      </c>
      <c r="B446" s="291" t="s">
        <v>6395</v>
      </c>
      <c r="C446" s="48"/>
      <c r="D446" s="341"/>
      <c r="E446" s="48">
        <v>85000.71</v>
      </c>
      <c r="F446" s="81">
        <v>135</v>
      </c>
      <c r="G446" s="48">
        <f t="shared" si="6"/>
        <v>1669379.1099999989</v>
      </c>
      <c r="H446" s="333" t="s">
        <v>6396</v>
      </c>
      <c r="I446" s="2" t="s">
        <v>6397</v>
      </c>
      <c r="J446" s="351"/>
      <c r="K446" s="351"/>
    </row>
    <row r="447" spans="1:11">
      <c r="A447" s="322">
        <v>42598</v>
      </c>
      <c r="B447" s="389" t="s">
        <v>6398</v>
      </c>
      <c r="C447" s="48"/>
      <c r="D447" s="341"/>
      <c r="E447" s="48">
        <v>20078.919999999998</v>
      </c>
      <c r="F447" s="81">
        <v>139</v>
      </c>
      <c r="G447" s="48">
        <f t="shared" si="6"/>
        <v>1584378.399999999</v>
      </c>
      <c r="H447" s="333" t="s">
        <v>6399</v>
      </c>
      <c r="J447" s="351"/>
      <c r="K447" s="351"/>
    </row>
    <row r="448" spans="1:11">
      <c r="A448" s="322">
        <v>42598</v>
      </c>
      <c r="B448" s="389" t="s">
        <v>6400</v>
      </c>
      <c r="C448" s="48"/>
      <c r="D448" s="341"/>
      <c r="E448" s="48">
        <v>21267.26</v>
      </c>
      <c r="F448" s="81"/>
      <c r="G448" s="48">
        <f t="shared" si="6"/>
        <v>1564299.4799999991</v>
      </c>
      <c r="J448" s="351"/>
      <c r="K448" s="351"/>
    </row>
    <row r="449" spans="1:11">
      <c r="A449" s="322">
        <v>42598</v>
      </c>
      <c r="B449" s="389" t="s">
        <v>6401</v>
      </c>
      <c r="C449" s="48"/>
      <c r="D449" s="341"/>
      <c r="E449" s="48">
        <v>66201.05</v>
      </c>
      <c r="F449" s="81">
        <v>138</v>
      </c>
      <c r="G449" s="48">
        <f t="shared" si="6"/>
        <v>1543032.219999999</v>
      </c>
      <c r="H449" s="333" t="s">
        <v>6402</v>
      </c>
      <c r="J449" s="351"/>
      <c r="K449" s="351"/>
    </row>
    <row r="450" spans="1:11">
      <c r="A450" s="322">
        <v>42598</v>
      </c>
      <c r="B450" s="9" t="s">
        <v>6403</v>
      </c>
      <c r="C450" s="48"/>
      <c r="D450" s="341"/>
      <c r="E450" s="48">
        <v>3999.96</v>
      </c>
      <c r="F450" s="81">
        <v>128</v>
      </c>
      <c r="G450" s="48">
        <f t="shared" si="6"/>
        <v>1476831.169999999</v>
      </c>
      <c r="H450" s="333" t="s">
        <v>6404</v>
      </c>
      <c r="J450" s="351"/>
      <c r="K450" s="351"/>
    </row>
    <row r="451" spans="1:11">
      <c r="A451" s="322">
        <v>42598</v>
      </c>
      <c r="B451" s="9" t="s">
        <v>6405</v>
      </c>
      <c r="C451" s="48">
        <v>1226.98</v>
      </c>
      <c r="D451" s="341">
        <v>57</v>
      </c>
      <c r="E451" s="48"/>
      <c r="F451" s="81"/>
      <c r="G451" s="48">
        <f t="shared" si="6"/>
        <v>1472831.209999999</v>
      </c>
      <c r="J451" s="351"/>
      <c r="K451" s="351"/>
    </row>
    <row r="452" spans="1:11">
      <c r="A452" s="322">
        <v>42598</v>
      </c>
      <c r="B452" s="284" t="s">
        <v>6406</v>
      </c>
      <c r="C452" s="48">
        <v>5000</v>
      </c>
      <c r="D452" s="341" t="s">
        <v>6789</v>
      </c>
      <c r="E452" s="48"/>
      <c r="F452" s="81"/>
      <c r="G452" s="48">
        <f t="shared" si="6"/>
        <v>1474058.189999999</v>
      </c>
      <c r="H452" s="333" t="s">
        <v>114</v>
      </c>
      <c r="J452" s="351"/>
      <c r="K452" s="351"/>
    </row>
    <row r="453" spans="1:11">
      <c r="A453" s="322">
        <v>42598</v>
      </c>
      <c r="B453" s="9" t="s">
        <v>5711</v>
      </c>
      <c r="C453" s="48">
        <v>25413.46</v>
      </c>
      <c r="D453" s="341">
        <v>108</v>
      </c>
      <c r="E453" s="48"/>
      <c r="F453" s="81"/>
      <c r="G453" s="48">
        <f t="shared" si="6"/>
        <v>1479058.189999999</v>
      </c>
      <c r="H453" s="333" t="s">
        <v>6407</v>
      </c>
      <c r="J453" s="351"/>
      <c r="K453" s="351"/>
    </row>
    <row r="454" spans="1:11">
      <c r="A454" s="322">
        <v>42598</v>
      </c>
      <c r="B454" s="9" t="s">
        <v>6408</v>
      </c>
      <c r="C454" s="48"/>
      <c r="D454" s="341"/>
      <c r="E454" s="48">
        <v>308044.34000000003</v>
      </c>
      <c r="F454" s="81">
        <v>108</v>
      </c>
      <c r="G454" s="48">
        <f t="shared" si="6"/>
        <v>1504471.649999999</v>
      </c>
      <c r="H454" s="333" t="s">
        <v>6409</v>
      </c>
      <c r="J454" s="351"/>
      <c r="K454" s="351"/>
    </row>
    <row r="455" spans="1:11">
      <c r="A455" s="322">
        <v>42598</v>
      </c>
      <c r="B455" s="9" t="s">
        <v>6410</v>
      </c>
      <c r="C455" s="48"/>
      <c r="D455" s="341"/>
      <c r="E455" s="48">
        <v>91086.2</v>
      </c>
      <c r="F455" s="81">
        <v>105</v>
      </c>
      <c r="G455" s="48">
        <f t="shared" ref="G455:G518" si="7">+G456-C455+E455</f>
        <v>1196427.3099999989</v>
      </c>
      <c r="H455" s="333" t="s">
        <v>6411</v>
      </c>
      <c r="J455" s="351"/>
      <c r="K455" s="351"/>
    </row>
    <row r="456" spans="1:11">
      <c r="A456" s="322">
        <v>42598</v>
      </c>
      <c r="B456" s="299" t="s">
        <v>4180</v>
      </c>
      <c r="C456" s="48">
        <v>15.33</v>
      </c>
      <c r="D456" s="341" t="s">
        <v>759</v>
      </c>
      <c r="E456" s="48"/>
      <c r="F456" s="81"/>
      <c r="G456" s="48">
        <f t="shared" si="7"/>
        <v>1105341.1099999989</v>
      </c>
      <c r="H456" s="333" t="s">
        <v>819</v>
      </c>
      <c r="J456" s="351"/>
      <c r="K456" s="351"/>
    </row>
    <row r="457" spans="1:11">
      <c r="A457" s="322">
        <v>42598</v>
      </c>
      <c r="B457" s="299" t="s">
        <v>4181</v>
      </c>
      <c r="C457" s="48">
        <v>95.82</v>
      </c>
      <c r="D457" s="341" t="s">
        <v>759</v>
      </c>
      <c r="E457" s="48"/>
      <c r="F457" s="81"/>
      <c r="G457" s="48">
        <f t="shared" si="7"/>
        <v>1105356.439999999</v>
      </c>
      <c r="H457" s="333" t="s">
        <v>819</v>
      </c>
      <c r="J457" s="351"/>
      <c r="K457" s="351"/>
    </row>
    <row r="458" spans="1:11">
      <c r="A458" s="322">
        <v>42598</v>
      </c>
      <c r="B458" s="9" t="s">
        <v>4182</v>
      </c>
      <c r="C458" s="48"/>
      <c r="D458" s="341"/>
      <c r="E458" s="48">
        <v>21463.43</v>
      </c>
      <c r="F458" s="81">
        <v>120</v>
      </c>
      <c r="G458" s="48">
        <f t="shared" si="7"/>
        <v>1105452.2599999991</v>
      </c>
      <c r="H458" s="347" t="s">
        <v>6412</v>
      </c>
      <c r="J458" s="351"/>
      <c r="K458" s="351"/>
    </row>
    <row r="459" spans="1:11">
      <c r="A459" s="322">
        <v>42598</v>
      </c>
      <c r="B459" s="299" t="s">
        <v>4183</v>
      </c>
      <c r="C459" s="48">
        <v>47.63</v>
      </c>
      <c r="D459" s="341" t="s">
        <v>759</v>
      </c>
      <c r="E459" s="48"/>
      <c r="F459" s="81"/>
      <c r="G459" s="48">
        <f t="shared" si="7"/>
        <v>1083988.8299999991</v>
      </c>
      <c r="H459" s="333" t="s">
        <v>819</v>
      </c>
      <c r="J459" s="351"/>
      <c r="K459" s="351"/>
    </row>
    <row r="460" spans="1:11">
      <c r="A460" s="322">
        <v>42598</v>
      </c>
      <c r="B460" s="299" t="s">
        <v>4184</v>
      </c>
      <c r="C460" s="48">
        <v>297.7</v>
      </c>
      <c r="D460" s="341" t="s">
        <v>759</v>
      </c>
      <c r="E460" s="48"/>
      <c r="F460" s="81"/>
      <c r="G460" s="48">
        <f t="shared" si="7"/>
        <v>1084036.459999999</v>
      </c>
      <c r="H460" s="333" t="s">
        <v>819</v>
      </c>
      <c r="J460" s="351"/>
      <c r="K460" s="351"/>
    </row>
    <row r="461" spans="1:11">
      <c r="A461" s="322">
        <v>42598</v>
      </c>
      <c r="B461" s="9" t="s">
        <v>4185</v>
      </c>
      <c r="C461" s="48"/>
      <c r="D461" s="341"/>
      <c r="E461" s="48">
        <v>12152.24</v>
      </c>
      <c r="F461" s="81">
        <v>120</v>
      </c>
      <c r="G461" s="48">
        <f t="shared" si="7"/>
        <v>1084334.159999999</v>
      </c>
      <c r="H461" s="347" t="s">
        <v>6412</v>
      </c>
      <c r="J461" s="351"/>
      <c r="K461" s="351"/>
    </row>
    <row r="462" spans="1:11">
      <c r="A462" s="322">
        <v>42597</v>
      </c>
      <c r="B462" s="9" t="s">
        <v>6413</v>
      </c>
      <c r="C462" s="48"/>
      <c r="D462" s="341"/>
      <c r="E462" s="48">
        <v>10288.9</v>
      </c>
      <c r="F462" s="81">
        <v>144</v>
      </c>
      <c r="G462" s="48">
        <f t="shared" si="7"/>
        <v>1072181.919999999</v>
      </c>
      <c r="H462" s="333" t="s">
        <v>6414</v>
      </c>
      <c r="J462" s="351"/>
      <c r="K462" s="351"/>
    </row>
    <row r="463" spans="1:11">
      <c r="A463" s="322">
        <v>42597</v>
      </c>
      <c r="B463" s="9" t="s">
        <v>6415</v>
      </c>
      <c r="C463" s="48"/>
      <c r="D463" s="341"/>
      <c r="E463" s="48">
        <v>30000</v>
      </c>
      <c r="F463" s="81">
        <v>115</v>
      </c>
      <c r="G463" s="48">
        <f t="shared" si="7"/>
        <v>1061893.0199999991</v>
      </c>
      <c r="H463" s="333" t="s">
        <v>6416</v>
      </c>
      <c r="J463" s="351"/>
      <c r="K463" s="351"/>
    </row>
    <row r="464" spans="1:11">
      <c r="A464" s="322">
        <v>42597</v>
      </c>
      <c r="B464" s="9" t="s">
        <v>6417</v>
      </c>
      <c r="C464" s="48"/>
      <c r="D464" s="341"/>
      <c r="E464" s="48">
        <v>14000</v>
      </c>
      <c r="F464" s="81">
        <v>116</v>
      </c>
      <c r="G464" s="48">
        <f t="shared" si="7"/>
        <v>1031893.019999999</v>
      </c>
      <c r="H464" s="333" t="s">
        <v>6418</v>
      </c>
      <c r="J464" s="351"/>
      <c r="K464" s="351"/>
    </row>
    <row r="465" spans="1:11">
      <c r="A465" s="322">
        <v>42597</v>
      </c>
      <c r="B465" s="9" t="s">
        <v>4292</v>
      </c>
      <c r="C465" s="48"/>
      <c r="D465" s="341"/>
      <c r="E465" s="48">
        <v>3444</v>
      </c>
      <c r="F465" s="81">
        <v>123</v>
      </c>
      <c r="G465" s="48">
        <f t="shared" si="7"/>
        <v>1017893.019999999</v>
      </c>
      <c r="H465" s="333" t="s">
        <v>6419</v>
      </c>
      <c r="J465" s="351"/>
      <c r="K465" s="351"/>
    </row>
    <row r="466" spans="1:11">
      <c r="A466" s="322">
        <v>42597</v>
      </c>
      <c r="B466" s="9" t="s">
        <v>4292</v>
      </c>
      <c r="C466" s="48"/>
      <c r="D466" s="341"/>
      <c r="E466" s="48">
        <v>2329.41</v>
      </c>
      <c r="F466" s="81">
        <v>117</v>
      </c>
      <c r="G466" s="48">
        <f t="shared" si="7"/>
        <v>1014449.019999999</v>
      </c>
      <c r="H466" s="333" t="s">
        <v>6420</v>
      </c>
      <c r="J466" s="351"/>
      <c r="K466" s="351"/>
    </row>
    <row r="467" spans="1:11">
      <c r="A467" s="322">
        <v>42597</v>
      </c>
      <c r="B467" s="9" t="s">
        <v>6421</v>
      </c>
      <c r="C467" s="48">
        <v>189000</v>
      </c>
      <c r="D467" s="341">
        <v>7</v>
      </c>
      <c r="E467" s="48"/>
      <c r="F467" s="81"/>
      <c r="G467" s="48">
        <f t="shared" si="7"/>
        <v>1012119.6099999989</v>
      </c>
      <c r="J467" s="351"/>
      <c r="K467" s="351"/>
    </row>
    <row r="468" spans="1:11">
      <c r="A468" s="322">
        <v>42597</v>
      </c>
      <c r="B468" s="9" t="s">
        <v>6422</v>
      </c>
      <c r="C468" s="48"/>
      <c r="D468" s="341"/>
      <c r="E468" s="48">
        <v>4100</v>
      </c>
      <c r="F468" s="81">
        <v>118</v>
      </c>
      <c r="G468" s="48">
        <f t="shared" si="7"/>
        <v>1201119.6099999989</v>
      </c>
      <c r="H468" s="333" t="s">
        <v>6423</v>
      </c>
      <c r="J468" s="351"/>
      <c r="K468" s="351"/>
    </row>
    <row r="469" spans="1:11">
      <c r="A469" s="322">
        <v>42597</v>
      </c>
      <c r="B469" s="291" t="s">
        <v>6424</v>
      </c>
      <c r="C469" s="48"/>
      <c r="D469" s="341"/>
      <c r="E469" s="48">
        <v>280560</v>
      </c>
      <c r="F469" s="81">
        <v>122</v>
      </c>
      <c r="G469" s="48">
        <f t="shared" si="7"/>
        <v>1197019.6099999989</v>
      </c>
      <c r="H469" s="333" t="s">
        <v>802</v>
      </c>
      <c r="J469" s="351"/>
      <c r="K469" s="351"/>
    </row>
    <row r="470" spans="1:11">
      <c r="A470" s="322">
        <v>42597</v>
      </c>
      <c r="B470" s="389" t="s">
        <v>6425</v>
      </c>
      <c r="C470" s="48"/>
      <c r="D470" s="341"/>
      <c r="E470" s="48">
        <v>12672.21</v>
      </c>
      <c r="F470" s="81">
        <v>149</v>
      </c>
      <c r="G470" s="48">
        <f t="shared" si="7"/>
        <v>916459.60999999882</v>
      </c>
      <c r="H470" s="333" t="s">
        <v>6426</v>
      </c>
      <c r="J470" s="351"/>
      <c r="K470" s="351"/>
    </row>
    <row r="471" spans="1:11">
      <c r="A471" s="322">
        <v>42597</v>
      </c>
      <c r="B471" s="9" t="s">
        <v>6427</v>
      </c>
      <c r="C471" s="48"/>
      <c r="D471" s="341"/>
      <c r="E471" s="48">
        <v>30474.09</v>
      </c>
      <c r="F471" s="81">
        <v>91</v>
      </c>
      <c r="G471" s="48">
        <f t="shared" si="7"/>
        <v>903787.39999999886</v>
      </c>
      <c r="H471" s="333" t="s">
        <v>6428</v>
      </c>
      <c r="J471" s="351"/>
      <c r="K471" s="351"/>
    </row>
    <row r="472" spans="1:11">
      <c r="A472" s="322">
        <v>42597</v>
      </c>
      <c r="B472" s="9" t="s">
        <v>6429</v>
      </c>
      <c r="C472" s="48"/>
      <c r="D472" s="341"/>
      <c r="E472" s="48">
        <v>79471.03</v>
      </c>
      <c r="F472" s="81">
        <v>114</v>
      </c>
      <c r="G472" s="48">
        <f t="shared" si="7"/>
        <v>873313.30999999889</v>
      </c>
      <c r="H472" s="333" t="s">
        <v>6430</v>
      </c>
      <c r="I472" s="2" t="s">
        <v>6431</v>
      </c>
      <c r="J472" s="351"/>
      <c r="K472" s="351"/>
    </row>
    <row r="473" spans="1:11">
      <c r="A473" s="322">
        <v>42597</v>
      </c>
      <c r="B473" s="9" t="s">
        <v>6432</v>
      </c>
      <c r="C473" s="48"/>
      <c r="D473" s="341"/>
      <c r="E473" s="48">
        <v>55000</v>
      </c>
      <c r="F473" s="81">
        <v>121</v>
      </c>
      <c r="G473" s="48">
        <f t="shared" si="7"/>
        <v>793842.27999999886</v>
      </c>
      <c r="H473" s="333" t="s">
        <v>6433</v>
      </c>
      <c r="J473" s="351"/>
      <c r="K473" s="351"/>
    </row>
    <row r="474" spans="1:11">
      <c r="A474" s="322">
        <v>42597</v>
      </c>
      <c r="B474" s="9" t="s">
        <v>6434</v>
      </c>
      <c r="C474" s="48"/>
      <c r="D474" s="341"/>
      <c r="E474" s="48">
        <v>15800</v>
      </c>
      <c r="F474" s="81">
        <v>113</v>
      </c>
      <c r="G474" s="48">
        <f t="shared" si="7"/>
        <v>738842.27999999886</v>
      </c>
      <c r="H474" s="333" t="s">
        <v>6435</v>
      </c>
      <c r="I474" s="2" t="s">
        <v>6436</v>
      </c>
      <c r="J474" s="351"/>
      <c r="K474" s="351"/>
    </row>
    <row r="475" spans="1:11">
      <c r="A475" s="322">
        <v>42597</v>
      </c>
      <c r="B475" s="9" t="s">
        <v>6437</v>
      </c>
      <c r="C475" s="48">
        <v>463870.22</v>
      </c>
      <c r="D475" s="341">
        <v>107</v>
      </c>
      <c r="E475" s="48"/>
      <c r="F475" s="81"/>
      <c r="G475" s="48">
        <f t="shared" si="7"/>
        <v>723042.27999999886</v>
      </c>
      <c r="J475" s="351"/>
      <c r="K475" s="351"/>
    </row>
    <row r="476" spans="1:11">
      <c r="A476" s="322">
        <v>42597</v>
      </c>
      <c r="B476" s="389" t="s">
        <v>6438</v>
      </c>
      <c r="C476" s="48"/>
      <c r="D476" s="341"/>
      <c r="E476" s="48">
        <v>11326.69</v>
      </c>
      <c r="F476" s="81">
        <v>112</v>
      </c>
      <c r="G476" s="48">
        <f t="shared" si="7"/>
        <v>1186912.4999999988</v>
      </c>
      <c r="H476" s="333" t="s">
        <v>6439</v>
      </c>
      <c r="J476" s="351"/>
      <c r="K476" s="351"/>
    </row>
    <row r="477" spans="1:11">
      <c r="A477" s="322">
        <v>42597</v>
      </c>
      <c r="B477" s="299" t="s">
        <v>4180</v>
      </c>
      <c r="C477" s="48">
        <v>2.88</v>
      </c>
      <c r="D477" s="341" t="s">
        <v>759</v>
      </c>
      <c r="E477" s="48"/>
      <c r="F477" s="81"/>
      <c r="G477" s="48">
        <f t="shared" si="7"/>
        <v>1175585.8099999989</v>
      </c>
      <c r="H477" s="333" t="s">
        <v>819</v>
      </c>
      <c r="J477" s="351"/>
      <c r="K477" s="351"/>
    </row>
    <row r="478" spans="1:11">
      <c r="A478" s="322">
        <v>42597</v>
      </c>
      <c r="B478" s="299" t="s">
        <v>4181</v>
      </c>
      <c r="C478" s="48">
        <v>18</v>
      </c>
      <c r="D478" s="341" t="s">
        <v>759</v>
      </c>
      <c r="E478" s="48"/>
      <c r="F478" s="81"/>
      <c r="G478" s="48">
        <f t="shared" si="7"/>
        <v>1175588.6899999988</v>
      </c>
      <c r="H478" s="333" t="s">
        <v>819</v>
      </c>
      <c r="J478" s="351"/>
      <c r="K478" s="351"/>
    </row>
    <row r="479" spans="1:11">
      <c r="A479" s="322">
        <v>42597</v>
      </c>
      <c r="B479" s="9" t="s">
        <v>4182</v>
      </c>
      <c r="C479" s="48"/>
      <c r="D479" s="341"/>
      <c r="E479" s="48">
        <v>20000</v>
      </c>
      <c r="F479" s="81">
        <v>301</v>
      </c>
      <c r="G479" s="48">
        <f t="shared" si="7"/>
        <v>1175606.6899999988</v>
      </c>
      <c r="H479" s="333" t="s">
        <v>6440</v>
      </c>
      <c r="J479" s="351"/>
      <c r="K479" s="351"/>
    </row>
    <row r="480" spans="1:11">
      <c r="A480" s="322">
        <v>42597</v>
      </c>
      <c r="B480" s="294" t="s">
        <v>6441</v>
      </c>
      <c r="C480" s="48"/>
      <c r="D480" s="341"/>
      <c r="E480" s="48">
        <v>2412.9</v>
      </c>
      <c r="F480" s="81" t="s">
        <v>779</v>
      </c>
      <c r="G480" s="48">
        <f t="shared" si="7"/>
        <v>1155606.6899999988</v>
      </c>
      <c r="H480" s="333" t="s">
        <v>779</v>
      </c>
      <c r="J480" s="351"/>
      <c r="K480" s="351"/>
    </row>
    <row r="481" spans="1:11">
      <c r="A481" s="322">
        <v>42597</v>
      </c>
      <c r="B481" s="299" t="s">
        <v>4180</v>
      </c>
      <c r="C481" s="48">
        <v>15.86</v>
      </c>
      <c r="D481" s="341" t="s">
        <v>759</v>
      </c>
      <c r="E481" s="48"/>
      <c r="F481" s="81"/>
      <c r="G481" s="48">
        <f t="shared" si="7"/>
        <v>1153193.7899999989</v>
      </c>
      <c r="H481" s="333" t="s">
        <v>819</v>
      </c>
      <c r="J481" s="351"/>
      <c r="K481" s="351"/>
    </row>
    <row r="482" spans="1:11">
      <c r="A482" s="322">
        <v>42597</v>
      </c>
      <c r="B482" s="299" t="s">
        <v>4181</v>
      </c>
      <c r="C482" s="48">
        <v>99.11</v>
      </c>
      <c r="D482" s="341" t="s">
        <v>759</v>
      </c>
      <c r="E482" s="48"/>
      <c r="F482" s="81"/>
      <c r="G482" s="48">
        <f t="shared" si="7"/>
        <v>1153209.649999999</v>
      </c>
      <c r="H482" s="333" t="s">
        <v>819</v>
      </c>
      <c r="J482" s="351"/>
      <c r="K482" s="351"/>
    </row>
    <row r="483" spans="1:11">
      <c r="A483" s="322">
        <v>42597</v>
      </c>
      <c r="B483" s="9" t="s">
        <v>4182</v>
      </c>
      <c r="C483" s="48"/>
      <c r="D483" s="341"/>
      <c r="E483" s="48">
        <v>10754.4</v>
      </c>
      <c r="F483" s="81">
        <v>109</v>
      </c>
      <c r="G483" s="48">
        <f t="shared" si="7"/>
        <v>1153308.7599999991</v>
      </c>
      <c r="H483" s="347" t="s">
        <v>6442</v>
      </c>
      <c r="J483" s="351"/>
      <c r="K483" s="351"/>
    </row>
    <row r="484" spans="1:11">
      <c r="A484" s="322">
        <v>42597</v>
      </c>
      <c r="B484" s="299" t="s">
        <v>4183</v>
      </c>
      <c r="C484" s="48">
        <v>7.81</v>
      </c>
      <c r="D484" s="341" t="s">
        <v>759</v>
      </c>
      <c r="E484" s="48"/>
      <c r="F484" s="81"/>
      <c r="G484" s="48">
        <f t="shared" si="7"/>
        <v>1142554.3599999992</v>
      </c>
      <c r="H484" s="333" t="s">
        <v>819</v>
      </c>
      <c r="J484" s="351"/>
      <c r="K484" s="351"/>
    </row>
    <row r="485" spans="1:11">
      <c r="A485" s="322">
        <v>42597</v>
      </c>
      <c r="B485" s="299" t="s">
        <v>4184</v>
      </c>
      <c r="C485" s="48">
        <v>48.8</v>
      </c>
      <c r="D485" s="341" t="s">
        <v>759</v>
      </c>
      <c r="E485" s="48"/>
      <c r="F485" s="81"/>
      <c r="G485" s="48">
        <f t="shared" si="7"/>
        <v>1142562.1699999992</v>
      </c>
      <c r="H485" s="333" t="s">
        <v>819</v>
      </c>
      <c r="J485" s="351"/>
      <c r="K485" s="351"/>
    </row>
    <row r="486" spans="1:11">
      <c r="A486" s="322">
        <v>42597</v>
      </c>
      <c r="B486" s="9" t="s">
        <v>4185</v>
      </c>
      <c r="C486" s="48"/>
      <c r="D486" s="341"/>
      <c r="E486" s="48">
        <v>1992</v>
      </c>
      <c r="F486" s="81">
        <v>109</v>
      </c>
      <c r="G486" s="48">
        <f t="shared" si="7"/>
        <v>1142610.9699999993</v>
      </c>
      <c r="H486" s="347" t="s">
        <v>6442</v>
      </c>
      <c r="J486" s="351"/>
      <c r="K486" s="351"/>
    </row>
    <row r="487" spans="1:11">
      <c r="A487" s="322">
        <v>42597</v>
      </c>
      <c r="B487" s="299" t="s">
        <v>4180</v>
      </c>
      <c r="C487" s="48">
        <v>16.260000000000002</v>
      </c>
      <c r="D487" s="341" t="s">
        <v>759</v>
      </c>
      <c r="E487" s="48"/>
      <c r="F487" s="81"/>
      <c r="G487" s="48">
        <f t="shared" si="7"/>
        <v>1140618.9699999993</v>
      </c>
      <c r="H487" s="333" t="s">
        <v>819</v>
      </c>
      <c r="J487" s="351"/>
      <c r="K487" s="351"/>
    </row>
    <row r="488" spans="1:11">
      <c r="A488" s="322">
        <v>42597</v>
      </c>
      <c r="B488" s="299" t="s">
        <v>4181</v>
      </c>
      <c r="C488" s="48">
        <v>101.61</v>
      </c>
      <c r="D488" s="341" t="s">
        <v>759</v>
      </c>
      <c r="E488" s="48"/>
      <c r="F488" s="81"/>
      <c r="G488" s="48">
        <f t="shared" si="7"/>
        <v>1140635.2299999993</v>
      </c>
      <c r="H488" s="333" t="s">
        <v>819</v>
      </c>
      <c r="J488" s="351"/>
      <c r="K488" s="351"/>
    </row>
    <row r="489" spans="1:11">
      <c r="A489" s="322">
        <v>42597</v>
      </c>
      <c r="B489" s="9" t="s">
        <v>4182</v>
      </c>
      <c r="C489" s="48"/>
      <c r="D489" s="341"/>
      <c r="E489" s="48">
        <v>11448.2</v>
      </c>
      <c r="F489" s="81">
        <v>106</v>
      </c>
      <c r="G489" s="48">
        <f t="shared" si="7"/>
        <v>1140736.8399999994</v>
      </c>
      <c r="H489" s="347" t="s">
        <v>6443</v>
      </c>
      <c r="J489" s="351"/>
      <c r="K489" s="351"/>
    </row>
    <row r="490" spans="1:11">
      <c r="A490" s="322">
        <v>42597</v>
      </c>
      <c r="B490" s="299" t="s">
        <v>4183</v>
      </c>
      <c r="C490" s="48">
        <v>51.14</v>
      </c>
      <c r="D490" s="341" t="s">
        <v>759</v>
      </c>
      <c r="E490" s="48"/>
      <c r="F490" s="81"/>
      <c r="G490" s="48">
        <f t="shared" si="7"/>
        <v>1129288.6399999994</v>
      </c>
      <c r="H490" s="333" t="s">
        <v>819</v>
      </c>
      <c r="J490" s="351"/>
      <c r="K490" s="351"/>
    </row>
    <row r="491" spans="1:11">
      <c r="A491" s="322">
        <v>42597</v>
      </c>
      <c r="B491" s="299" t="s">
        <v>4184</v>
      </c>
      <c r="C491" s="48">
        <v>319.64999999999998</v>
      </c>
      <c r="D491" s="341" t="s">
        <v>759</v>
      </c>
      <c r="E491" s="48"/>
      <c r="F491" s="81"/>
      <c r="G491" s="48">
        <f t="shared" si="7"/>
        <v>1129339.7799999993</v>
      </c>
      <c r="H491" s="333" t="s">
        <v>819</v>
      </c>
      <c r="J491" s="351"/>
      <c r="K491" s="351"/>
    </row>
    <row r="492" spans="1:11">
      <c r="A492" s="322">
        <v>42597</v>
      </c>
      <c r="B492" s="9" t="s">
        <v>4185</v>
      </c>
      <c r="C492" s="48"/>
      <c r="D492" s="341"/>
      <c r="E492" s="48">
        <v>13047.62</v>
      </c>
      <c r="F492" s="81">
        <v>106</v>
      </c>
      <c r="G492" s="48">
        <f t="shared" si="7"/>
        <v>1129659.4299999992</v>
      </c>
      <c r="H492" s="347" t="s">
        <v>6443</v>
      </c>
      <c r="J492" s="351"/>
      <c r="K492" s="351"/>
    </row>
    <row r="493" spans="1:11">
      <c r="A493" s="322">
        <v>42595</v>
      </c>
      <c r="B493" s="9" t="s">
        <v>6444</v>
      </c>
      <c r="C493" s="48"/>
      <c r="D493" s="341"/>
      <c r="E493" s="48">
        <v>471</v>
      </c>
      <c r="F493" s="81">
        <v>242</v>
      </c>
      <c r="G493" s="48">
        <f t="shared" si="7"/>
        <v>1116611.8099999991</v>
      </c>
      <c r="J493" s="351"/>
      <c r="K493" s="351"/>
    </row>
    <row r="494" spans="1:11">
      <c r="A494" s="322">
        <v>42595</v>
      </c>
      <c r="B494" s="9" t="s">
        <v>6445</v>
      </c>
      <c r="C494" s="48"/>
      <c r="D494" s="341"/>
      <c r="E494" s="48">
        <v>5000</v>
      </c>
      <c r="F494" s="81">
        <v>110</v>
      </c>
      <c r="G494" s="48">
        <f t="shared" si="7"/>
        <v>1116140.8099999991</v>
      </c>
      <c r="H494" s="333" t="s">
        <v>6446</v>
      </c>
      <c r="I494" s="2" t="s">
        <v>6447</v>
      </c>
      <c r="J494" s="351"/>
      <c r="K494" s="351"/>
    </row>
    <row r="495" spans="1:11">
      <c r="A495" s="322">
        <v>42595</v>
      </c>
      <c r="B495" s="284" t="s">
        <v>6448</v>
      </c>
      <c r="C495" s="48">
        <v>5000</v>
      </c>
      <c r="D495" s="341" t="s">
        <v>6789</v>
      </c>
      <c r="E495" s="48"/>
      <c r="F495" s="81"/>
      <c r="G495" s="48">
        <f t="shared" si="7"/>
        <v>1111140.8099999991</v>
      </c>
      <c r="H495" s="333" t="s">
        <v>114</v>
      </c>
      <c r="J495" s="351"/>
      <c r="K495" s="351"/>
    </row>
    <row r="496" spans="1:11">
      <c r="A496" s="322">
        <v>42595</v>
      </c>
      <c r="B496" s="9" t="s">
        <v>6449</v>
      </c>
      <c r="C496" s="48"/>
      <c r="D496" s="341"/>
      <c r="E496" s="48">
        <v>250200</v>
      </c>
      <c r="F496" s="81">
        <v>104</v>
      </c>
      <c r="G496" s="48">
        <f t="shared" si="7"/>
        <v>1116140.8099999991</v>
      </c>
      <c r="H496" s="333" t="s">
        <v>6450</v>
      </c>
      <c r="J496" s="351"/>
      <c r="K496" s="351"/>
    </row>
    <row r="497" spans="1:11">
      <c r="A497" s="322">
        <v>42595</v>
      </c>
      <c r="B497" s="9" t="s">
        <v>6449</v>
      </c>
      <c r="C497" s="48"/>
      <c r="D497" s="341"/>
      <c r="E497" s="48">
        <v>1025</v>
      </c>
      <c r="F497" s="81">
        <v>95</v>
      </c>
      <c r="G497" s="48">
        <f t="shared" si="7"/>
        <v>865940.80999999924</v>
      </c>
      <c r="H497" s="333" t="s">
        <v>6451</v>
      </c>
      <c r="J497" s="351"/>
      <c r="K497" s="351"/>
    </row>
    <row r="498" spans="1:11">
      <c r="A498" s="322">
        <v>42595</v>
      </c>
      <c r="B498" s="9" t="s">
        <v>5045</v>
      </c>
      <c r="C498" s="48"/>
      <c r="D498" s="341"/>
      <c r="E498" s="48">
        <v>113000</v>
      </c>
      <c r="F498" s="81">
        <v>107</v>
      </c>
      <c r="G498" s="48">
        <f t="shared" si="7"/>
        <v>864915.80999999924</v>
      </c>
      <c r="H498" s="333" t="s">
        <v>6452</v>
      </c>
      <c r="J498" s="351"/>
      <c r="K498" s="351"/>
    </row>
    <row r="499" spans="1:11">
      <c r="A499" s="322">
        <v>42594</v>
      </c>
      <c r="B499" s="9" t="s">
        <v>6453</v>
      </c>
      <c r="C499" s="48">
        <v>2481.2399999999998</v>
      </c>
      <c r="D499" s="341">
        <v>106</v>
      </c>
      <c r="E499" s="48"/>
      <c r="F499" s="81"/>
      <c r="G499" s="48">
        <f t="shared" si="7"/>
        <v>751915.80999999924</v>
      </c>
      <c r="J499" s="351"/>
      <c r="K499" s="351"/>
    </row>
    <row r="500" spans="1:11">
      <c r="A500" s="322">
        <v>42594</v>
      </c>
      <c r="B500" s="9" t="s">
        <v>6454</v>
      </c>
      <c r="C500" s="48"/>
      <c r="D500" s="341"/>
      <c r="E500" s="48">
        <v>98200</v>
      </c>
      <c r="F500" s="81">
        <v>103</v>
      </c>
      <c r="G500" s="48">
        <f t="shared" si="7"/>
        <v>754397.04999999923</v>
      </c>
      <c r="H500" s="333" t="s">
        <v>6455</v>
      </c>
      <c r="I500" s="2" t="s">
        <v>6456</v>
      </c>
      <c r="J500" s="351"/>
      <c r="K500" s="351"/>
    </row>
    <row r="501" spans="1:11">
      <c r="A501" s="322">
        <v>42594</v>
      </c>
      <c r="B501" s="9" t="s">
        <v>6457</v>
      </c>
      <c r="C501" s="48">
        <v>57421.68</v>
      </c>
      <c r="D501" s="341">
        <v>103</v>
      </c>
      <c r="E501" s="48"/>
      <c r="F501" s="81"/>
      <c r="G501" s="48">
        <f t="shared" si="7"/>
        <v>656197.04999999923</v>
      </c>
      <c r="J501" s="351"/>
      <c r="K501" s="351"/>
    </row>
    <row r="502" spans="1:11">
      <c r="A502" s="322">
        <v>42594</v>
      </c>
      <c r="B502" s="9" t="s">
        <v>6457</v>
      </c>
      <c r="C502" s="48">
        <v>52877.74</v>
      </c>
      <c r="D502" s="341">
        <v>102</v>
      </c>
      <c r="E502" s="48"/>
      <c r="F502" s="81"/>
      <c r="G502" s="48">
        <f t="shared" si="7"/>
        <v>713618.72999999928</v>
      </c>
      <c r="J502" s="351"/>
      <c r="K502" s="351"/>
    </row>
    <row r="503" spans="1:11">
      <c r="A503" s="322">
        <v>42594</v>
      </c>
      <c r="B503" s="9" t="s">
        <v>6458</v>
      </c>
      <c r="C503" s="48">
        <v>331988.32</v>
      </c>
      <c r="D503" s="341">
        <v>105</v>
      </c>
      <c r="E503" s="48"/>
      <c r="F503" s="81"/>
      <c r="G503" s="48">
        <f t="shared" si="7"/>
        <v>766496.46999999927</v>
      </c>
      <c r="J503" s="351"/>
      <c r="K503" s="351"/>
    </row>
    <row r="504" spans="1:11">
      <c r="A504" s="322">
        <v>42594</v>
      </c>
      <c r="B504" s="9" t="s">
        <v>6458</v>
      </c>
      <c r="C504" s="48">
        <v>298157.42</v>
      </c>
      <c r="D504" s="341">
        <v>104</v>
      </c>
      <c r="E504" s="48"/>
      <c r="F504" s="81"/>
      <c r="G504" s="48">
        <f t="shared" si="7"/>
        <v>1098484.7899999993</v>
      </c>
      <c r="J504" s="351"/>
      <c r="K504" s="351"/>
    </row>
    <row r="505" spans="1:11">
      <c r="A505" s="322">
        <v>42594</v>
      </c>
      <c r="B505" s="9" t="s">
        <v>6459</v>
      </c>
      <c r="C505" s="48"/>
      <c r="D505" s="341"/>
      <c r="E505" s="48">
        <v>41000</v>
      </c>
      <c r="F505" s="81">
        <v>94</v>
      </c>
      <c r="G505" s="48">
        <f t="shared" si="7"/>
        <v>1396642.2099999993</v>
      </c>
      <c r="J505" s="351"/>
      <c r="K505" s="351"/>
    </row>
    <row r="506" spans="1:11">
      <c r="A506" s="322">
        <v>42594</v>
      </c>
      <c r="B506" s="9" t="s">
        <v>6460</v>
      </c>
      <c r="C506" s="48">
        <v>6457.62</v>
      </c>
      <c r="D506" s="341">
        <v>131</v>
      </c>
      <c r="E506" s="48"/>
      <c r="F506" s="81"/>
      <c r="G506" s="48">
        <f t="shared" si="7"/>
        <v>1355642.2099999993</v>
      </c>
      <c r="J506" s="351"/>
      <c r="K506" s="351"/>
    </row>
    <row r="507" spans="1:11">
      <c r="A507" s="322">
        <v>42594</v>
      </c>
      <c r="B507" s="9" t="s">
        <v>6461</v>
      </c>
      <c r="C507" s="48">
        <v>17358.39</v>
      </c>
      <c r="D507" s="341">
        <v>95</v>
      </c>
      <c r="E507" s="48"/>
      <c r="F507" s="81"/>
      <c r="G507" s="48">
        <f t="shared" si="7"/>
        <v>1362099.8299999994</v>
      </c>
      <c r="J507" s="351"/>
      <c r="K507" s="351"/>
    </row>
    <row r="508" spans="1:11">
      <c r="A508" s="322">
        <v>42594</v>
      </c>
      <c r="B508" s="9" t="s">
        <v>6462</v>
      </c>
      <c r="C508" s="48">
        <v>50000</v>
      </c>
      <c r="D508" s="341">
        <v>97</v>
      </c>
      <c r="E508" s="48"/>
      <c r="F508" s="81"/>
      <c r="G508" s="48">
        <f t="shared" si="7"/>
        <v>1379458.2199999993</v>
      </c>
      <c r="J508" s="351"/>
      <c r="K508" s="351"/>
    </row>
    <row r="509" spans="1:11">
      <c r="A509" s="322">
        <v>42594</v>
      </c>
      <c r="B509" s="9" t="s">
        <v>6463</v>
      </c>
      <c r="C509" s="48">
        <v>5600</v>
      </c>
      <c r="D509" s="341">
        <v>98</v>
      </c>
      <c r="E509" s="48"/>
      <c r="F509" s="81"/>
      <c r="G509" s="48">
        <f t="shared" si="7"/>
        <v>1429458.2199999993</v>
      </c>
      <c r="J509" s="351"/>
      <c r="K509" s="351"/>
    </row>
    <row r="510" spans="1:11">
      <c r="A510" s="322">
        <v>42594</v>
      </c>
      <c r="B510" s="9" t="s">
        <v>6464</v>
      </c>
      <c r="C510" s="48"/>
      <c r="D510" s="341"/>
      <c r="E510" s="48">
        <v>2134.4</v>
      </c>
      <c r="F510" s="81">
        <v>129</v>
      </c>
      <c r="G510" s="48">
        <f t="shared" si="7"/>
        <v>1435058.2199999993</v>
      </c>
      <c r="H510" s="333" t="s">
        <v>6465</v>
      </c>
      <c r="I510" s="2" t="s">
        <v>6466</v>
      </c>
      <c r="J510" s="351"/>
      <c r="K510" s="351"/>
    </row>
    <row r="511" spans="1:11">
      <c r="A511" s="322">
        <v>42594</v>
      </c>
      <c r="B511" s="9" t="s">
        <v>6467</v>
      </c>
      <c r="C511" s="48">
        <v>3955.6</v>
      </c>
      <c r="D511" s="341">
        <v>101</v>
      </c>
      <c r="E511" s="48"/>
      <c r="F511" s="81"/>
      <c r="G511" s="48">
        <f t="shared" si="7"/>
        <v>1432923.8199999994</v>
      </c>
      <c r="J511" s="351"/>
      <c r="K511" s="351"/>
    </row>
    <row r="512" spans="1:11">
      <c r="A512" s="322">
        <v>42594</v>
      </c>
      <c r="B512" s="9" t="s">
        <v>6468</v>
      </c>
      <c r="C512" s="48">
        <v>13000</v>
      </c>
      <c r="D512" s="341">
        <v>99</v>
      </c>
      <c r="E512" s="48"/>
      <c r="F512" s="81"/>
      <c r="G512" s="48">
        <f t="shared" si="7"/>
        <v>1436879.4199999995</v>
      </c>
      <c r="J512" s="351"/>
      <c r="K512" s="351"/>
    </row>
    <row r="513" spans="1:11">
      <c r="A513" s="322">
        <v>42594</v>
      </c>
      <c r="B513" s="9" t="s">
        <v>6469</v>
      </c>
      <c r="C513" s="48"/>
      <c r="D513" s="341"/>
      <c r="E513" s="48">
        <v>124000</v>
      </c>
      <c r="F513" s="81">
        <v>360</v>
      </c>
      <c r="G513" s="48">
        <f t="shared" si="7"/>
        <v>1449879.4199999995</v>
      </c>
      <c r="J513" s="351"/>
      <c r="K513" s="351"/>
    </row>
    <row r="514" spans="1:11">
      <c r="A514" s="322">
        <v>42594</v>
      </c>
      <c r="B514" s="389" t="s">
        <v>6470</v>
      </c>
      <c r="C514" s="48"/>
      <c r="D514" s="341"/>
      <c r="E514" s="48">
        <v>17617.2</v>
      </c>
      <c r="F514" s="81">
        <v>97</v>
      </c>
      <c r="G514" s="48">
        <f t="shared" si="7"/>
        <v>1325879.4199999995</v>
      </c>
      <c r="H514" s="333" t="s">
        <v>6471</v>
      </c>
      <c r="J514" s="351"/>
      <c r="K514" s="351"/>
    </row>
    <row r="515" spans="1:11">
      <c r="A515" s="322">
        <v>42594</v>
      </c>
      <c r="B515" s="9" t="s">
        <v>6472</v>
      </c>
      <c r="C515" s="48"/>
      <c r="D515" s="341"/>
      <c r="E515" s="48">
        <v>1444.75</v>
      </c>
      <c r="F515" s="81">
        <v>111</v>
      </c>
      <c r="G515" s="48">
        <f t="shared" si="7"/>
        <v>1308262.2199999995</v>
      </c>
      <c r="H515" s="333" t="s">
        <v>6473</v>
      </c>
      <c r="I515" s="2" t="s">
        <v>5099</v>
      </c>
      <c r="J515" s="351"/>
      <c r="K515" s="351"/>
    </row>
    <row r="516" spans="1:11">
      <c r="A516" s="322">
        <v>42594</v>
      </c>
      <c r="B516" s="291" t="s">
        <v>6474</v>
      </c>
      <c r="C516" s="48"/>
      <c r="D516" s="341"/>
      <c r="E516" s="48">
        <v>19317.400000000001</v>
      </c>
      <c r="F516" s="81">
        <v>102</v>
      </c>
      <c r="G516" s="48">
        <f t="shared" si="7"/>
        <v>1306817.4699999995</v>
      </c>
      <c r="H516" s="333" t="s">
        <v>6475</v>
      </c>
      <c r="I516" s="2" t="s">
        <v>6476</v>
      </c>
      <c r="J516" s="351"/>
      <c r="K516" s="351"/>
    </row>
    <row r="517" spans="1:11">
      <c r="A517" s="322">
        <v>42594</v>
      </c>
      <c r="B517" s="291" t="s">
        <v>6477</v>
      </c>
      <c r="C517" s="48"/>
      <c r="D517" s="341"/>
      <c r="E517" s="48">
        <v>9502.94</v>
      </c>
      <c r="F517" s="81">
        <v>101</v>
      </c>
      <c r="G517" s="48">
        <f t="shared" si="7"/>
        <v>1287500.0699999996</v>
      </c>
      <c r="H517" s="333" t="s">
        <v>6478</v>
      </c>
      <c r="I517" s="2" t="s">
        <v>6476</v>
      </c>
      <c r="J517" s="351"/>
      <c r="K517" s="351"/>
    </row>
    <row r="518" spans="1:11">
      <c r="A518" s="322">
        <v>42594</v>
      </c>
      <c r="B518" s="291" t="s">
        <v>6479</v>
      </c>
      <c r="C518" s="48"/>
      <c r="D518" s="341"/>
      <c r="E518" s="48">
        <v>133428.76999999999</v>
      </c>
      <c r="F518" s="81">
        <v>100</v>
      </c>
      <c r="G518" s="48">
        <f t="shared" si="7"/>
        <v>1277997.1299999997</v>
      </c>
      <c r="H518" s="333" t="s">
        <v>6480</v>
      </c>
      <c r="I518" s="2" t="s">
        <v>6476</v>
      </c>
      <c r="J518" s="351"/>
      <c r="K518" s="351"/>
    </row>
    <row r="519" spans="1:11">
      <c r="A519" s="322">
        <v>42594</v>
      </c>
      <c r="B519" s="291" t="s">
        <v>6481</v>
      </c>
      <c r="C519" s="48"/>
      <c r="D519" s="341"/>
      <c r="E519" s="48">
        <v>64404.47</v>
      </c>
      <c r="F519" s="81">
        <v>99</v>
      </c>
      <c r="G519" s="48">
        <f t="shared" ref="G519:G582" si="8">+G520-C519+E519</f>
        <v>1144568.3599999996</v>
      </c>
      <c r="H519" s="333" t="s">
        <v>6482</v>
      </c>
      <c r="I519" s="2" t="s">
        <v>6476</v>
      </c>
      <c r="J519" s="351"/>
      <c r="K519" s="351"/>
    </row>
    <row r="520" spans="1:11">
      <c r="A520" s="322">
        <v>42594</v>
      </c>
      <c r="B520" s="389" t="s">
        <v>6483</v>
      </c>
      <c r="C520" s="48"/>
      <c r="D520" s="341"/>
      <c r="E520" s="48">
        <v>13232.65</v>
      </c>
      <c r="F520" s="81">
        <v>98</v>
      </c>
      <c r="G520" s="48">
        <f t="shared" si="8"/>
        <v>1080163.8899999997</v>
      </c>
      <c r="H520" s="333" t="s">
        <v>6484</v>
      </c>
      <c r="J520" s="351"/>
      <c r="K520" s="351"/>
    </row>
    <row r="521" spans="1:11">
      <c r="A521" s="322">
        <v>42594</v>
      </c>
      <c r="B521" s="9" t="s">
        <v>6485</v>
      </c>
      <c r="C521" s="48"/>
      <c r="D521" s="341"/>
      <c r="E521" s="48">
        <v>91936.74</v>
      </c>
      <c r="F521" s="81">
        <v>78</v>
      </c>
      <c r="G521" s="48">
        <f t="shared" si="8"/>
        <v>1066931.2399999998</v>
      </c>
      <c r="H521" s="333" t="s">
        <v>6486</v>
      </c>
      <c r="J521" s="351"/>
      <c r="K521" s="351"/>
    </row>
    <row r="522" spans="1:11">
      <c r="A522" s="322">
        <v>42594</v>
      </c>
      <c r="B522" s="294" t="s">
        <v>6487</v>
      </c>
      <c r="C522" s="48"/>
      <c r="D522" s="341"/>
      <c r="E522" s="48">
        <v>2888.13</v>
      </c>
      <c r="F522" s="81" t="s">
        <v>779</v>
      </c>
      <c r="G522" s="48">
        <f t="shared" si="8"/>
        <v>974994.49999999977</v>
      </c>
      <c r="H522" s="333" t="s">
        <v>779</v>
      </c>
      <c r="J522" s="351"/>
      <c r="K522" s="351"/>
    </row>
    <row r="523" spans="1:11">
      <c r="A523" s="322">
        <v>42594</v>
      </c>
      <c r="B523" s="299" t="s">
        <v>4180</v>
      </c>
      <c r="C523" s="48">
        <v>14.31</v>
      </c>
      <c r="D523" s="341" t="s">
        <v>759</v>
      </c>
      <c r="E523" s="48"/>
      <c r="F523" s="81"/>
      <c r="G523" s="48">
        <f t="shared" si="8"/>
        <v>972106.36999999976</v>
      </c>
      <c r="H523" s="333" t="s">
        <v>819</v>
      </c>
      <c r="J523" s="351"/>
      <c r="K523" s="351"/>
    </row>
    <row r="524" spans="1:11">
      <c r="A524" s="322">
        <v>42594</v>
      </c>
      <c r="B524" s="299" t="s">
        <v>4181</v>
      </c>
      <c r="C524" s="48">
        <v>89.42</v>
      </c>
      <c r="D524" s="341" t="s">
        <v>759</v>
      </c>
      <c r="E524" s="48"/>
      <c r="F524" s="81"/>
      <c r="G524" s="48">
        <f t="shared" si="8"/>
        <v>972120.67999999982</v>
      </c>
      <c r="H524" s="333" t="s">
        <v>819</v>
      </c>
      <c r="J524" s="351"/>
      <c r="K524" s="351"/>
    </row>
    <row r="525" spans="1:11">
      <c r="A525" s="322">
        <v>42594</v>
      </c>
      <c r="B525" s="9" t="s">
        <v>4182</v>
      </c>
      <c r="C525" s="48"/>
      <c r="D525" s="341"/>
      <c r="E525" s="48">
        <v>22200.42</v>
      </c>
      <c r="F525" s="81">
        <v>360</v>
      </c>
      <c r="G525" s="48">
        <f t="shared" si="8"/>
        <v>972210.09999999986</v>
      </c>
      <c r="H525" s="347" t="s">
        <v>6488</v>
      </c>
      <c r="J525" s="351"/>
      <c r="K525" s="351"/>
    </row>
    <row r="526" spans="1:11">
      <c r="A526" s="322">
        <v>42594</v>
      </c>
      <c r="B526" s="299" t="s">
        <v>4183</v>
      </c>
      <c r="C526" s="48">
        <v>15.01</v>
      </c>
      <c r="D526" s="341" t="s">
        <v>759</v>
      </c>
      <c r="E526" s="48"/>
      <c r="F526" s="81"/>
      <c r="G526" s="48">
        <f t="shared" si="8"/>
        <v>950009.67999999982</v>
      </c>
      <c r="H526" s="333" t="s">
        <v>819</v>
      </c>
      <c r="J526" s="351"/>
      <c r="K526" s="351"/>
    </row>
    <row r="527" spans="1:11">
      <c r="A527" s="322">
        <v>42594</v>
      </c>
      <c r="B527" s="299" t="s">
        <v>4184</v>
      </c>
      <c r="C527" s="48">
        <v>93.83</v>
      </c>
      <c r="D527" s="341" t="s">
        <v>759</v>
      </c>
      <c r="E527" s="48"/>
      <c r="F527" s="81"/>
      <c r="G527" s="48">
        <f t="shared" si="8"/>
        <v>950024.68999999983</v>
      </c>
      <c r="H527" s="333" t="s">
        <v>819</v>
      </c>
      <c r="J527" s="351"/>
      <c r="K527" s="351"/>
    </row>
    <row r="528" spans="1:11">
      <c r="A528" s="322">
        <v>42594</v>
      </c>
      <c r="B528" s="9" t="s">
        <v>4185</v>
      </c>
      <c r="C528" s="48"/>
      <c r="D528" s="341"/>
      <c r="E528" s="48">
        <v>3830.01</v>
      </c>
      <c r="F528" s="81">
        <v>360</v>
      </c>
      <c r="G528" s="48">
        <f t="shared" si="8"/>
        <v>950118.51999999979</v>
      </c>
      <c r="H528" s="347" t="s">
        <v>6488</v>
      </c>
      <c r="J528" s="351"/>
      <c r="K528" s="351"/>
    </row>
    <row r="529" spans="1:11">
      <c r="A529" s="322">
        <v>42594</v>
      </c>
      <c r="B529" s="9" t="s">
        <v>6489</v>
      </c>
      <c r="C529" s="48">
        <v>150000</v>
      </c>
      <c r="D529" s="341">
        <v>8</v>
      </c>
      <c r="E529" s="48"/>
      <c r="F529" s="81"/>
      <c r="G529" s="48">
        <f t="shared" si="8"/>
        <v>946288.50999999978</v>
      </c>
      <c r="J529" s="351"/>
      <c r="K529" s="351"/>
    </row>
    <row r="530" spans="1:11">
      <c r="A530" s="322">
        <v>42593</v>
      </c>
      <c r="B530" s="9" t="s">
        <v>6490</v>
      </c>
      <c r="C530" s="48"/>
      <c r="D530" s="341"/>
      <c r="E530" s="48">
        <v>1840</v>
      </c>
      <c r="F530" s="81">
        <v>85</v>
      </c>
      <c r="G530" s="48">
        <f t="shared" si="8"/>
        <v>1096288.5099999998</v>
      </c>
      <c r="H530" s="333" t="s">
        <v>6491</v>
      </c>
      <c r="I530" s="2" t="s">
        <v>6492</v>
      </c>
      <c r="J530" s="351"/>
      <c r="K530" s="351"/>
    </row>
    <row r="531" spans="1:11">
      <c r="A531" s="322">
        <v>42593</v>
      </c>
      <c r="B531" s="389" t="s">
        <v>6493</v>
      </c>
      <c r="C531" s="48"/>
      <c r="D531" s="341"/>
      <c r="E531" s="48">
        <v>16586.939999999999</v>
      </c>
      <c r="F531" s="81">
        <v>83</v>
      </c>
      <c r="G531" s="48">
        <f t="shared" si="8"/>
        <v>1094448.5099999998</v>
      </c>
      <c r="H531" s="333" t="s">
        <v>6494</v>
      </c>
      <c r="J531" s="351"/>
      <c r="K531" s="351"/>
    </row>
    <row r="532" spans="1:11">
      <c r="A532" s="322">
        <v>42593</v>
      </c>
      <c r="B532" s="389" t="s">
        <v>6495</v>
      </c>
      <c r="C532" s="48"/>
      <c r="D532" s="341"/>
      <c r="E532" s="48">
        <v>15012.46</v>
      </c>
      <c r="F532" s="81">
        <v>84</v>
      </c>
      <c r="G532" s="48">
        <f t="shared" si="8"/>
        <v>1077861.5699999998</v>
      </c>
      <c r="H532" s="333" t="s">
        <v>6496</v>
      </c>
      <c r="J532" s="351"/>
      <c r="K532" s="351"/>
    </row>
    <row r="533" spans="1:11">
      <c r="A533" s="322">
        <v>42593</v>
      </c>
      <c r="B533" s="389" t="s">
        <v>6497</v>
      </c>
      <c r="C533" s="48"/>
      <c r="D533" s="341"/>
      <c r="E533" s="48">
        <v>9827.33</v>
      </c>
      <c r="F533" s="81">
        <v>87</v>
      </c>
      <c r="G533" s="48">
        <f t="shared" si="8"/>
        <v>1062849.1099999999</v>
      </c>
      <c r="H533" s="333" t="s">
        <v>6498</v>
      </c>
      <c r="J533" s="351"/>
      <c r="K533" s="351"/>
    </row>
    <row r="534" spans="1:11">
      <c r="A534" s="322">
        <v>42593</v>
      </c>
      <c r="B534" s="9" t="s">
        <v>6499</v>
      </c>
      <c r="C534" s="48">
        <v>20000</v>
      </c>
      <c r="D534" s="341">
        <v>59</v>
      </c>
      <c r="E534" s="48"/>
      <c r="F534" s="81"/>
      <c r="G534" s="48">
        <f t="shared" si="8"/>
        <v>1053021.7799999998</v>
      </c>
      <c r="J534" s="351"/>
      <c r="K534" s="351"/>
    </row>
    <row r="535" spans="1:11">
      <c r="A535" s="322">
        <v>42593</v>
      </c>
      <c r="B535" s="9" t="s">
        <v>6500</v>
      </c>
      <c r="C535" s="48"/>
      <c r="D535" s="341"/>
      <c r="E535" s="48">
        <v>22732.49</v>
      </c>
      <c r="F535" s="81">
        <v>90</v>
      </c>
      <c r="G535" s="48">
        <f t="shared" si="8"/>
        <v>1073021.7799999998</v>
      </c>
      <c r="H535" s="333" t="s">
        <v>6501</v>
      </c>
      <c r="J535" s="351"/>
      <c r="K535" s="351"/>
    </row>
    <row r="536" spans="1:11">
      <c r="A536" s="322">
        <v>42593</v>
      </c>
      <c r="B536" s="9" t="s">
        <v>6502</v>
      </c>
      <c r="C536" s="48"/>
      <c r="D536" s="341"/>
      <c r="E536" s="48">
        <v>12866.38</v>
      </c>
      <c r="F536" s="81">
        <v>96</v>
      </c>
      <c r="G536" s="48">
        <f t="shared" si="8"/>
        <v>1050289.2899999998</v>
      </c>
      <c r="H536" s="333" t="s">
        <v>6503</v>
      </c>
      <c r="J536" s="351"/>
      <c r="K536" s="351"/>
    </row>
    <row r="537" spans="1:11">
      <c r="A537" s="322">
        <v>42593</v>
      </c>
      <c r="B537" s="9" t="s">
        <v>6504</v>
      </c>
      <c r="C537" s="48"/>
      <c r="D537" s="341"/>
      <c r="E537" s="48">
        <v>133000</v>
      </c>
      <c r="F537" s="81">
        <v>88</v>
      </c>
      <c r="G537" s="48">
        <f t="shared" si="8"/>
        <v>1037422.9099999999</v>
      </c>
      <c r="H537" s="333" t="s">
        <v>6505</v>
      </c>
      <c r="J537" s="351"/>
      <c r="K537" s="351"/>
    </row>
    <row r="538" spans="1:11">
      <c r="A538" s="322">
        <v>42593</v>
      </c>
      <c r="B538" s="291" t="s">
        <v>6506</v>
      </c>
      <c r="C538" s="48"/>
      <c r="D538" s="341"/>
      <c r="E538" s="48">
        <v>81200</v>
      </c>
      <c r="F538" s="81">
        <v>93</v>
      </c>
      <c r="G538" s="48">
        <f t="shared" si="8"/>
        <v>904422.90999999992</v>
      </c>
      <c r="H538" s="333" t="s">
        <v>6507</v>
      </c>
      <c r="I538" s="2" t="s">
        <v>6508</v>
      </c>
      <c r="J538" s="351"/>
      <c r="K538" s="351"/>
    </row>
    <row r="539" spans="1:11">
      <c r="A539" s="322">
        <v>42593</v>
      </c>
      <c r="B539" s="291" t="s">
        <v>6509</v>
      </c>
      <c r="C539" s="48"/>
      <c r="D539" s="341"/>
      <c r="E539" s="48">
        <v>105495.93</v>
      </c>
      <c r="F539" s="81">
        <v>92</v>
      </c>
      <c r="G539" s="48">
        <f t="shared" si="8"/>
        <v>823222.90999999992</v>
      </c>
      <c r="H539" s="333" t="s">
        <v>6510</v>
      </c>
      <c r="I539" s="2" t="s">
        <v>6508</v>
      </c>
      <c r="J539" s="351"/>
      <c r="K539" s="351"/>
    </row>
    <row r="540" spans="1:11">
      <c r="A540" s="322">
        <v>42593</v>
      </c>
      <c r="B540" s="9" t="s">
        <v>6014</v>
      </c>
      <c r="C540" s="48">
        <v>499981.1</v>
      </c>
      <c r="D540" s="341">
        <v>94</v>
      </c>
      <c r="E540" s="48"/>
      <c r="F540" s="81"/>
      <c r="G540" s="48">
        <f t="shared" si="8"/>
        <v>717726.97999999986</v>
      </c>
      <c r="H540" s="333" t="s">
        <v>6511</v>
      </c>
      <c r="J540" s="351"/>
      <c r="K540" s="351"/>
    </row>
    <row r="541" spans="1:11">
      <c r="A541" s="322">
        <v>42593</v>
      </c>
      <c r="B541" s="9" t="s">
        <v>6512</v>
      </c>
      <c r="C541" s="48">
        <v>615977.25</v>
      </c>
      <c r="D541" s="341">
        <v>100</v>
      </c>
      <c r="E541" s="48"/>
      <c r="F541" s="81"/>
      <c r="G541" s="48">
        <f t="shared" si="8"/>
        <v>1217708.0799999998</v>
      </c>
      <c r="J541" s="351"/>
      <c r="K541" s="351"/>
    </row>
    <row r="542" spans="1:11">
      <c r="A542" s="322">
        <v>42593</v>
      </c>
      <c r="B542" s="9" t="s">
        <v>6513</v>
      </c>
      <c r="C542" s="48"/>
      <c r="D542" s="341"/>
      <c r="E542" s="48">
        <v>1840</v>
      </c>
      <c r="F542" s="81">
        <v>76</v>
      </c>
      <c r="G542" s="48">
        <f t="shared" si="8"/>
        <v>1833685.3299999998</v>
      </c>
      <c r="H542" s="333" t="s">
        <v>6514</v>
      </c>
      <c r="J542" s="351"/>
      <c r="K542" s="351"/>
    </row>
    <row r="543" spans="1:11">
      <c r="A543" s="322">
        <v>42593</v>
      </c>
      <c r="B543" s="9" t="s">
        <v>5077</v>
      </c>
      <c r="C543" s="48"/>
      <c r="D543" s="341"/>
      <c r="E543" s="48">
        <v>3735</v>
      </c>
      <c r="F543" s="81">
        <v>73</v>
      </c>
      <c r="G543" s="48">
        <f t="shared" si="8"/>
        <v>1831845.3299999998</v>
      </c>
      <c r="H543" s="333" t="s">
        <v>6515</v>
      </c>
      <c r="J543" s="351"/>
      <c r="K543" s="351"/>
    </row>
    <row r="544" spans="1:11">
      <c r="A544" s="322">
        <v>42593</v>
      </c>
      <c r="B544" s="9" t="s">
        <v>6516</v>
      </c>
      <c r="C544" s="48"/>
      <c r="D544" s="341"/>
      <c r="E544" s="48">
        <v>3940</v>
      </c>
      <c r="F544" s="81">
        <v>86</v>
      </c>
      <c r="G544" s="48">
        <f t="shared" si="8"/>
        <v>1828110.3299999998</v>
      </c>
      <c r="H544" s="333" t="s">
        <v>6517</v>
      </c>
      <c r="I544" s="2" t="s">
        <v>6518</v>
      </c>
      <c r="J544" s="351"/>
      <c r="K544" s="351"/>
    </row>
    <row r="545" spans="1:11">
      <c r="A545" s="322">
        <v>42593</v>
      </c>
      <c r="B545" s="9" t="s">
        <v>6519</v>
      </c>
      <c r="C545" s="48"/>
      <c r="D545" s="341"/>
      <c r="E545" s="48">
        <v>100.24</v>
      </c>
      <c r="F545" s="81"/>
      <c r="G545" s="48">
        <f t="shared" si="8"/>
        <v>1824170.3299999998</v>
      </c>
      <c r="J545" s="351"/>
      <c r="K545" s="351"/>
    </row>
    <row r="546" spans="1:11">
      <c r="A546" s="322">
        <v>42593</v>
      </c>
      <c r="B546" s="9" t="s">
        <v>6520</v>
      </c>
      <c r="C546" s="48"/>
      <c r="D546" s="341"/>
      <c r="E546" s="48">
        <v>38179.760000000002</v>
      </c>
      <c r="F546" s="81">
        <v>69</v>
      </c>
      <c r="G546" s="48">
        <f t="shared" si="8"/>
        <v>1824070.0899999999</v>
      </c>
      <c r="H546" s="333" t="s">
        <v>6521</v>
      </c>
      <c r="J546" s="351"/>
      <c r="K546" s="351"/>
    </row>
    <row r="547" spans="1:11">
      <c r="A547" s="322">
        <v>42593</v>
      </c>
      <c r="B547" s="299" t="s">
        <v>4180</v>
      </c>
      <c r="C547" s="48">
        <v>14.05</v>
      </c>
      <c r="D547" s="341" t="s">
        <v>759</v>
      </c>
      <c r="E547" s="48"/>
      <c r="F547" s="81"/>
      <c r="G547" s="48">
        <f t="shared" si="8"/>
        <v>1785890.3299999998</v>
      </c>
      <c r="H547" s="333" t="s">
        <v>819</v>
      </c>
      <c r="J547" s="351"/>
      <c r="K547" s="351"/>
    </row>
    <row r="548" spans="1:11">
      <c r="A548" s="322">
        <v>42593</v>
      </c>
      <c r="B548" s="299" t="s">
        <v>4181</v>
      </c>
      <c r="C548" s="48">
        <v>87.81</v>
      </c>
      <c r="D548" s="341" t="s">
        <v>759</v>
      </c>
      <c r="E548" s="48"/>
      <c r="F548" s="81"/>
      <c r="G548" s="48">
        <f t="shared" si="8"/>
        <v>1785904.38</v>
      </c>
      <c r="H548" s="333" t="s">
        <v>819</v>
      </c>
      <c r="J548" s="351"/>
      <c r="K548" s="351"/>
    </row>
    <row r="549" spans="1:11">
      <c r="A549" s="322">
        <v>42593</v>
      </c>
      <c r="B549" s="9" t="s">
        <v>4182</v>
      </c>
      <c r="C549" s="48"/>
      <c r="D549" s="341"/>
      <c r="E549" s="48">
        <v>12119.48</v>
      </c>
      <c r="F549" s="81">
        <v>77</v>
      </c>
      <c r="G549" s="48">
        <f t="shared" si="8"/>
        <v>1785992.19</v>
      </c>
      <c r="H549" s="347" t="s">
        <v>6522</v>
      </c>
      <c r="J549" s="351"/>
      <c r="K549" s="351"/>
    </row>
    <row r="550" spans="1:11">
      <c r="A550" s="322">
        <v>42593</v>
      </c>
      <c r="B550" s="299" t="s">
        <v>4183</v>
      </c>
      <c r="C550" s="48">
        <v>59.71</v>
      </c>
      <c r="D550" s="341" t="s">
        <v>759</v>
      </c>
      <c r="E550" s="48"/>
      <c r="F550" s="81"/>
      <c r="G550" s="48">
        <f t="shared" si="8"/>
        <v>1773872.71</v>
      </c>
      <c r="H550" s="333" t="s">
        <v>819</v>
      </c>
      <c r="J550" s="351"/>
      <c r="K550" s="351"/>
    </row>
    <row r="551" spans="1:11">
      <c r="A551" s="322">
        <v>42593</v>
      </c>
      <c r="B551" s="299" t="s">
        <v>4184</v>
      </c>
      <c r="C551" s="48">
        <v>373.2</v>
      </c>
      <c r="D551" s="341" t="s">
        <v>759</v>
      </c>
      <c r="E551" s="48"/>
      <c r="F551" s="81"/>
      <c r="G551" s="48">
        <f t="shared" si="8"/>
        <v>1773932.42</v>
      </c>
      <c r="H551" s="333" t="s">
        <v>819</v>
      </c>
      <c r="J551" s="351"/>
      <c r="K551" s="351"/>
    </row>
    <row r="552" spans="1:11">
      <c r="A552" s="322">
        <v>42593</v>
      </c>
      <c r="B552" s="9" t="s">
        <v>4185</v>
      </c>
      <c r="C552" s="48"/>
      <c r="D552" s="341"/>
      <c r="E552" s="48">
        <v>15233.78</v>
      </c>
      <c r="F552" s="81">
        <v>77</v>
      </c>
      <c r="G552" s="48">
        <f t="shared" si="8"/>
        <v>1774305.6199999999</v>
      </c>
      <c r="H552" s="347" t="s">
        <v>6522</v>
      </c>
      <c r="J552" s="351"/>
      <c r="K552" s="351"/>
    </row>
    <row r="553" spans="1:11">
      <c r="A553" s="322">
        <v>42592</v>
      </c>
      <c r="B553" s="9" t="s">
        <v>6523</v>
      </c>
      <c r="C553" s="48"/>
      <c r="D553" s="341"/>
      <c r="E553" s="48">
        <v>106</v>
      </c>
      <c r="F553" s="81">
        <v>75</v>
      </c>
      <c r="G553" s="48">
        <f t="shared" si="8"/>
        <v>1759071.8399999999</v>
      </c>
      <c r="H553" s="333" t="s">
        <v>6524</v>
      </c>
      <c r="J553" s="351"/>
      <c r="K553" s="351"/>
    </row>
    <row r="554" spans="1:11">
      <c r="A554" s="322">
        <v>42592</v>
      </c>
      <c r="B554" s="291" t="s">
        <v>6525</v>
      </c>
      <c r="C554" s="48"/>
      <c r="D554" s="341"/>
      <c r="E554" s="48">
        <v>308632.59999999998</v>
      </c>
      <c r="F554" s="81">
        <v>79</v>
      </c>
      <c r="G554" s="48">
        <f t="shared" si="8"/>
        <v>1758965.8399999999</v>
      </c>
      <c r="H554" s="333" t="s">
        <v>6526</v>
      </c>
      <c r="I554" s="2" t="s">
        <v>6527</v>
      </c>
      <c r="J554" s="351"/>
      <c r="K554" s="351"/>
    </row>
    <row r="555" spans="1:11">
      <c r="A555" s="322">
        <v>42592</v>
      </c>
      <c r="B555" s="9" t="s">
        <v>6528</v>
      </c>
      <c r="C555" s="48"/>
      <c r="D555" s="341"/>
      <c r="E555" s="48">
        <v>111000</v>
      </c>
      <c r="F555" s="81">
        <v>350</v>
      </c>
      <c r="G555" s="48">
        <f t="shared" si="8"/>
        <v>1450333.2399999998</v>
      </c>
      <c r="J555" s="351"/>
      <c r="K555" s="351"/>
    </row>
    <row r="556" spans="1:11">
      <c r="A556" s="322">
        <v>42592</v>
      </c>
      <c r="B556" s="9" t="s">
        <v>6529</v>
      </c>
      <c r="C556" s="48">
        <v>4863</v>
      </c>
      <c r="D556" s="341">
        <v>74</v>
      </c>
      <c r="E556" s="48"/>
      <c r="F556" s="81"/>
      <c r="G556" s="48">
        <f t="shared" si="8"/>
        <v>1339333.2399999998</v>
      </c>
      <c r="J556" s="351"/>
      <c r="K556" s="351"/>
    </row>
    <row r="557" spans="1:11">
      <c r="A557" s="322">
        <v>42592</v>
      </c>
      <c r="B557" s="9" t="s">
        <v>6530</v>
      </c>
      <c r="C557" s="48">
        <v>5000</v>
      </c>
      <c r="D557" s="341">
        <v>75</v>
      </c>
      <c r="E557" s="48"/>
      <c r="F557" s="81"/>
      <c r="G557" s="48">
        <f t="shared" si="8"/>
        <v>1344196.2399999998</v>
      </c>
      <c r="J557" s="351"/>
      <c r="K557" s="351"/>
    </row>
    <row r="558" spans="1:11">
      <c r="A558" s="322">
        <v>42592</v>
      </c>
      <c r="B558" s="9" t="s">
        <v>6531</v>
      </c>
      <c r="C558" s="48">
        <v>10000</v>
      </c>
      <c r="D558" s="341">
        <v>76</v>
      </c>
      <c r="E558" s="48"/>
      <c r="F558" s="81"/>
      <c r="G558" s="48">
        <f t="shared" si="8"/>
        <v>1349196.2399999998</v>
      </c>
      <c r="J558" s="351"/>
      <c r="K558" s="351"/>
    </row>
    <row r="559" spans="1:11">
      <c r="A559" s="322">
        <v>42592</v>
      </c>
      <c r="B559" s="9" t="s">
        <v>6532</v>
      </c>
      <c r="C559" s="48">
        <v>600</v>
      </c>
      <c r="D559" s="341">
        <v>92</v>
      </c>
      <c r="E559" s="48"/>
      <c r="F559" s="81"/>
      <c r="G559" s="48">
        <f t="shared" si="8"/>
        <v>1359196.2399999998</v>
      </c>
      <c r="J559" s="351"/>
      <c r="K559" s="351"/>
    </row>
    <row r="560" spans="1:11">
      <c r="A560" s="322">
        <v>42592</v>
      </c>
      <c r="B560" s="9" t="s">
        <v>6533</v>
      </c>
      <c r="C560" s="48">
        <v>26021</v>
      </c>
      <c r="D560" s="341">
        <v>91</v>
      </c>
      <c r="E560" s="48"/>
      <c r="F560" s="81"/>
      <c r="G560" s="48">
        <f t="shared" si="8"/>
        <v>1359796.2399999998</v>
      </c>
      <c r="J560" s="351"/>
      <c r="K560" s="351"/>
    </row>
    <row r="561" spans="1:11">
      <c r="A561" s="322">
        <v>42592</v>
      </c>
      <c r="B561" s="9" t="s">
        <v>6534</v>
      </c>
      <c r="C561" s="48">
        <v>11716</v>
      </c>
      <c r="D561" s="341">
        <v>86</v>
      </c>
      <c r="E561" s="48"/>
      <c r="F561" s="81"/>
      <c r="G561" s="48">
        <f t="shared" si="8"/>
        <v>1385817.2399999998</v>
      </c>
      <c r="J561" s="351"/>
      <c r="K561" s="351"/>
    </row>
    <row r="562" spans="1:11">
      <c r="A562" s="322">
        <v>42592</v>
      </c>
      <c r="B562" s="9" t="s">
        <v>6535</v>
      </c>
      <c r="C562" s="48">
        <v>2320</v>
      </c>
      <c r="D562" s="341">
        <v>77</v>
      </c>
      <c r="E562" s="48"/>
      <c r="F562" s="81"/>
      <c r="G562" s="48">
        <f t="shared" si="8"/>
        <v>1397533.2399999998</v>
      </c>
      <c r="J562" s="351"/>
      <c r="K562" s="351"/>
    </row>
    <row r="563" spans="1:11">
      <c r="A563" s="322">
        <v>42592</v>
      </c>
      <c r="B563" s="9" t="s">
        <v>6536</v>
      </c>
      <c r="C563" s="48">
        <v>1044</v>
      </c>
      <c r="D563" s="341">
        <v>78</v>
      </c>
      <c r="E563" s="48"/>
      <c r="F563" s="81"/>
      <c r="G563" s="48">
        <f t="shared" si="8"/>
        <v>1399853.2399999998</v>
      </c>
      <c r="J563" s="351"/>
      <c r="K563" s="351"/>
    </row>
    <row r="564" spans="1:11">
      <c r="A564" s="322">
        <v>42592</v>
      </c>
      <c r="B564" s="9" t="s">
        <v>6537</v>
      </c>
      <c r="C564" s="48">
        <v>463.4</v>
      </c>
      <c r="D564" s="341">
        <v>90</v>
      </c>
      <c r="E564" s="48"/>
      <c r="F564" s="81"/>
      <c r="G564" s="48">
        <f t="shared" si="8"/>
        <v>1400897.2399999998</v>
      </c>
      <c r="J564" s="351"/>
      <c r="K564" s="351"/>
    </row>
    <row r="565" spans="1:11">
      <c r="A565" s="322">
        <v>42592</v>
      </c>
      <c r="B565" s="9" t="s">
        <v>6538</v>
      </c>
      <c r="C565" s="48">
        <v>7192</v>
      </c>
      <c r="D565" s="341">
        <v>79</v>
      </c>
      <c r="E565" s="48"/>
      <c r="F565" s="81"/>
      <c r="G565" s="48">
        <f t="shared" si="8"/>
        <v>1401360.6399999997</v>
      </c>
      <c r="J565" s="351"/>
      <c r="K565" s="351"/>
    </row>
    <row r="566" spans="1:11">
      <c r="A566" s="322">
        <v>42592</v>
      </c>
      <c r="B566" s="9" t="s">
        <v>6539</v>
      </c>
      <c r="C566" s="48">
        <v>3480</v>
      </c>
      <c r="D566" s="341">
        <v>80</v>
      </c>
      <c r="E566" s="48"/>
      <c r="F566" s="81"/>
      <c r="G566" s="48">
        <f t="shared" si="8"/>
        <v>1408552.6399999997</v>
      </c>
      <c r="J566" s="351"/>
      <c r="K566" s="351"/>
    </row>
    <row r="567" spans="1:11">
      <c r="A567" s="322">
        <v>42592</v>
      </c>
      <c r="B567" s="9" t="s">
        <v>6540</v>
      </c>
      <c r="C567" s="48">
        <v>1392</v>
      </c>
      <c r="D567" s="341">
        <v>81</v>
      </c>
      <c r="E567" s="48"/>
      <c r="F567" s="81"/>
      <c r="G567" s="48">
        <f t="shared" si="8"/>
        <v>1412032.6399999997</v>
      </c>
      <c r="J567" s="351"/>
      <c r="K567" s="351"/>
    </row>
    <row r="568" spans="1:11">
      <c r="A568" s="322">
        <v>42592</v>
      </c>
      <c r="B568" s="9" t="s">
        <v>6541</v>
      </c>
      <c r="C568" s="48">
        <v>18603.2</v>
      </c>
      <c r="D568" s="341">
        <v>89</v>
      </c>
      <c r="E568" s="48"/>
      <c r="F568" s="81"/>
      <c r="G568" s="48">
        <f t="shared" si="8"/>
        <v>1413424.6399999997</v>
      </c>
      <c r="J568" s="351"/>
      <c r="K568" s="351"/>
    </row>
    <row r="569" spans="1:11">
      <c r="A569" s="322">
        <v>42592</v>
      </c>
      <c r="B569" s="9" t="s">
        <v>6542</v>
      </c>
      <c r="C569" s="48">
        <v>3140</v>
      </c>
      <c r="D569" s="341">
        <v>88</v>
      </c>
      <c r="E569" s="48"/>
      <c r="F569" s="81"/>
      <c r="G569" s="48">
        <f t="shared" si="8"/>
        <v>1432027.8399999996</v>
      </c>
      <c r="J569" s="351"/>
      <c r="K569" s="351"/>
    </row>
    <row r="570" spans="1:11">
      <c r="A570" s="322">
        <v>42592</v>
      </c>
      <c r="B570" s="9" t="s">
        <v>6543</v>
      </c>
      <c r="C570" s="48">
        <v>4817.4799999999996</v>
      </c>
      <c r="D570" s="341">
        <v>87</v>
      </c>
      <c r="E570" s="48"/>
      <c r="F570" s="81"/>
      <c r="G570" s="48">
        <f t="shared" si="8"/>
        <v>1435167.8399999996</v>
      </c>
      <c r="J570" s="351"/>
      <c r="K570" s="351"/>
    </row>
    <row r="571" spans="1:11">
      <c r="A571" s="322">
        <v>42592</v>
      </c>
      <c r="B571" s="9" t="s">
        <v>6544</v>
      </c>
      <c r="C571" s="48">
        <v>11484</v>
      </c>
      <c r="D571" s="341">
        <v>82</v>
      </c>
      <c r="E571" s="48"/>
      <c r="F571" s="81"/>
      <c r="G571" s="48">
        <f t="shared" si="8"/>
        <v>1439985.3199999996</v>
      </c>
      <c r="J571" s="351"/>
      <c r="K571" s="351"/>
    </row>
    <row r="572" spans="1:11">
      <c r="A572" s="322">
        <v>42592</v>
      </c>
      <c r="B572" s="9" t="s">
        <v>6545</v>
      </c>
      <c r="C572" s="48">
        <v>1924</v>
      </c>
      <c r="D572" s="341">
        <v>83</v>
      </c>
      <c r="E572" s="48"/>
      <c r="F572" s="81"/>
      <c r="G572" s="48">
        <f t="shared" si="8"/>
        <v>1451469.3199999996</v>
      </c>
      <c r="J572" s="351"/>
      <c r="K572" s="351"/>
    </row>
    <row r="573" spans="1:11">
      <c r="A573" s="322">
        <v>42592</v>
      </c>
      <c r="B573" s="9" t="s">
        <v>6546</v>
      </c>
      <c r="C573" s="48">
        <v>12560.02</v>
      </c>
      <c r="D573" s="341">
        <v>84</v>
      </c>
      <c r="E573" s="48"/>
      <c r="F573" s="81"/>
      <c r="G573" s="48">
        <f t="shared" si="8"/>
        <v>1453393.3199999996</v>
      </c>
      <c r="J573" s="351"/>
      <c r="K573" s="351"/>
    </row>
    <row r="574" spans="1:11">
      <c r="A574" s="322">
        <v>42592</v>
      </c>
      <c r="B574" s="9" t="s">
        <v>6547</v>
      </c>
      <c r="C574" s="48">
        <v>1978.96</v>
      </c>
      <c r="D574" s="341">
        <v>85</v>
      </c>
      <c r="E574" s="48"/>
      <c r="F574" s="81"/>
      <c r="G574" s="48">
        <f t="shared" si="8"/>
        <v>1465953.3399999996</v>
      </c>
      <c r="J574" s="351"/>
      <c r="K574" s="351"/>
    </row>
    <row r="575" spans="1:11">
      <c r="A575" s="322">
        <v>42592</v>
      </c>
      <c r="B575" s="9" t="s">
        <v>6548</v>
      </c>
      <c r="C575" s="48">
        <v>470705.09</v>
      </c>
      <c r="D575" s="341">
        <v>93</v>
      </c>
      <c r="E575" s="48"/>
      <c r="F575" s="81"/>
      <c r="G575" s="48">
        <f t="shared" si="8"/>
        <v>1467932.2999999996</v>
      </c>
      <c r="J575" s="351"/>
      <c r="K575" s="351"/>
    </row>
    <row r="576" spans="1:11">
      <c r="A576" s="322">
        <v>42592</v>
      </c>
      <c r="B576" s="284" t="s">
        <v>6549</v>
      </c>
      <c r="C576" s="48">
        <v>5000</v>
      </c>
      <c r="D576" s="341" t="s">
        <v>6789</v>
      </c>
      <c r="E576" s="48"/>
      <c r="F576" s="81"/>
      <c r="G576" s="48">
        <f t="shared" si="8"/>
        <v>1938637.3899999997</v>
      </c>
      <c r="H576" s="333" t="s">
        <v>114</v>
      </c>
      <c r="J576" s="351"/>
      <c r="K576" s="351"/>
    </row>
    <row r="577" spans="1:11">
      <c r="A577" s="322">
        <v>42592</v>
      </c>
      <c r="B577" s="9" t="s">
        <v>5077</v>
      </c>
      <c r="C577" s="48"/>
      <c r="D577" s="341"/>
      <c r="E577" s="48">
        <v>240000</v>
      </c>
      <c r="F577" s="81">
        <v>68</v>
      </c>
      <c r="G577" s="48">
        <f t="shared" si="8"/>
        <v>1943637.3899999997</v>
      </c>
      <c r="H577" s="333" t="s">
        <v>6550</v>
      </c>
      <c r="J577" s="351"/>
      <c r="K577" s="351"/>
    </row>
    <row r="578" spans="1:11">
      <c r="A578" s="322">
        <v>42592</v>
      </c>
      <c r="B578" s="9" t="s">
        <v>5077</v>
      </c>
      <c r="C578" s="48"/>
      <c r="D578" s="341"/>
      <c r="E578" s="48">
        <v>8433.0499999999993</v>
      </c>
      <c r="F578" s="81">
        <v>64</v>
      </c>
      <c r="G578" s="48">
        <f t="shared" si="8"/>
        <v>1703637.3899999997</v>
      </c>
      <c r="H578" s="333" t="s">
        <v>6551</v>
      </c>
      <c r="J578" s="351"/>
      <c r="K578" s="351"/>
    </row>
    <row r="579" spans="1:11">
      <c r="A579" s="322">
        <v>42592</v>
      </c>
      <c r="B579" s="9" t="s">
        <v>6552</v>
      </c>
      <c r="C579" s="48"/>
      <c r="D579" s="341"/>
      <c r="E579" s="48">
        <v>10000</v>
      </c>
      <c r="F579" s="81">
        <v>63</v>
      </c>
      <c r="G579" s="48">
        <f t="shared" si="8"/>
        <v>1695204.3399999996</v>
      </c>
      <c r="H579" s="333" t="s">
        <v>6553</v>
      </c>
      <c r="J579" s="351"/>
      <c r="K579" s="351"/>
    </row>
    <row r="580" spans="1:11">
      <c r="A580" s="322">
        <v>42592</v>
      </c>
      <c r="B580" s="9" t="s">
        <v>6554</v>
      </c>
      <c r="C580" s="48"/>
      <c r="D580" s="341"/>
      <c r="E580" s="48">
        <v>265094</v>
      </c>
      <c r="F580" s="81">
        <v>66</v>
      </c>
      <c r="G580" s="48">
        <f t="shared" si="8"/>
        <v>1685204.3399999996</v>
      </c>
      <c r="H580" s="333" t="s">
        <v>6555</v>
      </c>
      <c r="J580" s="351"/>
      <c r="K580" s="351"/>
    </row>
    <row r="581" spans="1:11">
      <c r="A581" s="322">
        <v>42592</v>
      </c>
      <c r="B581" s="9" t="s">
        <v>6556</v>
      </c>
      <c r="C581" s="48"/>
      <c r="D581" s="341"/>
      <c r="E581" s="48">
        <v>42420.77</v>
      </c>
      <c r="F581" s="81">
        <v>58</v>
      </c>
      <c r="G581" s="48">
        <f t="shared" si="8"/>
        <v>1420110.3399999996</v>
      </c>
      <c r="H581" s="333" t="s">
        <v>6557</v>
      </c>
      <c r="J581" s="351"/>
      <c r="K581" s="351"/>
    </row>
    <row r="582" spans="1:11">
      <c r="A582" s="322">
        <v>42592</v>
      </c>
      <c r="B582" s="299" t="s">
        <v>4180</v>
      </c>
      <c r="C582" s="48">
        <v>27.59</v>
      </c>
      <c r="D582" s="341" t="s">
        <v>759</v>
      </c>
      <c r="E582" s="48"/>
      <c r="F582" s="81"/>
      <c r="G582" s="48">
        <f t="shared" si="8"/>
        <v>1377689.5699999996</v>
      </c>
      <c r="H582" s="333" t="s">
        <v>819</v>
      </c>
      <c r="J582" s="351"/>
      <c r="K582" s="351"/>
    </row>
    <row r="583" spans="1:11">
      <c r="A583" s="322">
        <v>42592</v>
      </c>
      <c r="B583" s="299" t="s">
        <v>4181</v>
      </c>
      <c r="C583" s="48">
        <v>172.46</v>
      </c>
      <c r="D583" s="341" t="s">
        <v>759</v>
      </c>
      <c r="E583" s="48"/>
      <c r="F583" s="81"/>
      <c r="G583" s="48">
        <f t="shared" ref="G583:G646" si="9">+G584-C583+E583</f>
        <v>1377717.1599999997</v>
      </c>
      <c r="H583" s="333" t="s">
        <v>819</v>
      </c>
      <c r="J583" s="351"/>
      <c r="K583" s="351"/>
    </row>
    <row r="584" spans="1:11">
      <c r="A584" s="322">
        <v>42592</v>
      </c>
      <c r="B584" s="9" t="s">
        <v>4182</v>
      </c>
      <c r="C584" s="48"/>
      <c r="D584" s="341"/>
      <c r="E584" s="48">
        <v>42204.51</v>
      </c>
      <c r="F584" s="81">
        <v>70</v>
      </c>
      <c r="G584" s="48">
        <f t="shared" si="9"/>
        <v>1377889.6199999996</v>
      </c>
      <c r="H584" s="347" t="s">
        <v>6558</v>
      </c>
      <c r="J584" s="351"/>
      <c r="K584" s="351"/>
    </row>
    <row r="585" spans="1:11">
      <c r="A585" s="322">
        <v>42592</v>
      </c>
      <c r="B585" s="299" t="s">
        <v>4183</v>
      </c>
      <c r="C585" s="48">
        <v>33.44</v>
      </c>
      <c r="D585" s="341" t="s">
        <v>759</v>
      </c>
      <c r="E585" s="48"/>
      <c r="F585" s="81"/>
      <c r="G585" s="48">
        <f t="shared" si="9"/>
        <v>1335685.1099999996</v>
      </c>
      <c r="H585" s="333" t="s">
        <v>819</v>
      </c>
      <c r="J585" s="351"/>
      <c r="K585" s="351"/>
    </row>
    <row r="586" spans="1:11">
      <c r="A586" s="322">
        <v>42592</v>
      </c>
      <c r="B586" s="299" t="s">
        <v>4184</v>
      </c>
      <c r="C586" s="48">
        <v>209.02</v>
      </c>
      <c r="D586" s="341" t="s">
        <v>759</v>
      </c>
      <c r="E586" s="48"/>
      <c r="F586" s="81"/>
      <c r="G586" s="48">
        <f t="shared" si="9"/>
        <v>1335718.5499999996</v>
      </c>
      <c r="H586" s="333" t="s">
        <v>819</v>
      </c>
      <c r="J586" s="351"/>
      <c r="K586" s="351"/>
    </row>
    <row r="587" spans="1:11">
      <c r="A587" s="322">
        <v>42592</v>
      </c>
      <c r="B587" s="9" t="s">
        <v>4185</v>
      </c>
      <c r="C587" s="48"/>
      <c r="D587" s="341"/>
      <c r="E587" s="48">
        <v>8532.1299999999992</v>
      </c>
      <c r="F587" s="81">
        <v>70</v>
      </c>
      <c r="G587" s="48">
        <f t="shared" si="9"/>
        <v>1335927.5699999996</v>
      </c>
      <c r="H587" s="347" t="s">
        <v>6558</v>
      </c>
      <c r="J587" s="351"/>
      <c r="K587" s="351"/>
    </row>
    <row r="588" spans="1:11">
      <c r="A588" s="322">
        <v>42592</v>
      </c>
      <c r="B588" s="9" t="s">
        <v>6559</v>
      </c>
      <c r="C588" s="48">
        <v>5097</v>
      </c>
      <c r="D588" s="341">
        <v>60</v>
      </c>
      <c r="E588" s="48"/>
      <c r="F588" s="81"/>
      <c r="G588" s="48">
        <f t="shared" si="9"/>
        <v>1327395.4399999997</v>
      </c>
      <c r="J588" s="351"/>
      <c r="K588" s="351"/>
    </row>
    <row r="589" spans="1:11">
      <c r="A589" s="322">
        <v>42592</v>
      </c>
      <c r="B589" s="9" t="s">
        <v>6560</v>
      </c>
      <c r="C589" s="48">
        <v>5788.58</v>
      </c>
      <c r="D589" s="341">
        <v>62</v>
      </c>
      <c r="E589" s="48"/>
      <c r="F589" s="81"/>
      <c r="G589" s="48">
        <f t="shared" si="9"/>
        <v>1332492.4399999997</v>
      </c>
      <c r="J589" s="351"/>
      <c r="K589" s="351"/>
    </row>
    <row r="590" spans="1:11">
      <c r="A590" s="322">
        <v>42592</v>
      </c>
      <c r="B590" s="9" t="s">
        <v>6561</v>
      </c>
      <c r="C590" s="48">
        <v>200000</v>
      </c>
      <c r="D590" s="341" t="s">
        <v>774</v>
      </c>
      <c r="E590" s="48"/>
      <c r="F590" s="81"/>
      <c r="G590" s="48">
        <f t="shared" si="9"/>
        <v>1338281.0199999998</v>
      </c>
      <c r="J590" s="351"/>
      <c r="K590" s="351"/>
    </row>
    <row r="591" spans="1:11">
      <c r="A591" s="322">
        <v>42591</v>
      </c>
      <c r="B591" s="9" t="s">
        <v>6562</v>
      </c>
      <c r="C591" s="48"/>
      <c r="D591" s="405"/>
      <c r="E591" s="48">
        <v>31992.35</v>
      </c>
      <c r="F591" s="81">
        <v>62</v>
      </c>
      <c r="G591" s="48">
        <f t="shared" si="9"/>
        <v>1538281.0199999998</v>
      </c>
      <c r="H591" s="333" t="s">
        <v>6563</v>
      </c>
      <c r="J591" s="351"/>
      <c r="K591" s="351"/>
    </row>
    <row r="592" spans="1:11">
      <c r="A592" s="322">
        <v>42591</v>
      </c>
      <c r="B592" s="9" t="s">
        <v>4292</v>
      </c>
      <c r="C592" s="48"/>
      <c r="D592" s="341"/>
      <c r="E592" s="48">
        <v>1840</v>
      </c>
      <c r="F592" s="81">
        <v>89</v>
      </c>
      <c r="G592" s="48">
        <f t="shared" si="9"/>
        <v>1506288.6699999997</v>
      </c>
      <c r="H592" s="333" t="s">
        <v>6564</v>
      </c>
      <c r="J592" s="351"/>
      <c r="K592" s="351"/>
    </row>
    <row r="593" spans="1:11">
      <c r="A593" s="322">
        <v>42591</v>
      </c>
      <c r="B593" s="9" t="s">
        <v>6565</v>
      </c>
      <c r="C593" s="48">
        <v>5000</v>
      </c>
      <c r="D593" s="341">
        <v>73</v>
      </c>
      <c r="E593" s="48"/>
      <c r="F593" s="81"/>
      <c r="G593" s="48">
        <f t="shared" si="9"/>
        <v>1504448.6699999997</v>
      </c>
      <c r="J593" s="351"/>
      <c r="K593" s="351"/>
    </row>
    <row r="594" spans="1:11">
      <c r="A594" s="322">
        <v>42591</v>
      </c>
      <c r="B594" s="9" t="s">
        <v>6566</v>
      </c>
      <c r="C594" s="48">
        <v>2246.09</v>
      </c>
      <c r="D594" s="341">
        <v>71</v>
      </c>
      <c r="E594" s="48"/>
      <c r="F594" s="81"/>
      <c r="G594" s="48">
        <f t="shared" si="9"/>
        <v>1509448.6699999997</v>
      </c>
      <c r="J594" s="351"/>
      <c r="K594" s="351"/>
    </row>
    <row r="595" spans="1:11">
      <c r="A595" s="322">
        <v>42591</v>
      </c>
      <c r="B595" s="291" t="s">
        <v>6567</v>
      </c>
      <c r="C595" s="48"/>
      <c r="D595" s="341"/>
      <c r="E595" s="48">
        <v>300720</v>
      </c>
      <c r="F595" s="81"/>
      <c r="G595" s="48">
        <f t="shared" si="9"/>
        <v>1511694.7599999998</v>
      </c>
      <c r="J595" s="351"/>
      <c r="K595" s="351"/>
    </row>
    <row r="596" spans="1:11">
      <c r="A596" s="322">
        <v>42591</v>
      </c>
      <c r="B596" s="9" t="s">
        <v>6568</v>
      </c>
      <c r="C596" s="48"/>
      <c r="D596" s="341"/>
      <c r="E596" s="48">
        <v>100000</v>
      </c>
      <c r="F596" s="81">
        <v>65</v>
      </c>
      <c r="G596" s="48">
        <f t="shared" si="9"/>
        <v>1210974.7599999998</v>
      </c>
      <c r="H596" s="333" t="s">
        <v>6569</v>
      </c>
      <c r="J596" s="351"/>
      <c r="K596" s="351"/>
    </row>
    <row r="597" spans="1:11">
      <c r="A597" s="322">
        <v>42591</v>
      </c>
      <c r="B597" s="9" t="s">
        <v>6570</v>
      </c>
      <c r="C597" s="48">
        <v>593411.06000000006</v>
      </c>
      <c r="D597" s="341">
        <v>72</v>
      </c>
      <c r="E597" s="48"/>
      <c r="F597" s="81"/>
      <c r="G597" s="48">
        <f t="shared" si="9"/>
        <v>1110974.7599999998</v>
      </c>
      <c r="J597" s="351"/>
      <c r="K597" s="351"/>
    </row>
    <row r="598" spans="1:11">
      <c r="A598" s="322">
        <v>42591</v>
      </c>
      <c r="B598" s="9" t="s">
        <v>6571</v>
      </c>
      <c r="C598" s="48"/>
      <c r="D598" s="341"/>
      <c r="E598" s="48">
        <v>297000</v>
      </c>
      <c r="F598" s="81">
        <v>71</v>
      </c>
      <c r="G598" s="48">
        <f t="shared" si="9"/>
        <v>1704385.8199999998</v>
      </c>
      <c r="H598" s="333" t="s">
        <v>6572</v>
      </c>
      <c r="J598" s="351"/>
      <c r="K598" s="351"/>
    </row>
    <row r="599" spans="1:11">
      <c r="A599" s="322">
        <v>42591</v>
      </c>
      <c r="B599" s="9" t="s">
        <v>6573</v>
      </c>
      <c r="C599" s="48"/>
      <c r="D599" s="341"/>
      <c r="E599" s="48">
        <v>2894.35</v>
      </c>
      <c r="F599" s="81">
        <v>82</v>
      </c>
      <c r="G599" s="48">
        <f t="shared" si="9"/>
        <v>1407385.8199999998</v>
      </c>
      <c r="H599" s="333" t="s">
        <v>6574</v>
      </c>
      <c r="J599" s="351"/>
      <c r="K599" s="351"/>
    </row>
    <row r="600" spans="1:11">
      <c r="A600" s="322">
        <v>42591</v>
      </c>
      <c r="B600" s="9" t="s">
        <v>6575</v>
      </c>
      <c r="C600" s="48"/>
      <c r="D600" s="341"/>
      <c r="E600" s="48">
        <v>165</v>
      </c>
      <c r="F600" s="81" t="s">
        <v>773</v>
      </c>
      <c r="G600" s="48">
        <f t="shared" si="9"/>
        <v>1404491.4699999997</v>
      </c>
      <c r="J600" s="351"/>
      <c r="K600" s="351"/>
    </row>
    <row r="601" spans="1:11">
      <c r="A601" s="322">
        <v>42591</v>
      </c>
      <c r="B601" s="9" t="s">
        <v>6576</v>
      </c>
      <c r="C601" s="48"/>
      <c r="D601" s="341"/>
      <c r="E601" s="48">
        <v>21328</v>
      </c>
      <c r="F601" s="361">
        <v>54</v>
      </c>
      <c r="G601" s="48">
        <f t="shared" si="9"/>
        <v>1404326.4699999997</v>
      </c>
      <c r="H601" s="333" t="s">
        <v>6577</v>
      </c>
      <c r="J601" s="351"/>
      <c r="K601" s="351"/>
    </row>
    <row r="602" spans="1:11">
      <c r="A602" s="322">
        <v>42591</v>
      </c>
      <c r="B602" s="291" t="s">
        <v>6578</v>
      </c>
      <c r="C602" s="48"/>
      <c r="D602" s="341"/>
      <c r="E602" s="48">
        <v>97713.51</v>
      </c>
      <c r="F602" s="81">
        <v>72</v>
      </c>
      <c r="G602" s="48">
        <f t="shared" si="9"/>
        <v>1382998.4699999997</v>
      </c>
      <c r="H602" s="333" t="s">
        <v>6579</v>
      </c>
      <c r="I602" s="2" t="s">
        <v>6580</v>
      </c>
      <c r="J602" s="351"/>
      <c r="K602" s="351"/>
    </row>
    <row r="603" spans="1:11">
      <c r="A603" s="322">
        <v>42591</v>
      </c>
      <c r="B603" s="284" t="s">
        <v>6581</v>
      </c>
      <c r="C603" s="48">
        <v>5000</v>
      </c>
      <c r="D603" s="341" t="s">
        <v>6789</v>
      </c>
      <c r="E603" s="48"/>
      <c r="F603" s="81"/>
      <c r="G603" s="48">
        <f t="shared" si="9"/>
        <v>1285284.9599999997</v>
      </c>
      <c r="H603" s="333" t="s">
        <v>114</v>
      </c>
      <c r="J603" s="351"/>
      <c r="K603" s="351"/>
    </row>
    <row r="604" spans="1:11">
      <c r="A604" s="322">
        <v>42591</v>
      </c>
      <c r="B604" s="9" t="s">
        <v>5045</v>
      </c>
      <c r="C604" s="48"/>
      <c r="D604" s="341"/>
      <c r="E604" s="48">
        <v>70000</v>
      </c>
      <c r="F604" s="81">
        <v>58</v>
      </c>
      <c r="G604" s="48">
        <f t="shared" si="9"/>
        <v>1290284.9599999997</v>
      </c>
      <c r="H604" s="333" t="s">
        <v>6582</v>
      </c>
      <c r="J604" s="351"/>
      <c r="K604" s="351"/>
    </row>
    <row r="605" spans="1:11">
      <c r="A605" s="322">
        <v>42591</v>
      </c>
      <c r="B605" s="9" t="s">
        <v>6583</v>
      </c>
      <c r="C605" s="48"/>
      <c r="D605" s="341"/>
      <c r="E605" s="48">
        <v>113700</v>
      </c>
      <c r="F605" s="81">
        <v>61</v>
      </c>
      <c r="G605" s="48">
        <f t="shared" si="9"/>
        <v>1220284.9599999997</v>
      </c>
      <c r="H605" s="333" t="s">
        <v>6584</v>
      </c>
      <c r="J605" s="351"/>
      <c r="K605" s="351"/>
    </row>
    <row r="606" spans="1:11">
      <c r="A606" s="322">
        <v>42591</v>
      </c>
      <c r="B606" s="9" t="s">
        <v>5045</v>
      </c>
      <c r="C606" s="48"/>
      <c r="D606" s="341"/>
      <c r="E606" s="48">
        <v>7000</v>
      </c>
      <c r="F606" s="81">
        <v>74</v>
      </c>
      <c r="G606" s="48">
        <f t="shared" si="9"/>
        <v>1106584.9599999997</v>
      </c>
      <c r="H606" s="333" t="s">
        <v>6585</v>
      </c>
      <c r="J606" s="351"/>
      <c r="K606" s="351"/>
    </row>
    <row r="607" spans="1:11">
      <c r="A607" s="322">
        <v>42591</v>
      </c>
      <c r="B607" s="9" t="s">
        <v>6586</v>
      </c>
      <c r="C607" s="48"/>
      <c r="D607" s="341"/>
      <c r="E607" s="48">
        <v>222158.81</v>
      </c>
      <c r="F607" s="81">
        <v>50</v>
      </c>
      <c r="G607" s="48">
        <f t="shared" si="9"/>
        <v>1099584.9599999997</v>
      </c>
      <c r="H607" s="333" t="s">
        <v>6587</v>
      </c>
      <c r="J607" s="351"/>
      <c r="K607" s="351"/>
    </row>
    <row r="608" spans="1:11">
      <c r="A608" s="322">
        <v>42591</v>
      </c>
      <c r="B608" s="9" t="s">
        <v>6588</v>
      </c>
      <c r="C608" s="48"/>
      <c r="D608" s="341"/>
      <c r="E608" s="48">
        <v>52270.54</v>
      </c>
      <c r="F608" s="81">
        <v>45</v>
      </c>
      <c r="G608" s="48">
        <f t="shared" si="9"/>
        <v>877426.14999999967</v>
      </c>
      <c r="H608" s="333" t="s">
        <v>6589</v>
      </c>
      <c r="J608" s="351"/>
      <c r="K608" s="351"/>
    </row>
    <row r="609" spans="1:11">
      <c r="A609" s="322">
        <v>42591</v>
      </c>
      <c r="B609" s="294" t="s">
        <v>6590</v>
      </c>
      <c r="C609" s="48"/>
      <c r="D609" s="341"/>
      <c r="E609" s="48">
        <v>2615.2399999999998</v>
      </c>
      <c r="F609" s="81" t="s">
        <v>779</v>
      </c>
      <c r="G609" s="48">
        <f t="shared" si="9"/>
        <v>825155.60999999964</v>
      </c>
      <c r="H609" s="333" t="s">
        <v>779</v>
      </c>
      <c r="J609" s="351"/>
      <c r="K609" s="351"/>
    </row>
    <row r="610" spans="1:11">
      <c r="A610" s="322">
        <v>42591</v>
      </c>
      <c r="B610" s="299" t="s">
        <v>4180</v>
      </c>
      <c r="C610" s="48">
        <v>16.66</v>
      </c>
      <c r="D610" s="341" t="s">
        <v>759</v>
      </c>
      <c r="E610" s="48"/>
      <c r="F610" s="81"/>
      <c r="G610" s="48">
        <f t="shared" si="9"/>
        <v>822540.36999999965</v>
      </c>
      <c r="H610" s="333" t="s">
        <v>819</v>
      </c>
      <c r="J610" s="351"/>
      <c r="K610" s="351"/>
    </row>
    <row r="611" spans="1:11">
      <c r="A611" s="322">
        <v>42591</v>
      </c>
      <c r="B611" s="299" t="s">
        <v>4181</v>
      </c>
      <c r="C611" s="48">
        <v>104.14</v>
      </c>
      <c r="D611" s="341" t="s">
        <v>759</v>
      </c>
      <c r="E611" s="48"/>
      <c r="F611" s="81"/>
      <c r="G611" s="48">
        <f t="shared" si="9"/>
        <v>822557.02999999968</v>
      </c>
      <c r="H611" s="333" t="s">
        <v>819</v>
      </c>
      <c r="J611" s="351"/>
      <c r="K611" s="351"/>
    </row>
    <row r="612" spans="1:11">
      <c r="A612" s="322">
        <v>42591</v>
      </c>
      <c r="B612" s="9" t="s">
        <v>4182</v>
      </c>
      <c r="C612" s="48"/>
      <c r="D612" s="341"/>
      <c r="E612" s="48">
        <v>15918.03</v>
      </c>
      <c r="F612" s="81">
        <v>59</v>
      </c>
      <c r="G612" s="48">
        <f t="shared" si="9"/>
        <v>822661.16999999969</v>
      </c>
      <c r="H612" s="347" t="s">
        <v>6591</v>
      </c>
      <c r="J612" s="351"/>
      <c r="K612" s="351"/>
    </row>
    <row r="613" spans="1:11">
      <c r="A613" s="322">
        <v>42591</v>
      </c>
      <c r="B613" s="299" t="s">
        <v>4183</v>
      </c>
      <c r="C613" s="48">
        <v>25.27</v>
      </c>
      <c r="D613" s="341" t="s">
        <v>759</v>
      </c>
      <c r="E613" s="48"/>
      <c r="F613" s="81"/>
      <c r="G613" s="48">
        <f t="shared" si="9"/>
        <v>806743.13999999966</v>
      </c>
      <c r="H613" s="333" t="s">
        <v>819</v>
      </c>
      <c r="J613" s="351"/>
      <c r="K613" s="351"/>
    </row>
    <row r="614" spans="1:11">
      <c r="A614" s="322">
        <v>42591</v>
      </c>
      <c r="B614" s="299" t="s">
        <v>4184</v>
      </c>
      <c r="C614" s="48">
        <v>157.91999999999999</v>
      </c>
      <c r="D614" s="341" t="s">
        <v>759</v>
      </c>
      <c r="E614" s="48"/>
      <c r="F614" s="81"/>
      <c r="G614" s="48">
        <f t="shared" si="9"/>
        <v>806768.40999999968</v>
      </c>
      <c r="H614" s="333" t="s">
        <v>819</v>
      </c>
      <c r="J614" s="351"/>
      <c r="K614" s="351"/>
    </row>
    <row r="615" spans="1:11">
      <c r="A615" s="322">
        <v>42591</v>
      </c>
      <c r="B615" s="9" t="s">
        <v>4185</v>
      </c>
      <c r="C615" s="48"/>
      <c r="D615" s="341"/>
      <c r="E615" s="48">
        <v>6445.93</v>
      </c>
      <c r="F615" s="81">
        <v>59</v>
      </c>
      <c r="G615" s="48">
        <f t="shared" si="9"/>
        <v>806926.32999999973</v>
      </c>
      <c r="H615" s="347" t="s">
        <v>6591</v>
      </c>
      <c r="J615" s="351"/>
      <c r="K615" s="351"/>
    </row>
    <row r="616" spans="1:11">
      <c r="A616" s="322">
        <v>42591</v>
      </c>
      <c r="B616" s="9" t="s">
        <v>6592</v>
      </c>
      <c r="C616" s="48">
        <v>6209.98</v>
      </c>
      <c r="D616" s="341">
        <v>63</v>
      </c>
      <c r="E616" s="48"/>
      <c r="F616" s="81"/>
      <c r="G616" s="48">
        <f t="shared" si="9"/>
        <v>800480.39999999967</v>
      </c>
      <c r="J616" s="351"/>
      <c r="K616" s="351"/>
    </row>
    <row r="617" spans="1:11">
      <c r="A617" s="322">
        <v>42590</v>
      </c>
      <c r="B617" s="389" t="s">
        <v>6593</v>
      </c>
      <c r="C617" s="48"/>
      <c r="D617" s="341"/>
      <c r="E617" s="48">
        <v>9508.51</v>
      </c>
      <c r="F617" s="81">
        <v>55</v>
      </c>
      <c r="G617" s="48">
        <f t="shared" si="9"/>
        <v>806690.37999999966</v>
      </c>
      <c r="H617" s="333" t="s">
        <v>6594</v>
      </c>
      <c r="J617" s="351"/>
      <c r="K617" s="351"/>
    </row>
    <row r="618" spans="1:11">
      <c r="A618" s="322">
        <v>42590</v>
      </c>
      <c r="B618" s="389" t="s">
        <v>6595</v>
      </c>
      <c r="C618" s="48"/>
      <c r="D618" s="341"/>
      <c r="E618" s="48">
        <v>2718.32</v>
      </c>
      <c r="F618" s="81">
        <v>56</v>
      </c>
      <c r="G618" s="48">
        <f t="shared" si="9"/>
        <v>797181.86999999965</v>
      </c>
      <c r="H618" s="333" t="s">
        <v>6596</v>
      </c>
      <c r="J618" s="351"/>
      <c r="K618" s="351"/>
    </row>
    <row r="619" spans="1:11">
      <c r="A619" s="322">
        <v>42590</v>
      </c>
      <c r="B619" s="9" t="s">
        <v>6597</v>
      </c>
      <c r="C619" s="48">
        <v>23256</v>
      </c>
      <c r="D619" s="341">
        <v>10</v>
      </c>
      <c r="E619" s="48"/>
      <c r="F619" s="81"/>
      <c r="G619" s="48">
        <f t="shared" si="9"/>
        <v>794463.5499999997</v>
      </c>
      <c r="J619" s="351"/>
      <c r="K619" s="351"/>
    </row>
    <row r="620" spans="1:11">
      <c r="A620" s="322">
        <v>42590</v>
      </c>
      <c r="B620" s="9" t="s">
        <v>6598</v>
      </c>
      <c r="C620" s="48">
        <v>7666.42</v>
      </c>
      <c r="D620" s="341">
        <v>69</v>
      </c>
      <c r="E620" s="48"/>
      <c r="F620" s="81"/>
      <c r="G620" s="48">
        <f t="shared" si="9"/>
        <v>817719.5499999997</v>
      </c>
      <c r="J620" s="351"/>
      <c r="K620" s="351"/>
    </row>
    <row r="621" spans="1:11">
      <c r="A621" s="322">
        <v>42590</v>
      </c>
      <c r="B621" s="9" t="s">
        <v>6599</v>
      </c>
      <c r="C621" s="48">
        <v>11443.87</v>
      </c>
      <c r="D621" s="341">
        <v>68</v>
      </c>
      <c r="E621" s="48"/>
      <c r="F621" s="81"/>
      <c r="G621" s="48">
        <f t="shared" si="9"/>
        <v>825385.96999999974</v>
      </c>
      <c r="J621" s="351"/>
      <c r="K621" s="351"/>
    </row>
    <row r="622" spans="1:11">
      <c r="A622" s="322">
        <v>42590</v>
      </c>
      <c r="B622" s="9" t="s">
        <v>6600</v>
      </c>
      <c r="C622" s="48">
        <v>12666.1</v>
      </c>
      <c r="D622" s="341">
        <v>67</v>
      </c>
      <c r="E622" s="48"/>
      <c r="F622" s="81"/>
      <c r="G622" s="48">
        <f t="shared" si="9"/>
        <v>836829.83999999973</v>
      </c>
      <c r="J622" s="351"/>
      <c r="K622" s="351"/>
    </row>
    <row r="623" spans="1:11">
      <c r="A623" s="322">
        <v>42590</v>
      </c>
      <c r="B623" s="9" t="s">
        <v>6601</v>
      </c>
      <c r="C623" s="48">
        <v>5013.78</v>
      </c>
      <c r="D623" s="341">
        <v>66</v>
      </c>
      <c r="E623" s="48"/>
      <c r="F623" s="81"/>
      <c r="G623" s="48">
        <f t="shared" si="9"/>
        <v>849495.93999999971</v>
      </c>
      <c r="J623" s="351"/>
      <c r="K623" s="351"/>
    </row>
    <row r="624" spans="1:11">
      <c r="A624" s="322">
        <v>42590</v>
      </c>
      <c r="B624" s="9" t="s">
        <v>6602</v>
      </c>
      <c r="C624" s="48">
        <v>8528.67</v>
      </c>
      <c r="D624" s="341">
        <v>65</v>
      </c>
      <c r="E624" s="48"/>
      <c r="F624" s="81"/>
      <c r="G624" s="48">
        <f t="shared" si="9"/>
        <v>854509.71999999974</v>
      </c>
      <c r="J624" s="351"/>
      <c r="K624" s="351"/>
    </row>
    <row r="625" spans="1:11">
      <c r="A625" s="322">
        <v>42590</v>
      </c>
      <c r="B625" s="9" t="s">
        <v>6603</v>
      </c>
      <c r="C625" s="48">
        <v>16861.61</v>
      </c>
      <c r="D625" s="341">
        <v>64</v>
      </c>
      <c r="E625" s="48"/>
      <c r="F625" s="81"/>
      <c r="G625" s="48">
        <f t="shared" si="9"/>
        <v>863038.38999999978</v>
      </c>
      <c r="J625" s="351"/>
      <c r="K625" s="351"/>
    </row>
    <row r="626" spans="1:11">
      <c r="A626" s="322">
        <v>42590</v>
      </c>
      <c r="B626" s="9" t="s">
        <v>6604</v>
      </c>
      <c r="C626" s="48">
        <v>7552.61</v>
      </c>
      <c r="D626" s="341">
        <v>61</v>
      </c>
      <c r="E626" s="48"/>
      <c r="F626" s="81"/>
      <c r="G626" s="48">
        <f t="shared" si="9"/>
        <v>879899.99999999977</v>
      </c>
      <c r="J626" s="351"/>
      <c r="K626" s="351"/>
    </row>
    <row r="627" spans="1:11">
      <c r="A627" s="322">
        <v>42590</v>
      </c>
      <c r="B627" s="9" t="s">
        <v>6605</v>
      </c>
      <c r="C627" s="48"/>
      <c r="D627" s="341"/>
      <c r="E627" s="48">
        <v>3030</v>
      </c>
      <c r="F627" s="81">
        <v>57</v>
      </c>
      <c r="G627" s="48">
        <f t="shared" si="9"/>
        <v>887452.60999999975</v>
      </c>
      <c r="H627" s="333" t="s">
        <v>6606</v>
      </c>
      <c r="I627" s="2" t="s">
        <v>6607</v>
      </c>
      <c r="J627" s="351"/>
      <c r="K627" s="351"/>
    </row>
    <row r="628" spans="1:11">
      <c r="A628" s="322">
        <v>42590</v>
      </c>
      <c r="B628" s="9" t="s">
        <v>6608</v>
      </c>
      <c r="C628" s="48"/>
      <c r="D628" s="341"/>
      <c r="E628" s="48">
        <v>79000</v>
      </c>
      <c r="F628" s="81">
        <v>60</v>
      </c>
      <c r="G628" s="48">
        <f t="shared" si="9"/>
        <v>884422.60999999975</v>
      </c>
      <c r="H628" s="333" t="s">
        <v>6609</v>
      </c>
      <c r="J628" s="351"/>
      <c r="K628" s="351"/>
    </row>
    <row r="629" spans="1:11">
      <c r="A629" s="322">
        <v>42590</v>
      </c>
      <c r="B629" s="9" t="s">
        <v>6610</v>
      </c>
      <c r="C629" s="48">
        <v>184688.6</v>
      </c>
      <c r="D629" s="341">
        <v>70</v>
      </c>
      <c r="E629" s="48"/>
      <c r="F629" s="81"/>
      <c r="G629" s="48">
        <f t="shared" si="9"/>
        <v>805422.60999999975</v>
      </c>
      <c r="J629" s="351"/>
      <c r="K629" s="351"/>
    </row>
    <row r="630" spans="1:11">
      <c r="A630" s="322">
        <v>42590</v>
      </c>
      <c r="B630" s="9" t="s">
        <v>5045</v>
      </c>
      <c r="C630" s="48"/>
      <c r="D630" s="341"/>
      <c r="E630" s="48">
        <v>529.23</v>
      </c>
      <c r="F630" s="81">
        <v>67</v>
      </c>
      <c r="G630" s="48">
        <f t="shared" si="9"/>
        <v>990111.20999999973</v>
      </c>
      <c r="H630" s="333" t="s">
        <v>6611</v>
      </c>
      <c r="I630" s="2" t="s">
        <v>6612</v>
      </c>
      <c r="J630" s="351"/>
      <c r="K630" s="351"/>
    </row>
    <row r="631" spans="1:11">
      <c r="A631" s="322">
        <v>42590</v>
      </c>
      <c r="B631" s="9" t="s">
        <v>6613</v>
      </c>
      <c r="C631" s="48"/>
      <c r="D631" s="341"/>
      <c r="E631" s="48">
        <v>280000</v>
      </c>
      <c r="F631" s="81">
        <v>53</v>
      </c>
      <c r="G631" s="48">
        <f t="shared" si="9"/>
        <v>989581.97999999975</v>
      </c>
      <c r="H631" s="333" t="s">
        <v>6614</v>
      </c>
      <c r="J631" s="351"/>
      <c r="K631" s="351"/>
    </row>
    <row r="632" spans="1:11">
      <c r="A632" s="322">
        <v>42590</v>
      </c>
      <c r="B632" s="9" t="s">
        <v>5077</v>
      </c>
      <c r="C632" s="48"/>
      <c r="D632" s="341"/>
      <c r="E632" s="48">
        <v>10000</v>
      </c>
      <c r="F632" s="81">
        <v>29</v>
      </c>
      <c r="G632" s="48">
        <f t="shared" si="9"/>
        <v>709581.97999999975</v>
      </c>
      <c r="H632" s="333" t="s">
        <v>6615</v>
      </c>
      <c r="J632" s="351"/>
      <c r="K632" s="351"/>
    </row>
    <row r="633" spans="1:11">
      <c r="A633" s="322">
        <v>42590</v>
      </c>
      <c r="B633" s="9" t="s">
        <v>5077</v>
      </c>
      <c r="C633" s="48"/>
      <c r="D633" s="341"/>
      <c r="E633" s="48">
        <v>3030</v>
      </c>
      <c r="F633" s="81">
        <v>49</v>
      </c>
      <c r="G633" s="48">
        <f t="shared" si="9"/>
        <v>699581.97999999975</v>
      </c>
      <c r="H633" s="333" t="s">
        <v>6616</v>
      </c>
      <c r="J633" s="351"/>
      <c r="K633" s="351"/>
    </row>
    <row r="634" spans="1:11">
      <c r="A634" s="322">
        <v>42590</v>
      </c>
      <c r="B634" s="284" t="s">
        <v>6617</v>
      </c>
      <c r="C634" s="48">
        <v>5000</v>
      </c>
      <c r="D634" s="341" t="s">
        <v>6789</v>
      </c>
      <c r="E634" s="48"/>
      <c r="F634" s="81"/>
      <c r="G634" s="48">
        <f t="shared" si="9"/>
        <v>696551.97999999975</v>
      </c>
      <c r="H634" s="333" t="s">
        <v>114</v>
      </c>
      <c r="J634" s="351"/>
      <c r="K634" s="351"/>
    </row>
    <row r="635" spans="1:11">
      <c r="A635" s="322">
        <v>42590</v>
      </c>
      <c r="B635" s="9" t="s">
        <v>6618</v>
      </c>
      <c r="C635" s="48"/>
      <c r="D635" s="341"/>
      <c r="E635" s="48">
        <v>1840</v>
      </c>
      <c r="F635" s="81">
        <v>52</v>
      </c>
      <c r="G635" s="48">
        <f t="shared" si="9"/>
        <v>701551.97999999975</v>
      </c>
      <c r="H635" s="333" t="s">
        <v>6619</v>
      </c>
      <c r="I635" s="2" t="s">
        <v>6620</v>
      </c>
      <c r="J635" s="351"/>
      <c r="K635" s="351"/>
    </row>
    <row r="636" spans="1:11">
      <c r="A636" s="322">
        <v>42590</v>
      </c>
      <c r="B636" s="299" t="s">
        <v>4180</v>
      </c>
      <c r="C636" s="48">
        <v>12.68</v>
      </c>
      <c r="D636" s="341" t="s">
        <v>759</v>
      </c>
      <c r="E636" s="48"/>
      <c r="F636" s="81"/>
      <c r="G636" s="48">
        <f t="shared" si="9"/>
        <v>699711.97999999975</v>
      </c>
      <c r="H636" s="333" t="s">
        <v>819</v>
      </c>
      <c r="J636" s="351"/>
      <c r="K636" s="351"/>
    </row>
    <row r="637" spans="1:11">
      <c r="A637" s="322">
        <v>42590</v>
      </c>
      <c r="B637" s="299" t="s">
        <v>4181</v>
      </c>
      <c r="C637" s="48">
        <v>79.27</v>
      </c>
      <c r="D637" s="341" t="s">
        <v>759</v>
      </c>
      <c r="E637" s="48"/>
      <c r="F637" s="81"/>
      <c r="G637" s="48">
        <f t="shared" si="9"/>
        <v>699724.6599999998</v>
      </c>
      <c r="H637" s="333" t="s">
        <v>819</v>
      </c>
      <c r="J637" s="351"/>
      <c r="K637" s="351"/>
    </row>
    <row r="638" spans="1:11">
      <c r="A638" s="322">
        <v>42590</v>
      </c>
      <c r="B638" s="9" t="s">
        <v>4182</v>
      </c>
      <c r="C638" s="48"/>
      <c r="D638" s="341"/>
      <c r="E638" s="48">
        <v>7416.36</v>
      </c>
      <c r="F638" s="81">
        <v>44</v>
      </c>
      <c r="G638" s="48">
        <f t="shared" si="9"/>
        <v>699803.92999999982</v>
      </c>
      <c r="H638" s="347" t="s">
        <v>6621</v>
      </c>
      <c r="J638" s="351"/>
      <c r="K638" s="351"/>
    </row>
    <row r="639" spans="1:11">
      <c r="A639" s="322">
        <v>42590</v>
      </c>
      <c r="B639" s="299" t="s">
        <v>4183</v>
      </c>
      <c r="C639" s="48">
        <v>45.51</v>
      </c>
      <c r="D639" s="341" t="s">
        <v>759</v>
      </c>
      <c r="E639" s="48"/>
      <c r="F639" s="81"/>
      <c r="G639" s="48">
        <f t="shared" si="9"/>
        <v>692387.56999999983</v>
      </c>
      <c r="H639" s="333" t="s">
        <v>819</v>
      </c>
      <c r="J639" s="351"/>
      <c r="K639" s="351"/>
    </row>
    <row r="640" spans="1:11">
      <c r="A640" s="322">
        <v>42590</v>
      </c>
      <c r="B640" s="299" t="s">
        <v>4184</v>
      </c>
      <c r="C640" s="48">
        <v>284.45999999999998</v>
      </c>
      <c r="D640" s="341" t="s">
        <v>759</v>
      </c>
      <c r="E640" s="48"/>
      <c r="F640" s="81"/>
      <c r="G640" s="48">
        <f t="shared" si="9"/>
        <v>692433.07999999984</v>
      </c>
      <c r="H640" s="333" t="s">
        <v>819</v>
      </c>
      <c r="J640" s="351"/>
      <c r="K640" s="351"/>
    </row>
    <row r="641" spans="1:11">
      <c r="A641" s="322">
        <v>42590</v>
      </c>
      <c r="B641" s="9" t="s">
        <v>4185</v>
      </c>
      <c r="C641" s="48"/>
      <c r="D641" s="341"/>
      <c r="E641" s="48">
        <v>11610.98</v>
      </c>
      <c r="F641" s="81">
        <v>44</v>
      </c>
      <c r="G641" s="48">
        <f t="shared" si="9"/>
        <v>692717.5399999998</v>
      </c>
      <c r="H641" s="347" t="s">
        <v>6621</v>
      </c>
      <c r="J641" s="351"/>
      <c r="K641" s="351"/>
    </row>
    <row r="642" spans="1:11">
      <c r="A642" s="322">
        <v>42588</v>
      </c>
      <c r="B642" s="284" t="s">
        <v>6622</v>
      </c>
      <c r="C642" s="48">
        <v>3000</v>
      </c>
      <c r="D642" s="341" t="s">
        <v>6789</v>
      </c>
      <c r="E642" s="48"/>
      <c r="F642" s="361"/>
      <c r="G642" s="48">
        <f t="shared" si="9"/>
        <v>681106.55999999982</v>
      </c>
      <c r="J642" s="351"/>
      <c r="K642" s="351"/>
    </row>
    <row r="643" spans="1:11">
      <c r="A643" s="322">
        <v>42588</v>
      </c>
      <c r="B643" s="9" t="s">
        <v>5677</v>
      </c>
      <c r="C643" s="48"/>
      <c r="D643" s="341"/>
      <c r="E643" s="48">
        <v>18000</v>
      </c>
      <c r="F643" s="81">
        <v>51</v>
      </c>
      <c r="G643" s="48">
        <f t="shared" si="9"/>
        <v>684106.55999999982</v>
      </c>
      <c r="H643" s="333" t="s">
        <v>6623</v>
      </c>
      <c r="J643" s="351"/>
      <c r="K643" s="351"/>
    </row>
    <row r="644" spans="1:11">
      <c r="A644" s="322">
        <v>42588</v>
      </c>
      <c r="B644" s="9" t="s">
        <v>6624</v>
      </c>
      <c r="C644" s="48"/>
      <c r="D644" s="341"/>
      <c r="E644" s="48">
        <v>199131.5</v>
      </c>
      <c r="F644" s="81">
        <v>35</v>
      </c>
      <c r="G644" s="48">
        <f t="shared" si="9"/>
        <v>666106.55999999982</v>
      </c>
      <c r="H644" s="333" t="s">
        <v>6625</v>
      </c>
      <c r="J644" s="351"/>
      <c r="K644" s="351"/>
    </row>
    <row r="645" spans="1:11">
      <c r="A645" s="322">
        <v>42590</v>
      </c>
      <c r="B645" s="9" t="s">
        <v>6626</v>
      </c>
      <c r="C645" s="48">
        <v>3301</v>
      </c>
      <c r="D645" s="341">
        <v>4</v>
      </c>
      <c r="E645" s="48"/>
      <c r="F645" s="81"/>
      <c r="G645" s="48">
        <f t="shared" si="9"/>
        <v>466975.05999999982</v>
      </c>
      <c r="J645" s="351"/>
      <c r="K645" s="351"/>
    </row>
    <row r="646" spans="1:11">
      <c r="A646" s="322">
        <v>42587</v>
      </c>
      <c r="B646" s="9" t="s">
        <v>6627</v>
      </c>
      <c r="C646" s="48"/>
      <c r="D646" s="341"/>
      <c r="E646" s="48">
        <v>2000</v>
      </c>
      <c r="F646" s="81">
        <v>46</v>
      </c>
      <c r="G646" s="48">
        <f t="shared" si="9"/>
        <v>470276.05999999982</v>
      </c>
      <c r="J646" s="351"/>
      <c r="K646" s="351"/>
    </row>
    <row r="647" spans="1:11">
      <c r="A647" s="322">
        <v>42587</v>
      </c>
      <c r="B647" s="9" t="s">
        <v>6628</v>
      </c>
      <c r="C647" s="48">
        <v>257800</v>
      </c>
      <c r="D647" s="341">
        <v>55</v>
      </c>
      <c r="E647" s="48"/>
      <c r="F647" s="81"/>
      <c r="G647" s="48">
        <f t="shared" ref="G647:G710" si="10">+G648-C647+E647</f>
        <v>468276.05999999982</v>
      </c>
      <c r="J647" s="351"/>
      <c r="K647" s="351"/>
    </row>
    <row r="648" spans="1:11">
      <c r="A648" s="322">
        <v>42587</v>
      </c>
      <c r="B648" s="9" t="s">
        <v>6629</v>
      </c>
      <c r="C648" s="48"/>
      <c r="D648" s="341"/>
      <c r="E648" s="48">
        <v>292000</v>
      </c>
      <c r="F648" s="81">
        <v>47</v>
      </c>
      <c r="G648" s="48">
        <f t="shared" si="10"/>
        <v>726076.05999999982</v>
      </c>
      <c r="J648" s="351"/>
      <c r="K648" s="351"/>
    </row>
    <row r="649" spans="1:11">
      <c r="A649" s="322">
        <v>42587</v>
      </c>
      <c r="B649" s="9" t="s">
        <v>6630</v>
      </c>
      <c r="C649" s="48">
        <v>2800</v>
      </c>
      <c r="D649" s="341">
        <v>52</v>
      </c>
      <c r="E649" s="48"/>
      <c r="F649" s="81"/>
      <c r="G649" s="48">
        <f t="shared" si="10"/>
        <v>434076.05999999982</v>
      </c>
      <c r="J649" s="351"/>
      <c r="K649" s="351"/>
    </row>
    <row r="650" spans="1:11">
      <c r="A650" s="322">
        <v>42587</v>
      </c>
      <c r="B650" s="9" t="s">
        <v>6631</v>
      </c>
      <c r="C650" s="48">
        <v>153021.51</v>
      </c>
      <c r="D650" s="341">
        <v>56</v>
      </c>
      <c r="E650" s="48"/>
      <c r="F650" s="81"/>
      <c r="G650" s="48">
        <f t="shared" si="10"/>
        <v>436876.05999999982</v>
      </c>
      <c r="J650" s="351"/>
      <c r="K650" s="351"/>
    </row>
    <row r="651" spans="1:11">
      <c r="A651" s="322">
        <v>42587</v>
      </c>
      <c r="B651" s="9" t="s">
        <v>6632</v>
      </c>
      <c r="C651" s="48"/>
      <c r="D651" s="341"/>
      <c r="E651" s="48">
        <v>2237.6999999999998</v>
      </c>
      <c r="F651" s="81">
        <v>81</v>
      </c>
      <c r="G651" s="48">
        <f t="shared" si="10"/>
        <v>589897.56999999983</v>
      </c>
      <c r="H651" s="333" t="s">
        <v>6633</v>
      </c>
      <c r="J651" s="351"/>
      <c r="K651" s="351"/>
    </row>
    <row r="652" spans="1:11">
      <c r="A652" s="322">
        <v>42587</v>
      </c>
      <c r="B652" s="9" t="s">
        <v>6634</v>
      </c>
      <c r="C652" s="48"/>
      <c r="D652" s="341"/>
      <c r="E652" s="48">
        <v>9201.5499999999993</v>
      </c>
      <c r="F652" s="81">
        <v>60</v>
      </c>
      <c r="G652" s="48">
        <f t="shared" si="10"/>
        <v>587659.86999999988</v>
      </c>
      <c r="H652" s="333" t="s">
        <v>6635</v>
      </c>
      <c r="J652" s="351"/>
      <c r="K652" s="351"/>
    </row>
    <row r="653" spans="1:11">
      <c r="A653" s="322">
        <v>42587</v>
      </c>
      <c r="B653" s="9" t="s">
        <v>6636</v>
      </c>
      <c r="C653" s="48"/>
      <c r="D653" s="341"/>
      <c r="E653" s="48">
        <v>1025</v>
      </c>
      <c r="F653" s="81">
        <v>48</v>
      </c>
      <c r="G653" s="48">
        <f t="shared" si="10"/>
        <v>578458.31999999983</v>
      </c>
      <c r="H653" s="333" t="s">
        <v>6637</v>
      </c>
      <c r="I653" s="2" t="s">
        <v>5254</v>
      </c>
      <c r="J653" s="351"/>
      <c r="K653" s="351"/>
    </row>
    <row r="654" spans="1:11">
      <c r="A654" s="322">
        <v>42587</v>
      </c>
      <c r="B654" s="9" t="s">
        <v>6638</v>
      </c>
      <c r="C654" s="48"/>
      <c r="D654" s="341"/>
      <c r="E654" s="48">
        <v>1733</v>
      </c>
      <c r="F654" s="81">
        <v>80</v>
      </c>
      <c r="G654" s="48">
        <f t="shared" si="10"/>
        <v>577433.31999999983</v>
      </c>
      <c r="H654" s="333" t="s">
        <v>6639</v>
      </c>
      <c r="I654" s="2" t="s">
        <v>6640</v>
      </c>
      <c r="J654" s="351"/>
      <c r="K654" s="351"/>
    </row>
    <row r="655" spans="1:11">
      <c r="A655" s="322">
        <v>42587</v>
      </c>
      <c r="B655" s="9" t="s">
        <v>6641</v>
      </c>
      <c r="C655" s="48">
        <v>1310593.6499999999</v>
      </c>
      <c r="D655" s="341">
        <v>53</v>
      </c>
      <c r="E655" s="48"/>
      <c r="F655" s="81"/>
      <c r="G655" s="48">
        <f t="shared" si="10"/>
        <v>575700.31999999983</v>
      </c>
      <c r="J655" s="351"/>
      <c r="K655" s="351"/>
    </row>
    <row r="656" spans="1:11">
      <c r="A656" s="322">
        <v>42587</v>
      </c>
      <c r="B656" s="389" t="s">
        <v>6642</v>
      </c>
      <c r="C656" s="48"/>
      <c r="D656" s="341"/>
      <c r="E656" s="48">
        <v>13120.65</v>
      </c>
      <c r="F656" s="81">
        <v>43</v>
      </c>
      <c r="G656" s="48">
        <f t="shared" si="10"/>
        <v>1886293.9699999997</v>
      </c>
      <c r="H656" s="333" t="s">
        <v>6643</v>
      </c>
      <c r="J656" s="351"/>
      <c r="K656" s="351"/>
    </row>
    <row r="657" spans="1:11">
      <c r="A657" s="322">
        <v>42587</v>
      </c>
      <c r="B657" s="9" t="s">
        <v>6644</v>
      </c>
      <c r="C657" s="48"/>
      <c r="D657" s="341"/>
      <c r="E657" s="48">
        <v>628</v>
      </c>
      <c r="F657" s="81" t="s">
        <v>772</v>
      </c>
      <c r="G657" s="48">
        <f t="shared" si="10"/>
        <v>1873173.3199999998</v>
      </c>
      <c r="J657" s="351"/>
      <c r="K657" s="351"/>
    </row>
    <row r="658" spans="1:11">
      <c r="A658" s="322">
        <v>42587</v>
      </c>
      <c r="B658" s="284" t="s">
        <v>6645</v>
      </c>
      <c r="C658" s="48">
        <v>5000</v>
      </c>
      <c r="D658" s="341" t="s">
        <v>6789</v>
      </c>
      <c r="E658" s="48"/>
      <c r="F658" s="81"/>
      <c r="G658" s="48">
        <f t="shared" si="10"/>
        <v>1872545.3199999998</v>
      </c>
      <c r="H658" s="333" t="s">
        <v>114</v>
      </c>
      <c r="J658" s="351"/>
      <c r="K658" s="351"/>
    </row>
    <row r="659" spans="1:11">
      <c r="A659" s="322">
        <v>42587</v>
      </c>
      <c r="B659" s="9" t="s">
        <v>6646</v>
      </c>
      <c r="C659" s="48"/>
      <c r="D659" s="341"/>
      <c r="E659" s="48">
        <v>3030</v>
      </c>
      <c r="F659" s="81">
        <v>28</v>
      </c>
      <c r="G659" s="48">
        <f t="shared" si="10"/>
        <v>1877545.3199999998</v>
      </c>
      <c r="H659" s="333" t="s">
        <v>6647</v>
      </c>
      <c r="J659" s="351"/>
      <c r="K659" s="351"/>
    </row>
    <row r="660" spans="1:11">
      <c r="A660" s="322">
        <v>42587</v>
      </c>
      <c r="B660" s="9" t="s">
        <v>5077</v>
      </c>
      <c r="C660" s="48"/>
      <c r="D660" s="341"/>
      <c r="E660" s="48">
        <v>4100</v>
      </c>
      <c r="F660" s="81">
        <v>30</v>
      </c>
      <c r="G660" s="48">
        <f t="shared" si="10"/>
        <v>1874515.3199999998</v>
      </c>
      <c r="H660" s="333" t="s">
        <v>6648</v>
      </c>
      <c r="J660" s="351"/>
      <c r="K660" s="351"/>
    </row>
    <row r="661" spans="1:11">
      <c r="A661" s="322">
        <v>42587</v>
      </c>
      <c r="B661" s="9" t="s">
        <v>6649</v>
      </c>
      <c r="C661" s="48"/>
      <c r="D661" s="341"/>
      <c r="E661" s="48">
        <v>147705.85999999999</v>
      </c>
      <c r="F661" s="81">
        <v>26</v>
      </c>
      <c r="G661" s="48">
        <f t="shared" si="10"/>
        <v>1870415.3199999998</v>
      </c>
      <c r="H661" s="333" t="s">
        <v>6650</v>
      </c>
      <c r="J661" s="351"/>
      <c r="K661" s="351"/>
    </row>
    <row r="662" spans="1:11">
      <c r="A662" s="322">
        <v>42587</v>
      </c>
      <c r="B662" s="299" t="s">
        <v>4180</v>
      </c>
      <c r="C662" s="48">
        <v>12.86</v>
      </c>
      <c r="D662" s="341" t="s">
        <v>759</v>
      </c>
      <c r="E662" s="48"/>
      <c r="F662" s="81"/>
      <c r="G662" s="48">
        <f t="shared" si="10"/>
        <v>1722709.46</v>
      </c>
      <c r="H662" s="333" t="s">
        <v>819</v>
      </c>
      <c r="J662" s="351"/>
      <c r="K662" s="351"/>
    </row>
    <row r="663" spans="1:11">
      <c r="A663" s="322">
        <v>42587</v>
      </c>
      <c r="B663" s="299" t="s">
        <v>4181</v>
      </c>
      <c r="C663" s="48">
        <v>80.38</v>
      </c>
      <c r="D663" s="341" t="s">
        <v>759</v>
      </c>
      <c r="E663" s="48"/>
      <c r="F663" s="81"/>
      <c r="G663" s="48">
        <f t="shared" si="10"/>
        <v>1722722.32</v>
      </c>
      <c r="H663" s="333" t="s">
        <v>819</v>
      </c>
      <c r="J663" s="351"/>
      <c r="K663" s="351"/>
    </row>
    <row r="664" spans="1:11">
      <c r="A664" s="322">
        <v>42587</v>
      </c>
      <c r="B664" s="9" t="s">
        <v>4182</v>
      </c>
      <c r="C664" s="48"/>
      <c r="D664" s="341"/>
      <c r="E664" s="48">
        <v>7352.49</v>
      </c>
      <c r="F664" s="81">
        <v>34</v>
      </c>
      <c r="G664" s="48">
        <f t="shared" si="10"/>
        <v>1722802.7</v>
      </c>
      <c r="H664" s="347" t="s">
        <v>6651</v>
      </c>
      <c r="J664" s="351"/>
      <c r="K664" s="351"/>
    </row>
    <row r="665" spans="1:11">
      <c r="A665" s="322">
        <v>42587</v>
      </c>
      <c r="B665" s="299" t="s">
        <v>4183</v>
      </c>
      <c r="C665" s="48">
        <v>50.05</v>
      </c>
      <c r="D665" s="341" t="s">
        <v>759</v>
      </c>
      <c r="E665" s="48"/>
      <c r="F665" s="81"/>
      <c r="G665" s="48">
        <f t="shared" si="10"/>
        <v>1715450.21</v>
      </c>
      <c r="H665" s="333" t="s">
        <v>819</v>
      </c>
      <c r="J665" s="351"/>
      <c r="K665" s="351"/>
    </row>
    <row r="666" spans="1:11">
      <c r="A666" s="322">
        <v>42587</v>
      </c>
      <c r="B666" s="299" t="s">
        <v>4184</v>
      </c>
      <c r="C666" s="48">
        <v>312.8</v>
      </c>
      <c r="D666" s="341" t="s">
        <v>759</v>
      </c>
      <c r="E666" s="48"/>
      <c r="F666" s="81"/>
      <c r="G666" s="48">
        <f t="shared" si="10"/>
        <v>1715500.26</v>
      </c>
      <c r="H666" s="333" t="s">
        <v>819</v>
      </c>
      <c r="J666" s="351"/>
      <c r="K666" s="351"/>
    </row>
    <row r="667" spans="1:11">
      <c r="A667" s="322">
        <v>42587</v>
      </c>
      <c r="B667" s="9" t="s">
        <v>4185</v>
      </c>
      <c r="C667" s="48"/>
      <c r="D667" s="341"/>
      <c r="E667" s="48">
        <v>12768.52</v>
      </c>
      <c r="F667" s="81">
        <v>34</v>
      </c>
      <c r="G667" s="48">
        <f t="shared" si="10"/>
        <v>1715813.06</v>
      </c>
      <c r="H667" s="347" t="s">
        <v>6652</v>
      </c>
      <c r="J667" s="351"/>
      <c r="K667" s="351"/>
    </row>
    <row r="668" spans="1:11">
      <c r="A668" s="322">
        <v>42587</v>
      </c>
      <c r="B668" s="9" t="s">
        <v>6653</v>
      </c>
      <c r="C668" s="48"/>
      <c r="D668" s="341"/>
      <c r="E668" s="48">
        <v>150000</v>
      </c>
      <c r="F668" s="81">
        <v>41</v>
      </c>
      <c r="G668" s="48">
        <f t="shared" si="10"/>
        <v>1703044.54</v>
      </c>
      <c r="H668" s="333" t="s">
        <v>6654</v>
      </c>
      <c r="J668" s="351"/>
      <c r="K668" s="351"/>
    </row>
    <row r="669" spans="1:11">
      <c r="A669" s="322">
        <v>42587</v>
      </c>
      <c r="B669" s="9" t="s">
        <v>6655</v>
      </c>
      <c r="C669" s="48">
        <v>2500</v>
      </c>
      <c r="D669" s="341">
        <v>29</v>
      </c>
      <c r="E669" s="48"/>
      <c r="F669" s="81"/>
      <c r="G669" s="48">
        <f t="shared" si="10"/>
        <v>1553044.54</v>
      </c>
      <c r="J669" s="351"/>
      <c r="K669" s="351"/>
    </row>
    <row r="670" spans="1:11">
      <c r="A670" s="322">
        <v>42586</v>
      </c>
      <c r="B670" s="9" t="s">
        <v>6656</v>
      </c>
      <c r="C670" s="48"/>
      <c r="D670" s="405"/>
      <c r="E670" s="48">
        <v>413300</v>
      </c>
      <c r="F670" s="81">
        <v>32</v>
      </c>
      <c r="G670" s="48">
        <f t="shared" si="10"/>
        <v>1555544.54</v>
      </c>
      <c r="H670" s="333" t="s">
        <v>6657</v>
      </c>
      <c r="J670" s="351"/>
      <c r="K670" s="351"/>
    </row>
    <row r="671" spans="1:11">
      <c r="A671" s="322">
        <v>42586</v>
      </c>
      <c r="B671" s="9" t="s">
        <v>5977</v>
      </c>
      <c r="C671" s="48"/>
      <c r="D671" s="341"/>
      <c r="E671" s="48">
        <v>150000</v>
      </c>
      <c r="F671" s="81" t="s">
        <v>2478</v>
      </c>
      <c r="G671" s="48">
        <f t="shared" si="10"/>
        <v>1142244.54</v>
      </c>
      <c r="H671" s="333" t="s">
        <v>6658</v>
      </c>
      <c r="J671" s="351"/>
      <c r="K671" s="351"/>
    </row>
    <row r="672" spans="1:11">
      <c r="A672" s="322">
        <v>42586</v>
      </c>
      <c r="B672" s="9" t="s">
        <v>6659</v>
      </c>
      <c r="C672" s="48">
        <v>50000</v>
      </c>
      <c r="D672" s="341">
        <v>19</v>
      </c>
      <c r="E672" s="48"/>
      <c r="F672" s="81"/>
      <c r="G672" s="48">
        <f t="shared" si="10"/>
        <v>992244.54</v>
      </c>
      <c r="J672" s="351"/>
      <c r="K672" s="351"/>
    </row>
    <row r="673" spans="1:11">
      <c r="A673" s="322">
        <v>42586</v>
      </c>
      <c r="B673" s="9" t="s">
        <v>6660</v>
      </c>
      <c r="C673" s="48">
        <v>2001.29</v>
      </c>
      <c r="D673" s="341">
        <v>54</v>
      </c>
      <c r="E673" s="48"/>
      <c r="F673" s="81"/>
      <c r="G673" s="48">
        <f t="shared" si="10"/>
        <v>1042244.54</v>
      </c>
      <c r="J673" s="351"/>
      <c r="K673" s="351"/>
    </row>
    <row r="674" spans="1:11">
      <c r="A674" s="322">
        <v>42586</v>
      </c>
      <c r="B674" s="9" t="s">
        <v>6661</v>
      </c>
      <c r="C674" s="48">
        <v>2600</v>
      </c>
      <c r="D674" s="341">
        <v>25</v>
      </c>
      <c r="E674" s="48"/>
      <c r="F674" s="81"/>
      <c r="G674" s="48">
        <f t="shared" si="10"/>
        <v>1044245.8300000001</v>
      </c>
      <c r="J674" s="351"/>
      <c r="K674" s="351"/>
    </row>
    <row r="675" spans="1:11">
      <c r="A675" s="322">
        <v>42586</v>
      </c>
      <c r="B675" s="9" t="s">
        <v>6662</v>
      </c>
      <c r="C675" s="48">
        <v>4600</v>
      </c>
      <c r="D675" s="341">
        <v>26</v>
      </c>
      <c r="E675" s="48"/>
      <c r="F675" s="81"/>
      <c r="G675" s="48">
        <f t="shared" si="10"/>
        <v>1046845.8300000001</v>
      </c>
      <c r="J675" s="351"/>
      <c r="K675" s="351"/>
    </row>
    <row r="676" spans="1:11">
      <c r="A676" s="322">
        <v>42586</v>
      </c>
      <c r="B676" s="9" t="s">
        <v>6663</v>
      </c>
      <c r="C676" s="48">
        <v>2600</v>
      </c>
      <c r="D676" s="341">
        <v>27</v>
      </c>
      <c r="E676" s="48"/>
      <c r="F676" s="81"/>
      <c r="G676" s="48">
        <f t="shared" si="10"/>
        <v>1051445.83</v>
      </c>
      <c r="J676" s="351"/>
      <c r="K676" s="351"/>
    </row>
    <row r="677" spans="1:11">
      <c r="A677" s="322">
        <v>42586</v>
      </c>
      <c r="B677" s="9" t="s">
        <v>6664</v>
      </c>
      <c r="C677" s="48">
        <v>5575.62</v>
      </c>
      <c r="D677" s="341">
        <v>23</v>
      </c>
      <c r="E677" s="48"/>
      <c r="F677" s="81"/>
      <c r="G677" s="48">
        <f t="shared" si="10"/>
        <v>1054045.83</v>
      </c>
      <c r="J677" s="351"/>
      <c r="K677" s="351"/>
    </row>
    <row r="678" spans="1:11">
      <c r="A678" s="322">
        <v>42586</v>
      </c>
      <c r="B678" s="9" t="s">
        <v>6665</v>
      </c>
      <c r="C678" s="48"/>
      <c r="D678" s="341"/>
      <c r="E678" s="48">
        <v>210000</v>
      </c>
      <c r="F678" s="81">
        <v>37</v>
      </c>
      <c r="G678" s="48">
        <f t="shared" si="10"/>
        <v>1059621.4500000002</v>
      </c>
      <c r="J678" s="351"/>
      <c r="K678" s="351"/>
    </row>
    <row r="679" spans="1:11">
      <c r="A679" s="322">
        <v>42586</v>
      </c>
      <c r="B679" s="9" t="s">
        <v>6666</v>
      </c>
      <c r="C679" s="48">
        <v>5600</v>
      </c>
      <c r="D679" s="341">
        <v>28</v>
      </c>
      <c r="E679" s="48"/>
      <c r="F679" s="81"/>
      <c r="G679" s="48">
        <f t="shared" si="10"/>
        <v>849621.45000000007</v>
      </c>
      <c r="J679" s="351"/>
      <c r="K679" s="351"/>
    </row>
    <row r="680" spans="1:11">
      <c r="A680" s="322">
        <v>42586</v>
      </c>
      <c r="B680" s="9" t="s">
        <v>6583</v>
      </c>
      <c r="C680" s="48"/>
      <c r="D680" s="341"/>
      <c r="E680" s="48">
        <v>150000</v>
      </c>
      <c r="F680" s="81">
        <v>38</v>
      </c>
      <c r="G680" s="48">
        <f t="shared" si="10"/>
        <v>855221.45000000007</v>
      </c>
      <c r="J680" s="351"/>
      <c r="K680" s="351"/>
    </row>
    <row r="681" spans="1:11">
      <c r="A681" s="322">
        <v>42586</v>
      </c>
      <c r="B681" s="389" t="s">
        <v>6667</v>
      </c>
      <c r="C681" s="48"/>
      <c r="D681" s="341"/>
      <c r="E681" s="48">
        <v>9508.51</v>
      </c>
      <c r="F681" s="81">
        <v>31</v>
      </c>
      <c r="G681" s="48">
        <f t="shared" si="10"/>
        <v>705221.45000000007</v>
      </c>
      <c r="H681" s="333" t="s">
        <v>6668</v>
      </c>
      <c r="J681" s="351"/>
      <c r="K681" s="351"/>
    </row>
    <row r="682" spans="1:11">
      <c r="A682" s="322">
        <v>42586</v>
      </c>
      <c r="B682" s="9" t="s">
        <v>6669</v>
      </c>
      <c r="C682" s="48"/>
      <c r="D682" s="341"/>
      <c r="E682" s="48">
        <v>1840</v>
      </c>
      <c r="F682" s="81">
        <v>33</v>
      </c>
      <c r="G682" s="48">
        <f t="shared" si="10"/>
        <v>695712.94000000006</v>
      </c>
      <c r="H682" s="333" t="s">
        <v>6670</v>
      </c>
      <c r="I682" s="2" t="s">
        <v>6369</v>
      </c>
      <c r="J682" s="351"/>
      <c r="K682" s="351"/>
    </row>
    <row r="683" spans="1:11">
      <c r="A683" s="322">
        <v>42586</v>
      </c>
      <c r="B683" s="9" t="s">
        <v>6671</v>
      </c>
      <c r="C683" s="48">
        <v>150000</v>
      </c>
      <c r="D683" s="341" t="s">
        <v>775</v>
      </c>
      <c r="E683" s="48"/>
      <c r="F683" s="81"/>
      <c r="G683" s="48">
        <f t="shared" si="10"/>
        <v>693872.94000000006</v>
      </c>
      <c r="J683" s="351"/>
      <c r="K683" s="351"/>
    </row>
    <row r="684" spans="1:11">
      <c r="A684" s="322">
        <v>42586</v>
      </c>
      <c r="B684" s="9" t="s">
        <v>6672</v>
      </c>
      <c r="C684" s="48">
        <v>181165.16</v>
      </c>
      <c r="D684" s="341">
        <v>21</v>
      </c>
      <c r="E684" s="48"/>
      <c r="F684" s="81"/>
      <c r="G684" s="48">
        <f t="shared" si="10"/>
        <v>843872.94000000006</v>
      </c>
      <c r="J684" s="351"/>
      <c r="K684" s="351"/>
    </row>
    <row r="685" spans="1:11">
      <c r="A685" s="322">
        <v>42586</v>
      </c>
      <c r="B685" s="9" t="s">
        <v>6673</v>
      </c>
      <c r="C685" s="48">
        <v>30000</v>
      </c>
      <c r="D685" s="341"/>
      <c r="E685" s="48"/>
      <c r="F685" s="81"/>
      <c r="G685" s="48">
        <f t="shared" si="10"/>
        <v>1025038.1000000001</v>
      </c>
      <c r="J685" s="351"/>
      <c r="K685" s="351"/>
    </row>
    <row r="686" spans="1:11">
      <c r="A686" s="322">
        <v>42586</v>
      </c>
      <c r="B686" s="9" t="s">
        <v>6674</v>
      </c>
      <c r="C686" s="48">
        <v>714471.5</v>
      </c>
      <c r="D686" s="341">
        <v>30</v>
      </c>
      <c r="E686" s="48"/>
      <c r="F686" s="81"/>
      <c r="G686" s="48">
        <f t="shared" si="10"/>
        <v>1055038.1000000001</v>
      </c>
      <c r="J686" s="351"/>
      <c r="K686" s="351"/>
    </row>
    <row r="687" spans="1:11">
      <c r="A687" s="322">
        <v>42586</v>
      </c>
      <c r="B687" s="9" t="s">
        <v>6675</v>
      </c>
      <c r="C687" s="48">
        <v>291234.03999999998</v>
      </c>
      <c r="D687" s="341">
        <v>46</v>
      </c>
      <c r="E687" s="48"/>
      <c r="F687" s="81"/>
      <c r="G687" s="48">
        <f t="shared" si="10"/>
        <v>1769509.6</v>
      </c>
      <c r="H687" s="333" t="s">
        <v>6676</v>
      </c>
      <c r="J687" s="351"/>
      <c r="K687" s="351"/>
    </row>
    <row r="688" spans="1:11">
      <c r="A688" s="322">
        <v>42586</v>
      </c>
      <c r="B688" s="9" t="s">
        <v>5468</v>
      </c>
      <c r="C688" s="48">
        <v>150000</v>
      </c>
      <c r="D688" s="341">
        <v>45</v>
      </c>
      <c r="E688" s="48"/>
      <c r="F688" s="81"/>
      <c r="G688" s="48">
        <f t="shared" si="10"/>
        <v>2060743.6400000001</v>
      </c>
      <c r="J688" s="351"/>
      <c r="K688" s="351"/>
    </row>
    <row r="689" spans="1:11">
      <c r="A689" s="322">
        <v>42586</v>
      </c>
      <c r="B689" s="9" t="s">
        <v>4294</v>
      </c>
      <c r="C689" s="48"/>
      <c r="D689" s="341"/>
      <c r="E689" s="48">
        <v>898388.68</v>
      </c>
      <c r="F689" s="81">
        <v>39</v>
      </c>
      <c r="G689" s="48">
        <f t="shared" si="10"/>
        <v>2210743.64</v>
      </c>
      <c r="J689" s="351"/>
      <c r="K689" s="351"/>
    </row>
    <row r="690" spans="1:11">
      <c r="A690" s="322">
        <v>42586</v>
      </c>
      <c r="B690" s="9" t="s">
        <v>5045</v>
      </c>
      <c r="C690" s="48"/>
      <c r="D690" s="341"/>
      <c r="E690" s="48">
        <v>491800</v>
      </c>
      <c r="F690" s="81">
        <v>59</v>
      </c>
      <c r="G690" s="48">
        <f t="shared" si="10"/>
        <v>1312354.9600000002</v>
      </c>
      <c r="H690" s="333" t="s">
        <v>6677</v>
      </c>
      <c r="I690" s="2" t="s">
        <v>6678</v>
      </c>
      <c r="J690" s="351"/>
      <c r="K690" s="351"/>
    </row>
    <row r="691" spans="1:11">
      <c r="A691" s="322">
        <v>42586</v>
      </c>
      <c r="B691" s="284" t="s">
        <v>6679</v>
      </c>
      <c r="C691" s="48">
        <v>5000</v>
      </c>
      <c r="D691" s="341" t="s">
        <v>6789</v>
      </c>
      <c r="E691" s="48"/>
      <c r="F691" s="81"/>
      <c r="G691" s="48">
        <f t="shared" si="10"/>
        <v>820554.9600000002</v>
      </c>
      <c r="H691" s="333" t="s">
        <v>114</v>
      </c>
      <c r="J691" s="351"/>
      <c r="K691" s="351"/>
    </row>
    <row r="692" spans="1:11">
      <c r="A692" s="322">
        <v>42586</v>
      </c>
      <c r="B692" s="9" t="s">
        <v>6680</v>
      </c>
      <c r="C692" s="48">
        <v>5000</v>
      </c>
      <c r="D692" s="341">
        <v>47</v>
      </c>
      <c r="E692" s="48"/>
      <c r="F692" s="81"/>
      <c r="G692" s="48">
        <f t="shared" si="10"/>
        <v>825554.9600000002</v>
      </c>
      <c r="J692" s="351"/>
      <c r="K692" s="351"/>
    </row>
    <row r="693" spans="1:11">
      <c r="A693" s="322">
        <v>42586</v>
      </c>
      <c r="B693" s="9" t="s">
        <v>6681</v>
      </c>
      <c r="C693" s="48">
        <v>5000</v>
      </c>
      <c r="D693" s="341">
        <v>48</v>
      </c>
      <c r="E693" s="48"/>
      <c r="F693" s="81"/>
      <c r="G693" s="48">
        <f t="shared" si="10"/>
        <v>830554.9600000002</v>
      </c>
      <c r="J693" s="351"/>
      <c r="K693" s="351"/>
    </row>
    <row r="694" spans="1:11">
      <c r="A694" s="322">
        <v>42586</v>
      </c>
      <c r="B694" s="9" t="s">
        <v>6682</v>
      </c>
      <c r="C694" s="48">
        <v>44800</v>
      </c>
      <c r="D694" s="341">
        <v>35</v>
      </c>
      <c r="E694" s="48"/>
      <c r="F694" s="81"/>
      <c r="G694" s="48">
        <f t="shared" si="10"/>
        <v>835554.9600000002</v>
      </c>
      <c r="J694" s="351"/>
      <c r="K694" s="351"/>
    </row>
    <row r="695" spans="1:11">
      <c r="A695" s="322">
        <v>42586</v>
      </c>
      <c r="B695" s="9" t="s">
        <v>6683</v>
      </c>
      <c r="C695" s="48">
        <v>9860</v>
      </c>
      <c r="D695" s="341">
        <v>34</v>
      </c>
      <c r="E695" s="48"/>
      <c r="F695" s="81"/>
      <c r="G695" s="48">
        <f t="shared" si="10"/>
        <v>880354.9600000002</v>
      </c>
      <c r="J695" s="351"/>
      <c r="K695" s="351"/>
    </row>
    <row r="696" spans="1:11">
      <c r="A696" s="322">
        <v>42586</v>
      </c>
      <c r="B696" s="9" t="s">
        <v>6684</v>
      </c>
      <c r="C696" s="48">
        <v>1890</v>
      </c>
      <c r="D696" s="341">
        <v>36</v>
      </c>
      <c r="E696" s="48"/>
      <c r="F696" s="81"/>
      <c r="G696" s="48">
        <f t="shared" si="10"/>
        <v>890214.9600000002</v>
      </c>
      <c r="J696" s="351"/>
      <c r="K696" s="351"/>
    </row>
    <row r="697" spans="1:11">
      <c r="A697" s="322">
        <v>42586</v>
      </c>
      <c r="B697" s="9" t="s">
        <v>6685</v>
      </c>
      <c r="C697" s="48">
        <v>5162</v>
      </c>
      <c r="D697" s="341">
        <v>37</v>
      </c>
      <c r="E697" s="48"/>
      <c r="F697" s="81"/>
      <c r="G697" s="48">
        <f t="shared" si="10"/>
        <v>892104.9600000002</v>
      </c>
      <c r="J697" s="351"/>
      <c r="K697" s="351"/>
    </row>
    <row r="698" spans="1:11">
      <c r="A698" s="322">
        <v>42586</v>
      </c>
      <c r="B698" s="9" t="s">
        <v>6686</v>
      </c>
      <c r="C698" s="48">
        <v>6647.61</v>
      </c>
      <c r="D698" s="341">
        <v>41</v>
      </c>
      <c r="E698" s="48"/>
      <c r="F698" s="81"/>
      <c r="G698" s="48">
        <f t="shared" si="10"/>
        <v>897266.9600000002</v>
      </c>
      <c r="J698" s="351"/>
      <c r="K698" s="351"/>
    </row>
    <row r="699" spans="1:11">
      <c r="A699" s="322">
        <v>42586</v>
      </c>
      <c r="B699" s="9" t="s">
        <v>6687</v>
      </c>
      <c r="C699" s="48">
        <v>700</v>
      </c>
      <c r="D699" s="341">
        <v>42</v>
      </c>
      <c r="E699" s="48"/>
      <c r="F699" s="81"/>
      <c r="G699" s="48">
        <f t="shared" si="10"/>
        <v>903914.57000000018</v>
      </c>
      <c r="J699" s="351"/>
      <c r="K699" s="351"/>
    </row>
    <row r="700" spans="1:11">
      <c r="A700" s="322">
        <v>42586</v>
      </c>
      <c r="B700" s="9" t="s">
        <v>6688</v>
      </c>
      <c r="C700" s="48">
        <v>5200</v>
      </c>
      <c r="D700" s="341">
        <v>31</v>
      </c>
      <c r="E700" s="48"/>
      <c r="F700" s="81"/>
      <c r="G700" s="48">
        <f t="shared" si="10"/>
        <v>904614.57000000018</v>
      </c>
      <c r="J700" s="351"/>
      <c r="K700" s="351"/>
    </row>
    <row r="701" spans="1:11">
      <c r="A701" s="322">
        <v>42586</v>
      </c>
      <c r="B701" s="9" t="s">
        <v>6689</v>
      </c>
      <c r="C701" s="48">
        <v>3516.85</v>
      </c>
      <c r="D701" s="341">
        <v>43</v>
      </c>
      <c r="E701" s="48"/>
      <c r="F701" s="81"/>
      <c r="G701" s="48">
        <f t="shared" si="10"/>
        <v>909814.57000000018</v>
      </c>
      <c r="J701" s="351"/>
      <c r="K701" s="351"/>
    </row>
    <row r="702" spans="1:11">
      <c r="A702" s="322">
        <v>42586</v>
      </c>
      <c r="B702" s="9" t="s">
        <v>6690</v>
      </c>
      <c r="C702" s="48">
        <v>18642.400000000001</v>
      </c>
      <c r="D702" s="341">
        <v>40</v>
      </c>
      <c r="E702" s="48"/>
      <c r="F702" s="81"/>
      <c r="G702" s="48">
        <f t="shared" si="10"/>
        <v>913331.42000000016</v>
      </c>
      <c r="J702" s="351"/>
      <c r="K702" s="351"/>
    </row>
    <row r="703" spans="1:11">
      <c r="A703" s="322">
        <v>42586</v>
      </c>
      <c r="B703" s="9" t="s">
        <v>6691</v>
      </c>
      <c r="C703" s="48">
        <v>5000</v>
      </c>
      <c r="D703" s="341">
        <v>49</v>
      </c>
      <c r="E703" s="48"/>
      <c r="F703" s="81"/>
      <c r="G703" s="48">
        <f t="shared" si="10"/>
        <v>931973.82000000018</v>
      </c>
      <c r="J703" s="351"/>
      <c r="K703" s="351"/>
    </row>
    <row r="704" spans="1:11">
      <c r="A704" s="322">
        <v>42586</v>
      </c>
      <c r="B704" s="9" t="s">
        <v>6692</v>
      </c>
      <c r="C704" s="48">
        <v>7911.2</v>
      </c>
      <c r="D704" s="341">
        <v>32</v>
      </c>
      <c r="E704" s="48"/>
      <c r="F704" s="81"/>
      <c r="G704" s="48">
        <f t="shared" si="10"/>
        <v>936973.82000000018</v>
      </c>
      <c r="J704" s="351"/>
      <c r="K704" s="351"/>
    </row>
    <row r="705" spans="1:11">
      <c r="A705" s="322">
        <v>42586</v>
      </c>
      <c r="B705" s="9" t="s">
        <v>6693</v>
      </c>
      <c r="C705" s="48">
        <v>3770</v>
      </c>
      <c r="D705" s="341">
        <v>44</v>
      </c>
      <c r="E705" s="48"/>
      <c r="F705" s="81"/>
      <c r="G705" s="48">
        <f t="shared" si="10"/>
        <v>944885.02000000014</v>
      </c>
      <c r="J705" s="351"/>
      <c r="K705" s="351"/>
    </row>
    <row r="706" spans="1:11">
      <c r="A706" s="322">
        <v>42586</v>
      </c>
      <c r="B706" s="9" t="s">
        <v>6694</v>
      </c>
      <c r="C706" s="48">
        <v>870</v>
      </c>
      <c r="D706" s="341">
        <v>33</v>
      </c>
      <c r="E706" s="48"/>
      <c r="F706" s="81"/>
      <c r="G706" s="48">
        <f t="shared" si="10"/>
        <v>948655.02000000014</v>
      </c>
      <c r="J706" s="351"/>
      <c r="K706" s="351"/>
    </row>
    <row r="707" spans="1:11">
      <c r="A707" s="322">
        <v>42586</v>
      </c>
      <c r="B707" s="9" t="s">
        <v>6695</v>
      </c>
      <c r="C707" s="48">
        <v>5848</v>
      </c>
      <c r="D707" s="341">
        <v>38</v>
      </c>
      <c r="E707" s="48"/>
      <c r="F707" s="81"/>
      <c r="G707" s="48">
        <f t="shared" si="10"/>
        <v>949525.02000000014</v>
      </c>
      <c r="J707" s="351"/>
      <c r="K707" s="351"/>
    </row>
    <row r="708" spans="1:11">
      <c r="A708" s="322">
        <v>42586</v>
      </c>
      <c r="B708" s="9" t="s">
        <v>6696</v>
      </c>
      <c r="C708" s="48">
        <v>4899</v>
      </c>
      <c r="D708" s="341">
        <v>39</v>
      </c>
      <c r="E708" s="48"/>
      <c r="F708" s="81"/>
      <c r="G708" s="48">
        <f t="shared" si="10"/>
        <v>955373.02000000014</v>
      </c>
      <c r="J708" s="351"/>
      <c r="K708" s="351"/>
    </row>
    <row r="709" spans="1:11">
      <c r="A709" s="322">
        <v>42586</v>
      </c>
      <c r="B709" s="9" t="s">
        <v>6697</v>
      </c>
      <c r="C709" s="48"/>
      <c r="D709" s="341"/>
      <c r="E709" s="48">
        <v>290000</v>
      </c>
      <c r="F709" s="81">
        <v>36</v>
      </c>
      <c r="G709" s="48">
        <f t="shared" si="10"/>
        <v>960272.02000000014</v>
      </c>
      <c r="J709" s="351"/>
      <c r="K709" s="351"/>
    </row>
    <row r="710" spans="1:11">
      <c r="A710" s="322">
        <v>42586</v>
      </c>
      <c r="B710" s="9" t="s">
        <v>6698</v>
      </c>
      <c r="C710" s="48"/>
      <c r="D710" s="341"/>
      <c r="E710" s="48">
        <v>250875.69</v>
      </c>
      <c r="F710" s="81">
        <v>14</v>
      </c>
      <c r="G710" s="48">
        <f t="shared" si="10"/>
        <v>670272.02000000014</v>
      </c>
      <c r="H710" s="333" t="s">
        <v>6699</v>
      </c>
      <c r="J710" s="351"/>
      <c r="K710" s="351"/>
    </row>
    <row r="711" spans="1:11">
      <c r="A711" s="322">
        <v>42586</v>
      </c>
      <c r="B711" s="299" t="s">
        <v>4183</v>
      </c>
      <c r="C711" s="48">
        <v>78.400000000000006</v>
      </c>
      <c r="D711" s="341" t="s">
        <v>759</v>
      </c>
      <c r="E711" s="48"/>
      <c r="F711" s="81"/>
      <c r="G711" s="48">
        <f t="shared" ref="G711:G774" si="11">+G712-C711+E711</f>
        <v>419396.33000000013</v>
      </c>
      <c r="H711" s="333" t="s">
        <v>819</v>
      </c>
      <c r="J711" s="351"/>
      <c r="K711" s="351"/>
    </row>
    <row r="712" spans="1:11">
      <c r="A712" s="322">
        <v>42586</v>
      </c>
      <c r="B712" s="299" t="s">
        <v>4184</v>
      </c>
      <c r="C712" s="48">
        <v>490</v>
      </c>
      <c r="D712" s="341" t="s">
        <v>759</v>
      </c>
      <c r="E712" s="48"/>
      <c r="F712" s="81"/>
      <c r="G712" s="48">
        <f t="shared" si="11"/>
        <v>419474.73000000016</v>
      </c>
      <c r="H712" s="333" t="s">
        <v>819</v>
      </c>
      <c r="J712" s="351"/>
      <c r="K712" s="351"/>
    </row>
    <row r="713" spans="1:11">
      <c r="A713" s="322">
        <v>42586</v>
      </c>
      <c r="B713" s="9" t="s">
        <v>4185</v>
      </c>
      <c r="C713" s="48"/>
      <c r="D713" s="341"/>
      <c r="E713" s="48">
        <v>20000</v>
      </c>
      <c r="F713" s="81" t="s">
        <v>1670</v>
      </c>
      <c r="G713" s="48">
        <f t="shared" si="11"/>
        <v>419964.73000000016</v>
      </c>
      <c r="H713" s="333" t="s">
        <v>6700</v>
      </c>
      <c r="J713" s="351"/>
      <c r="K713" s="351"/>
    </row>
    <row r="714" spans="1:11">
      <c r="A714" s="322">
        <v>42586</v>
      </c>
      <c r="B714" s="299" t="s">
        <v>4180</v>
      </c>
      <c r="C714" s="48">
        <v>17.079999999999998</v>
      </c>
      <c r="D714" s="341" t="s">
        <v>759</v>
      </c>
      <c r="E714" s="48"/>
      <c r="F714" s="81"/>
      <c r="G714" s="48">
        <f t="shared" si="11"/>
        <v>399964.73000000016</v>
      </c>
      <c r="H714" s="333" t="s">
        <v>819</v>
      </c>
      <c r="J714" s="351"/>
      <c r="K714" s="351"/>
    </row>
    <row r="715" spans="1:11">
      <c r="A715" s="322">
        <v>42586</v>
      </c>
      <c r="B715" s="299" t="s">
        <v>4181</v>
      </c>
      <c r="C715" s="48">
        <v>106.75</v>
      </c>
      <c r="D715" s="341" t="s">
        <v>759</v>
      </c>
      <c r="E715" s="48"/>
      <c r="F715" s="81"/>
      <c r="G715" s="48">
        <f t="shared" si="11"/>
        <v>399981.81000000017</v>
      </c>
      <c r="H715" s="333" t="s">
        <v>819</v>
      </c>
      <c r="J715" s="351"/>
      <c r="K715" s="351"/>
    </row>
    <row r="716" spans="1:11">
      <c r="A716" s="322">
        <v>42586</v>
      </c>
      <c r="B716" s="9" t="s">
        <v>4182</v>
      </c>
      <c r="C716" s="48"/>
      <c r="D716" s="341"/>
      <c r="E716" s="48">
        <v>14531.28</v>
      </c>
      <c r="F716" s="81">
        <v>25</v>
      </c>
      <c r="G716" s="48">
        <f t="shared" si="11"/>
        <v>400088.56000000017</v>
      </c>
      <c r="H716" s="347" t="s">
        <v>6701</v>
      </c>
      <c r="J716" s="351"/>
      <c r="K716" s="351"/>
    </row>
    <row r="717" spans="1:11">
      <c r="A717" s="322">
        <v>42586</v>
      </c>
      <c r="B717" s="299" t="s">
        <v>4183</v>
      </c>
      <c r="C717" s="48">
        <v>20.09</v>
      </c>
      <c r="D717" s="341" t="s">
        <v>759</v>
      </c>
      <c r="E717" s="48"/>
      <c r="F717" s="81"/>
      <c r="G717" s="48">
        <f t="shared" si="11"/>
        <v>385557.28000000014</v>
      </c>
      <c r="H717" s="333" t="s">
        <v>819</v>
      </c>
      <c r="J717" s="351"/>
      <c r="K717" s="351"/>
    </row>
    <row r="718" spans="1:11">
      <c r="A718" s="322">
        <v>42586</v>
      </c>
      <c r="B718" s="299" t="s">
        <v>4184</v>
      </c>
      <c r="C718" s="48">
        <v>125.54</v>
      </c>
      <c r="D718" s="341" t="s">
        <v>759</v>
      </c>
      <c r="E718" s="48"/>
      <c r="F718" s="81"/>
      <c r="G718" s="48">
        <f t="shared" si="11"/>
        <v>385577.37000000017</v>
      </c>
      <c r="H718" s="333" t="s">
        <v>819</v>
      </c>
      <c r="J718" s="351"/>
      <c r="K718" s="351"/>
    </row>
    <row r="719" spans="1:11">
      <c r="A719" s="322">
        <v>42586</v>
      </c>
      <c r="B719" s="9" t="s">
        <v>4185</v>
      </c>
      <c r="C719" s="48"/>
      <c r="D719" s="341"/>
      <c r="E719" s="48">
        <v>5124.66</v>
      </c>
      <c r="F719" s="81">
        <v>25</v>
      </c>
      <c r="G719" s="48">
        <f t="shared" si="11"/>
        <v>385702.91000000015</v>
      </c>
      <c r="H719" s="347" t="s">
        <v>6701</v>
      </c>
      <c r="J719" s="351"/>
      <c r="K719" s="351"/>
    </row>
    <row r="720" spans="1:11">
      <c r="A720" s="322">
        <v>42585</v>
      </c>
      <c r="B720" s="284" t="s">
        <v>6702</v>
      </c>
      <c r="C720" s="48">
        <v>700</v>
      </c>
      <c r="D720" s="341" t="s">
        <v>6789</v>
      </c>
      <c r="E720" s="48"/>
      <c r="F720" s="81"/>
      <c r="G720" s="48">
        <f t="shared" si="11"/>
        <v>380578.25000000017</v>
      </c>
      <c r="H720" s="333" t="s">
        <v>114</v>
      </c>
      <c r="J720" s="351"/>
      <c r="K720" s="351"/>
    </row>
    <row r="721" spans="1:11">
      <c r="A721" s="322">
        <v>42585</v>
      </c>
      <c r="B721" s="389" t="s">
        <v>6703</v>
      </c>
      <c r="C721" s="48"/>
      <c r="D721" s="341"/>
      <c r="E721" s="48">
        <v>33377.360000000001</v>
      </c>
      <c r="F721" s="81">
        <v>24</v>
      </c>
      <c r="G721" s="48">
        <f t="shared" si="11"/>
        <v>381278.25000000017</v>
      </c>
      <c r="H721" s="333" t="s">
        <v>6704</v>
      </c>
      <c r="J721" s="351"/>
      <c r="K721" s="351"/>
    </row>
    <row r="722" spans="1:11">
      <c r="A722" s="322">
        <v>42585</v>
      </c>
      <c r="B722" s="9" t="s">
        <v>6705</v>
      </c>
      <c r="C722" s="48"/>
      <c r="D722" s="341"/>
      <c r="E722" s="48">
        <v>4863</v>
      </c>
      <c r="F722" s="81">
        <v>40</v>
      </c>
      <c r="G722" s="48">
        <f t="shared" si="11"/>
        <v>347900.89000000019</v>
      </c>
      <c r="H722" s="333" t="s">
        <v>6706</v>
      </c>
      <c r="J722" s="351"/>
      <c r="K722" s="351"/>
    </row>
    <row r="723" spans="1:11">
      <c r="A723" s="322">
        <v>42585</v>
      </c>
      <c r="B723" s="9" t="s">
        <v>6707</v>
      </c>
      <c r="C723" s="48"/>
      <c r="D723" s="341"/>
      <c r="E723" s="48">
        <v>293000</v>
      </c>
      <c r="F723" s="81">
        <v>27</v>
      </c>
      <c r="G723" s="48">
        <f t="shared" si="11"/>
        <v>343037.89000000019</v>
      </c>
      <c r="J723" s="351"/>
      <c r="K723" s="351"/>
    </row>
    <row r="724" spans="1:11">
      <c r="A724" s="322">
        <v>42585</v>
      </c>
      <c r="B724" s="9" t="s">
        <v>6708</v>
      </c>
      <c r="C724" s="48">
        <v>8798.9</v>
      </c>
      <c r="D724" s="341">
        <v>13</v>
      </c>
      <c r="E724" s="48"/>
      <c r="F724" s="81"/>
      <c r="G724" s="48">
        <f t="shared" si="11"/>
        <v>50037.89000000021</v>
      </c>
      <c r="J724" s="351"/>
      <c r="K724" s="351"/>
    </row>
    <row r="725" spans="1:11">
      <c r="A725" s="322">
        <v>42585</v>
      </c>
      <c r="B725" s="9" t="s">
        <v>6709</v>
      </c>
      <c r="C725" s="48">
        <v>8010.92</v>
      </c>
      <c r="D725" s="341">
        <v>11</v>
      </c>
      <c r="E725" s="48"/>
      <c r="F725" s="81"/>
      <c r="G725" s="48">
        <f t="shared" si="11"/>
        <v>58836.790000000212</v>
      </c>
      <c r="J725" s="351"/>
      <c r="K725" s="351"/>
    </row>
    <row r="726" spans="1:11">
      <c r="A726" s="322">
        <v>42585</v>
      </c>
      <c r="B726" s="9" t="s">
        <v>6710</v>
      </c>
      <c r="C726" s="48">
        <v>12180.23</v>
      </c>
      <c r="D726" s="341">
        <v>16</v>
      </c>
      <c r="E726" s="48"/>
      <c r="F726" s="81"/>
      <c r="G726" s="48">
        <f t="shared" si="11"/>
        <v>66847.71000000021</v>
      </c>
      <c r="J726" s="351"/>
      <c r="K726" s="351"/>
    </row>
    <row r="727" spans="1:11">
      <c r="A727" s="322">
        <v>42585</v>
      </c>
      <c r="B727" s="9" t="s">
        <v>6711</v>
      </c>
      <c r="C727" s="48">
        <v>5748.07</v>
      </c>
      <c r="D727" s="341">
        <v>17</v>
      </c>
      <c r="E727" s="48"/>
      <c r="F727" s="81"/>
      <c r="G727" s="48">
        <f t="shared" si="11"/>
        <v>79027.940000000206</v>
      </c>
      <c r="J727" s="351"/>
      <c r="K727" s="351"/>
    </row>
    <row r="728" spans="1:11">
      <c r="A728" s="322">
        <v>42585</v>
      </c>
      <c r="B728" s="9" t="s">
        <v>6712</v>
      </c>
      <c r="C728" s="48">
        <v>8483.1</v>
      </c>
      <c r="D728" s="341">
        <v>18</v>
      </c>
      <c r="E728" s="48"/>
      <c r="F728" s="81"/>
      <c r="G728" s="48">
        <f t="shared" si="11"/>
        <v>84776.010000000213</v>
      </c>
      <c r="J728" s="351"/>
      <c r="K728" s="351"/>
    </row>
    <row r="729" spans="1:11">
      <c r="A729" s="322">
        <v>42585</v>
      </c>
      <c r="B729" s="9" t="s">
        <v>6713</v>
      </c>
      <c r="C729" s="48">
        <v>252.5</v>
      </c>
      <c r="D729" s="341">
        <v>238</v>
      </c>
      <c r="E729" s="48"/>
      <c r="F729" s="81"/>
      <c r="G729" s="48">
        <f t="shared" si="11"/>
        <v>93259.110000000219</v>
      </c>
      <c r="J729" s="351"/>
      <c r="K729" s="351"/>
    </row>
    <row r="730" spans="1:11">
      <c r="A730" s="322">
        <v>42585</v>
      </c>
      <c r="B730" s="9" t="s">
        <v>6714</v>
      </c>
      <c r="C730" s="48">
        <v>13901</v>
      </c>
      <c r="D730" s="341">
        <v>12</v>
      </c>
      <c r="E730" s="48"/>
      <c r="F730" s="81"/>
      <c r="G730" s="48">
        <f t="shared" si="11"/>
        <v>93511.610000000219</v>
      </c>
      <c r="J730" s="351"/>
      <c r="K730" s="351"/>
    </row>
    <row r="731" spans="1:11">
      <c r="A731" s="322">
        <v>42585</v>
      </c>
      <c r="B731" s="9" t="s">
        <v>6715</v>
      </c>
      <c r="C731" s="48">
        <v>10566.39</v>
      </c>
      <c r="D731" s="341">
        <v>14</v>
      </c>
      <c r="E731" s="48"/>
      <c r="F731" s="81"/>
      <c r="G731" s="48">
        <f t="shared" si="11"/>
        <v>107412.61000000022</v>
      </c>
      <c r="J731" s="351"/>
      <c r="K731" s="351"/>
    </row>
    <row r="732" spans="1:11">
      <c r="A732" s="322">
        <v>42585</v>
      </c>
      <c r="B732" s="9" t="s">
        <v>6716</v>
      </c>
      <c r="C732" s="48">
        <v>18083.11</v>
      </c>
      <c r="D732" s="341">
        <v>15</v>
      </c>
      <c r="E732" s="48"/>
      <c r="F732" s="81"/>
      <c r="G732" s="48">
        <f t="shared" si="11"/>
        <v>117979.00000000022</v>
      </c>
      <c r="J732" s="351"/>
      <c r="K732" s="351"/>
    </row>
    <row r="733" spans="1:11">
      <c r="A733" s="322">
        <v>42585</v>
      </c>
      <c r="B733" s="9" t="s">
        <v>5045</v>
      </c>
      <c r="C733" s="48"/>
      <c r="D733" s="341"/>
      <c r="E733" s="48">
        <v>1806</v>
      </c>
      <c r="F733" s="81">
        <v>42</v>
      </c>
      <c r="G733" s="48">
        <f t="shared" si="11"/>
        <v>136062.11000000022</v>
      </c>
      <c r="H733" s="333" t="s">
        <v>6717</v>
      </c>
      <c r="J733" s="351"/>
      <c r="K733" s="351"/>
    </row>
    <row r="734" spans="1:11">
      <c r="A734" s="322">
        <v>42585</v>
      </c>
      <c r="B734" s="9" t="s">
        <v>6718</v>
      </c>
      <c r="C734" s="48">
        <v>690615.02</v>
      </c>
      <c r="D734" s="341">
        <v>20</v>
      </c>
      <c r="E734" s="48"/>
      <c r="F734" s="81"/>
      <c r="G734" s="48">
        <f t="shared" si="11"/>
        <v>134256.11000000022</v>
      </c>
      <c r="J734" s="351"/>
      <c r="K734" s="351"/>
    </row>
    <row r="735" spans="1:11">
      <c r="A735" s="322">
        <v>42585</v>
      </c>
      <c r="B735" s="9" t="s">
        <v>6719</v>
      </c>
      <c r="C735" s="48">
        <v>2036</v>
      </c>
      <c r="D735" s="341">
        <v>22</v>
      </c>
      <c r="E735" s="48"/>
      <c r="F735" s="81"/>
      <c r="G735" s="48">
        <f t="shared" si="11"/>
        <v>824871.13000000024</v>
      </c>
      <c r="J735" s="351"/>
      <c r="K735" s="351"/>
    </row>
    <row r="736" spans="1:11">
      <c r="A736" s="322">
        <v>42585</v>
      </c>
      <c r="B736" s="9" t="s">
        <v>6720</v>
      </c>
      <c r="C736" s="48"/>
      <c r="D736" s="341"/>
      <c r="E736" s="48">
        <v>152000</v>
      </c>
      <c r="F736" s="81">
        <v>18</v>
      </c>
      <c r="G736" s="48">
        <f t="shared" si="11"/>
        <v>826907.13000000024</v>
      </c>
      <c r="J736" s="351"/>
      <c r="K736" s="351"/>
    </row>
    <row r="737" spans="1:12">
      <c r="A737" s="322">
        <v>42585</v>
      </c>
      <c r="B737" s="284" t="s">
        <v>6721</v>
      </c>
      <c r="C737" s="48">
        <v>5000</v>
      </c>
      <c r="D737" s="341" t="s">
        <v>6789</v>
      </c>
      <c r="E737" s="48"/>
      <c r="F737" s="81"/>
      <c r="G737" s="48">
        <f t="shared" si="11"/>
        <v>674907.13000000024</v>
      </c>
      <c r="H737" s="333" t="s">
        <v>114</v>
      </c>
      <c r="J737" s="351"/>
      <c r="K737" s="351"/>
    </row>
    <row r="738" spans="1:12">
      <c r="A738" s="322">
        <v>42585</v>
      </c>
      <c r="B738" s="9" t="s">
        <v>6722</v>
      </c>
      <c r="C738" s="48"/>
      <c r="D738" s="341"/>
      <c r="E738" s="48">
        <v>10000</v>
      </c>
      <c r="F738" s="81">
        <v>13</v>
      </c>
      <c r="G738" s="48">
        <f t="shared" si="11"/>
        <v>679907.13000000024</v>
      </c>
      <c r="H738" s="333" t="s">
        <v>6723</v>
      </c>
      <c r="J738" s="351"/>
      <c r="K738" s="351"/>
    </row>
    <row r="739" spans="1:12">
      <c r="A739" s="322">
        <v>42585</v>
      </c>
      <c r="B739" s="9" t="s">
        <v>6724</v>
      </c>
      <c r="C739" s="48"/>
      <c r="D739" s="341"/>
      <c r="E739" s="48">
        <v>31645.84</v>
      </c>
      <c r="F739" s="81">
        <v>19</v>
      </c>
      <c r="G739" s="48">
        <f t="shared" si="11"/>
        <v>669907.13000000024</v>
      </c>
      <c r="H739" s="333" t="s">
        <v>6725</v>
      </c>
      <c r="J739" s="351"/>
      <c r="K739" s="351"/>
    </row>
    <row r="740" spans="1:12">
      <c r="A740" s="322">
        <v>42585</v>
      </c>
      <c r="B740" s="9" t="s">
        <v>6726</v>
      </c>
      <c r="C740" s="48"/>
      <c r="D740" s="341"/>
      <c r="E740" s="48">
        <v>84772.67</v>
      </c>
      <c r="F740" s="81">
        <v>10</v>
      </c>
      <c r="G740" s="48">
        <f t="shared" si="11"/>
        <v>638261.29000000027</v>
      </c>
      <c r="H740" s="333" t="s">
        <v>6727</v>
      </c>
      <c r="J740" s="351"/>
      <c r="K740" s="351"/>
    </row>
    <row r="741" spans="1:12">
      <c r="A741" s="322">
        <v>42585</v>
      </c>
      <c r="B741" s="299" t="s">
        <v>4180</v>
      </c>
      <c r="C741" s="48">
        <v>14.41</v>
      </c>
      <c r="D741" s="341" t="s">
        <v>759</v>
      </c>
      <c r="E741" s="48"/>
      <c r="F741" s="81"/>
      <c r="G741" s="48">
        <f t="shared" si="11"/>
        <v>553488.62000000023</v>
      </c>
      <c r="H741" s="333" t="s">
        <v>819</v>
      </c>
      <c r="J741" s="351"/>
      <c r="K741" s="351"/>
    </row>
    <row r="742" spans="1:12">
      <c r="A742" s="322">
        <v>42585</v>
      </c>
      <c r="B742" s="299" t="s">
        <v>4181</v>
      </c>
      <c r="C742" s="48">
        <v>90.05</v>
      </c>
      <c r="D742" s="341" t="s">
        <v>759</v>
      </c>
      <c r="E742" s="48"/>
      <c r="F742" s="81"/>
      <c r="G742" s="48">
        <f t="shared" si="11"/>
        <v>553503.03000000026</v>
      </c>
      <c r="H742" s="333" t="s">
        <v>819</v>
      </c>
      <c r="J742" s="351"/>
      <c r="K742" s="351"/>
    </row>
    <row r="743" spans="1:12">
      <c r="A743" s="322">
        <v>42585</v>
      </c>
      <c r="B743" s="9" t="s">
        <v>4182</v>
      </c>
      <c r="C743" s="48"/>
      <c r="D743" s="341"/>
      <c r="E743" s="48">
        <v>31006.92</v>
      </c>
      <c r="F743" s="81">
        <v>15</v>
      </c>
      <c r="G743" s="48">
        <f t="shared" si="11"/>
        <v>553593.08000000031</v>
      </c>
      <c r="H743" s="347" t="s">
        <v>6728</v>
      </c>
      <c r="J743" s="351"/>
      <c r="K743" s="351"/>
    </row>
    <row r="744" spans="1:12">
      <c r="A744" s="322">
        <v>42585</v>
      </c>
      <c r="B744" s="299" t="s">
        <v>4183</v>
      </c>
      <c r="C744" s="48">
        <v>46.94</v>
      </c>
      <c r="D744" s="341" t="s">
        <v>759</v>
      </c>
      <c r="E744" s="48"/>
      <c r="F744" s="81"/>
      <c r="G744" s="48">
        <f t="shared" si="11"/>
        <v>522586.16000000032</v>
      </c>
      <c r="H744" s="333" t="s">
        <v>819</v>
      </c>
      <c r="J744" s="351"/>
      <c r="K744" s="351"/>
    </row>
    <row r="745" spans="1:12">
      <c r="A745" s="322">
        <v>42585</v>
      </c>
      <c r="B745" s="299" t="s">
        <v>4184</v>
      </c>
      <c r="C745" s="48">
        <v>293.36</v>
      </c>
      <c r="D745" s="341" t="s">
        <v>759</v>
      </c>
      <c r="E745" s="48"/>
      <c r="F745" s="81"/>
      <c r="G745" s="48">
        <f t="shared" si="11"/>
        <v>522633.10000000033</v>
      </c>
      <c r="H745" s="333" t="s">
        <v>819</v>
      </c>
      <c r="J745" s="351"/>
      <c r="K745" s="351"/>
    </row>
    <row r="746" spans="1:12">
      <c r="A746" s="322">
        <v>42585</v>
      </c>
      <c r="B746" s="9" t="s">
        <v>4185</v>
      </c>
      <c r="C746" s="48"/>
      <c r="D746" s="341"/>
      <c r="E746" s="48">
        <v>11974.83</v>
      </c>
      <c r="F746" s="81">
        <v>15</v>
      </c>
      <c r="G746" s="48">
        <f t="shared" si="11"/>
        <v>522926.46000000031</v>
      </c>
      <c r="H746" s="347" t="s">
        <v>6728</v>
      </c>
      <c r="J746" s="351"/>
      <c r="K746" s="351"/>
      <c r="L746" s="393"/>
    </row>
    <row r="747" spans="1:12">
      <c r="A747" s="322">
        <v>42584</v>
      </c>
      <c r="B747" s="9" t="s">
        <v>5863</v>
      </c>
      <c r="C747" s="48"/>
      <c r="D747" s="341"/>
      <c r="E747" s="48">
        <v>64486.19</v>
      </c>
      <c r="F747" s="81">
        <v>16</v>
      </c>
      <c r="G747" s="48">
        <f t="shared" si="11"/>
        <v>510951.6300000003</v>
      </c>
      <c r="H747" s="333" t="s">
        <v>6729</v>
      </c>
      <c r="J747" s="351"/>
      <c r="K747" s="351"/>
    </row>
    <row r="748" spans="1:12">
      <c r="A748" s="322">
        <v>42584</v>
      </c>
      <c r="B748" s="9" t="s">
        <v>5863</v>
      </c>
      <c r="C748" s="48"/>
      <c r="D748" s="341"/>
      <c r="E748" s="48">
        <v>194159.15</v>
      </c>
      <c r="F748" s="81">
        <v>17</v>
      </c>
      <c r="G748" s="48">
        <f t="shared" si="11"/>
        <v>446465.44000000029</v>
      </c>
      <c r="H748" s="333" t="s">
        <v>6730</v>
      </c>
      <c r="J748" s="351"/>
      <c r="K748" s="351"/>
    </row>
    <row r="749" spans="1:12">
      <c r="A749" s="322">
        <v>42584</v>
      </c>
      <c r="B749" s="284" t="s">
        <v>5127</v>
      </c>
      <c r="C749" s="48">
        <v>700</v>
      </c>
      <c r="D749" s="341" t="s">
        <v>6789</v>
      </c>
      <c r="E749" s="48"/>
      <c r="F749" s="81"/>
      <c r="G749" s="48">
        <f t="shared" si="11"/>
        <v>252306.29000000027</v>
      </c>
      <c r="H749" s="333" t="s">
        <v>114</v>
      </c>
      <c r="J749" s="351"/>
      <c r="K749" s="351"/>
    </row>
    <row r="750" spans="1:12">
      <c r="A750" s="322">
        <v>42584</v>
      </c>
      <c r="B750" s="9" t="s">
        <v>4294</v>
      </c>
      <c r="C750" s="48">
        <v>820000</v>
      </c>
      <c r="D750" s="341">
        <v>9</v>
      </c>
      <c r="E750" s="48"/>
      <c r="F750" s="81"/>
      <c r="G750" s="48">
        <f t="shared" si="11"/>
        <v>253006.29000000027</v>
      </c>
      <c r="H750" s="333" t="s">
        <v>6731</v>
      </c>
      <c r="J750" s="351"/>
      <c r="K750" s="351"/>
    </row>
    <row r="751" spans="1:12">
      <c r="A751" s="322">
        <v>42584</v>
      </c>
      <c r="B751" s="9" t="s">
        <v>6732</v>
      </c>
      <c r="C751" s="48">
        <v>10566.31</v>
      </c>
      <c r="D751" s="341">
        <v>6</v>
      </c>
      <c r="E751" s="48"/>
      <c r="F751" s="81"/>
      <c r="G751" s="48">
        <f t="shared" si="11"/>
        <v>1073006.2900000003</v>
      </c>
      <c r="J751" s="351"/>
      <c r="K751" s="351"/>
    </row>
    <row r="752" spans="1:12">
      <c r="A752" s="322">
        <v>42584</v>
      </c>
      <c r="B752" s="9" t="s">
        <v>6733</v>
      </c>
      <c r="C752" s="48">
        <v>424.47</v>
      </c>
      <c r="D752" s="341">
        <v>5</v>
      </c>
      <c r="E752" s="48"/>
      <c r="F752" s="81"/>
      <c r="G752" s="48">
        <f t="shared" si="11"/>
        <v>1083572.6000000003</v>
      </c>
      <c r="J752" s="351"/>
      <c r="K752" s="351"/>
    </row>
    <row r="753" spans="1:11">
      <c r="A753" s="322">
        <v>42584</v>
      </c>
      <c r="B753" s="9" t="s">
        <v>5077</v>
      </c>
      <c r="C753" s="48"/>
      <c r="D753" s="341"/>
      <c r="E753" s="48">
        <v>591.6</v>
      </c>
      <c r="F753" s="81">
        <v>3</v>
      </c>
      <c r="G753" s="48">
        <f t="shared" si="11"/>
        <v>1083997.0700000003</v>
      </c>
      <c r="H753" s="333" t="s">
        <v>6734</v>
      </c>
      <c r="J753" s="351"/>
      <c r="K753" s="351"/>
    </row>
    <row r="754" spans="1:11">
      <c r="A754" s="322">
        <v>42584</v>
      </c>
      <c r="B754" s="9" t="s">
        <v>6735</v>
      </c>
      <c r="C754" s="48"/>
      <c r="D754" s="341"/>
      <c r="E754" s="48">
        <v>24500.51</v>
      </c>
      <c r="F754" s="81">
        <v>57</v>
      </c>
      <c r="G754" s="48">
        <f t="shared" si="11"/>
        <v>1083405.4700000002</v>
      </c>
      <c r="H754" s="333" t="s">
        <v>6736</v>
      </c>
      <c r="J754" s="351"/>
      <c r="K754" s="351"/>
    </row>
    <row r="755" spans="1:11">
      <c r="A755" s="322">
        <v>42584</v>
      </c>
      <c r="B755" s="389" t="s">
        <v>6737</v>
      </c>
      <c r="C755" s="48"/>
      <c r="D755" s="341"/>
      <c r="E755" s="48">
        <v>12882.82</v>
      </c>
      <c r="F755" s="81"/>
      <c r="G755" s="48">
        <f t="shared" si="11"/>
        <v>1058904.9600000002</v>
      </c>
      <c r="H755" s="333" t="s">
        <v>6738</v>
      </c>
      <c r="J755" s="351"/>
      <c r="K755" s="351"/>
    </row>
    <row r="756" spans="1:11">
      <c r="A756" s="322">
        <v>42584</v>
      </c>
      <c r="B756" s="284" t="s">
        <v>6739</v>
      </c>
      <c r="C756" s="48">
        <v>5000</v>
      </c>
      <c r="D756" s="341" t="s">
        <v>6789</v>
      </c>
      <c r="E756" s="48"/>
      <c r="F756" s="81"/>
      <c r="G756" s="48">
        <f t="shared" si="11"/>
        <v>1046022.1400000001</v>
      </c>
      <c r="H756" s="333" t="s">
        <v>114</v>
      </c>
      <c r="J756" s="351"/>
      <c r="K756" s="351"/>
    </row>
    <row r="757" spans="1:11">
      <c r="A757" s="322">
        <v>42584</v>
      </c>
      <c r="B757" s="9" t="s">
        <v>6740</v>
      </c>
      <c r="C757" s="48">
        <v>699983.64</v>
      </c>
      <c r="D757" s="341">
        <v>3</v>
      </c>
      <c r="E757" s="48"/>
      <c r="F757" s="81"/>
      <c r="G757" s="48">
        <f t="shared" si="11"/>
        <v>1051022.1400000001</v>
      </c>
      <c r="H757" s="333" t="s">
        <v>6741</v>
      </c>
      <c r="J757" s="351"/>
      <c r="K757" s="351"/>
    </row>
    <row r="758" spans="1:11">
      <c r="A758" s="322">
        <v>42584</v>
      </c>
      <c r="B758" s="9" t="s">
        <v>6742</v>
      </c>
      <c r="C758" s="48"/>
      <c r="D758" s="341"/>
      <c r="E758" s="48">
        <v>48517.14</v>
      </c>
      <c r="F758" s="81" t="s">
        <v>767</v>
      </c>
      <c r="G758" s="48">
        <f t="shared" si="11"/>
        <v>1751005.7800000003</v>
      </c>
      <c r="H758" s="333" t="s">
        <v>6743</v>
      </c>
      <c r="J758" s="351"/>
      <c r="K758" s="351"/>
    </row>
    <row r="759" spans="1:11">
      <c r="A759" s="322">
        <v>42584</v>
      </c>
      <c r="B759" s="9" t="s">
        <v>6744</v>
      </c>
      <c r="C759" s="48"/>
      <c r="D759" s="341"/>
      <c r="E759" s="48">
        <v>207242.85</v>
      </c>
      <c r="F759" s="81" t="s">
        <v>771</v>
      </c>
      <c r="G759" s="48">
        <f t="shared" si="11"/>
        <v>1702488.6400000004</v>
      </c>
      <c r="H759" s="333" t="s">
        <v>6745</v>
      </c>
      <c r="J759" s="351"/>
      <c r="K759" s="351"/>
    </row>
    <row r="760" spans="1:11">
      <c r="A760" s="322">
        <v>42584</v>
      </c>
      <c r="B760" s="294" t="s">
        <v>6746</v>
      </c>
      <c r="C760" s="48"/>
      <c r="D760" s="341"/>
      <c r="E760" s="48">
        <v>5964.41</v>
      </c>
      <c r="F760" s="81" t="s">
        <v>779</v>
      </c>
      <c r="G760" s="48">
        <f t="shared" si="11"/>
        <v>1495245.7900000003</v>
      </c>
      <c r="H760" s="333" t="s">
        <v>779</v>
      </c>
      <c r="J760" s="351"/>
      <c r="K760" s="351"/>
    </row>
    <row r="761" spans="1:11">
      <c r="A761" s="322">
        <v>42584</v>
      </c>
      <c r="B761" s="299" t="s">
        <v>4180</v>
      </c>
      <c r="C761" s="48">
        <v>12.31</v>
      </c>
      <c r="D761" s="341" t="s">
        <v>759</v>
      </c>
      <c r="E761" s="48"/>
      <c r="F761" s="81"/>
      <c r="G761" s="48">
        <f t="shared" si="11"/>
        <v>1489281.3800000004</v>
      </c>
      <c r="H761" s="333" t="s">
        <v>819</v>
      </c>
      <c r="J761" s="351"/>
      <c r="K761" s="351"/>
    </row>
    <row r="762" spans="1:11">
      <c r="A762" s="322">
        <v>42584</v>
      </c>
      <c r="B762" s="299" t="s">
        <v>4181</v>
      </c>
      <c r="C762" s="48">
        <v>76.94</v>
      </c>
      <c r="D762" s="341" t="s">
        <v>759</v>
      </c>
      <c r="E762" s="48"/>
      <c r="F762" s="81"/>
      <c r="G762" s="48">
        <f t="shared" si="11"/>
        <v>1489293.6900000004</v>
      </c>
      <c r="H762" s="333" t="s">
        <v>819</v>
      </c>
      <c r="J762" s="351"/>
      <c r="K762" s="351"/>
    </row>
    <row r="763" spans="1:11">
      <c r="A763" s="322">
        <v>42584</v>
      </c>
      <c r="B763" s="9" t="s">
        <v>4182</v>
      </c>
      <c r="C763" s="48"/>
      <c r="D763" s="341"/>
      <c r="E763" s="48">
        <v>8121.53</v>
      </c>
      <c r="F763" s="81">
        <v>11</v>
      </c>
      <c r="G763" s="48">
        <f t="shared" si="11"/>
        <v>1489370.6300000004</v>
      </c>
      <c r="H763" s="347" t="s">
        <v>6747</v>
      </c>
      <c r="J763" s="351"/>
      <c r="K763" s="351"/>
    </row>
    <row r="764" spans="1:11">
      <c r="A764" s="322">
        <v>42584</v>
      </c>
      <c r="B764" s="299" t="s">
        <v>4183</v>
      </c>
      <c r="C764" s="48">
        <v>93.07</v>
      </c>
      <c r="D764" s="341" t="s">
        <v>759</v>
      </c>
      <c r="E764" s="48"/>
      <c r="F764" s="81"/>
      <c r="G764" s="48">
        <f t="shared" si="11"/>
        <v>1481249.1000000003</v>
      </c>
      <c r="H764" s="333" t="s">
        <v>819</v>
      </c>
      <c r="J764" s="351"/>
      <c r="K764" s="351"/>
    </row>
    <row r="765" spans="1:11">
      <c r="A765" s="322">
        <v>42584</v>
      </c>
      <c r="B765" s="299" t="s">
        <v>4184</v>
      </c>
      <c r="C765" s="48">
        <v>581.71</v>
      </c>
      <c r="D765" s="341" t="s">
        <v>759</v>
      </c>
      <c r="E765" s="48"/>
      <c r="F765" s="81"/>
      <c r="G765" s="48">
        <f t="shared" si="11"/>
        <v>1481342.1700000004</v>
      </c>
      <c r="H765" s="333" t="s">
        <v>819</v>
      </c>
      <c r="J765" s="351"/>
      <c r="K765" s="351"/>
    </row>
    <row r="766" spans="1:11">
      <c r="A766" s="322">
        <v>42584</v>
      </c>
      <c r="B766" s="9" t="s">
        <v>4185</v>
      </c>
      <c r="C766" s="48"/>
      <c r="D766" s="341"/>
      <c r="E766" s="48">
        <v>23743.48</v>
      </c>
      <c r="F766" s="81">
        <v>11</v>
      </c>
      <c r="G766" s="48">
        <f t="shared" si="11"/>
        <v>1481923.8800000004</v>
      </c>
      <c r="H766" s="347" t="s">
        <v>6747</v>
      </c>
      <c r="J766" s="351"/>
      <c r="K766" s="351"/>
    </row>
    <row r="767" spans="1:11">
      <c r="A767" s="322">
        <v>42583</v>
      </c>
      <c r="B767" s="291" t="s">
        <v>5923</v>
      </c>
      <c r="C767" s="48">
        <v>889.8</v>
      </c>
      <c r="D767" s="341" t="s">
        <v>777</v>
      </c>
      <c r="E767" s="48"/>
      <c r="F767" s="81"/>
      <c r="G767" s="48">
        <f t="shared" si="11"/>
        <v>1458180.4000000004</v>
      </c>
      <c r="H767" s="333" t="s">
        <v>6748</v>
      </c>
      <c r="I767" s="255" t="s">
        <v>6749</v>
      </c>
      <c r="J767" s="351"/>
      <c r="K767" s="351"/>
    </row>
    <row r="768" spans="1:11">
      <c r="A768" s="322">
        <v>42583</v>
      </c>
      <c r="B768" s="291" t="s">
        <v>4165</v>
      </c>
      <c r="C768" s="48">
        <v>1241.18</v>
      </c>
      <c r="D768" s="341" t="s">
        <v>777</v>
      </c>
      <c r="E768" s="48"/>
      <c r="F768" s="81"/>
      <c r="G768" s="48">
        <f t="shared" si="11"/>
        <v>1459070.2000000004</v>
      </c>
      <c r="H768" s="333" t="s">
        <v>6748</v>
      </c>
      <c r="I768" s="255" t="s">
        <v>6749</v>
      </c>
      <c r="J768" s="351"/>
      <c r="K768" s="351"/>
    </row>
    <row r="769" spans="1:11">
      <c r="A769" s="322">
        <v>42583</v>
      </c>
      <c r="B769" s="291" t="s">
        <v>4167</v>
      </c>
      <c r="C769" s="48">
        <v>1775.53</v>
      </c>
      <c r="D769" s="341" t="s">
        <v>777</v>
      </c>
      <c r="E769" s="48"/>
      <c r="F769" s="81"/>
      <c r="G769" s="48">
        <f t="shared" si="11"/>
        <v>1460311.3800000004</v>
      </c>
      <c r="H769" s="333" t="s">
        <v>6748</v>
      </c>
      <c r="I769" s="255" t="s">
        <v>6749</v>
      </c>
      <c r="J769" s="351"/>
      <c r="K769" s="351"/>
    </row>
    <row r="770" spans="1:11">
      <c r="A770" s="322">
        <v>42583</v>
      </c>
      <c r="B770" s="9" t="s">
        <v>6750</v>
      </c>
      <c r="C770" s="48"/>
      <c r="D770" s="341"/>
      <c r="E770" s="48">
        <v>15000</v>
      </c>
      <c r="F770" s="81">
        <v>2</v>
      </c>
      <c r="G770" s="48">
        <f t="shared" si="11"/>
        <v>1462086.9100000004</v>
      </c>
      <c r="H770" s="333" t="s">
        <v>6751</v>
      </c>
      <c r="J770" s="351"/>
      <c r="K770" s="351"/>
    </row>
    <row r="771" spans="1:11">
      <c r="A771" s="322">
        <v>42583</v>
      </c>
      <c r="B771" s="9" t="s">
        <v>6752</v>
      </c>
      <c r="C771" s="48"/>
      <c r="D771" s="341"/>
      <c r="E771" s="48">
        <v>50000</v>
      </c>
      <c r="F771" s="81">
        <v>9</v>
      </c>
      <c r="G771" s="48">
        <f t="shared" si="11"/>
        <v>1447086.9100000004</v>
      </c>
      <c r="H771" s="333" t="s">
        <v>6753</v>
      </c>
      <c r="I771" s="2" t="s">
        <v>5342</v>
      </c>
      <c r="J771" s="351"/>
      <c r="K771" s="351"/>
    </row>
    <row r="772" spans="1:11">
      <c r="A772" s="322">
        <v>42583</v>
      </c>
      <c r="B772" s="9" t="s">
        <v>6754</v>
      </c>
      <c r="C772" s="48">
        <v>221000</v>
      </c>
      <c r="D772" s="341" t="s">
        <v>1668</v>
      </c>
      <c r="E772" s="48"/>
      <c r="F772" s="81"/>
      <c r="G772" s="48">
        <f t="shared" si="11"/>
        <v>1397086.9100000004</v>
      </c>
      <c r="J772" s="351"/>
      <c r="K772" s="351"/>
    </row>
    <row r="773" spans="1:11">
      <c r="A773" s="322">
        <v>42583</v>
      </c>
      <c r="B773" s="9" t="s">
        <v>6755</v>
      </c>
      <c r="C773" s="48">
        <v>221000</v>
      </c>
      <c r="D773" s="341" t="s">
        <v>1669</v>
      </c>
      <c r="E773" s="48"/>
      <c r="F773" s="81"/>
      <c r="G773" s="48">
        <f t="shared" si="11"/>
        <v>1618086.9100000004</v>
      </c>
      <c r="J773" s="351"/>
      <c r="K773" s="351"/>
    </row>
    <row r="774" spans="1:11">
      <c r="A774" s="322">
        <v>42583</v>
      </c>
      <c r="B774" s="9" t="s">
        <v>6756</v>
      </c>
      <c r="C774" s="48"/>
      <c r="D774" s="341"/>
      <c r="E774" s="48">
        <v>900</v>
      </c>
      <c r="F774" s="81">
        <v>6</v>
      </c>
      <c r="G774" s="48">
        <f t="shared" si="11"/>
        <v>1839086.9100000004</v>
      </c>
      <c r="H774" s="333" t="s">
        <v>6757</v>
      </c>
      <c r="J774" s="351"/>
      <c r="K774" s="351"/>
    </row>
    <row r="775" spans="1:11">
      <c r="A775" s="322">
        <v>42583</v>
      </c>
      <c r="B775" s="9" t="s">
        <v>6758</v>
      </c>
      <c r="C775" s="48"/>
      <c r="D775" s="341"/>
      <c r="E775" s="48">
        <v>209650</v>
      </c>
      <c r="F775" s="81">
        <v>7</v>
      </c>
      <c r="G775" s="48">
        <f t="shared" ref="G775:G792" si="12">+G776-C775+E775</f>
        <v>1838186.9100000004</v>
      </c>
      <c r="H775" s="333" t="s">
        <v>6759</v>
      </c>
      <c r="J775" s="351"/>
      <c r="K775" s="351"/>
    </row>
    <row r="776" spans="1:11">
      <c r="A776" s="322">
        <v>42583</v>
      </c>
      <c r="B776" s="291" t="s">
        <v>6760</v>
      </c>
      <c r="C776" s="48"/>
      <c r="D776" s="341"/>
      <c r="E776" s="48">
        <v>152434</v>
      </c>
      <c r="F776" s="81">
        <v>20</v>
      </c>
      <c r="G776" s="48">
        <f t="shared" si="12"/>
        <v>1628536.9100000004</v>
      </c>
      <c r="H776" s="333" t="s">
        <v>6761</v>
      </c>
      <c r="I776" s="255" t="s">
        <v>6762</v>
      </c>
      <c r="J776" s="351"/>
      <c r="K776" s="351"/>
    </row>
    <row r="777" spans="1:11">
      <c r="A777" s="322">
        <v>42583</v>
      </c>
      <c r="B777" s="291" t="s">
        <v>6763</v>
      </c>
      <c r="C777" s="48"/>
      <c r="D777" s="341"/>
      <c r="E777" s="48">
        <v>5414.6</v>
      </c>
      <c r="F777" s="81">
        <v>21</v>
      </c>
      <c r="G777" s="48">
        <f t="shared" si="12"/>
        <v>1476102.9100000004</v>
      </c>
      <c r="H777" s="333" t="s">
        <v>6764</v>
      </c>
      <c r="I777" s="255" t="s">
        <v>6762</v>
      </c>
      <c r="J777" s="351"/>
      <c r="K777" s="351"/>
    </row>
    <row r="778" spans="1:11">
      <c r="A778" s="322">
        <v>42583</v>
      </c>
      <c r="B778" s="291" t="s">
        <v>6765</v>
      </c>
      <c r="C778" s="48"/>
      <c r="D778" s="341"/>
      <c r="E778" s="48">
        <v>482238.5</v>
      </c>
      <c r="F778" s="81">
        <v>22</v>
      </c>
      <c r="G778" s="48">
        <f t="shared" si="12"/>
        <v>1470688.3100000003</v>
      </c>
      <c r="H778" s="333" t="s">
        <v>6766</v>
      </c>
      <c r="I778" s="255" t="s">
        <v>6762</v>
      </c>
      <c r="J778" s="351"/>
      <c r="K778" s="351"/>
    </row>
    <row r="779" spans="1:11">
      <c r="A779" s="322">
        <v>42583</v>
      </c>
      <c r="B779" s="9" t="s">
        <v>6767</v>
      </c>
      <c r="C779" s="48"/>
      <c r="D779" s="341"/>
      <c r="E779" s="48">
        <v>587000</v>
      </c>
      <c r="F779" s="81">
        <v>12</v>
      </c>
      <c r="G779" s="48">
        <f t="shared" si="12"/>
        <v>988449.81000000029</v>
      </c>
      <c r="H779" s="333" t="s">
        <v>6768</v>
      </c>
      <c r="J779" s="351"/>
      <c r="K779" s="351"/>
    </row>
    <row r="780" spans="1:11">
      <c r="A780" s="322">
        <v>42583</v>
      </c>
      <c r="B780" s="9" t="s">
        <v>6769</v>
      </c>
      <c r="C780" s="48"/>
      <c r="D780" s="341"/>
      <c r="E780" s="48">
        <v>1507.47</v>
      </c>
      <c r="F780" s="81">
        <v>23</v>
      </c>
      <c r="G780" s="48">
        <f t="shared" si="12"/>
        <v>401449.81000000029</v>
      </c>
      <c r="H780" s="333" t="s">
        <v>6770</v>
      </c>
      <c r="I780" s="2" t="s">
        <v>6771</v>
      </c>
      <c r="J780" s="351"/>
      <c r="K780" s="351"/>
    </row>
    <row r="781" spans="1:11">
      <c r="A781" s="322">
        <v>42583</v>
      </c>
      <c r="B781" s="9" t="s">
        <v>6772</v>
      </c>
      <c r="C781" s="48"/>
      <c r="D781" s="341"/>
      <c r="E781" s="48">
        <v>20000</v>
      </c>
      <c r="F781" s="81">
        <v>5</v>
      </c>
      <c r="G781" s="48">
        <f t="shared" si="12"/>
        <v>399942.34000000032</v>
      </c>
      <c r="H781" s="333" t="s">
        <v>6773</v>
      </c>
      <c r="I781" s="2" t="s">
        <v>6774</v>
      </c>
      <c r="J781" s="351"/>
      <c r="K781" s="351"/>
    </row>
    <row r="782" spans="1:11">
      <c r="A782" s="322">
        <v>42583</v>
      </c>
      <c r="B782" s="9" t="s">
        <v>6775</v>
      </c>
      <c r="C782" s="48">
        <v>1406416.34</v>
      </c>
      <c r="D782" s="341">
        <v>2</v>
      </c>
      <c r="E782" s="48"/>
      <c r="F782" s="81"/>
      <c r="G782" s="48">
        <f t="shared" si="12"/>
        <v>379942.34000000032</v>
      </c>
      <c r="J782" s="351"/>
      <c r="K782" s="351"/>
    </row>
    <row r="783" spans="1:11">
      <c r="A783" s="322">
        <v>42583</v>
      </c>
      <c r="B783" s="9" t="s">
        <v>5045</v>
      </c>
      <c r="C783" s="48"/>
      <c r="D783" s="341"/>
      <c r="E783" s="48">
        <v>1000.01</v>
      </c>
      <c r="F783" s="81">
        <v>4</v>
      </c>
      <c r="G783" s="48">
        <f t="shared" si="12"/>
        <v>1786358.6800000004</v>
      </c>
      <c r="H783" s="333" t="s">
        <v>6776</v>
      </c>
      <c r="J783" s="351"/>
      <c r="K783" s="351"/>
    </row>
    <row r="784" spans="1:11">
      <c r="A784" s="322">
        <v>42583</v>
      </c>
      <c r="B784" s="284" t="s">
        <v>6777</v>
      </c>
      <c r="C784" s="48">
        <v>5000</v>
      </c>
      <c r="D784" s="341" t="s">
        <v>6789</v>
      </c>
      <c r="E784" s="48"/>
      <c r="F784" s="81"/>
      <c r="G784" s="48">
        <f t="shared" si="12"/>
        <v>1785358.6700000004</v>
      </c>
      <c r="H784" s="333" t="s">
        <v>114</v>
      </c>
      <c r="J784" s="351"/>
      <c r="K784" s="351"/>
    </row>
    <row r="785" spans="1:11">
      <c r="A785" s="322">
        <v>42583</v>
      </c>
      <c r="B785" s="9" t="s">
        <v>6778</v>
      </c>
      <c r="C785" s="48"/>
      <c r="D785" s="341"/>
      <c r="E785" s="48">
        <v>120000</v>
      </c>
      <c r="F785" s="81">
        <v>1</v>
      </c>
      <c r="G785" s="48">
        <f t="shared" si="12"/>
        <v>1790358.6700000004</v>
      </c>
      <c r="H785" s="333" t="s">
        <v>6779</v>
      </c>
      <c r="J785" s="351"/>
      <c r="K785" s="351"/>
    </row>
    <row r="786" spans="1:11">
      <c r="A786" s="322">
        <v>42583</v>
      </c>
      <c r="B786" s="9" t="s">
        <v>5077</v>
      </c>
      <c r="C786" s="48"/>
      <c r="D786" s="341"/>
      <c r="E786" s="48">
        <v>1840</v>
      </c>
      <c r="F786" s="81" t="s">
        <v>769</v>
      </c>
      <c r="G786" s="48">
        <f t="shared" si="12"/>
        <v>1670358.6700000004</v>
      </c>
      <c r="H786" s="333" t="s">
        <v>6780</v>
      </c>
      <c r="J786" s="351"/>
      <c r="K786" s="351"/>
    </row>
    <row r="787" spans="1:11">
      <c r="A787" s="322">
        <v>42583</v>
      </c>
      <c r="B787" s="9" t="s">
        <v>5077</v>
      </c>
      <c r="C787" s="48"/>
      <c r="D787" s="341"/>
      <c r="E787" s="48">
        <v>1840</v>
      </c>
      <c r="F787" s="81" t="s">
        <v>2482</v>
      </c>
      <c r="G787" s="48">
        <f t="shared" si="12"/>
        <v>1668518.6700000004</v>
      </c>
      <c r="H787" s="333" t="s">
        <v>6781</v>
      </c>
      <c r="J787" s="351"/>
      <c r="K787" s="351"/>
    </row>
    <row r="788" spans="1:11">
      <c r="A788" s="322">
        <v>42583</v>
      </c>
      <c r="B788" s="394" t="s">
        <v>4180</v>
      </c>
      <c r="C788" s="48">
        <v>56.47</v>
      </c>
      <c r="D788" s="341" t="s">
        <v>759</v>
      </c>
      <c r="E788" s="48"/>
      <c r="F788" s="81"/>
      <c r="G788" s="48">
        <f t="shared" si="12"/>
        <v>1666678.6700000004</v>
      </c>
      <c r="H788" s="333" t="s">
        <v>819</v>
      </c>
      <c r="J788" s="351"/>
      <c r="K788" s="351"/>
    </row>
    <row r="789" spans="1:11">
      <c r="A789" s="322">
        <v>42583</v>
      </c>
      <c r="B789" s="394" t="s">
        <v>4181</v>
      </c>
      <c r="C789" s="48">
        <v>352.94</v>
      </c>
      <c r="D789" s="341" t="s">
        <v>759</v>
      </c>
      <c r="E789" s="48"/>
      <c r="F789" s="81"/>
      <c r="G789" s="48">
        <f t="shared" si="12"/>
        <v>1666735.1400000004</v>
      </c>
      <c r="H789" s="333" t="s">
        <v>819</v>
      </c>
      <c r="J789" s="351"/>
      <c r="K789" s="351"/>
    </row>
    <row r="790" spans="1:11">
      <c r="A790" s="322">
        <v>42583</v>
      </c>
      <c r="B790" s="255" t="s">
        <v>4182</v>
      </c>
      <c r="C790" s="48"/>
      <c r="D790" s="341"/>
      <c r="E790" s="48">
        <v>61868.34</v>
      </c>
      <c r="F790" s="81" t="s">
        <v>770</v>
      </c>
      <c r="G790" s="48">
        <f t="shared" si="12"/>
        <v>1667088.0800000003</v>
      </c>
      <c r="H790" s="347" t="s">
        <v>6782</v>
      </c>
      <c r="J790" s="351"/>
      <c r="K790" s="351"/>
    </row>
    <row r="791" spans="1:11">
      <c r="A791" s="322">
        <v>42583</v>
      </c>
      <c r="B791" s="394" t="s">
        <v>4183</v>
      </c>
      <c r="C791" s="48">
        <v>62.38</v>
      </c>
      <c r="D791" s="341" t="s">
        <v>759</v>
      </c>
      <c r="E791" s="48"/>
      <c r="F791" s="81"/>
      <c r="G791" s="48">
        <f t="shared" si="12"/>
        <v>1605219.7400000002</v>
      </c>
      <c r="H791" s="333" t="s">
        <v>819</v>
      </c>
      <c r="J791" s="351"/>
      <c r="K791" s="351"/>
    </row>
    <row r="792" spans="1:11">
      <c r="A792" s="322">
        <v>42583</v>
      </c>
      <c r="B792" s="394" t="s">
        <v>4184</v>
      </c>
      <c r="C792" s="48">
        <v>389.87</v>
      </c>
      <c r="D792" s="341" t="s">
        <v>759</v>
      </c>
      <c r="E792" s="48"/>
      <c r="F792" s="81"/>
      <c r="G792" s="48">
        <f t="shared" si="12"/>
        <v>1605282.12</v>
      </c>
      <c r="H792" s="333" t="s">
        <v>819</v>
      </c>
      <c r="J792" s="351"/>
      <c r="K792" s="351"/>
    </row>
    <row r="793" spans="1:11">
      <c r="A793" s="322">
        <v>42583</v>
      </c>
      <c r="B793" s="255" t="s">
        <v>4185</v>
      </c>
      <c r="C793" s="48"/>
      <c r="D793" s="341"/>
      <c r="E793" s="48">
        <v>15914.84</v>
      </c>
      <c r="F793" s="81" t="s">
        <v>770</v>
      </c>
      <c r="G793" s="48">
        <f t="shared" ref="G793:G803" si="13">+G794-C793+E793</f>
        <v>1605671.9900000002</v>
      </c>
      <c r="H793" s="347" t="s">
        <v>6782</v>
      </c>
      <c r="J793" s="351"/>
      <c r="K793" s="351"/>
    </row>
    <row r="794" spans="1:11">
      <c r="A794" s="322">
        <v>42583</v>
      </c>
      <c r="B794" s="394" t="s">
        <v>4180</v>
      </c>
      <c r="C794" s="48">
        <v>5.76</v>
      </c>
      <c r="D794" s="341" t="s">
        <v>759</v>
      </c>
      <c r="E794" s="48"/>
      <c r="F794" s="81"/>
      <c r="G794" s="48">
        <f t="shared" si="13"/>
        <v>1589757.1500000001</v>
      </c>
      <c r="H794" s="333" t="s">
        <v>819</v>
      </c>
      <c r="J794" s="351"/>
      <c r="K794" s="351"/>
    </row>
    <row r="795" spans="1:11">
      <c r="A795" s="322">
        <v>42583</v>
      </c>
      <c r="B795" s="394" t="s">
        <v>4181</v>
      </c>
      <c r="C795" s="48">
        <v>36</v>
      </c>
      <c r="D795" s="341" t="s">
        <v>759</v>
      </c>
      <c r="E795" s="48"/>
      <c r="F795" s="81"/>
      <c r="G795" s="48">
        <f t="shared" si="13"/>
        <v>1589762.9100000001</v>
      </c>
      <c r="H795" s="333" t="s">
        <v>819</v>
      </c>
      <c r="J795" s="351"/>
      <c r="K795" s="351"/>
    </row>
    <row r="796" spans="1:11">
      <c r="A796" s="322">
        <v>42583</v>
      </c>
      <c r="B796" s="255" t="s">
        <v>4182</v>
      </c>
      <c r="C796" s="48"/>
      <c r="D796" s="341"/>
      <c r="E796" s="48">
        <v>30000</v>
      </c>
      <c r="F796" s="81" t="s">
        <v>2481</v>
      </c>
      <c r="G796" s="48">
        <f t="shared" si="13"/>
        <v>1589798.9100000001</v>
      </c>
      <c r="H796" s="347" t="s">
        <v>6783</v>
      </c>
      <c r="J796" s="351"/>
      <c r="K796" s="351"/>
    </row>
    <row r="797" spans="1:11">
      <c r="A797" s="398">
        <v>42581</v>
      </c>
      <c r="B797" s="399" t="s">
        <v>5044</v>
      </c>
      <c r="C797" s="400"/>
      <c r="D797" s="401"/>
      <c r="E797" s="400">
        <v>1840</v>
      </c>
      <c r="F797" s="402" t="s">
        <v>768</v>
      </c>
      <c r="G797" s="48">
        <f t="shared" si="13"/>
        <v>1559798.9100000001</v>
      </c>
      <c r="H797" s="403"/>
      <c r="J797" s="351"/>
      <c r="K797" s="351"/>
    </row>
    <row r="798" spans="1:11">
      <c r="A798" s="398">
        <v>42581</v>
      </c>
      <c r="B798" s="399" t="s">
        <v>5045</v>
      </c>
      <c r="C798" s="400"/>
      <c r="D798" s="401"/>
      <c r="E798" s="400">
        <v>5000.01</v>
      </c>
      <c r="F798" s="402">
        <v>8</v>
      </c>
      <c r="G798" s="48">
        <f t="shared" si="13"/>
        <v>1557958.9100000001</v>
      </c>
      <c r="H798" s="403" t="s">
        <v>5046</v>
      </c>
      <c r="J798" s="351"/>
      <c r="K798" s="351"/>
    </row>
    <row r="799" spans="1:11">
      <c r="A799" s="398">
        <v>42581</v>
      </c>
      <c r="B799" s="399" t="s">
        <v>5047</v>
      </c>
      <c r="C799" s="400">
        <v>5000</v>
      </c>
      <c r="D799" s="401" t="s">
        <v>776</v>
      </c>
      <c r="E799" s="400"/>
      <c r="F799" s="402"/>
      <c r="G799" s="48">
        <f t="shared" si="13"/>
        <v>1552958.9000000001</v>
      </c>
      <c r="H799" s="403"/>
      <c r="J799" s="351"/>
      <c r="K799" s="351"/>
    </row>
    <row r="800" spans="1:11">
      <c r="A800" s="398">
        <v>42581</v>
      </c>
      <c r="B800" s="399" t="s">
        <v>5048</v>
      </c>
      <c r="C800" s="400"/>
      <c r="D800" s="401"/>
      <c r="E800" s="400">
        <v>30938.959999999999</v>
      </c>
      <c r="F800" s="402" t="s">
        <v>2480</v>
      </c>
      <c r="G800" s="48">
        <f t="shared" si="13"/>
        <v>1557958.9000000001</v>
      </c>
      <c r="H800" s="403" t="s">
        <v>5049</v>
      </c>
      <c r="J800" s="351"/>
      <c r="K800" s="351"/>
    </row>
    <row r="801" spans="1:11">
      <c r="A801" s="398">
        <v>42581</v>
      </c>
      <c r="B801" s="399" t="s">
        <v>5050</v>
      </c>
      <c r="C801" s="400"/>
      <c r="D801" s="401"/>
      <c r="E801" s="400">
        <v>2752.11</v>
      </c>
      <c r="F801" s="402" t="s">
        <v>2479</v>
      </c>
      <c r="G801" s="48">
        <f t="shared" si="13"/>
        <v>1527019.9400000002</v>
      </c>
      <c r="H801" s="403" t="s">
        <v>5051</v>
      </c>
      <c r="J801" s="351"/>
      <c r="K801" s="351"/>
    </row>
    <row r="802" spans="1:11">
      <c r="A802" s="322">
        <v>42583</v>
      </c>
      <c r="B802" s="255" t="s">
        <v>4186</v>
      </c>
      <c r="C802" s="48">
        <v>858.88</v>
      </c>
      <c r="D802" s="341">
        <v>1</v>
      </c>
      <c r="E802" s="48"/>
      <c r="F802" s="81"/>
      <c r="G802" s="48">
        <f t="shared" si="13"/>
        <v>1524267.83</v>
      </c>
      <c r="H802" s="333" t="s">
        <v>6784</v>
      </c>
      <c r="J802" s="351"/>
      <c r="K802" s="351"/>
    </row>
    <row r="803" spans="1:11">
      <c r="A803" s="322">
        <v>42583</v>
      </c>
      <c r="B803" s="394" t="s">
        <v>5896</v>
      </c>
      <c r="C803" s="48">
        <v>238.08</v>
      </c>
      <c r="D803" s="341" t="s">
        <v>759</v>
      </c>
      <c r="E803" s="48"/>
      <c r="F803" s="81"/>
      <c r="G803" s="48">
        <f t="shared" si="13"/>
        <v>1525126.71</v>
      </c>
      <c r="H803" s="333" t="s">
        <v>819</v>
      </c>
      <c r="J803" s="351"/>
      <c r="K803" s="351"/>
    </row>
    <row r="804" spans="1:11">
      <c r="A804" s="322">
        <v>42583</v>
      </c>
      <c r="B804" s="394" t="s">
        <v>6785</v>
      </c>
      <c r="C804" s="48">
        <v>1488</v>
      </c>
      <c r="D804" s="341" t="s">
        <v>759</v>
      </c>
      <c r="E804" s="48"/>
      <c r="F804" s="81"/>
      <c r="G804" s="48">
        <f>+G805-C804+E804</f>
        <v>1525364.79</v>
      </c>
      <c r="H804" s="333" t="s">
        <v>819</v>
      </c>
      <c r="J804" s="351"/>
      <c r="K804" s="351"/>
    </row>
    <row r="805" spans="1:11">
      <c r="G805" s="48">
        <v>1526852.79</v>
      </c>
      <c r="J805" s="48"/>
    </row>
    <row r="807" spans="1:11">
      <c r="C807" s="351">
        <f>+C795+C792+C789+C765+C762+C745+C742+C718+C715+C712+C666+C663+C640+C637++C614+C611+C586+C583+C551+C548+C527+C524+C491+C488+C485+C482+C478+C460+C457+C425+C422+C395+C392+C363+C360+C314+C311+C308+C305+C302+C275+C272+C252+C249+C210+C207+C183+C180+C146+C143+C140+C137+C117+C115+C106+C103+C67+C64+C8+C804</f>
        <v>28732.569999999996</v>
      </c>
      <c r="E807" s="41"/>
      <c r="F807" s="81"/>
    </row>
    <row r="808" spans="1:11">
      <c r="C808" s="351">
        <f>+C803+C794+C791+C788+C764+C761+C744+C741+C717+C714+C665+C711+C662+C639+C636+C613+C610+C585+C582+C550+C547+C526+C490+C523+C487+C484+C481+C477+C459+C456+C424+C421+C394+C391+C362+C359+C313+C310+C307+C304+C301+C274+C271+C248+C251+C209+C206+C182+C179+C145+C142+C139+C136+C118+C116+C105+C102+C66+C63+C7</f>
        <v>4597.21</v>
      </c>
    </row>
    <row r="814" spans="1:11">
      <c r="B814" s="2"/>
      <c r="D814" s="2"/>
      <c r="F814" s="404"/>
      <c r="H814" s="2"/>
    </row>
    <row r="815" spans="1:11">
      <c r="B815" s="2"/>
      <c r="D815" s="2"/>
      <c r="F815" s="404"/>
      <c r="H815" s="2"/>
    </row>
    <row r="816" spans="1:11">
      <c r="B816" s="2"/>
      <c r="D816" s="2"/>
      <c r="F816" s="404"/>
      <c r="H816" s="2"/>
    </row>
    <row r="817" spans="2:8">
      <c r="B817" s="2"/>
      <c r="D817" s="2"/>
      <c r="F817" s="404"/>
      <c r="H817" s="2"/>
    </row>
    <row r="818" spans="2:8">
      <c r="B818" s="2"/>
      <c r="D818" s="2"/>
      <c r="F818" s="404"/>
      <c r="H818" s="2"/>
    </row>
  </sheetData>
  <autoFilter ref="A6:I805"/>
  <mergeCells count="3">
    <mergeCell ref="A1:G1"/>
    <mergeCell ref="A3:B3"/>
    <mergeCell ref="A4:B4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730"/>
  <sheetViews>
    <sheetView topLeftCell="A264" workbookViewId="0">
      <selection activeCell="G283" sqref="G283"/>
    </sheetView>
  </sheetViews>
  <sheetFormatPr baseColWidth="10" defaultRowHeight="11.25"/>
  <cols>
    <col min="1" max="1" width="9" style="2" bestFit="1" customWidth="1"/>
    <col min="2" max="2" width="66.28515625" style="2" bestFit="1" customWidth="1"/>
    <col min="3" max="3" width="13.140625" style="2" bestFit="1" customWidth="1"/>
    <col min="4" max="4" width="3.5703125" style="397" bestFit="1" customWidth="1"/>
    <col min="5" max="5" width="15.28515625" style="2" bestFit="1" customWidth="1"/>
    <col min="6" max="6" width="5.42578125" style="344" bestFit="1" customWidth="1"/>
    <col min="7" max="7" width="12" style="2" bestFit="1" customWidth="1"/>
    <col min="8" max="8" width="22.42578125" style="333" customWidth="1"/>
    <col min="9" max="9" width="18" style="2" customWidth="1"/>
    <col min="10" max="10" width="11.42578125" style="2"/>
    <col min="11" max="11" width="9" style="2" bestFit="1" customWidth="1"/>
    <col min="12" max="16384" width="11.42578125" style="2"/>
  </cols>
  <sheetData>
    <row r="1" spans="1:7" ht="12" thickBot="1">
      <c r="A1" s="505" t="s">
        <v>0</v>
      </c>
      <c r="B1" s="506"/>
      <c r="C1" s="506"/>
      <c r="D1" s="506"/>
      <c r="E1" s="506"/>
      <c r="F1" s="506"/>
      <c r="G1" s="508"/>
    </row>
    <row r="2" spans="1:7">
      <c r="A2" s="260">
        <v>42522</v>
      </c>
      <c r="B2" s="261" t="s">
        <v>1</v>
      </c>
      <c r="C2" s="321"/>
      <c r="D2" s="395"/>
      <c r="E2" s="320"/>
      <c r="F2" s="342"/>
      <c r="G2" s="321"/>
    </row>
    <row r="3" spans="1:7">
      <c r="A3" s="498" t="s">
        <v>2</v>
      </c>
      <c r="B3" s="498"/>
      <c r="C3" s="321"/>
      <c r="D3" s="395"/>
      <c r="E3" s="320"/>
      <c r="F3" s="342"/>
      <c r="G3" s="321"/>
    </row>
    <row r="4" spans="1:7">
      <c r="A4" s="500" t="s">
        <v>3</v>
      </c>
      <c r="B4" s="500"/>
      <c r="C4" s="321"/>
      <c r="D4" s="395"/>
      <c r="E4" s="320"/>
      <c r="F4" s="342"/>
      <c r="G4" s="321"/>
    </row>
    <row r="5" spans="1:7">
      <c r="A5" s="262"/>
      <c r="B5" s="410"/>
      <c r="C5" s="321"/>
      <c r="D5" s="395"/>
      <c r="E5" s="320"/>
      <c r="F5" s="342"/>
      <c r="G5" s="321"/>
    </row>
    <row r="6" spans="1:7">
      <c r="A6" s="106" t="s">
        <v>4</v>
      </c>
      <c r="B6" s="9" t="s">
        <v>5</v>
      </c>
      <c r="C6" s="387" t="s">
        <v>6</v>
      </c>
      <c r="D6" s="395"/>
      <c r="E6" s="263" t="s">
        <v>7</v>
      </c>
      <c r="F6" s="304"/>
      <c r="G6" s="263" t="s">
        <v>8</v>
      </c>
    </row>
    <row r="7" spans="1:7">
      <c r="A7" s="411">
        <v>42643</v>
      </c>
      <c r="B7" s="412" t="s">
        <v>7593</v>
      </c>
      <c r="C7" s="413">
        <v>510.16</v>
      </c>
      <c r="D7" s="341">
        <v>205</v>
      </c>
      <c r="E7" s="413" t="s">
        <v>6791</v>
      </c>
      <c r="F7" s="81"/>
      <c r="G7" s="413">
        <v>668850.37</v>
      </c>
    </row>
    <row r="8" spans="1:7">
      <c r="A8" s="411">
        <v>42643</v>
      </c>
      <c r="B8" s="412" t="s">
        <v>7593</v>
      </c>
      <c r="C8" s="413">
        <v>3188.52</v>
      </c>
      <c r="D8" s="341">
        <v>205</v>
      </c>
      <c r="E8" s="413" t="s">
        <v>6791</v>
      </c>
      <c r="F8" s="81"/>
      <c r="G8" s="413">
        <v>669360.53</v>
      </c>
    </row>
    <row r="9" spans="1:7">
      <c r="A9" s="322">
        <v>42643</v>
      </c>
      <c r="B9" s="9" t="s">
        <v>5923</v>
      </c>
      <c r="C9" s="48">
        <v>1031.75</v>
      </c>
      <c r="D9" s="448">
        <v>206</v>
      </c>
      <c r="E9" s="48" t="s">
        <v>6791</v>
      </c>
      <c r="F9" s="81"/>
      <c r="G9" s="48">
        <v>672549.05</v>
      </c>
    </row>
    <row r="10" spans="1:7">
      <c r="A10" s="322">
        <v>42643</v>
      </c>
      <c r="B10" s="9" t="s">
        <v>7594</v>
      </c>
      <c r="C10" s="48">
        <v>383764.05</v>
      </c>
      <c r="D10" s="448">
        <v>212</v>
      </c>
      <c r="E10" s="48" t="s">
        <v>6791</v>
      </c>
      <c r="F10" s="81"/>
      <c r="G10" s="48">
        <v>673580.8</v>
      </c>
    </row>
    <row r="11" spans="1:7">
      <c r="A11" s="322">
        <v>42643</v>
      </c>
      <c r="B11" s="9" t="s">
        <v>7594</v>
      </c>
      <c r="C11" s="48">
        <v>56469.77</v>
      </c>
      <c r="D11" s="448">
        <v>211</v>
      </c>
      <c r="E11" s="48" t="s">
        <v>6791</v>
      </c>
      <c r="F11" s="81"/>
      <c r="G11" s="48">
        <v>1057344.8500000001</v>
      </c>
    </row>
    <row r="12" spans="1:7">
      <c r="A12" s="322">
        <v>42643</v>
      </c>
      <c r="B12" s="9" t="s">
        <v>7595</v>
      </c>
      <c r="C12" s="48">
        <v>5000</v>
      </c>
      <c r="D12" s="448">
        <v>250</v>
      </c>
      <c r="E12" s="48" t="s">
        <v>6791</v>
      </c>
      <c r="F12" s="81"/>
      <c r="G12" s="48">
        <v>1113814.6200000001</v>
      </c>
    </row>
    <row r="13" spans="1:7">
      <c r="A13" s="322">
        <v>42643</v>
      </c>
      <c r="B13" s="9" t="s">
        <v>7596</v>
      </c>
      <c r="C13" s="48" t="s">
        <v>6791</v>
      </c>
      <c r="D13" s="448"/>
      <c r="E13" s="48">
        <v>5000</v>
      </c>
      <c r="F13" s="81"/>
      <c r="G13" s="48">
        <v>1118814.6200000001</v>
      </c>
    </row>
    <row r="14" spans="1:7">
      <c r="A14" s="322">
        <v>42643</v>
      </c>
      <c r="B14" s="9" t="s">
        <v>7597</v>
      </c>
      <c r="C14" s="48">
        <v>50000</v>
      </c>
      <c r="D14" s="448">
        <v>208</v>
      </c>
      <c r="E14" s="48" t="s">
        <v>6791</v>
      </c>
      <c r="F14" s="81"/>
      <c r="G14" s="48">
        <v>1113814.6200000001</v>
      </c>
    </row>
    <row r="15" spans="1:7">
      <c r="A15" s="322">
        <v>42643</v>
      </c>
      <c r="B15" s="9" t="s">
        <v>7598</v>
      </c>
      <c r="C15" s="48">
        <v>9458.2900000000009</v>
      </c>
      <c r="D15" s="448">
        <v>209</v>
      </c>
      <c r="E15" s="48" t="s">
        <v>6791</v>
      </c>
      <c r="F15" s="81"/>
      <c r="G15" s="48">
        <v>1163814.6200000001</v>
      </c>
    </row>
    <row r="16" spans="1:7">
      <c r="A16" s="322">
        <v>42643</v>
      </c>
      <c r="B16" s="9" t="s">
        <v>7599</v>
      </c>
      <c r="C16" s="48" t="s">
        <v>6791</v>
      </c>
      <c r="D16" s="448"/>
      <c r="E16" s="48">
        <v>197680</v>
      </c>
      <c r="F16" s="81">
        <v>298</v>
      </c>
      <c r="G16" s="48">
        <v>1173272.9099999999</v>
      </c>
    </row>
    <row r="17" spans="1:8">
      <c r="A17" s="322">
        <v>42643</v>
      </c>
      <c r="B17" s="291" t="s">
        <v>7600</v>
      </c>
      <c r="C17" s="48" t="s">
        <v>6791</v>
      </c>
      <c r="D17" s="448"/>
      <c r="E17" s="48">
        <v>232734.37</v>
      </c>
      <c r="F17" s="81">
        <v>297</v>
      </c>
      <c r="G17" s="48">
        <v>975592.91</v>
      </c>
    </row>
    <row r="18" spans="1:8">
      <c r="A18" s="322">
        <v>42643</v>
      </c>
      <c r="B18" s="9" t="s">
        <v>7601</v>
      </c>
      <c r="C18" s="48" t="s">
        <v>6791</v>
      </c>
      <c r="D18" s="448"/>
      <c r="E18" s="48">
        <v>180000</v>
      </c>
      <c r="F18" s="81">
        <v>400</v>
      </c>
      <c r="G18" s="48">
        <v>742858.54</v>
      </c>
    </row>
    <row r="19" spans="1:8">
      <c r="A19" s="322">
        <v>42643</v>
      </c>
      <c r="B19" s="354" t="s">
        <v>7602</v>
      </c>
      <c r="C19" s="48" t="s">
        <v>6791</v>
      </c>
      <c r="D19" s="448"/>
      <c r="E19" s="48">
        <v>20000</v>
      </c>
      <c r="F19" s="81"/>
      <c r="G19" s="48">
        <v>562858.54</v>
      </c>
    </row>
    <row r="20" spans="1:8">
      <c r="A20" s="322">
        <v>42643</v>
      </c>
      <c r="B20" s="354" t="s">
        <v>7603</v>
      </c>
      <c r="C20" s="48">
        <v>1201698.3500000001</v>
      </c>
      <c r="D20" s="448">
        <v>210</v>
      </c>
      <c r="E20" s="48" t="s">
        <v>6791</v>
      </c>
      <c r="F20" s="81"/>
      <c r="G20" s="48">
        <v>542858.54</v>
      </c>
    </row>
    <row r="21" spans="1:8">
      <c r="A21" s="322">
        <v>42643</v>
      </c>
      <c r="B21" s="354" t="s">
        <v>7604</v>
      </c>
      <c r="C21" s="48" t="s">
        <v>6791</v>
      </c>
      <c r="D21" s="448"/>
      <c r="E21" s="48">
        <v>1025</v>
      </c>
      <c r="F21" s="81"/>
      <c r="G21" s="48">
        <v>1744556.89</v>
      </c>
    </row>
    <row r="22" spans="1:8">
      <c r="A22" s="322">
        <v>42643</v>
      </c>
      <c r="B22" s="9" t="s">
        <v>7605</v>
      </c>
      <c r="C22" s="48" t="s">
        <v>6791</v>
      </c>
      <c r="D22" s="448"/>
      <c r="E22" s="48">
        <v>3030</v>
      </c>
      <c r="F22" s="81"/>
      <c r="G22" s="48">
        <v>1743531.89</v>
      </c>
      <c r="H22" s="333" t="s">
        <v>7609</v>
      </c>
    </row>
    <row r="23" spans="1:8">
      <c r="A23" s="322">
        <v>42643</v>
      </c>
      <c r="B23" s="9" t="s">
        <v>5077</v>
      </c>
      <c r="C23" s="48" t="s">
        <v>6791</v>
      </c>
      <c r="D23" s="448"/>
      <c r="E23" s="48">
        <v>150000</v>
      </c>
      <c r="F23" s="81">
        <v>401</v>
      </c>
      <c r="G23" s="48">
        <v>1740501.89</v>
      </c>
    </row>
    <row r="24" spans="1:8">
      <c r="A24" s="322">
        <v>42643</v>
      </c>
      <c r="B24" s="9" t="s">
        <v>7606</v>
      </c>
      <c r="C24" s="48" t="s">
        <v>6791</v>
      </c>
      <c r="D24" s="448"/>
      <c r="E24" s="48">
        <v>426000</v>
      </c>
      <c r="F24" s="81">
        <v>296</v>
      </c>
      <c r="G24" s="48">
        <v>1590501.89</v>
      </c>
    </row>
    <row r="25" spans="1:8">
      <c r="A25" s="322">
        <v>42643</v>
      </c>
      <c r="B25" s="9" t="s">
        <v>7607</v>
      </c>
      <c r="C25" s="48" t="s">
        <v>6791</v>
      </c>
      <c r="D25" s="448"/>
      <c r="E25" s="48">
        <v>143</v>
      </c>
      <c r="F25" s="81">
        <v>302</v>
      </c>
      <c r="G25" s="48">
        <v>1164501.8899999999</v>
      </c>
    </row>
    <row r="26" spans="1:8">
      <c r="A26" s="322">
        <v>42643</v>
      </c>
      <c r="B26" s="9" t="s">
        <v>7608</v>
      </c>
      <c r="C26" s="48" t="s">
        <v>6791</v>
      </c>
      <c r="D26" s="448"/>
      <c r="E26" s="48">
        <v>500</v>
      </c>
      <c r="F26" s="81"/>
      <c r="G26" s="48">
        <v>1164358.8899999999</v>
      </c>
    </row>
    <row r="27" spans="1:8">
      <c r="A27" s="322">
        <v>42643</v>
      </c>
      <c r="B27" s="9" t="s">
        <v>5077</v>
      </c>
      <c r="C27" s="48" t="s">
        <v>6791</v>
      </c>
      <c r="D27" s="341"/>
      <c r="E27" s="48">
        <v>3725.42</v>
      </c>
      <c r="F27" s="81">
        <v>291</v>
      </c>
      <c r="G27" s="48">
        <v>1163858.8899999999</v>
      </c>
    </row>
    <row r="28" spans="1:8">
      <c r="A28" s="322">
        <v>42643</v>
      </c>
      <c r="B28" s="9" t="s">
        <v>5077</v>
      </c>
      <c r="C28" s="48" t="s">
        <v>6791</v>
      </c>
      <c r="D28" s="341"/>
      <c r="E28" s="48">
        <v>1025</v>
      </c>
      <c r="F28" s="81">
        <v>281</v>
      </c>
      <c r="G28" s="48">
        <v>1160133.47</v>
      </c>
    </row>
    <row r="29" spans="1:8">
      <c r="A29" s="322">
        <v>42643</v>
      </c>
      <c r="B29" s="284" t="s">
        <v>6792</v>
      </c>
      <c r="C29" s="48">
        <v>5000</v>
      </c>
      <c r="D29" s="341">
        <v>204</v>
      </c>
      <c r="E29" s="48" t="s">
        <v>6791</v>
      </c>
      <c r="F29" s="81"/>
      <c r="G29" s="48">
        <v>1159108.47</v>
      </c>
      <c r="H29" s="333" t="s">
        <v>6793</v>
      </c>
    </row>
    <row r="30" spans="1:8">
      <c r="A30" s="322">
        <v>42643</v>
      </c>
      <c r="B30" s="9" t="s">
        <v>6794</v>
      </c>
      <c r="C30" s="48" t="s">
        <v>6791</v>
      </c>
      <c r="D30" s="341"/>
      <c r="E30" s="48">
        <v>4091.63</v>
      </c>
      <c r="F30" s="81">
        <v>265</v>
      </c>
      <c r="G30" s="48">
        <v>1164108.47</v>
      </c>
    </row>
    <row r="31" spans="1:8">
      <c r="A31" s="322">
        <v>42643</v>
      </c>
      <c r="B31" s="9" t="s">
        <v>6795</v>
      </c>
      <c r="C31" s="48" t="s">
        <v>6791</v>
      </c>
      <c r="D31" s="341"/>
      <c r="E31" s="48">
        <v>13181.78</v>
      </c>
      <c r="F31" s="81">
        <v>273</v>
      </c>
      <c r="G31" s="48">
        <v>1160016.8400000001</v>
      </c>
    </row>
    <row r="32" spans="1:8">
      <c r="A32" s="411">
        <v>42643</v>
      </c>
      <c r="B32" s="412" t="s">
        <v>4180</v>
      </c>
      <c r="C32" s="413">
        <v>9.09</v>
      </c>
      <c r="D32" s="341">
        <v>205</v>
      </c>
      <c r="E32" s="413" t="s">
        <v>6791</v>
      </c>
      <c r="F32" s="81"/>
      <c r="G32" s="413">
        <v>1146835.06</v>
      </c>
    </row>
    <row r="33" spans="1:9">
      <c r="A33" s="411">
        <v>42643</v>
      </c>
      <c r="B33" s="412" t="s">
        <v>4181</v>
      </c>
      <c r="C33" s="413">
        <v>56.82</v>
      </c>
      <c r="D33" s="341">
        <v>205</v>
      </c>
      <c r="E33" s="413" t="s">
        <v>6791</v>
      </c>
      <c r="F33" s="81"/>
      <c r="G33" s="413">
        <v>1146844.1499999999</v>
      </c>
    </row>
    <row r="34" spans="1:9">
      <c r="A34" s="322">
        <v>42643</v>
      </c>
      <c r="B34" s="9" t="s">
        <v>4182</v>
      </c>
      <c r="C34" s="48" t="s">
        <v>6791</v>
      </c>
      <c r="D34" s="341"/>
      <c r="E34" s="48">
        <v>6095.01</v>
      </c>
      <c r="F34" s="81">
        <v>282</v>
      </c>
      <c r="G34" s="48">
        <v>1146900.97</v>
      </c>
    </row>
    <row r="35" spans="1:9">
      <c r="A35" s="411">
        <v>42643</v>
      </c>
      <c r="B35" s="412" t="s">
        <v>4183</v>
      </c>
      <c r="C35" s="413">
        <v>72.81</v>
      </c>
      <c r="D35" s="341">
        <v>205</v>
      </c>
      <c r="E35" s="413" t="s">
        <v>6791</v>
      </c>
      <c r="F35" s="81"/>
      <c r="G35" s="413">
        <v>1140805.96</v>
      </c>
    </row>
    <row r="36" spans="1:9">
      <c r="A36" s="411">
        <v>42643</v>
      </c>
      <c r="B36" s="412" t="s">
        <v>4184</v>
      </c>
      <c r="C36" s="413">
        <v>455.09</v>
      </c>
      <c r="D36" s="341">
        <v>205</v>
      </c>
      <c r="E36" s="413" t="s">
        <v>6791</v>
      </c>
      <c r="F36" s="81"/>
      <c r="G36" s="413">
        <v>1140878.77</v>
      </c>
    </row>
    <row r="37" spans="1:9">
      <c r="A37" s="322">
        <v>42643</v>
      </c>
      <c r="B37" s="9" t="s">
        <v>4185</v>
      </c>
      <c r="C37" s="48" t="s">
        <v>6791</v>
      </c>
      <c r="D37" s="341"/>
      <c r="E37" s="48">
        <v>18576.21</v>
      </c>
      <c r="F37" s="81">
        <v>282</v>
      </c>
      <c r="G37" s="48">
        <v>1141333.8600000001</v>
      </c>
    </row>
    <row r="38" spans="1:9">
      <c r="A38" s="322">
        <v>42643</v>
      </c>
      <c r="B38" s="9" t="s">
        <v>4186</v>
      </c>
      <c r="C38" s="48">
        <v>1975.05</v>
      </c>
      <c r="D38" s="341">
        <v>207</v>
      </c>
      <c r="E38" s="48" t="s">
        <v>6791</v>
      </c>
      <c r="F38" s="81"/>
      <c r="G38" s="48">
        <v>1122757.6499999999</v>
      </c>
      <c r="H38" s="333" t="s">
        <v>6796</v>
      </c>
    </row>
    <row r="39" spans="1:9">
      <c r="A39" s="322">
        <v>42642</v>
      </c>
      <c r="B39" s="9" t="s">
        <v>6797</v>
      </c>
      <c r="C39" s="48" t="s">
        <v>6791</v>
      </c>
      <c r="D39" s="341"/>
      <c r="E39" s="48">
        <v>65627</v>
      </c>
      <c r="F39" s="81">
        <v>286</v>
      </c>
      <c r="G39" s="48">
        <v>1124732.7</v>
      </c>
    </row>
    <row r="40" spans="1:9">
      <c r="A40" s="322">
        <v>42642</v>
      </c>
      <c r="B40" s="9" t="s">
        <v>6798</v>
      </c>
      <c r="C40" s="48">
        <v>8735.81</v>
      </c>
      <c r="D40" s="341">
        <v>175</v>
      </c>
      <c r="E40" s="48" t="s">
        <v>6791</v>
      </c>
      <c r="F40" s="81"/>
      <c r="G40" s="48">
        <v>1059105.7</v>
      </c>
    </row>
    <row r="41" spans="1:9">
      <c r="A41" s="322">
        <v>42642</v>
      </c>
      <c r="B41" s="9" t="s">
        <v>6799</v>
      </c>
      <c r="C41" s="48">
        <v>13501.63</v>
      </c>
      <c r="D41" s="341">
        <v>174</v>
      </c>
      <c r="E41" s="48" t="s">
        <v>6791</v>
      </c>
      <c r="F41" s="81"/>
      <c r="G41" s="48">
        <v>1067841.51</v>
      </c>
    </row>
    <row r="42" spans="1:9">
      <c r="A42" s="322">
        <v>42642</v>
      </c>
      <c r="B42" s="9" t="s">
        <v>6800</v>
      </c>
      <c r="C42" s="48">
        <v>17989.37</v>
      </c>
      <c r="D42" s="341">
        <v>173</v>
      </c>
      <c r="E42" s="48" t="s">
        <v>6791</v>
      </c>
      <c r="F42" s="81"/>
      <c r="G42" s="48">
        <v>1081343.1399999999</v>
      </c>
    </row>
    <row r="43" spans="1:9">
      <c r="A43" s="322">
        <v>42642</v>
      </c>
      <c r="B43" s="9" t="s">
        <v>6801</v>
      </c>
      <c r="C43" s="48">
        <v>8935.34</v>
      </c>
      <c r="D43" s="341">
        <v>172</v>
      </c>
      <c r="E43" s="48" t="s">
        <v>6791</v>
      </c>
      <c r="F43" s="81"/>
      <c r="G43" s="48">
        <v>1099332.51</v>
      </c>
    </row>
    <row r="44" spans="1:9">
      <c r="A44" s="322">
        <v>42642</v>
      </c>
      <c r="B44" s="9" t="s">
        <v>6802</v>
      </c>
      <c r="C44" s="48">
        <v>208541.37</v>
      </c>
      <c r="D44" s="341">
        <v>34</v>
      </c>
      <c r="E44" s="48" t="s">
        <v>6791</v>
      </c>
      <c r="F44" s="81"/>
      <c r="G44" s="48">
        <v>1108267.8500000001</v>
      </c>
    </row>
    <row r="45" spans="1:9">
      <c r="A45" s="322">
        <v>42642</v>
      </c>
      <c r="B45" s="9" t="s">
        <v>6803</v>
      </c>
      <c r="C45" s="48" t="s">
        <v>6791</v>
      </c>
      <c r="D45" s="341"/>
      <c r="E45" s="48">
        <v>409068</v>
      </c>
      <c r="F45" s="81">
        <v>283</v>
      </c>
      <c r="G45" s="48">
        <v>1316809.22</v>
      </c>
    </row>
    <row r="46" spans="1:9">
      <c r="A46" s="322">
        <v>42642</v>
      </c>
      <c r="B46" s="9" t="s">
        <v>6804</v>
      </c>
      <c r="C46" s="48" t="s">
        <v>6791</v>
      </c>
      <c r="D46" s="341"/>
      <c r="E46" s="48">
        <v>20000</v>
      </c>
      <c r="F46" s="81">
        <v>285</v>
      </c>
      <c r="G46" s="48">
        <v>907741.22</v>
      </c>
      <c r="H46" s="333" t="s">
        <v>6805</v>
      </c>
      <c r="I46" s="2" t="s">
        <v>6806</v>
      </c>
    </row>
    <row r="47" spans="1:9">
      <c r="A47" s="322">
        <v>42642</v>
      </c>
      <c r="B47" s="9" t="s">
        <v>5045</v>
      </c>
      <c r="C47" s="48" t="s">
        <v>6791</v>
      </c>
      <c r="D47" s="341"/>
      <c r="E47" s="48">
        <v>60000</v>
      </c>
      <c r="F47" s="81">
        <v>284</v>
      </c>
      <c r="G47" s="48">
        <v>887741.22</v>
      </c>
      <c r="H47" s="333" t="s">
        <v>6805</v>
      </c>
    </row>
    <row r="48" spans="1:9">
      <c r="A48" s="322">
        <v>42642</v>
      </c>
      <c r="B48" s="414" t="s">
        <v>6807</v>
      </c>
      <c r="C48" s="48" t="s">
        <v>6791</v>
      </c>
      <c r="D48" s="341"/>
      <c r="E48" s="48">
        <v>21615.99</v>
      </c>
      <c r="F48" s="81">
        <v>283</v>
      </c>
      <c r="G48" s="48">
        <v>827741.22</v>
      </c>
      <c r="H48" s="333" t="s">
        <v>6808</v>
      </c>
    </row>
    <row r="49" spans="1:8">
      <c r="A49" s="322">
        <v>42642</v>
      </c>
      <c r="B49" s="9" t="s">
        <v>6809</v>
      </c>
      <c r="C49" s="48">
        <v>2552</v>
      </c>
      <c r="D49" s="341">
        <v>201</v>
      </c>
      <c r="E49" s="48" t="s">
        <v>6791</v>
      </c>
      <c r="F49" s="81"/>
      <c r="G49" s="48">
        <v>806125.23</v>
      </c>
    </row>
    <row r="50" spans="1:8">
      <c r="A50" s="322">
        <v>42642</v>
      </c>
      <c r="B50" s="9" t="s">
        <v>6810</v>
      </c>
      <c r="C50" s="48">
        <v>5446.91</v>
      </c>
      <c r="D50" s="341">
        <v>200</v>
      </c>
      <c r="E50" s="48" t="s">
        <v>6791</v>
      </c>
      <c r="F50" s="81"/>
      <c r="G50" s="48">
        <v>808677.23</v>
      </c>
    </row>
    <row r="51" spans="1:8">
      <c r="A51" s="322">
        <v>42642</v>
      </c>
      <c r="B51" s="9" t="s">
        <v>6811</v>
      </c>
      <c r="C51" s="48">
        <v>43720.4</v>
      </c>
      <c r="D51" s="341">
        <v>203</v>
      </c>
      <c r="E51" s="48" t="s">
        <v>6791</v>
      </c>
      <c r="F51" s="81"/>
      <c r="G51" s="48">
        <v>814124.14</v>
      </c>
    </row>
    <row r="52" spans="1:8">
      <c r="A52" s="322">
        <v>42642</v>
      </c>
      <c r="B52" s="9" t="s">
        <v>6811</v>
      </c>
      <c r="C52" s="48">
        <v>297879.53999999998</v>
      </c>
      <c r="D52" s="341">
        <v>202</v>
      </c>
      <c r="E52" s="48" t="s">
        <v>6791</v>
      </c>
      <c r="F52" s="81"/>
      <c r="G52" s="48">
        <v>857844.54</v>
      </c>
    </row>
    <row r="53" spans="1:8">
      <c r="A53" s="322">
        <v>42642</v>
      </c>
      <c r="B53" s="9" t="s">
        <v>6812</v>
      </c>
      <c r="C53" s="48">
        <v>778541.97</v>
      </c>
      <c r="D53" s="341">
        <v>199</v>
      </c>
      <c r="E53" s="48" t="s">
        <v>6791</v>
      </c>
      <c r="F53" s="81"/>
      <c r="G53" s="48">
        <v>1155724.08</v>
      </c>
    </row>
    <row r="54" spans="1:8">
      <c r="A54" s="322">
        <v>42642</v>
      </c>
      <c r="B54" s="9" t="s">
        <v>5468</v>
      </c>
      <c r="C54" s="48">
        <v>900000</v>
      </c>
      <c r="D54" s="341">
        <v>213</v>
      </c>
      <c r="E54" s="48" t="s">
        <v>6791</v>
      </c>
      <c r="F54" s="81"/>
      <c r="G54" s="48">
        <v>1934266.05</v>
      </c>
      <c r="H54" s="333" t="s">
        <v>6813</v>
      </c>
    </row>
    <row r="55" spans="1:8">
      <c r="A55" s="322">
        <v>42642</v>
      </c>
      <c r="B55" s="9" t="s">
        <v>5642</v>
      </c>
      <c r="C55" s="48" t="s">
        <v>6791</v>
      </c>
      <c r="D55" s="341"/>
      <c r="E55" s="48">
        <v>900012.82</v>
      </c>
      <c r="F55" s="81">
        <v>289</v>
      </c>
      <c r="G55" s="48">
        <v>2834266.05</v>
      </c>
      <c r="H55" s="333" t="s">
        <v>6814</v>
      </c>
    </row>
    <row r="56" spans="1:8">
      <c r="A56" s="322">
        <v>42642</v>
      </c>
      <c r="B56" s="9" t="s">
        <v>5077</v>
      </c>
      <c r="C56" s="48" t="s">
        <v>6791</v>
      </c>
      <c r="D56" s="341"/>
      <c r="E56" s="48">
        <v>5918.01</v>
      </c>
      <c r="F56" s="81">
        <v>268</v>
      </c>
      <c r="G56" s="48">
        <v>1934253.23</v>
      </c>
    </row>
    <row r="57" spans="1:8">
      <c r="A57" s="322">
        <v>42642</v>
      </c>
      <c r="B57" s="9" t="s">
        <v>5077</v>
      </c>
      <c r="C57" s="48" t="s">
        <v>6791</v>
      </c>
      <c r="D57" s="341"/>
      <c r="E57" s="48">
        <v>6081.11</v>
      </c>
      <c r="F57" s="81">
        <v>263</v>
      </c>
      <c r="G57" s="48">
        <v>1928335.22</v>
      </c>
    </row>
    <row r="58" spans="1:8">
      <c r="A58" s="322">
        <v>42642</v>
      </c>
      <c r="B58" s="9" t="s">
        <v>6815</v>
      </c>
      <c r="C58" s="48" t="s">
        <v>6791</v>
      </c>
      <c r="D58" s="341"/>
      <c r="E58" s="48">
        <v>362.98</v>
      </c>
      <c r="F58" s="81">
        <v>292</v>
      </c>
      <c r="G58" s="48">
        <v>1922254.11</v>
      </c>
    </row>
    <row r="59" spans="1:8">
      <c r="A59" s="322">
        <v>42642</v>
      </c>
      <c r="B59" s="284" t="s">
        <v>6816</v>
      </c>
      <c r="C59" s="48">
        <v>5000</v>
      </c>
      <c r="D59" s="341">
        <v>204</v>
      </c>
      <c r="E59" s="48" t="s">
        <v>6791</v>
      </c>
      <c r="F59" s="81"/>
      <c r="G59" s="48">
        <v>1921891.13</v>
      </c>
      <c r="H59" s="333" t="s">
        <v>6793</v>
      </c>
    </row>
    <row r="60" spans="1:8">
      <c r="A60" s="322">
        <v>42642</v>
      </c>
      <c r="B60" s="9" t="s">
        <v>6817</v>
      </c>
      <c r="C60" s="48" t="s">
        <v>6791</v>
      </c>
      <c r="D60" s="341"/>
      <c r="E60" s="48">
        <v>34356.86</v>
      </c>
      <c r="F60" s="81">
        <v>246</v>
      </c>
      <c r="G60" s="48">
        <v>1926891.13</v>
      </c>
    </row>
    <row r="61" spans="1:8">
      <c r="A61" s="322">
        <v>42642</v>
      </c>
      <c r="B61" s="9" t="s">
        <v>6818</v>
      </c>
      <c r="C61" s="48" t="s">
        <v>6791</v>
      </c>
      <c r="D61" s="341"/>
      <c r="E61" s="48">
        <v>227378.85</v>
      </c>
      <c r="F61" s="81">
        <v>249</v>
      </c>
      <c r="G61" s="48">
        <v>1892534.27</v>
      </c>
    </row>
    <row r="62" spans="1:8">
      <c r="A62" s="411">
        <v>42642</v>
      </c>
      <c r="B62" s="412" t="s">
        <v>4180</v>
      </c>
      <c r="C62" s="413">
        <v>22.14</v>
      </c>
      <c r="D62" s="341">
        <v>205</v>
      </c>
      <c r="E62" s="413" t="s">
        <v>6791</v>
      </c>
      <c r="F62" s="81"/>
      <c r="G62" s="413">
        <v>1665155.42</v>
      </c>
    </row>
    <row r="63" spans="1:8">
      <c r="A63" s="411">
        <v>42642</v>
      </c>
      <c r="B63" s="412" t="s">
        <v>4181</v>
      </c>
      <c r="C63" s="413">
        <v>138.38999999999999</v>
      </c>
      <c r="D63" s="341">
        <v>205</v>
      </c>
      <c r="E63" s="413" t="s">
        <v>6791</v>
      </c>
      <c r="F63" s="81"/>
      <c r="G63" s="413">
        <v>1665177.56</v>
      </c>
    </row>
    <row r="64" spans="1:8">
      <c r="A64" s="322">
        <v>42642</v>
      </c>
      <c r="B64" s="9" t="s">
        <v>4182</v>
      </c>
      <c r="C64" s="48" t="s">
        <v>6791</v>
      </c>
      <c r="D64" s="341"/>
      <c r="E64" s="48">
        <v>24091.53</v>
      </c>
      <c r="F64" s="81">
        <v>266</v>
      </c>
      <c r="G64" s="48">
        <v>1665315.95</v>
      </c>
    </row>
    <row r="65" spans="1:9">
      <c r="A65" s="411">
        <v>42642</v>
      </c>
      <c r="B65" s="412" t="s">
        <v>4183</v>
      </c>
      <c r="C65" s="413">
        <v>43.82</v>
      </c>
      <c r="D65" s="341">
        <v>205</v>
      </c>
      <c r="E65" s="413" t="s">
        <v>6791</v>
      </c>
      <c r="F65" s="81"/>
      <c r="G65" s="413">
        <v>1641224.42</v>
      </c>
    </row>
    <row r="66" spans="1:9">
      <c r="A66" s="411">
        <v>42642</v>
      </c>
      <c r="B66" s="412" t="s">
        <v>4184</v>
      </c>
      <c r="C66" s="413">
        <v>273.88</v>
      </c>
      <c r="D66" s="341">
        <v>205</v>
      </c>
      <c r="E66" s="413" t="s">
        <v>6791</v>
      </c>
      <c r="F66" s="81"/>
      <c r="G66" s="413">
        <v>1641268.24</v>
      </c>
    </row>
    <row r="67" spans="1:9">
      <c r="A67" s="322">
        <v>42642</v>
      </c>
      <c r="B67" s="9" t="s">
        <v>4185</v>
      </c>
      <c r="C67" s="48" t="s">
        <v>6791</v>
      </c>
      <c r="D67" s="341"/>
      <c r="E67" s="48">
        <v>11179.6</v>
      </c>
      <c r="F67" s="81">
        <v>266</v>
      </c>
      <c r="G67" s="48">
        <v>1641542.12</v>
      </c>
    </row>
    <row r="68" spans="1:9">
      <c r="A68" s="322">
        <v>42642</v>
      </c>
      <c r="B68" s="9" t="s">
        <v>6819</v>
      </c>
      <c r="C68" s="48" t="s">
        <v>6791</v>
      </c>
      <c r="D68" s="341"/>
      <c r="E68" s="48">
        <v>570.57000000000005</v>
      </c>
      <c r="F68" s="81"/>
      <c r="G68" s="48">
        <v>1630362.52</v>
      </c>
    </row>
    <row r="69" spans="1:9">
      <c r="A69" s="322">
        <v>42641</v>
      </c>
      <c r="B69" s="9" t="s">
        <v>6820</v>
      </c>
      <c r="C69" s="48" t="s">
        <v>6791</v>
      </c>
      <c r="D69" s="341"/>
      <c r="E69" s="48">
        <v>2598.36</v>
      </c>
      <c r="F69" s="81">
        <v>295</v>
      </c>
      <c r="G69" s="48">
        <v>1629791.95</v>
      </c>
      <c r="H69" s="333" t="s">
        <v>6805</v>
      </c>
    </row>
    <row r="70" spans="1:9">
      <c r="A70" s="322">
        <v>42641</v>
      </c>
      <c r="B70" s="414" t="s">
        <v>6821</v>
      </c>
      <c r="C70" s="48" t="s">
        <v>6791</v>
      </c>
      <c r="D70" s="341"/>
      <c r="E70" s="48">
        <v>142581.10999999999</v>
      </c>
      <c r="F70" s="81">
        <v>280</v>
      </c>
      <c r="G70" s="48">
        <v>1627193.59</v>
      </c>
      <c r="H70" s="333" t="s">
        <v>6822</v>
      </c>
    </row>
    <row r="71" spans="1:9">
      <c r="A71" s="322">
        <v>42641</v>
      </c>
      <c r="B71" s="414" t="s">
        <v>6823</v>
      </c>
      <c r="C71" s="48" t="s">
        <v>6791</v>
      </c>
      <c r="D71" s="341"/>
      <c r="E71" s="48">
        <v>23047.49</v>
      </c>
      <c r="F71" s="81">
        <v>272</v>
      </c>
      <c r="G71" s="48">
        <v>1484612.48</v>
      </c>
      <c r="H71" s="333" t="s">
        <v>6824</v>
      </c>
      <c r="I71" s="2" t="s">
        <v>6825</v>
      </c>
    </row>
    <row r="72" spans="1:9">
      <c r="A72" s="322">
        <v>42641</v>
      </c>
      <c r="B72" s="9" t="s">
        <v>6826</v>
      </c>
      <c r="C72" s="48" t="s">
        <v>6791</v>
      </c>
      <c r="D72" s="341"/>
      <c r="E72" s="48">
        <v>2268.61</v>
      </c>
      <c r="F72" s="81">
        <v>293</v>
      </c>
      <c r="G72" s="48">
        <v>1461564.99</v>
      </c>
      <c r="H72" s="333" t="s">
        <v>6827</v>
      </c>
    </row>
    <row r="73" spans="1:9">
      <c r="A73" s="322">
        <v>42641</v>
      </c>
      <c r="B73" s="9" t="s">
        <v>6828</v>
      </c>
      <c r="C73" s="48" t="s">
        <v>6791</v>
      </c>
      <c r="D73" s="341"/>
      <c r="E73" s="48">
        <v>896</v>
      </c>
      <c r="F73" s="81">
        <v>271</v>
      </c>
      <c r="G73" s="48">
        <v>1459296.38</v>
      </c>
      <c r="H73" s="333" t="s">
        <v>6827</v>
      </c>
      <c r="I73" s="2" t="s">
        <v>6829</v>
      </c>
    </row>
    <row r="74" spans="1:9">
      <c r="A74" s="322">
        <v>42641</v>
      </c>
      <c r="B74" s="9" t="s">
        <v>6830</v>
      </c>
      <c r="C74" s="48" t="s">
        <v>6791</v>
      </c>
      <c r="D74" s="341"/>
      <c r="E74" s="48">
        <v>1344000</v>
      </c>
      <c r="F74" s="81">
        <v>274</v>
      </c>
      <c r="G74" s="48">
        <v>1458400.38</v>
      </c>
    </row>
    <row r="75" spans="1:9">
      <c r="A75" s="322">
        <v>42641</v>
      </c>
      <c r="B75" s="9" t="s">
        <v>6831</v>
      </c>
      <c r="C75" s="48" t="s">
        <v>6791</v>
      </c>
      <c r="D75" s="341"/>
      <c r="E75" s="48">
        <v>69638.490000000005</v>
      </c>
      <c r="F75" s="81">
        <v>260</v>
      </c>
      <c r="G75" s="48">
        <v>114400.38</v>
      </c>
    </row>
    <row r="76" spans="1:9">
      <c r="A76" s="322">
        <v>42641</v>
      </c>
      <c r="B76" s="9" t="s">
        <v>6832</v>
      </c>
      <c r="C76" s="48">
        <v>278000</v>
      </c>
      <c r="D76" s="341">
        <v>177</v>
      </c>
      <c r="E76" s="48" t="s">
        <v>6791</v>
      </c>
      <c r="F76" s="81"/>
      <c r="G76" s="48">
        <v>44761.89</v>
      </c>
    </row>
    <row r="77" spans="1:9">
      <c r="A77" s="322">
        <v>42641</v>
      </c>
      <c r="B77" s="9" t="s">
        <v>6833</v>
      </c>
      <c r="C77" s="48" t="s">
        <v>6791</v>
      </c>
      <c r="D77" s="341"/>
      <c r="E77" s="48">
        <v>50</v>
      </c>
      <c r="F77" s="81" t="s">
        <v>7612</v>
      </c>
      <c r="G77" s="48">
        <v>322761.89</v>
      </c>
      <c r="H77" s="333" t="s">
        <v>6834</v>
      </c>
    </row>
    <row r="78" spans="1:9">
      <c r="A78" s="322">
        <v>42641</v>
      </c>
      <c r="B78" s="9" t="s">
        <v>6835</v>
      </c>
      <c r="C78" s="48" t="s">
        <v>6791</v>
      </c>
      <c r="D78" s="341"/>
      <c r="E78" s="48">
        <v>70000</v>
      </c>
      <c r="F78" s="81">
        <v>222</v>
      </c>
      <c r="G78" s="48">
        <v>322711.89</v>
      </c>
      <c r="H78" s="333" t="s">
        <v>6836</v>
      </c>
    </row>
    <row r="79" spans="1:9">
      <c r="A79" s="322">
        <v>42641</v>
      </c>
      <c r="B79" s="9" t="s">
        <v>6837</v>
      </c>
      <c r="C79" s="48" t="s">
        <v>6791</v>
      </c>
      <c r="D79" s="341"/>
      <c r="E79" s="48">
        <v>1025</v>
      </c>
      <c r="F79" s="81">
        <v>271</v>
      </c>
      <c r="G79" s="48">
        <v>252711.89</v>
      </c>
      <c r="H79" s="333" t="s">
        <v>6827</v>
      </c>
      <c r="I79" s="2" t="s">
        <v>6829</v>
      </c>
    </row>
    <row r="80" spans="1:9">
      <c r="A80" s="322">
        <v>42641</v>
      </c>
      <c r="B80" s="9" t="s">
        <v>6838</v>
      </c>
      <c r="C80" s="48" t="s">
        <v>6791</v>
      </c>
      <c r="D80" s="341"/>
      <c r="E80" s="48">
        <v>1025</v>
      </c>
      <c r="F80" s="81">
        <v>267</v>
      </c>
      <c r="G80" s="48">
        <v>251686.89</v>
      </c>
      <c r="H80" s="333" t="s">
        <v>6827</v>
      </c>
    </row>
    <row r="81" spans="1:7">
      <c r="A81" s="322">
        <v>42641</v>
      </c>
      <c r="B81" s="9" t="s">
        <v>6839</v>
      </c>
      <c r="C81" s="48">
        <v>21808</v>
      </c>
      <c r="D81" s="341">
        <v>187</v>
      </c>
      <c r="E81" s="48" t="s">
        <v>6791</v>
      </c>
      <c r="F81" s="81"/>
      <c r="G81" s="48">
        <v>250661.89</v>
      </c>
    </row>
    <row r="82" spans="1:7">
      <c r="A82" s="322">
        <v>42641</v>
      </c>
      <c r="B82" s="9" t="s">
        <v>6840</v>
      </c>
      <c r="C82" s="48">
        <v>2000</v>
      </c>
      <c r="D82" s="341">
        <v>188</v>
      </c>
      <c r="E82" s="48" t="s">
        <v>6791</v>
      </c>
      <c r="F82" s="81"/>
      <c r="G82" s="48">
        <v>272469.89</v>
      </c>
    </row>
    <row r="83" spans="1:7">
      <c r="A83" s="322">
        <v>42641</v>
      </c>
      <c r="B83" s="9" t="s">
        <v>6841</v>
      </c>
      <c r="C83" s="48">
        <v>4766.09</v>
      </c>
      <c r="D83" s="341">
        <v>189</v>
      </c>
      <c r="E83" s="48" t="s">
        <v>6791</v>
      </c>
      <c r="F83" s="81"/>
      <c r="G83" s="48">
        <v>274469.89</v>
      </c>
    </row>
    <row r="84" spans="1:7">
      <c r="A84" s="322">
        <v>42641</v>
      </c>
      <c r="B84" s="9" t="s">
        <v>6842</v>
      </c>
      <c r="C84" s="48">
        <v>44800</v>
      </c>
      <c r="D84" s="341">
        <v>190</v>
      </c>
      <c r="E84" s="48" t="s">
        <v>6791</v>
      </c>
      <c r="F84" s="81"/>
      <c r="G84" s="48">
        <v>279235.98</v>
      </c>
    </row>
    <row r="85" spans="1:7">
      <c r="A85" s="322">
        <v>42641</v>
      </c>
      <c r="B85" s="9" t="s">
        <v>6843</v>
      </c>
      <c r="C85" s="48">
        <v>500</v>
      </c>
      <c r="D85" s="341">
        <v>191</v>
      </c>
      <c r="E85" s="48" t="s">
        <v>6791</v>
      </c>
      <c r="F85" s="81"/>
      <c r="G85" s="48">
        <v>324035.98</v>
      </c>
    </row>
    <row r="86" spans="1:7">
      <c r="A86" s="322">
        <v>42641</v>
      </c>
      <c r="B86" s="9" t="s">
        <v>6844</v>
      </c>
      <c r="C86" s="48">
        <v>43224.19</v>
      </c>
      <c r="D86" s="341">
        <v>192</v>
      </c>
      <c r="E86" s="48" t="s">
        <v>6791</v>
      </c>
      <c r="F86" s="81"/>
      <c r="G86" s="48">
        <v>324535.98</v>
      </c>
    </row>
    <row r="87" spans="1:7">
      <c r="A87" s="322">
        <v>42641</v>
      </c>
      <c r="B87" s="9" t="s">
        <v>6845</v>
      </c>
      <c r="C87" s="48">
        <v>27842.32</v>
      </c>
      <c r="D87" s="341">
        <v>193</v>
      </c>
      <c r="E87" s="48" t="s">
        <v>6791</v>
      </c>
      <c r="F87" s="81"/>
      <c r="G87" s="48">
        <v>367760.17</v>
      </c>
    </row>
    <row r="88" spans="1:7">
      <c r="A88" s="322">
        <v>42641</v>
      </c>
      <c r="B88" s="9" t="s">
        <v>6846</v>
      </c>
      <c r="C88" s="48">
        <v>5716.48</v>
      </c>
      <c r="D88" s="341">
        <v>194</v>
      </c>
      <c r="E88" s="48" t="s">
        <v>6791</v>
      </c>
      <c r="F88" s="81"/>
      <c r="G88" s="48">
        <v>395602.49</v>
      </c>
    </row>
    <row r="89" spans="1:7">
      <c r="A89" s="322">
        <v>42641</v>
      </c>
      <c r="B89" s="9" t="s">
        <v>6847</v>
      </c>
      <c r="C89" s="48">
        <v>15325.67</v>
      </c>
      <c r="D89" s="341">
        <v>179</v>
      </c>
      <c r="E89" s="48" t="s">
        <v>6791</v>
      </c>
      <c r="F89" s="81"/>
      <c r="G89" s="48">
        <v>401318.97</v>
      </c>
    </row>
    <row r="90" spans="1:7">
      <c r="A90" s="322">
        <v>42641</v>
      </c>
      <c r="B90" s="9" t="s">
        <v>6848</v>
      </c>
      <c r="C90" s="48">
        <v>3190</v>
      </c>
      <c r="D90" s="341">
        <v>180</v>
      </c>
      <c r="E90" s="48" t="s">
        <v>6791</v>
      </c>
      <c r="F90" s="81"/>
      <c r="G90" s="48">
        <v>416644.64</v>
      </c>
    </row>
    <row r="91" spans="1:7">
      <c r="A91" s="322">
        <v>42641</v>
      </c>
      <c r="B91" s="9" t="s">
        <v>6849</v>
      </c>
      <c r="C91" s="48">
        <v>17748</v>
      </c>
      <c r="D91" s="341">
        <v>181</v>
      </c>
      <c r="E91" s="48" t="s">
        <v>6791</v>
      </c>
      <c r="F91" s="81"/>
      <c r="G91" s="48">
        <v>419834.64</v>
      </c>
    </row>
    <row r="92" spans="1:7">
      <c r="A92" s="322">
        <v>42641</v>
      </c>
      <c r="B92" s="9" t="s">
        <v>6850</v>
      </c>
      <c r="C92" s="48">
        <v>33640</v>
      </c>
      <c r="D92" s="341">
        <v>186</v>
      </c>
      <c r="E92" s="48" t="s">
        <v>6791</v>
      </c>
      <c r="F92" s="81"/>
      <c r="G92" s="48">
        <v>437582.64</v>
      </c>
    </row>
    <row r="93" spans="1:7">
      <c r="A93" s="322">
        <v>42641</v>
      </c>
      <c r="B93" s="9" t="s">
        <v>6851</v>
      </c>
      <c r="C93" s="48">
        <v>1000</v>
      </c>
      <c r="D93" s="341">
        <v>178</v>
      </c>
      <c r="E93" s="48" t="s">
        <v>6791</v>
      </c>
      <c r="F93" s="81"/>
      <c r="G93" s="48">
        <v>471222.64</v>
      </c>
    </row>
    <row r="94" spans="1:7">
      <c r="A94" s="322">
        <v>42641</v>
      </c>
      <c r="B94" s="9" t="s">
        <v>6852</v>
      </c>
      <c r="C94" s="48">
        <v>8112.51</v>
      </c>
      <c r="D94" s="341">
        <v>195</v>
      </c>
      <c r="E94" s="48" t="s">
        <v>6791</v>
      </c>
      <c r="F94" s="81"/>
      <c r="G94" s="48">
        <v>472222.64</v>
      </c>
    </row>
    <row r="95" spans="1:7">
      <c r="A95" s="322">
        <v>42641</v>
      </c>
      <c r="B95" s="9" t="s">
        <v>6853</v>
      </c>
      <c r="C95" s="48">
        <v>5614.4</v>
      </c>
      <c r="D95" s="341">
        <v>196</v>
      </c>
      <c r="E95" s="48" t="s">
        <v>6791</v>
      </c>
      <c r="F95" s="81"/>
      <c r="G95" s="48">
        <v>480335.15</v>
      </c>
    </row>
    <row r="96" spans="1:7">
      <c r="A96" s="322">
        <v>42641</v>
      </c>
      <c r="B96" s="9" t="s">
        <v>6854</v>
      </c>
      <c r="C96" s="48">
        <v>1356.16</v>
      </c>
      <c r="D96" s="341">
        <v>197</v>
      </c>
      <c r="E96" s="48" t="s">
        <v>6791</v>
      </c>
      <c r="F96" s="81"/>
      <c r="G96" s="48">
        <v>485949.55</v>
      </c>
    </row>
    <row r="97" spans="1:9">
      <c r="A97" s="322">
        <v>42641</v>
      </c>
      <c r="B97" s="9" t="s">
        <v>6855</v>
      </c>
      <c r="C97" s="48">
        <v>1624</v>
      </c>
      <c r="D97" s="341">
        <v>182</v>
      </c>
      <c r="E97" s="48" t="s">
        <v>6791</v>
      </c>
      <c r="F97" s="81"/>
      <c r="G97" s="48">
        <v>487305.71</v>
      </c>
    </row>
    <row r="98" spans="1:9">
      <c r="A98" s="322">
        <v>42641</v>
      </c>
      <c r="B98" s="9" t="s">
        <v>6856</v>
      </c>
      <c r="C98" s="48">
        <v>7911.2</v>
      </c>
      <c r="D98" s="341">
        <v>183</v>
      </c>
      <c r="E98" s="48" t="s">
        <v>6791</v>
      </c>
      <c r="F98" s="81"/>
      <c r="G98" s="48">
        <v>488929.71</v>
      </c>
    </row>
    <row r="99" spans="1:9">
      <c r="A99" s="322">
        <v>42641</v>
      </c>
      <c r="B99" s="9" t="s">
        <v>6857</v>
      </c>
      <c r="C99" s="48">
        <v>5104</v>
      </c>
      <c r="D99" s="341">
        <v>184</v>
      </c>
      <c r="E99" s="48" t="s">
        <v>6791</v>
      </c>
      <c r="F99" s="81"/>
      <c r="G99" s="48">
        <v>496840.91</v>
      </c>
    </row>
    <row r="100" spans="1:9">
      <c r="A100" s="322">
        <v>42641</v>
      </c>
      <c r="B100" s="9" t="s">
        <v>6858</v>
      </c>
      <c r="C100" s="48">
        <v>2900</v>
      </c>
      <c r="D100" s="341">
        <v>185</v>
      </c>
      <c r="E100" s="48" t="s">
        <v>6791</v>
      </c>
      <c r="F100" s="81"/>
      <c r="G100" s="48">
        <v>501944.91</v>
      </c>
    </row>
    <row r="101" spans="1:9">
      <c r="A101" s="322">
        <v>42641</v>
      </c>
      <c r="B101" s="9" t="s">
        <v>6859</v>
      </c>
      <c r="C101" s="48">
        <v>1986111.78</v>
      </c>
      <c r="D101" s="341">
        <v>176</v>
      </c>
      <c r="E101" s="48" t="s">
        <v>6791</v>
      </c>
      <c r="F101" s="81"/>
      <c r="G101" s="48">
        <v>504844.91</v>
      </c>
    </row>
    <row r="102" spans="1:9">
      <c r="A102" s="322">
        <v>42641</v>
      </c>
      <c r="B102" s="9" t="s">
        <v>4294</v>
      </c>
      <c r="C102" s="48">
        <v>335000</v>
      </c>
      <c r="D102" s="341">
        <v>214</v>
      </c>
      <c r="E102" s="48" t="s">
        <v>6791</v>
      </c>
      <c r="F102" s="81"/>
      <c r="G102" s="48">
        <v>2490956.69</v>
      </c>
    </row>
    <row r="103" spans="1:9">
      <c r="A103" s="322">
        <v>42641</v>
      </c>
      <c r="B103" s="9" t="s">
        <v>6860</v>
      </c>
      <c r="C103" s="48" t="s">
        <v>6791</v>
      </c>
      <c r="D103" s="341"/>
      <c r="E103" s="48">
        <v>502000</v>
      </c>
      <c r="F103" s="81">
        <v>294</v>
      </c>
      <c r="G103" s="48">
        <v>2825956.69</v>
      </c>
    </row>
    <row r="104" spans="1:9">
      <c r="A104" s="322">
        <v>42641</v>
      </c>
      <c r="B104" s="9" t="s">
        <v>5077</v>
      </c>
      <c r="C104" s="48" t="s">
        <v>6791</v>
      </c>
      <c r="D104" s="341"/>
      <c r="E104" s="48">
        <v>3680.26</v>
      </c>
      <c r="F104" s="81">
        <v>270</v>
      </c>
      <c r="G104" s="48">
        <v>2323956.69</v>
      </c>
      <c r="H104" s="333" t="s">
        <v>6861</v>
      </c>
    </row>
    <row r="105" spans="1:9">
      <c r="A105" s="322">
        <v>42641</v>
      </c>
      <c r="B105" s="9" t="s">
        <v>6862</v>
      </c>
      <c r="C105" s="48">
        <v>9777.7999999999993</v>
      </c>
      <c r="D105" s="341">
        <v>66</v>
      </c>
      <c r="E105" s="48" t="s">
        <v>6791</v>
      </c>
      <c r="F105" s="81"/>
      <c r="G105" s="48">
        <v>2320276.4300000002</v>
      </c>
    </row>
    <row r="106" spans="1:9">
      <c r="A106" s="322">
        <v>42641</v>
      </c>
      <c r="B106" s="284" t="s">
        <v>6863</v>
      </c>
      <c r="C106" s="48">
        <v>5000</v>
      </c>
      <c r="D106" s="341">
        <v>204</v>
      </c>
      <c r="E106" s="48" t="s">
        <v>6791</v>
      </c>
      <c r="F106" s="81"/>
      <c r="G106" s="48">
        <v>2330054.23</v>
      </c>
      <c r="H106" s="333" t="s">
        <v>6793</v>
      </c>
    </row>
    <row r="107" spans="1:9">
      <c r="A107" s="322">
        <v>42641</v>
      </c>
      <c r="B107" s="9" t="s">
        <v>5045</v>
      </c>
      <c r="C107" s="48" t="s">
        <v>6791</v>
      </c>
      <c r="D107" s="341"/>
      <c r="E107" s="48">
        <v>80000</v>
      </c>
      <c r="F107" s="81">
        <v>288</v>
      </c>
      <c r="G107" s="48">
        <v>2335054.23</v>
      </c>
      <c r="H107" s="333" t="s">
        <v>6827</v>
      </c>
    </row>
    <row r="108" spans="1:9">
      <c r="A108" s="322">
        <v>42641</v>
      </c>
      <c r="B108" s="291" t="s">
        <v>6864</v>
      </c>
      <c r="C108" s="48" t="s">
        <v>6791</v>
      </c>
      <c r="D108" s="341"/>
      <c r="E108" s="48">
        <v>23749.79</v>
      </c>
      <c r="F108" s="81">
        <v>276</v>
      </c>
      <c r="G108" s="48">
        <v>2255054.23</v>
      </c>
      <c r="H108" s="333" t="s">
        <v>6865</v>
      </c>
      <c r="I108" s="2" t="s">
        <v>6866</v>
      </c>
    </row>
    <row r="109" spans="1:9">
      <c r="A109" s="322">
        <v>42641</v>
      </c>
      <c r="B109" s="291" t="s">
        <v>6867</v>
      </c>
      <c r="C109" s="48" t="s">
        <v>6791</v>
      </c>
      <c r="D109" s="341"/>
      <c r="E109" s="48">
        <v>212000.01</v>
      </c>
      <c r="F109" s="81">
        <v>277</v>
      </c>
      <c r="G109" s="48">
        <v>2231304.44</v>
      </c>
      <c r="H109" s="333" t="s">
        <v>6868</v>
      </c>
      <c r="I109" s="2" t="s">
        <v>6866</v>
      </c>
    </row>
    <row r="110" spans="1:9">
      <c r="A110" s="322">
        <v>42641</v>
      </c>
      <c r="B110" s="9" t="s">
        <v>6869</v>
      </c>
      <c r="C110" s="48" t="s">
        <v>6791</v>
      </c>
      <c r="D110" s="341"/>
      <c r="E110" s="48">
        <v>2552</v>
      </c>
      <c r="F110" s="81"/>
      <c r="G110" s="48">
        <v>2019304.43</v>
      </c>
    </row>
    <row r="111" spans="1:9">
      <c r="A111" s="322">
        <v>42641</v>
      </c>
      <c r="B111" s="9" t="s">
        <v>6870</v>
      </c>
      <c r="C111" s="48" t="s">
        <v>6791</v>
      </c>
      <c r="D111" s="341"/>
      <c r="E111" s="48">
        <v>53000</v>
      </c>
      <c r="F111" s="81">
        <v>264</v>
      </c>
      <c r="G111" s="48">
        <v>2016752.43</v>
      </c>
      <c r="H111" s="333" t="s">
        <v>6827</v>
      </c>
    </row>
    <row r="112" spans="1:9">
      <c r="A112" s="322">
        <v>42641</v>
      </c>
      <c r="B112" s="9" t="s">
        <v>6871</v>
      </c>
      <c r="C112" s="48" t="s">
        <v>6791</v>
      </c>
      <c r="D112" s="341"/>
      <c r="E112" s="48">
        <v>50000</v>
      </c>
      <c r="F112" s="81">
        <v>262</v>
      </c>
      <c r="G112" s="48">
        <v>1963752.43</v>
      </c>
      <c r="H112" s="333" t="s">
        <v>6872</v>
      </c>
    </row>
    <row r="113" spans="1:8">
      <c r="A113" s="322">
        <v>42641</v>
      </c>
      <c r="B113" s="9" t="s">
        <v>6873</v>
      </c>
      <c r="C113" s="48" t="s">
        <v>6791</v>
      </c>
      <c r="D113" s="341"/>
      <c r="E113" s="48">
        <v>3035.97</v>
      </c>
      <c r="F113" s="81">
        <v>235</v>
      </c>
      <c r="G113" s="48">
        <v>1913752.43</v>
      </c>
      <c r="H113" s="333" t="s">
        <v>6874</v>
      </c>
    </row>
    <row r="114" spans="1:8">
      <c r="A114" s="322">
        <v>42641</v>
      </c>
      <c r="B114" s="449" t="s">
        <v>6875</v>
      </c>
      <c r="C114" s="48">
        <v>50</v>
      </c>
      <c r="D114" s="341" t="s">
        <v>7612</v>
      </c>
      <c r="E114" s="48" t="s">
        <v>6791</v>
      </c>
      <c r="F114" s="81"/>
      <c r="G114" s="48">
        <v>1910716.46</v>
      </c>
    </row>
    <row r="115" spans="1:8">
      <c r="A115" s="322">
        <v>42641</v>
      </c>
      <c r="B115" s="9" t="s">
        <v>6876</v>
      </c>
      <c r="C115" s="48" t="s">
        <v>6791</v>
      </c>
      <c r="D115" s="341"/>
      <c r="E115" s="48">
        <v>243470.02</v>
      </c>
      <c r="F115" s="81">
        <v>242</v>
      </c>
      <c r="G115" s="48">
        <v>1910766.46</v>
      </c>
      <c r="H115" s="333" t="s">
        <v>6877</v>
      </c>
    </row>
    <row r="116" spans="1:8">
      <c r="A116" s="411">
        <v>42641</v>
      </c>
      <c r="B116" s="412" t="s">
        <v>4180</v>
      </c>
      <c r="C116" s="413">
        <v>23.94</v>
      </c>
      <c r="D116" s="341">
        <v>205</v>
      </c>
      <c r="E116" s="413" t="s">
        <v>6791</v>
      </c>
      <c r="F116" s="81"/>
      <c r="G116" s="413">
        <v>1667296.44</v>
      </c>
    </row>
    <row r="117" spans="1:8">
      <c r="A117" s="411">
        <v>42641</v>
      </c>
      <c r="B117" s="412" t="s">
        <v>4181</v>
      </c>
      <c r="C117" s="413">
        <v>149.63999999999999</v>
      </c>
      <c r="D117" s="341">
        <v>205</v>
      </c>
      <c r="E117" s="413" t="s">
        <v>6791</v>
      </c>
      <c r="F117" s="81"/>
      <c r="G117" s="413">
        <v>1667320.38</v>
      </c>
    </row>
    <row r="118" spans="1:8">
      <c r="A118" s="322">
        <v>42641</v>
      </c>
      <c r="B118" s="9" t="s">
        <v>4182</v>
      </c>
      <c r="C118" s="48" t="s">
        <v>6791</v>
      </c>
      <c r="D118" s="341"/>
      <c r="E118" s="48">
        <v>71945.16</v>
      </c>
      <c r="F118" s="81">
        <v>246</v>
      </c>
      <c r="G118" s="48">
        <v>1667470.02</v>
      </c>
    </row>
    <row r="119" spans="1:8">
      <c r="A119" s="411">
        <v>42641</v>
      </c>
      <c r="B119" s="412" t="s">
        <v>4183</v>
      </c>
      <c r="C119" s="413">
        <v>256.56</v>
      </c>
      <c r="D119" s="341">
        <v>205</v>
      </c>
      <c r="E119" s="413" t="s">
        <v>6791</v>
      </c>
      <c r="F119" s="81"/>
      <c r="G119" s="413">
        <v>1595524.86</v>
      </c>
    </row>
    <row r="120" spans="1:8">
      <c r="A120" s="411">
        <v>42641</v>
      </c>
      <c r="B120" s="412" t="s">
        <v>4184</v>
      </c>
      <c r="C120" s="413">
        <v>1603.47</v>
      </c>
      <c r="D120" s="341">
        <v>205</v>
      </c>
      <c r="E120" s="413" t="s">
        <v>6791</v>
      </c>
      <c r="F120" s="81"/>
      <c r="G120" s="413">
        <v>1595781.42</v>
      </c>
    </row>
    <row r="121" spans="1:8">
      <c r="A121" s="322">
        <v>42641</v>
      </c>
      <c r="B121" s="9" t="s">
        <v>4185</v>
      </c>
      <c r="C121" s="48" t="s">
        <v>6791</v>
      </c>
      <c r="D121" s="341"/>
      <c r="E121" s="48">
        <v>65448.959999999999</v>
      </c>
      <c r="F121" s="81">
        <v>246</v>
      </c>
      <c r="G121" s="48">
        <v>1597384.89</v>
      </c>
    </row>
    <row r="122" spans="1:8">
      <c r="A122" s="322">
        <v>42640</v>
      </c>
      <c r="B122" s="414" t="s">
        <v>6878</v>
      </c>
      <c r="C122" s="48" t="s">
        <v>6791</v>
      </c>
      <c r="D122" s="341"/>
      <c r="E122" s="48">
        <v>215992</v>
      </c>
      <c r="F122" s="81">
        <v>275</v>
      </c>
      <c r="G122" s="48">
        <v>1531935.93</v>
      </c>
      <c r="H122" s="333" t="s">
        <v>6879</v>
      </c>
    </row>
    <row r="123" spans="1:8">
      <c r="A123" s="322">
        <v>42640</v>
      </c>
      <c r="B123" s="9" t="s">
        <v>5770</v>
      </c>
      <c r="C123" s="48" t="s">
        <v>6791</v>
      </c>
      <c r="D123" s="341"/>
      <c r="E123" s="48">
        <v>1025</v>
      </c>
      <c r="F123" s="81">
        <v>252</v>
      </c>
      <c r="G123" s="48">
        <v>1315943.93</v>
      </c>
    </row>
    <row r="124" spans="1:8">
      <c r="A124" s="322">
        <v>42640</v>
      </c>
      <c r="B124" s="9" t="s">
        <v>6880</v>
      </c>
      <c r="C124" s="48">
        <v>55441.66</v>
      </c>
      <c r="D124" s="341">
        <v>171</v>
      </c>
      <c r="E124" s="48" t="s">
        <v>6791</v>
      </c>
      <c r="F124" s="81"/>
      <c r="G124" s="48">
        <v>1314918.93</v>
      </c>
    </row>
    <row r="125" spans="1:8">
      <c r="A125" s="322">
        <v>42640</v>
      </c>
      <c r="B125" s="9" t="s">
        <v>6881</v>
      </c>
      <c r="C125" s="48">
        <v>125000</v>
      </c>
      <c r="D125" s="341">
        <v>128</v>
      </c>
      <c r="E125" s="48" t="s">
        <v>6791</v>
      </c>
      <c r="F125" s="81"/>
      <c r="G125" s="48">
        <v>1370360.59</v>
      </c>
    </row>
    <row r="126" spans="1:8">
      <c r="A126" s="322">
        <v>42640</v>
      </c>
      <c r="B126" s="9" t="s">
        <v>6882</v>
      </c>
      <c r="C126" s="48">
        <v>125000</v>
      </c>
      <c r="D126" s="341">
        <v>129</v>
      </c>
      <c r="E126" s="48" t="s">
        <v>6791</v>
      </c>
      <c r="F126" s="81"/>
      <c r="G126" s="48">
        <v>1495360.59</v>
      </c>
    </row>
    <row r="127" spans="1:8">
      <c r="A127" s="322">
        <v>42640</v>
      </c>
      <c r="B127" s="9" t="s">
        <v>6883</v>
      </c>
      <c r="C127" s="48">
        <v>7540.03</v>
      </c>
      <c r="D127" s="341">
        <v>163</v>
      </c>
      <c r="E127" s="48" t="s">
        <v>6791</v>
      </c>
      <c r="F127" s="81"/>
      <c r="G127" s="48">
        <v>1620360.59</v>
      </c>
    </row>
    <row r="128" spans="1:8">
      <c r="A128" s="322">
        <v>42640</v>
      </c>
      <c r="B128" s="9" t="s">
        <v>5045</v>
      </c>
      <c r="C128" s="48" t="s">
        <v>6791</v>
      </c>
      <c r="D128" s="341"/>
      <c r="E128" s="48">
        <v>20000</v>
      </c>
      <c r="F128" s="81">
        <v>259</v>
      </c>
      <c r="G128" s="48">
        <v>1627900.62</v>
      </c>
      <c r="H128" s="333" t="s">
        <v>6884</v>
      </c>
    </row>
    <row r="129" spans="1:9">
      <c r="A129" s="322">
        <v>42640</v>
      </c>
      <c r="B129" s="291" t="s">
        <v>6885</v>
      </c>
      <c r="C129" s="48" t="s">
        <v>6791</v>
      </c>
      <c r="D129" s="341"/>
      <c r="E129" s="48">
        <v>303700</v>
      </c>
      <c r="F129" s="81">
        <v>250</v>
      </c>
      <c r="G129" s="48">
        <v>1607900.62</v>
      </c>
      <c r="H129" s="333" t="s">
        <v>6886</v>
      </c>
      <c r="I129" s="2" t="s">
        <v>6887</v>
      </c>
    </row>
    <row r="130" spans="1:9">
      <c r="A130" s="322">
        <v>42640</v>
      </c>
      <c r="B130" s="291" t="s">
        <v>6888</v>
      </c>
      <c r="C130" s="48" t="s">
        <v>6791</v>
      </c>
      <c r="D130" s="341"/>
      <c r="E130" s="48">
        <v>250000.01</v>
      </c>
      <c r="F130" s="81">
        <v>251</v>
      </c>
      <c r="G130" s="48">
        <v>1304200.6200000001</v>
      </c>
      <c r="H130" s="333" t="s">
        <v>6889</v>
      </c>
      <c r="I130" s="2" t="s">
        <v>6887</v>
      </c>
    </row>
    <row r="131" spans="1:9">
      <c r="A131" s="322">
        <v>42640</v>
      </c>
      <c r="B131" s="9" t="s">
        <v>6890</v>
      </c>
      <c r="C131" s="48" t="s">
        <v>6791</v>
      </c>
      <c r="D131" s="341"/>
      <c r="E131" s="48">
        <v>90000</v>
      </c>
      <c r="F131" s="81">
        <v>301</v>
      </c>
      <c r="G131" s="48">
        <v>1054200.6100000001</v>
      </c>
    </row>
    <row r="132" spans="1:9">
      <c r="A132" s="322">
        <v>42640</v>
      </c>
      <c r="B132" s="9" t="s">
        <v>6891</v>
      </c>
      <c r="C132" s="48">
        <v>1855724.28</v>
      </c>
      <c r="D132" s="341">
        <v>164</v>
      </c>
      <c r="E132" s="48" t="s">
        <v>6791</v>
      </c>
      <c r="F132" s="81"/>
      <c r="G132" s="48">
        <v>964200.61</v>
      </c>
    </row>
    <row r="133" spans="1:9">
      <c r="A133" s="322">
        <v>42640</v>
      </c>
      <c r="B133" s="414" t="s">
        <v>6892</v>
      </c>
      <c r="C133" s="48" t="s">
        <v>6791</v>
      </c>
      <c r="D133" s="341"/>
      <c r="E133" s="48">
        <v>3056.45</v>
      </c>
      <c r="F133" s="81">
        <v>244</v>
      </c>
      <c r="G133" s="48">
        <v>2819924.89</v>
      </c>
      <c r="H133" s="333" t="s">
        <v>6893</v>
      </c>
    </row>
    <row r="134" spans="1:9">
      <c r="A134" s="322">
        <v>42640</v>
      </c>
      <c r="B134" s="9" t="s">
        <v>6894</v>
      </c>
      <c r="C134" s="48" t="s">
        <v>6791</v>
      </c>
      <c r="D134" s="341"/>
      <c r="E134" s="48">
        <v>100</v>
      </c>
      <c r="F134" s="81" t="s">
        <v>7610</v>
      </c>
      <c r="G134" s="48">
        <v>2816868.44</v>
      </c>
      <c r="H134" s="333" t="s">
        <v>6895</v>
      </c>
    </row>
    <row r="135" spans="1:9">
      <c r="A135" s="322">
        <v>42640</v>
      </c>
      <c r="B135" s="284" t="s">
        <v>6896</v>
      </c>
      <c r="C135" s="48">
        <v>5000</v>
      </c>
      <c r="D135" s="341">
        <v>204</v>
      </c>
      <c r="E135" s="48" t="s">
        <v>6791</v>
      </c>
      <c r="F135" s="81"/>
      <c r="G135" s="48">
        <v>2816768.44</v>
      </c>
      <c r="H135" s="333" t="s">
        <v>6793</v>
      </c>
    </row>
    <row r="136" spans="1:9">
      <c r="A136" s="322">
        <v>42640</v>
      </c>
      <c r="B136" s="9" t="s">
        <v>6897</v>
      </c>
      <c r="C136" s="48" t="s">
        <v>6791</v>
      </c>
      <c r="D136" s="341"/>
      <c r="E136" s="48">
        <v>3120</v>
      </c>
      <c r="F136" s="81">
        <v>245</v>
      </c>
      <c r="G136" s="48">
        <v>2821768.44</v>
      </c>
      <c r="H136" s="333" t="s">
        <v>6884</v>
      </c>
      <c r="I136" s="2" t="s">
        <v>6898</v>
      </c>
    </row>
    <row r="137" spans="1:9">
      <c r="A137" s="322">
        <v>42640</v>
      </c>
      <c r="B137" s="9" t="s">
        <v>6899</v>
      </c>
      <c r="C137" s="48" t="s">
        <v>6791</v>
      </c>
      <c r="D137" s="341"/>
      <c r="E137" s="48">
        <v>297685.90999999997</v>
      </c>
      <c r="F137" s="81">
        <v>219</v>
      </c>
      <c r="G137" s="48">
        <v>2818648.44</v>
      </c>
      <c r="H137" s="333" t="s">
        <v>6900</v>
      </c>
    </row>
    <row r="138" spans="1:9">
      <c r="A138" s="322">
        <v>42640</v>
      </c>
      <c r="B138" s="449" t="s">
        <v>6901</v>
      </c>
      <c r="C138" s="48">
        <v>100</v>
      </c>
      <c r="D138" s="341" t="s">
        <v>7610</v>
      </c>
      <c r="E138" s="48" t="s">
        <v>6791</v>
      </c>
      <c r="F138" s="81"/>
      <c r="G138" s="48">
        <v>2520962.5299999998</v>
      </c>
    </row>
    <row r="139" spans="1:9">
      <c r="A139" s="322">
        <v>42640</v>
      </c>
      <c r="B139" s="9" t="s">
        <v>6902</v>
      </c>
      <c r="C139" s="48" t="s">
        <v>6791</v>
      </c>
      <c r="D139" s="341"/>
      <c r="E139" s="48">
        <v>182778.79</v>
      </c>
      <c r="F139" s="81">
        <v>230</v>
      </c>
      <c r="G139" s="48">
        <v>2521062.5299999998</v>
      </c>
      <c r="H139" s="333" t="s">
        <v>6903</v>
      </c>
    </row>
    <row r="140" spans="1:9">
      <c r="A140" s="322">
        <v>42640</v>
      </c>
      <c r="B140" s="9" t="s">
        <v>6902</v>
      </c>
      <c r="C140" s="48" t="s">
        <v>6791</v>
      </c>
      <c r="D140" s="341"/>
      <c r="E140" s="48">
        <v>1000</v>
      </c>
      <c r="F140" s="81">
        <v>232</v>
      </c>
      <c r="G140" s="48">
        <v>2338283.7400000002</v>
      </c>
      <c r="H140" s="333" t="s">
        <v>6904</v>
      </c>
    </row>
    <row r="141" spans="1:9">
      <c r="A141" s="322">
        <v>42640</v>
      </c>
      <c r="B141" s="9" t="s">
        <v>6905</v>
      </c>
      <c r="C141" s="48" t="s">
        <v>6791</v>
      </c>
      <c r="D141" s="341"/>
      <c r="E141" s="48">
        <v>2949.99</v>
      </c>
      <c r="F141" s="81">
        <v>208</v>
      </c>
      <c r="G141" s="48">
        <v>2337283.7400000002</v>
      </c>
      <c r="H141" s="333" t="s">
        <v>6906</v>
      </c>
    </row>
    <row r="142" spans="1:9">
      <c r="A142" s="322">
        <v>42640</v>
      </c>
      <c r="B142" s="9" t="s">
        <v>6907</v>
      </c>
      <c r="C142" s="48">
        <v>7476.18</v>
      </c>
      <c r="D142" s="341">
        <v>108</v>
      </c>
      <c r="E142" s="48" t="s">
        <v>6791</v>
      </c>
      <c r="F142" s="81"/>
      <c r="G142" s="48">
        <v>2334333.75</v>
      </c>
    </row>
    <row r="143" spans="1:9">
      <c r="A143" s="322">
        <v>42640</v>
      </c>
      <c r="B143" s="9" t="s">
        <v>6908</v>
      </c>
      <c r="C143" s="48">
        <v>12713.5</v>
      </c>
      <c r="D143" s="341">
        <v>107</v>
      </c>
      <c r="E143" s="48" t="s">
        <v>6791</v>
      </c>
      <c r="F143" s="81"/>
      <c r="G143" s="48">
        <v>2341809.9300000002</v>
      </c>
    </row>
    <row r="144" spans="1:9">
      <c r="A144" s="322">
        <v>42640</v>
      </c>
      <c r="B144" s="9" t="s">
        <v>6909</v>
      </c>
      <c r="C144" s="48" t="s">
        <v>6791</v>
      </c>
      <c r="D144" s="341"/>
      <c r="E144" s="48">
        <v>4133.9399999999996</v>
      </c>
      <c r="F144" s="81"/>
      <c r="G144" s="48">
        <v>2354523.4300000002</v>
      </c>
    </row>
    <row r="145" spans="1:9">
      <c r="A145" s="411">
        <v>42640</v>
      </c>
      <c r="B145" s="412" t="s">
        <v>6910</v>
      </c>
      <c r="C145" s="413">
        <v>15.81</v>
      </c>
      <c r="D145" s="341">
        <v>205</v>
      </c>
      <c r="E145" s="413" t="s">
        <v>6791</v>
      </c>
      <c r="F145" s="81"/>
      <c r="G145" s="413">
        <v>2350389.4900000002</v>
      </c>
    </row>
    <row r="146" spans="1:9">
      <c r="A146" s="411">
        <v>42640</v>
      </c>
      <c r="B146" s="412" t="s">
        <v>4181</v>
      </c>
      <c r="C146" s="413">
        <v>98.82</v>
      </c>
      <c r="D146" s="341">
        <v>205</v>
      </c>
      <c r="E146" s="413" t="s">
        <v>6791</v>
      </c>
      <c r="F146" s="81"/>
      <c r="G146" s="413">
        <v>2350405.2999999998</v>
      </c>
    </row>
    <row r="147" spans="1:9">
      <c r="A147" s="322">
        <v>42640</v>
      </c>
      <c r="B147" s="9" t="s">
        <v>4182</v>
      </c>
      <c r="C147" s="48" t="s">
        <v>6791</v>
      </c>
      <c r="D147" s="341"/>
      <c r="E147" s="48">
        <v>44618.29</v>
      </c>
      <c r="F147" s="81">
        <v>236</v>
      </c>
      <c r="G147" s="48">
        <v>2350504.12</v>
      </c>
      <c r="H147" s="347" t="s">
        <v>6911</v>
      </c>
    </row>
    <row r="148" spans="1:9">
      <c r="A148" s="411">
        <v>42640</v>
      </c>
      <c r="B148" s="412" t="s">
        <v>4183</v>
      </c>
      <c r="C148" s="413">
        <v>115.15</v>
      </c>
      <c r="D148" s="341">
        <v>205</v>
      </c>
      <c r="E148" s="413" t="s">
        <v>6791</v>
      </c>
      <c r="F148" s="81"/>
      <c r="G148" s="413">
        <v>2305885.83</v>
      </c>
    </row>
    <row r="149" spans="1:9">
      <c r="A149" s="411">
        <v>42640</v>
      </c>
      <c r="B149" s="412" t="s">
        <v>4184</v>
      </c>
      <c r="C149" s="413">
        <v>719.66</v>
      </c>
      <c r="D149" s="341">
        <v>205</v>
      </c>
      <c r="E149" s="413" t="s">
        <v>6791</v>
      </c>
      <c r="F149" s="81"/>
      <c r="G149" s="413">
        <v>2306000.98</v>
      </c>
    </row>
    <row r="150" spans="1:9" ht="12" thickBot="1">
      <c r="A150" s="322">
        <v>42640</v>
      </c>
      <c r="B150" s="9" t="s">
        <v>4185</v>
      </c>
      <c r="C150" s="48" t="s">
        <v>6791</v>
      </c>
      <c r="D150" s="341"/>
      <c r="E150" s="48">
        <v>29375.09</v>
      </c>
      <c r="F150" s="81">
        <v>236</v>
      </c>
      <c r="G150" s="48">
        <v>2306720.64</v>
      </c>
      <c r="H150" s="347" t="s">
        <v>6911</v>
      </c>
    </row>
    <row r="151" spans="1:9">
      <c r="A151" s="431">
        <v>42639</v>
      </c>
      <c r="B151" s="432" t="s">
        <v>6912</v>
      </c>
      <c r="C151" s="433">
        <v>3500</v>
      </c>
      <c r="D151" s="434" t="s">
        <v>7592</v>
      </c>
      <c r="E151" s="433" t="s">
        <v>6791</v>
      </c>
      <c r="F151" s="435"/>
      <c r="G151" s="436">
        <v>2277345.5499999998</v>
      </c>
      <c r="H151" s="390" t="s">
        <v>6884</v>
      </c>
    </row>
    <row r="152" spans="1:9">
      <c r="A152" s="437">
        <v>42639</v>
      </c>
      <c r="B152" s="438" t="s">
        <v>6913</v>
      </c>
      <c r="C152" s="439">
        <v>15011.53</v>
      </c>
      <c r="D152" s="440" t="s">
        <v>7592</v>
      </c>
      <c r="E152" s="439" t="s">
        <v>6791</v>
      </c>
      <c r="F152" s="441"/>
      <c r="G152" s="442">
        <v>2280845.5499999998</v>
      </c>
      <c r="H152" s="390" t="s">
        <v>6884</v>
      </c>
    </row>
    <row r="153" spans="1:9">
      <c r="A153" s="437">
        <v>42639</v>
      </c>
      <c r="B153" s="438" t="s">
        <v>6914</v>
      </c>
      <c r="C153" s="439">
        <v>621.76</v>
      </c>
      <c r="D153" s="440" t="s">
        <v>7592</v>
      </c>
      <c r="E153" s="439" t="s">
        <v>6791</v>
      </c>
      <c r="F153" s="441"/>
      <c r="G153" s="442">
        <v>2295857.08</v>
      </c>
      <c r="H153" s="390" t="s">
        <v>6884</v>
      </c>
    </row>
    <row r="154" spans="1:9" ht="12" thickBot="1">
      <c r="A154" s="443">
        <v>42639</v>
      </c>
      <c r="B154" s="444" t="s">
        <v>6915</v>
      </c>
      <c r="C154" s="445">
        <v>3886</v>
      </c>
      <c r="D154" s="381" t="s">
        <v>7592</v>
      </c>
      <c r="E154" s="445" t="s">
        <v>6791</v>
      </c>
      <c r="F154" s="446"/>
      <c r="G154" s="447">
        <v>2296478.84</v>
      </c>
      <c r="H154" s="390" t="s">
        <v>6884</v>
      </c>
    </row>
    <row r="155" spans="1:9" ht="12" thickBot="1">
      <c r="A155" s="425">
        <v>42639</v>
      </c>
      <c r="B155" s="426" t="s">
        <v>6916</v>
      </c>
      <c r="C155" s="382" t="s">
        <v>6791</v>
      </c>
      <c r="D155" s="427"/>
      <c r="E155" s="382">
        <v>194300</v>
      </c>
      <c r="F155" s="383" t="s">
        <v>7592</v>
      </c>
      <c r="G155" s="428">
        <v>2300364.84</v>
      </c>
      <c r="H155" s="390" t="s">
        <v>6884</v>
      </c>
      <c r="I155" s="351">
        <f>+E155-C154-C153-C152-C151</f>
        <v>171280.71</v>
      </c>
    </row>
    <row r="156" spans="1:9">
      <c r="A156" s="322">
        <v>42639</v>
      </c>
      <c r="B156" s="9" t="s">
        <v>6917</v>
      </c>
      <c r="C156" s="48" t="s">
        <v>6791</v>
      </c>
      <c r="D156" s="341"/>
      <c r="E156" s="48">
        <v>207000</v>
      </c>
      <c r="F156" s="81">
        <v>243</v>
      </c>
      <c r="G156" s="48">
        <v>2106064.84</v>
      </c>
    </row>
    <row r="157" spans="1:9">
      <c r="A157" s="322">
        <v>42639</v>
      </c>
      <c r="B157" s="9" t="s">
        <v>6918</v>
      </c>
      <c r="C157" s="48" t="s">
        <v>6791</v>
      </c>
      <c r="D157" s="341"/>
      <c r="E157" s="48">
        <v>300000</v>
      </c>
      <c r="F157" s="81">
        <v>248</v>
      </c>
      <c r="G157" s="48">
        <v>1899064.84</v>
      </c>
      <c r="H157" s="333" t="s">
        <v>6919</v>
      </c>
    </row>
    <row r="158" spans="1:9">
      <c r="A158" s="322">
        <v>42639</v>
      </c>
      <c r="B158" s="9" t="s">
        <v>6920</v>
      </c>
      <c r="C158" s="48" t="s">
        <v>6791</v>
      </c>
      <c r="D158" s="341"/>
      <c r="E158" s="48">
        <v>295</v>
      </c>
      <c r="F158" s="81">
        <v>255</v>
      </c>
      <c r="G158" s="48">
        <v>1599064.84</v>
      </c>
      <c r="H158" s="333" t="s">
        <v>6919</v>
      </c>
    </row>
    <row r="159" spans="1:9">
      <c r="A159" s="322">
        <v>42639</v>
      </c>
      <c r="B159" s="9" t="s">
        <v>6921</v>
      </c>
      <c r="C159" s="48" t="s">
        <v>6791</v>
      </c>
      <c r="D159" s="341"/>
      <c r="E159" s="48">
        <v>1390</v>
      </c>
      <c r="F159" s="81">
        <v>239</v>
      </c>
      <c r="G159" s="48">
        <v>1598769.84</v>
      </c>
      <c r="H159" s="333" t="s">
        <v>6922</v>
      </c>
    </row>
    <row r="160" spans="1:9">
      <c r="A160" s="322">
        <v>42639</v>
      </c>
      <c r="B160" s="9" t="s">
        <v>5045</v>
      </c>
      <c r="C160" s="48" t="s">
        <v>6791</v>
      </c>
      <c r="D160" s="341"/>
      <c r="E160" s="48">
        <v>600</v>
      </c>
      <c r="F160" s="81">
        <v>269</v>
      </c>
      <c r="G160" s="48">
        <v>1597379.84</v>
      </c>
      <c r="H160" s="333" t="s">
        <v>6919</v>
      </c>
    </row>
    <row r="161" spans="1:9">
      <c r="A161" s="322">
        <v>42639</v>
      </c>
      <c r="B161" s="9" t="s">
        <v>6923</v>
      </c>
      <c r="C161" s="48">
        <v>837023.39</v>
      </c>
      <c r="D161" s="341">
        <v>162</v>
      </c>
      <c r="E161" s="48" t="s">
        <v>6791</v>
      </c>
      <c r="F161" s="81"/>
      <c r="G161" s="48">
        <v>1596779.84</v>
      </c>
    </row>
    <row r="162" spans="1:9">
      <c r="A162" s="322">
        <v>42639</v>
      </c>
      <c r="B162" s="9" t="s">
        <v>6924</v>
      </c>
      <c r="C162" s="48" t="s">
        <v>6791</v>
      </c>
      <c r="D162" s="341"/>
      <c r="E162" s="48">
        <v>95000</v>
      </c>
      <c r="F162" s="81">
        <v>254</v>
      </c>
      <c r="G162" s="48">
        <v>2433803.23</v>
      </c>
      <c r="H162" s="333" t="s">
        <v>6925</v>
      </c>
    </row>
    <row r="163" spans="1:9">
      <c r="A163" s="322">
        <v>42639</v>
      </c>
      <c r="B163" s="291" t="s">
        <v>6926</v>
      </c>
      <c r="C163" s="48" t="s">
        <v>6791</v>
      </c>
      <c r="D163" s="341"/>
      <c r="E163" s="48">
        <v>364800</v>
      </c>
      <c r="F163" s="81">
        <v>278</v>
      </c>
      <c r="G163" s="48">
        <v>2338803.23</v>
      </c>
      <c r="H163" s="333" t="s">
        <v>6927</v>
      </c>
      <c r="I163" s="2" t="s">
        <v>6928</v>
      </c>
    </row>
    <row r="164" spans="1:9">
      <c r="A164" s="322">
        <v>42639</v>
      </c>
      <c r="B164" s="291" t="s">
        <v>6929</v>
      </c>
      <c r="C164" s="48" t="s">
        <v>6791</v>
      </c>
      <c r="D164" s="341"/>
      <c r="E164" s="48">
        <v>170700.01</v>
      </c>
      <c r="F164" s="81">
        <v>279</v>
      </c>
      <c r="G164" s="48">
        <v>1974003.23</v>
      </c>
      <c r="H164" s="333" t="s">
        <v>6930</v>
      </c>
      <c r="I164" s="2" t="s">
        <v>6928</v>
      </c>
    </row>
    <row r="165" spans="1:9">
      <c r="A165" s="322">
        <v>42639</v>
      </c>
      <c r="B165" s="9" t="s">
        <v>6931</v>
      </c>
      <c r="C165" s="48" t="s">
        <v>6791</v>
      </c>
      <c r="D165" s="341"/>
      <c r="E165" s="48">
        <v>1840</v>
      </c>
      <c r="F165" s="81">
        <v>241</v>
      </c>
      <c r="G165" s="48">
        <v>1803303.22</v>
      </c>
      <c r="H165" s="333" t="s">
        <v>6932</v>
      </c>
    </row>
    <row r="166" spans="1:9">
      <c r="A166" s="322">
        <v>42639</v>
      </c>
      <c r="B166" s="9" t="s">
        <v>6933</v>
      </c>
      <c r="C166" s="48" t="s">
        <v>6791</v>
      </c>
      <c r="D166" s="341"/>
      <c r="E166" s="48">
        <v>100000</v>
      </c>
      <c r="F166" s="81">
        <v>238</v>
      </c>
      <c r="G166" s="48">
        <v>1801463.22</v>
      </c>
      <c r="H166" s="333" t="s">
        <v>6934</v>
      </c>
      <c r="I166" s="2" t="s">
        <v>6935</v>
      </c>
    </row>
    <row r="167" spans="1:9">
      <c r="A167" s="322">
        <v>42639</v>
      </c>
      <c r="B167" s="9" t="s">
        <v>4279</v>
      </c>
      <c r="C167" s="48">
        <v>999982.15</v>
      </c>
      <c r="D167" s="341">
        <v>161</v>
      </c>
      <c r="E167" s="48" t="s">
        <v>6791</v>
      </c>
      <c r="F167" s="81"/>
      <c r="G167" s="48">
        <v>1701463.22</v>
      </c>
      <c r="H167" s="333" t="s">
        <v>6936</v>
      </c>
    </row>
    <row r="168" spans="1:9">
      <c r="A168" s="322">
        <v>42639</v>
      </c>
      <c r="B168" s="9" t="s">
        <v>5045</v>
      </c>
      <c r="C168" s="48" t="s">
        <v>6791</v>
      </c>
      <c r="D168" s="341"/>
      <c r="E168" s="48">
        <v>563</v>
      </c>
      <c r="F168" s="81">
        <v>257</v>
      </c>
      <c r="G168" s="48">
        <v>2701445.37</v>
      </c>
      <c r="H168" s="333" t="s">
        <v>6937</v>
      </c>
    </row>
    <row r="169" spans="1:9">
      <c r="A169" s="322">
        <v>42639</v>
      </c>
      <c r="B169" s="9" t="s">
        <v>5045</v>
      </c>
      <c r="C169" s="48" t="s">
        <v>6791</v>
      </c>
      <c r="D169" s="341"/>
      <c r="E169" s="48">
        <v>432</v>
      </c>
      <c r="F169" s="81">
        <v>258</v>
      </c>
      <c r="G169" s="48">
        <v>2700882.37</v>
      </c>
      <c r="H169" s="333" t="s">
        <v>6938</v>
      </c>
    </row>
    <row r="170" spans="1:9">
      <c r="A170" s="322">
        <v>42639</v>
      </c>
      <c r="B170" s="9" t="s">
        <v>6939</v>
      </c>
      <c r="C170" s="48" t="s">
        <v>6791</v>
      </c>
      <c r="D170" s="341"/>
      <c r="E170" s="48">
        <v>116000</v>
      </c>
      <c r="F170" s="81">
        <v>237</v>
      </c>
      <c r="G170" s="48">
        <v>2700450.37</v>
      </c>
      <c r="H170" s="333" t="s">
        <v>6940</v>
      </c>
      <c r="I170" s="2" t="s">
        <v>6935</v>
      </c>
    </row>
    <row r="171" spans="1:9">
      <c r="A171" s="322">
        <v>42639</v>
      </c>
      <c r="B171" s="9" t="s">
        <v>6941</v>
      </c>
      <c r="C171" s="48" t="s">
        <v>6791</v>
      </c>
      <c r="D171" s="341"/>
      <c r="E171" s="48">
        <v>5219.2</v>
      </c>
      <c r="F171" s="81">
        <v>227</v>
      </c>
      <c r="G171" s="48">
        <v>2584450.37</v>
      </c>
      <c r="H171" s="333" t="s">
        <v>6942</v>
      </c>
    </row>
    <row r="172" spans="1:9">
      <c r="A172" s="322">
        <v>42639</v>
      </c>
      <c r="B172" s="9" t="s">
        <v>5077</v>
      </c>
      <c r="C172" s="48" t="s">
        <v>6791</v>
      </c>
      <c r="D172" s="341"/>
      <c r="E172" s="48">
        <v>20000</v>
      </c>
      <c r="F172" s="81">
        <v>226</v>
      </c>
      <c r="G172" s="48">
        <v>2579231.17</v>
      </c>
      <c r="H172" s="333" t="s">
        <v>6943</v>
      </c>
    </row>
    <row r="173" spans="1:9">
      <c r="A173" s="322">
        <v>42639</v>
      </c>
      <c r="B173" s="284" t="s">
        <v>6944</v>
      </c>
      <c r="C173" s="48">
        <v>5000</v>
      </c>
      <c r="D173" s="341">
        <v>204</v>
      </c>
      <c r="E173" s="48" t="s">
        <v>6791</v>
      </c>
      <c r="F173" s="81"/>
      <c r="G173" s="48">
        <v>2559231.17</v>
      </c>
      <c r="H173" s="333" t="s">
        <v>6793</v>
      </c>
    </row>
    <row r="174" spans="1:9">
      <c r="A174" s="411">
        <v>42639</v>
      </c>
      <c r="B174" s="412" t="s">
        <v>4180</v>
      </c>
      <c r="C174" s="413">
        <v>22.85</v>
      </c>
      <c r="D174" s="341">
        <v>205</v>
      </c>
      <c r="E174" s="413" t="s">
        <v>6791</v>
      </c>
      <c r="F174" s="81"/>
      <c r="G174" s="413">
        <v>2564231.17</v>
      </c>
    </row>
    <row r="175" spans="1:9">
      <c r="A175" s="411">
        <v>42639</v>
      </c>
      <c r="B175" s="412" t="s">
        <v>4181</v>
      </c>
      <c r="C175" s="413">
        <v>142.84</v>
      </c>
      <c r="D175" s="341">
        <v>205</v>
      </c>
      <c r="E175" s="413" t="s">
        <v>6791</v>
      </c>
      <c r="F175" s="81"/>
      <c r="G175" s="413">
        <v>2564254.02</v>
      </c>
    </row>
    <row r="176" spans="1:9">
      <c r="A176" s="322">
        <v>42639</v>
      </c>
      <c r="B176" s="9" t="s">
        <v>4182</v>
      </c>
      <c r="C176" s="48" t="s">
        <v>6791</v>
      </c>
      <c r="D176" s="341"/>
      <c r="E176" s="48">
        <v>16508.96</v>
      </c>
      <c r="F176" s="81">
        <v>231</v>
      </c>
      <c r="G176" s="48">
        <v>2564396.86</v>
      </c>
      <c r="H176" s="347" t="s">
        <v>6945</v>
      </c>
    </row>
    <row r="177" spans="1:9">
      <c r="A177" s="411">
        <v>42639</v>
      </c>
      <c r="B177" s="412" t="s">
        <v>4183</v>
      </c>
      <c r="C177" s="413">
        <v>40.19</v>
      </c>
      <c r="D177" s="341">
        <v>205</v>
      </c>
      <c r="E177" s="413" t="s">
        <v>6791</v>
      </c>
      <c r="F177" s="81"/>
      <c r="G177" s="413">
        <v>2547887.9</v>
      </c>
    </row>
    <row r="178" spans="1:9">
      <c r="A178" s="411">
        <v>42639</v>
      </c>
      <c r="B178" s="412" t="s">
        <v>4184</v>
      </c>
      <c r="C178" s="413">
        <v>251.18</v>
      </c>
      <c r="D178" s="341">
        <v>205</v>
      </c>
      <c r="E178" s="413" t="s">
        <v>6791</v>
      </c>
      <c r="F178" s="81"/>
      <c r="G178" s="413">
        <v>2547928.09</v>
      </c>
    </row>
    <row r="179" spans="1:9">
      <c r="A179" s="322">
        <v>42639</v>
      </c>
      <c r="B179" s="9" t="s">
        <v>4185</v>
      </c>
      <c r="C179" s="48" t="s">
        <v>6791</v>
      </c>
      <c r="D179" s="341"/>
      <c r="E179" s="48">
        <v>10252.92</v>
      </c>
      <c r="F179" s="81">
        <v>231</v>
      </c>
      <c r="G179" s="48">
        <v>2548179.27</v>
      </c>
      <c r="H179" s="347" t="s">
        <v>6945</v>
      </c>
    </row>
    <row r="180" spans="1:9">
      <c r="A180" s="411">
        <v>42639</v>
      </c>
      <c r="B180" s="412" t="s">
        <v>4180</v>
      </c>
      <c r="C180" s="413">
        <v>13.8</v>
      </c>
      <c r="D180" s="341">
        <v>205</v>
      </c>
      <c r="E180" s="413" t="s">
        <v>6791</v>
      </c>
      <c r="F180" s="81"/>
      <c r="G180" s="413">
        <v>2537926.35</v>
      </c>
    </row>
    <row r="181" spans="1:9">
      <c r="A181" s="411">
        <v>42639</v>
      </c>
      <c r="B181" s="412" t="s">
        <v>4181</v>
      </c>
      <c r="C181" s="413">
        <v>86.26</v>
      </c>
      <c r="D181" s="341">
        <v>205</v>
      </c>
      <c r="E181" s="413" t="s">
        <v>6791</v>
      </c>
      <c r="F181" s="81"/>
      <c r="G181" s="413">
        <v>2537940.15</v>
      </c>
    </row>
    <row r="182" spans="1:9">
      <c r="A182" s="322">
        <v>42639</v>
      </c>
      <c r="B182" s="9" t="s">
        <v>4182</v>
      </c>
      <c r="C182" s="48" t="s">
        <v>6791</v>
      </c>
      <c r="D182" s="341"/>
      <c r="E182" s="48">
        <v>23198.99</v>
      </c>
      <c r="F182" s="81">
        <v>207</v>
      </c>
      <c r="G182" s="48">
        <v>2538026.41</v>
      </c>
      <c r="H182" s="347" t="s">
        <v>6946</v>
      </c>
    </row>
    <row r="183" spans="1:9">
      <c r="A183" s="411">
        <v>42639</v>
      </c>
      <c r="B183" s="412" t="s">
        <v>4183</v>
      </c>
      <c r="C183" s="413">
        <v>7.21</v>
      </c>
      <c r="D183" s="341">
        <v>205</v>
      </c>
      <c r="E183" s="413" t="s">
        <v>6791</v>
      </c>
      <c r="F183" s="81"/>
      <c r="G183" s="413">
        <v>2514827.42</v>
      </c>
    </row>
    <row r="184" spans="1:9">
      <c r="A184" s="411">
        <v>42639</v>
      </c>
      <c r="B184" s="412" t="s">
        <v>4184</v>
      </c>
      <c r="C184" s="413">
        <v>45.08</v>
      </c>
      <c r="D184" s="341">
        <v>205</v>
      </c>
      <c r="E184" s="413" t="s">
        <v>6791</v>
      </c>
      <c r="F184" s="81"/>
      <c r="G184" s="413">
        <v>2514834.63</v>
      </c>
    </row>
    <row r="185" spans="1:9">
      <c r="A185" s="322">
        <v>42639</v>
      </c>
      <c r="B185" s="9" t="s">
        <v>4185</v>
      </c>
      <c r="C185" s="48" t="s">
        <v>6791</v>
      </c>
      <c r="D185" s="341"/>
      <c r="E185" s="48">
        <v>1840</v>
      </c>
      <c r="F185" s="81">
        <v>207</v>
      </c>
      <c r="G185" s="48">
        <v>2514879.71</v>
      </c>
      <c r="H185" s="347" t="s">
        <v>6946</v>
      </c>
    </row>
    <row r="186" spans="1:9">
      <c r="A186" s="322">
        <v>42637</v>
      </c>
      <c r="B186" s="9" t="s">
        <v>6947</v>
      </c>
      <c r="C186" s="48" t="s">
        <v>6791</v>
      </c>
      <c r="D186" s="341"/>
      <c r="E186" s="48">
        <v>12920</v>
      </c>
      <c r="F186" s="81">
        <v>287</v>
      </c>
      <c r="G186" s="48">
        <v>2513039.71</v>
      </c>
    </row>
    <row r="187" spans="1:9">
      <c r="A187" s="322">
        <v>42637</v>
      </c>
      <c r="B187" s="9" t="s">
        <v>6948</v>
      </c>
      <c r="C187" s="48" t="s">
        <v>6791</v>
      </c>
      <c r="D187" s="341"/>
      <c r="E187" s="48">
        <v>26294.09</v>
      </c>
      <c r="F187" s="81">
        <v>290</v>
      </c>
      <c r="G187" s="48">
        <v>2500119.71</v>
      </c>
      <c r="H187" s="333" t="s">
        <v>6805</v>
      </c>
    </row>
    <row r="188" spans="1:9">
      <c r="A188" s="415">
        <v>42637</v>
      </c>
      <c r="B188" s="9" t="s">
        <v>6949</v>
      </c>
      <c r="C188" s="48" t="s">
        <v>6791</v>
      </c>
      <c r="D188" s="341"/>
      <c r="E188" s="48">
        <v>10000</v>
      </c>
      <c r="F188" s="81">
        <v>240</v>
      </c>
      <c r="G188" s="48">
        <v>2473825.62</v>
      </c>
      <c r="H188" s="333" t="s">
        <v>6950</v>
      </c>
    </row>
    <row r="189" spans="1:9">
      <c r="A189" s="415">
        <v>42637</v>
      </c>
      <c r="B189" s="9" t="s">
        <v>6951</v>
      </c>
      <c r="C189" s="48" t="s">
        <v>6791</v>
      </c>
      <c r="D189" s="341"/>
      <c r="E189" s="48">
        <v>2927.2</v>
      </c>
      <c r="F189" s="81">
        <v>233</v>
      </c>
      <c r="G189" s="48">
        <v>2463825.62</v>
      </c>
      <c r="H189" s="333" t="s">
        <v>6952</v>
      </c>
      <c r="I189" s="2" t="s">
        <v>6953</v>
      </c>
    </row>
    <row r="190" spans="1:9">
      <c r="A190" s="415">
        <v>42637</v>
      </c>
      <c r="B190" s="9" t="s">
        <v>6954</v>
      </c>
      <c r="C190" s="48">
        <v>4300</v>
      </c>
      <c r="D190" s="341">
        <v>160</v>
      </c>
      <c r="E190" s="48" t="s">
        <v>6791</v>
      </c>
      <c r="F190" s="81"/>
      <c r="G190" s="48">
        <v>2460898.42</v>
      </c>
    </row>
    <row r="191" spans="1:9" s="41" customFormat="1">
      <c r="A191" s="415">
        <v>42637</v>
      </c>
      <c r="B191" s="46" t="s">
        <v>6955</v>
      </c>
      <c r="C191" s="48">
        <v>40000</v>
      </c>
      <c r="D191" s="341" t="s">
        <v>768</v>
      </c>
      <c r="E191" s="48" t="s">
        <v>6791</v>
      </c>
      <c r="F191" s="81"/>
      <c r="G191" s="48">
        <v>2465198.42</v>
      </c>
      <c r="H191" s="416"/>
    </row>
    <row r="192" spans="1:9" s="41" customFormat="1">
      <c r="A192" s="415">
        <v>42637</v>
      </c>
      <c r="B192" s="46" t="s">
        <v>6956</v>
      </c>
      <c r="C192" s="48" t="s">
        <v>6791</v>
      </c>
      <c r="D192" s="341"/>
      <c r="E192" s="48">
        <v>7318.03</v>
      </c>
      <c r="F192" s="81">
        <v>209</v>
      </c>
      <c r="G192" s="48">
        <v>2505198.42</v>
      </c>
      <c r="H192" s="416" t="s">
        <v>6957</v>
      </c>
    </row>
    <row r="193" spans="1:11" s="41" customFormat="1">
      <c r="A193" s="415">
        <v>42637</v>
      </c>
      <c r="B193" s="417" t="s">
        <v>6958</v>
      </c>
      <c r="C193" s="48">
        <v>5000</v>
      </c>
      <c r="D193" s="341">
        <v>204</v>
      </c>
      <c r="E193" s="48" t="s">
        <v>6791</v>
      </c>
      <c r="F193" s="81"/>
      <c r="G193" s="48">
        <v>2497880.39</v>
      </c>
      <c r="H193" s="333" t="s">
        <v>6793</v>
      </c>
    </row>
    <row r="194" spans="1:11" s="41" customFormat="1">
      <c r="A194" s="415">
        <v>42637</v>
      </c>
      <c r="B194" s="46" t="s">
        <v>6959</v>
      </c>
      <c r="C194" s="48" t="s">
        <v>6791</v>
      </c>
      <c r="D194" s="341"/>
      <c r="E194" s="48">
        <v>11220.35</v>
      </c>
      <c r="F194" s="81">
        <v>199</v>
      </c>
      <c r="G194" s="48">
        <v>2502880.39</v>
      </c>
      <c r="H194" s="416" t="s">
        <v>6960</v>
      </c>
    </row>
    <row r="195" spans="1:11" s="41" customFormat="1">
      <c r="A195" s="415">
        <v>42637</v>
      </c>
      <c r="B195" s="46" t="s">
        <v>6961</v>
      </c>
      <c r="C195" s="48" t="s">
        <v>6791</v>
      </c>
      <c r="D195" s="341"/>
      <c r="E195" s="48">
        <v>44674.8</v>
      </c>
      <c r="F195" s="81">
        <v>195</v>
      </c>
      <c r="G195" s="48">
        <v>2491660.04</v>
      </c>
      <c r="H195" s="416" t="s">
        <v>6962</v>
      </c>
    </row>
    <row r="196" spans="1:11" s="41" customFormat="1">
      <c r="A196" s="322">
        <v>42639</v>
      </c>
      <c r="B196" s="46" t="s">
        <v>6963</v>
      </c>
      <c r="C196" s="48" t="s">
        <v>6791</v>
      </c>
      <c r="D196" s="341"/>
      <c r="E196" s="48">
        <v>300194.49</v>
      </c>
      <c r="F196" s="81">
        <v>247</v>
      </c>
      <c r="G196" s="48">
        <v>2446985.2400000002</v>
      </c>
      <c r="H196" s="416"/>
    </row>
    <row r="197" spans="1:11" s="41" customFormat="1" ht="9.75" customHeight="1">
      <c r="A197" s="415">
        <v>42636</v>
      </c>
      <c r="B197" s="46" t="s">
        <v>6964</v>
      </c>
      <c r="C197" s="48">
        <v>547.53</v>
      </c>
      <c r="D197" s="341">
        <v>166</v>
      </c>
      <c r="E197" s="48" t="s">
        <v>6791</v>
      </c>
      <c r="F197" s="81"/>
      <c r="G197" s="48">
        <v>2146790.75</v>
      </c>
      <c r="H197" s="416" t="s">
        <v>1948</v>
      </c>
    </row>
    <row r="198" spans="1:11" s="41" customFormat="1" ht="9.75" customHeight="1">
      <c r="A198" s="415">
        <v>42636</v>
      </c>
      <c r="B198" s="46" t="s">
        <v>5270</v>
      </c>
      <c r="C198" s="48">
        <v>1841.64</v>
      </c>
      <c r="D198" s="341">
        <v>169</v>
      </c>
      <c r="E198" s="48" t="s">
        <v>6791</v>
      </c>
      <c r="F198" s="81"/>
      <c r="G198" s="48">
        <v>2147338.2799999998</v>
      </c>
      <c r="H198" s="416" t="s">
        <v>6965</v>
      </c>
    </row>
    <row r="199" spans="1:11" s="41" customFormat="1" ht="9.75" customHeight="1">
      <c r="A199" s="415">
        <v>42636</v>
      </c>
      <c r="B199" s="46" t="s">
        <v>6966</v>
      </c>
      <c r="C199" s="48">
        <v>4142.49</v>
      </c>
      <c r="D199" s="341">
        <v>167</v>
      </c>
      <c r="E199" s="48" t="s">
        <v>6791</v>
      </c>
      <c r="F199" s="81"/>
      <c r="G199" s="48">
        <v>2149179.92</v>
      </c>
      <c r="H199" s="416" t="s">
        <v>1951</v>
      </c>
    </row>
    <row r="200" spans="1:11" s="41" customFormat="1" ht="9.75" customHeight="1">
      <c r="A200" s="415">
        <v>42636</v>
      </c>
      <c r="B200" s="46" t="s">
        <v>6967</v>
      </c>
      <c r="C200" s="48" t="s">
        <v>6791</v>
      </c>
      <c r="D200" s="341"/>
      <c r="E200" s="48">
        <v>815</v>
      </c>
      <c r="F200" s="81">
        <v>217</v>
      </c>
      <c r="G200" s="48">
        <v>2153322.41</v>
      </c>
      <c r="H200" s="416" t="s">
        <v>6968</v>
      </c>
    </row>
    <row r="201" spans="1:11" s="41" customFormat="1" ht="9.75" customHeight="1">
      <c r="A201" s="415">
        <v>42636</v>
      </c>
      <c r="B201" s="46" t="s">
        <v>6969</v>
      </c>
      <c r="C201" s="48" t="s">
        <v>6791</v>
      </c>
      <c r="D201" s="341"/>
      <c r="E201" s="48">
        <v>3000</v>
      </c>
      <c r="F201" s="81">
        <v>216</v>
      </c>
      <c r="G201" s="48">
        <v>2152507.41</v>
      </c>
      <c r="H201" s="416" t="s">
        <v>6970</v>
      </c>
    </row>
    <row r="202" spans="1:11" s="41" customFormat="1" ht="9.75" customHeight="1">
      <c r="A202" s="415">
        <v>42636</v>
      </c>
      <c r="B202" s="46" t="s">
        <v>6971</v>
      </c>
      <c r="C202" s="48" t="s">
        <v>6791</v>
      </c>
      <c r="D202" s="341"/>
      <c r="E202" s="48">
        <v>86200</v>
      </c>
      <c r="F202" s="81">
        <v>215</v>
      </c>
      <c r="G202" s="48">
        <v>2149507.41</v>
      </c>
      <c r="H202" s="416" t="s">
        <v>6972</v>
      </c>
    </row>
    <row r="203" spans="1:11" s="41" customFormat="1" ht="9.75" customHeight="1">
      <c r="A203" s="415">
        <v>42636</v>
      </c>
      <c r="B203" s="46" t="s">
        <v>4292</v>
      </c>
      <c r="C203" s="48" t="s">
        <v>6791</v>
      </c>
      <c r="D203" s="341"/>
      <c r="E203" s="48">
        <v>895.99</v>
      </c>
      <c r="F203" s="81">
        <v>253</v>
      </c>
      <c r="G203" s="48">
        <v>2063307.41</v>
      </c>
      <c r="H203" s="416"/>
    </row>
    <row r="204" spans="1:11" s="41" customFormat="1" ht="9.75" customHeight="1">
      <c r="A204" s="415">
        <v>42636</v>
      </c>
      <c r="B204" s="46" t="s">
        <v>6973</v>
      </c>
      <c r="C204" s="48" t="s">
        <v>6791</v>
      </c>
      <c r="D204" s="341"/>
      <c r="E204" s="48">
        <v>400000</v>
      </c>
      <c r="F204" s="81">
        <v>213</v>
      </c>
      <c r="G204" s="48">
        <v>2062411.42</v>
      </c>
      <c r="H204" s="416" t="s">
        <v>6974</v>
      </c>
    </row>
    <row r="205" spans="1:11" s="41" customFormat="1" ht="9.75" customHeight="1">
      <c r="A205" s="415">
        <v>42636</v>
      </c>
      <c r="B205" s="46" t="s">
        <v>6975</v>
      </c>
      <c r="C205" s="48" t="s">
        <v>6791</v>
      </c>
      <c r="D205" s="341"/>
      <c r="E205" s="48">
        <v>315000</v>
      </c>
      <c r="F205" s="81">
        <v>224</v>
      </c>
      <c r="G205" s="48">
        <v>1662411.42</v>
      </c>
      <c r="H205" s="416" t="s">
        <v>6976</v>
      </c>
      <c r="J205" s="48"/>
    </row>
    <row r="206" spans="1:11" ht="9.75" customHeight="1">
      <c r="A206" s="322">
        <v>42636</v>
      </c>
      <c r="B206" s="9" t="s">
        <v>5977</v>
      </c>
      <c r="C206" s="48">
        <v>16820</v>
      </c>
      <c r="D206" s="341">
        <v>159</v>
      </c>
      <c r="E206" s="48" t="s">
        <v>6791</v>
      </c>
      <c r="F206" s="81"/>
      <c r="G206" s="48">
        <v>1347411.42</v>
      </c>
      <c r="H206" s="333" t="s">
        <v>6977</v>
      </c>
      <c r="J206" s="48"/>
      <c r="K206" s="351"/>
    </row>
    <row r="207" spans="1:11" ht="9.75" customHeight="1">
      <c r="A207" s="322">
        <v>42636</v>
      </c>
      <c r="B207" s="9" t="s">
        <v>6978</v>
      </c>
      <c r="C207" s="48">
        <v>93588.06</v>
      </c>
      <c r="D207" s="341">
        <v>158</v>
      </c>
      <c r="E207" s="48" t="s">
        <v>6791</v>
      </c>
      <c r="F207" s="81"/>
      <c r="G207" s="48">
        <v>1364231.42</v>
      </c>
      <c r="J207" s="48"/>
      <c r="K207" s="351"/>
    </row>
    <row r="208" spans="1:11" ht="9.75" customHeight="1">
      <c r="A208" s="322">
        <v>42636</v>
      </c>
      <c r="B208" s="9" t="s">
        <v>6979</v>
      </c>
      <c r="C208" s="48">
        <v>54782.6</v>
      </c>
      <c r="D208" s="341">
        <v>157</v>
      </c>
      <c r="E208" s="48" t="s">
        <v>6791</v>
      </c>
      <c r="F208" s="81"/>
      <c r="G208" s="48">
        <v>1457819.48</v>
      </c>
      <c r="J208" s="48"/>
      <c r="K208" s="351"/>
    </row>
    <row r="209" spans="1:11" ht="9.75" customHeight="1">
      <c r="A209" s="322">
        <v>42636</v>
      </c>
      <c r="B209" s="9" t="s">
        <v>6980</v>
      </c>
      <c r="C209" s="48" t="s">
        <v>6791</v>
      </c>
      <c r="D209" s="341"/>
      <c r="E209" s="48">
        <v>1025</v>
      </c>
      <c r="F209" s="81">
        <v>210</v>
      </c>
      <c r="G209" s="48">
        <v>1512602.08</v>
      </c>
      <c r="H209" s="333" t="s">
        <v>6981</v>
      </c>
      <c r="I209" s="2" t="s">
        <v>6982</v>
      </c>
      <c r="J209" s="48"/>
      <c r="K209" s="351"/>
    </row>
    <row r="210" spans="1:11" ht="9.75" customHeight="1">
      <c r="A210" s="322">
        <v>42636</v>
      </c>
      <c r="B210" s="9" t="s">
        <v>6983</v>
      </c>
      <c r="C210" s="48" t="s">
        <v>6791</v>
      </c>
      <c r="D210" s="341"/>
      <c r="E210" s="48">
        <v>1025</v>
      </c>
      <c r="F210" s="81">
        <v>211</v>
      </c>
      <c r="G210" s="48">
        <v>1511577.08</v>
      </c>
      <c r="H210" s="333" t="s">
        <v>6984</v>
      </c>
      <c r="I210" s="2" t="s">
        <v>6985</v>
      </c>
      <c r="J210" s="48"/>
      <c r="K210" s="351"/>
    </row>
    <row r="211" spans="1:11" ht="9.75" customHeight="1">
      <c r="A211" s="322">
        <v>42636</v>
      </c>
      <c r="B211" s="9" t="s">
        <v>6986</v>
      </c>
      <c r="C211" s="48" t="s">
        <v>6791</v>
      </c>
      <c r="D211" s="341"/>
      <c r="E211" s="48">
        <v>30000</v>
      </c>
      <c r="F211" s="81">
        <v>214</v>
      </c>
      <c r="G211" s="48">
        <v>1510552.08</v>
      </c>
      <c r="H211" s="333" t="s">
        <v>6987</v>
      </c>
      <c r="I211" s="2" t="s">
        <v>6988</v>
      </c>
      <c r="J211" s="48"/>
      <c r="K211" s="351"/>
    </row>
    <row r="212" spans="1:11" ht="9.75" customHeight="1">
      <c r="A212" s="322">
        <v>42636</v>
      </c>
      <c r="B212" s="9" t="s">
        <v>6989</v>
      </c>
      <c r="C212" s="48" t="s">
        <v>6791</v>
      </c>
      <c r="D212" s="341"/>
      <c r="E212" s="48">
        <v>89000</v>
      </c>
      <c r="F212" s="81">
        <v>206</v>
      </c>
      <c r="G212" s="48">
        <v>1480552.08</v>
      </c>
      <c r="H212" s="333" t="s">
        <v>6990</v>
      </c>
      <c r="J212" s="48"/>
      <c r="K212" s="351"/>
    </row>
    <row r="213" spans="1:11" ht="9.75" customHeight="1">
      <c r="A213" s="322">
        <v>42636</v>
      </c>
      <c r="B213" s="9" t="s">
        <v>6991</v>
      </c>
      <c r="C213" s="48" t="s">
        <v>6791</v>
      </c>
      <c r="D213" s="341"/>
      <c r="E213" s="48">
        <v>154919.29</v>
      </c>
      <c r="F213" s="81">
        <v>229</v>
      </c>
      <c r="G213" s="48">
        <v>1391552.08</v>
      </c>
      <c r="H213" s="333" t="s">
        <v>6992</v>
      </c>
      <c r="J213" s="48"/>
      <c r="K213" s="351"/>
    </row>
    <row r="214" spans="1:11" ht="9.75" customHeight="1">
      <c r="A214" s="322">
        <v>42636</v>
      </c>
      <c r="B214" s="9" t="s">
        <v>6993</v>
      </c>
      <c r="C214" s="48" t="s">
        <v>6791</v>
      </c>
      <c r="D214" s="341"/>
      <c r="E214" s="48">
        <v>96000</v>
      </c>
      <c r="F214" s="81">
        <v>212</v>
      </c>
      <c r="G214" s="48">
        <v>1236632.79</v>
      </c>
      <c r="H214" s="333" t="s">
        <v>6994</v>
      </c>
      <c r="J214" s="48"/>
      <c r="K214" s="351"/>
    </row>
    <row r="215" spans="1:11" ht="9.75" customHeight="1">
      <c r="A215" s="322">
        <v>42636</v>
      </c>
      <c r="B215" s="9" t="s">
        <v>5045</v>
      </c>
      <c r="C215" s="48" t="s">
        <v>6791</v>
      </c>
      <c r="D215" s="341"/>
      <c r="E215" s="48">
        <v>765</v>
      </c>
      <c r="F215" s="81">
        <v>221</v>
      </c>
      <c r="G215" s="48">
        <v>1140632.79</v>
      </c>
      <c r="H215" s="333" t="s">
        <v>6995</v>
      </c>
      <c r="J215" s="48"/>
      <c r="K215" s="351"/>
    </row>
    <row r="216" spans="1:11" ht="9.75" customHeight="1">
      <c r="A216" s="322">
        <v>42636</v>
      </c>
      <c r="B216" s="9" t="s">
        <v>5045</v>
      </c>
      <c r="C216" s="48" t="s">
        <v>6791</v>
      </c>
      <c r="D216" s="341"/>
      <c r="E216" s="48">
        <v>1534</v>
      </c>
      <c r="F216" s="81">
        <v>220</v>
      </c>
      <c r="G216" s="48">
        <v>1139867.79</v>
      </c>
      <c r="H216" s="333" t="s">
        <v>6995</v>
      </c>
      <c r="J216" s="48"/>
      <c r="K216" s="351"/>
    </row>
    <row r="217" spans="1:11" ht="9.75" customHeight="1">
      <c r="A217" s="322">
        <v>42636</v>
      </c>
      <c r="B217" s="284" t="s">
        <v>6996</v>
      </c>
      <c r="C217" s="48">
        <v>5000</v>
      </c>
      <c r="D217" s="341">
        <v>204</v>
      </c>
      <c r="E217" s="48" t="s">
        <v>6791</v>
      </c>
      <c r="F217" s="81"/>
      <c r="G217" s="48">
        <v>1138333.79</v>
      </c>
      <c r="H217" s="333" t="s">
        <v>6793</v>
      </c>
      <c r="J217" s="48"/>
      <c r="K217" s="351"/>
    </row>
    <row r="218" spans="1:11" ht="9.75" customHeight="1">
      <c r="A218" s="322">
        <v>42636</v>
      </c>
      <c r="B218" s="9" t="s">
        <v>6997</v>
      </c>
      <c r="C218" s="48" t="s">
        <v>6791</v>
      </c>
      <c r="D218" s="341"/>
      <c r="E218" s="48">
        <v>1921</v>
      </c>
      <c r="F218" s="81">
        <v>203</v>
      </c>
      <c r="G218" s="48">
        <v>1143333.79</v>
      </c>
      <c r="H218" s="333" t="s">
        <v>6998</v>
      </c>
      <c r="J218" s="48"/>
      <c r="K218" s="351"/>
    </row>
    <row r="219" spans="1:11" ht="9.75" customHeight="1">
      <c r="A219" s="322">
        <v>42636</v>
      </c>
      <c r="B219" s="9" t="s">
        <v>6999</v>
      </c>
      <c r="C219" s="48" t="s">
        <v>6791</v>
      </c>
      <c r="D219" s="341"/>
      <c r="E219" s="48">
        <v>23753</v>
      </c>
      <c r="F219" s="81">
        <v>187</v>
      </c>
      <c r="G219" s="48">
        <v>1141412.79</v>
      </c>
      <c r="H219" s="333" t="s">
        <v>7000</v>
      </c>
      <c r="J219" s="48"/>
      <c r="K219" s="351"/>
    </row>
    <row r="220" spans="1:11" ht="9.75" customHeight="1">
      <c r="A220" s="322">
        <v>42636</v>
      </c>
      <c r="B220" s="9" t="s">
        <v>7001</v>
      </c>
      <c r="C220" s="48" t="s">
        <v>6791</v>
      </c>
      <c r="D220" s="341"/>
      <c r="E220" s="48">
        <v>14789.64</v>
      </c>
      <c r="F220" s="81">
        <v>178</v>
      </c>
      <c r="G220" s="48">
        <v>1117659.79</v>
      </c>
      <c r="H220" s="333" t="s">
        <v>7002</v>
      </c>
      <c r="J220" s="48"/>
      <c r="K220" s="351"/>
    </row>
    <row r="221" spans="1:11" ht="9.75" customHeight="1">
      <c r="A221" s="322">
        <v>42636</v>
      </c>
      <c r="B221" s="418" t="s">
        <v>7003</v>
      </c>
      <c r="C221" s="48" t="s">
        <v>6791</v>
      </c>
      <c r="D221" s="341"/>
      <c r="E221" s="48">
        <v>7787.51</v>
      </c>
      <c r="F221" s="81" t="s">
        <v>779</v>
      </c>
      <c r="G221" s="48">
        <v>1102870.1499999999</v>
      </c>
      <c r="H221" s="333" t="s">
        <v>7004</v>
      </c>
      <c r="J221" s="48"/>
      <c r="K221" s="351"/>
    </row>
    <row r="222" spans="1:11" ht="9.75" customHeight="1">
      <c r="A222" s="411">
        <v>42636</v>
      </c>
      <c r="B222" s="412" t="s">
        <v>4180</v>
      </c>
      <c r="C222" s="413">
        <v>11.52</v>
      </c>
      <c r="D222" s="341">
        <v>205</v>
      </c>
      <c r="E222" s="413" t="s">
        <v>6791</v>
      </c>
      <c r="F222" s="81"/>
      <c r="G222" s="413">
        <v>1095082.6399999999</v>
      </c>
      <c r="J222" s="48"/>
      <c r="K222" s="351"/>
    </row>
    <row r="223" spans="1:11" ht="9.75" customHeight="1">
      <c r="A223" s="411">
        <v>42636</v>
      </c>
      <c r="B223" s="412" t="s">
        <v>4181</v>
      </c>
      <c r="C223" s="413">
        <v>72</v>
      </c>
      <c r="D223" s="341">
        <v>205</v>
      </c>
      <c r="E223" s="413" t="s">
        <v>6791</v>
      </c>
      <c r="F223" s="81"/>
      <c r="G223" s="413">
        <v>1095094.1599999999</v>
      </c>
      <c r="J223" s="48"/>
      <c r="K223" s="351"/>
    </row>
    <row r="224" spans="1:11" ht="9.75" customHeight="1">
      <c r="A224" s="322">
        <v>42636</v>
      </c>
      <c r="B224" s="9" t="s">
        <v>4182</v>
      </c>
      <c r="C224" s="48" t="s">
        <v>6791</v>
      </c>
      <c r="D224" s="341"/>
      <c r="E224" s="48">
        <v>9918.74</v>
      </c>
      <c r="F224" s="81">
        <v>200</v>
      </c>
      <c r="G224" s="48">
        <v>1095166.1599999999</v>
      </c>
      <c r="H224" s="347" t="s">
        <v>7005</v>
      </c>
      <c r="J224" s="48"/>
      <c r="K224" s="351"/>
    </row>
    <row r="225" spans="1:11" ht="9.75" customHeight="1">
      <c r="A225" s="411">
        <v>42636</v>
      </c>
      <c r="B225" s="412" t="s">
        <v>4183</v>
      </c>
      <c r="C225" s="413">
        <v>61.7</v>
      </c>
      <c r="D225" s="341">
        <v>205</v>
      </c>
      <c r="E225" s="413" t="s">
        <v>6791</v>
      </c>
      <c r="F225" s="81"/>
      <c r="G225" s="413">
        <v>1085247.42</v>
      </c>
      <c r="J225" s="48"/>
      <c r="K225" s="351"/>
    </row>
    <row r="226" spans="1:11" ht="9.75" customHeight="1">
      <c r="A226" s="411">
        <v>42636</v>
      </c>
      <c r="B226" s="412" t="s">
        <v>4184</v>
      </c>
      <c r="C226" s="413">
        <v>385.65</v>
      </c>
      <c r="D226" s="341">
        <v>205</v>
      </c>
      <c r="E226" s="413" t="s">
        <v>6791</v>
      </c>
      <c r="F226" s="81"/>
      <c r="G226" s="413">
        <v>1085309.1200000001</v>
      </c>
      <c r="J226" s="48"/>
      <c r="K226" s="351"/>
    </row>
    <row r="227" spans="1:11" ht="9.75" customHeight="1">
      <c r="A227" s="322">
        <v>42636</v>
      </c>
      <c r="B227" s="9" t="s">
        <v>4185</v>
      </c>
      <c r="C227" s="48" t="s">
        <v>6791</v>
      </c>
      <c r="D227" s="341"/>
      <c r="E227" s="48">
        <v>15741.14</v>
      </c>
      <c r="F227" s="81">
        <v>200</v>
      </c>
      <c r="G227" s="48">
        <v>1085694.77</v>
      </c>
      <c r="H227" s="347" t="s">
        <v>7005</v>
      </c>
      <c r="J227" s="48"/>
      <c r="K227" s="351"/>
    </row>
    <row r="228" spans="1:11" ht="9.75" customHeight="1">
      <c r="A228" s="322">
        <v>42636</v>
      </c>
      <c r="B228" s="9" t="s">
        <v>7006</v>
      </c>
      <c r="C228" s="48" t="s">
        <v>6791</v>
      </c>
      <c r="D228" s="341"/>
      <c r="E228" s="48">
        <v>14000</v>
      </c>
      <c r="F228" s="81">
        <v>205</v>
      </c>
      <c r="G228" s="48">
        <v>1069953.6299999999</v>
      </c>
      <c r="H228" s="333" t="s">
        <v>7007</v>
      </c>
      <c r="J228" s="48"/>
      <c r="K228" s="351"/>
    </row>
    <row r="229" spans="1:11" ht="9.75" customHeight="1">
      <c r="A229" s="322">
        <v>42636</v>
      </c>
      <c r="B229" s="9" t="s">
        <v>7008</v>
      </c>
      <c r="C229" s="48">
        <v>180000</v>
      </c>
      <c r="D229" s="341">
        <v>69</v>
      </c>
      <c r="E229" s="48" t="s">
        <v>6791</v>
      </c>
      <c r="F229" s="81"/>
      <c r="G229" s="48">
        <v>1055953.6299999999</v>
      </c>
      <c r="J229" s="48"/>
      <c r="K229" s="351"/>
    </row>
    <row r="230" spans="1:11" ht="9.75" customHeight="1">
      <c r="A230" s="322">
        <v>42635</v>
      </c>
      <c r="B230" s="9" t="s">
        <v>5323</v>
      </c>
      <c r="C230" s="48">
        <v>9529.83</v>
      </c>
      <c r="D230" s="341">
        <v>168</v>
      </c>
      <c r="E230" s="48" t="s">
        <v>6791</v>
      </c>
      <c r="F230" s="81"/>
      <c r="G230" s="48">
        <v>1235953.6299999999</v>
      </c>
      <c r="H230" s="333" t="s">
        <v>7009</v>
      </c>
      <c r="J230" s="48"/>
      <c r="K230" s="351"/>
    </row>
    <row r="231" spans="1:11" ht="9.75" customHeight="1">
      <c r="A231" s="322">
        <v>42635</v>
      </c>
      <c r="B231" s="9" t="s">
        <v>7010</v>
      </c>
      <c r="C231" s="48">
        <v>24788.6</v>
      </c>
      <c r="D231" s="341">
        <v>170</v>
      </c>
      <c r="E231" s="48" t="s">
        <v>6791</v>
      </c>
      <c r="F231" s="81"/>
      <c r="G231" s="48">
        <v>1245483.46</v>
      </c>
      <c r="H231" s="333" t="s">
        <v>7011</v>
      </c>
      <c r="J231" s="48"/>
      <c r="K231" s="351"/>
    </row>
    <row r="232" spans="1:11" ht="9.75" customHeight="1">
      <c r="A232" s="322">
        <v>42635</v>
      </c>
      <c r="B232" s="9" t="s">
        <v>7012</v>
      </c>
      <c r="C232" s="48" t="s">
        <v>6791</v>
      </c>
      <c r="D232" s="341"/>
      <c r="E232" s="48">
        <v>59000</v>
      </c>
      <c r="F232" s="81">
        <v>201</v>
      </c>
      <c r="G232" s="48">
        <v>1270272.06</v>
      </c>
      <c r="J232" s="48"/>
      <c r="K232" s="351"/>
    </row>
    <row r="233" spans="1:11" ht="9.75" customHeight="1">
      <c r="A233" s="322">
        <v>42635</v>
      </c>
      <c r="B233" s="9" t="s">
        <v>7013</v>
      </c>
      <c r="C233" s="48" t="s">
        <v>6791</v>
      </c>
      <c r="D233" s="341"/>
      <c r="E233" s="48">
        <v>596200</v>
      </c>
      <c r="F233" s="81">
        <v>198</v>
      </c>
      <c r="G233" s="48">
        <v>1211272.06</v>
      </c>
      <c r="H233" s="333" t="s">
        <v>7014</v>
      </c>
      <c r="J233" s="48"/>
      <c r="K233" s="351"/>
    </row>
    <row r="234" spans="1:11" ht="9.75" customHeight="1">
      <c r="A234" s="322">
        <v>42635</v>
      </c>
      <c r="B234" s="9" t="s">
        <v>7015</v>
      </c>
      <c r="C234" s="48">
        <v>50000</v>
      </c>
      <c r="D234" s="341">
        <v>127</v>
      </c>
      <c r="E234" s="48" t="s">
        <v>6791</v>
      </c>
      <c r="F234" s="81"/>
      <c r="G234" s="48">
        <v>615072.06000000006</v>
      </c>
      <c r="H234" s="333" t="s">
        <v>7016</v>
      </c>
      <c r="J234" s="48"/>
      <c r="K234" s="351"/>
    </row>
    <row r="235" spans="1:11" ht="9.75" customHeight="1">
      <c r="A235" s="322">
        <v>42635</v>
      </c>
      <c r="B235" s="9" t="s">
        <v>7017</v>
      </c>
      <c r="C235" s="48" t="s">
        <v>6791</v>
      </c>
      <c r="D235" s="341"/>
      <c r="E235" s="48">
        <v>205000</v>
      </c>
      <c r="F235" s="81">
        <v>196</v>
      </c>
      <c r="G235" s="48">
        <v>665072.06000000006</v>
      </c>
      <c r="H235" s="333" t="s">
        <v>7018</v>
      </c>
      <c r="J235" s="48"/>
      <c r="K235" s="351"/>
    </row>
    <row r="236" spans="1:11" ht="9.75" customHeight="1">
      <c r="A236" s="322">
        <v>42635</v>
      </c>
      <c r="B236" s="291" t="s">
        <v>7019</v>
      </c>
      <c r="C236" s="48" t="s">
        <v>6791</v>
      </c>
      <c r="D236" s="341"/>
      <c r="E236" s="48">
        <v>27584.07</v>
      </c>
      <c r="F236" s="81">
        <v>202</v>
      </c>
      <c r="G236" s="48">
        <v>460072.06</v>
      </c>
      <c r="H236" s="333" t="s">
        <v>7020</v>
      </c>
      <c r="I236" s="2" t="s">
        <v>7021</v>
      </c>
      <c r="J236" s="48"/>
      <c r="K236" s="351"/>
    </row>
    <row r="237" spans="1:11" ht="9.75" customHeight="1">
      <c r="A237" s="322">
        <v>42635</v>
      </c>
      <c r="B237" s="9" t="s">
        <v>7022</v>
      </c>
      <c r="C237" s="48">
        <v>7064.4</v>
      </c>
      <c r="D237" s="341">
        <v>138</v>
      </c>
      <c r="E237" s="48" t="s">
        <v>6791</v>
      </c>
      <c r="F237" s="81"/>
      <c r="G237" s="48">
        <v>432487.99</v>
      </c>
      <c r="J237" s="48"/>
      <c r="K237" s="351"/>
    </row>
    <row r="238" spans="1:11" ht="9.75" customHeight="1">
      <c r="A238" s="322">
        <v>42635</v>
      </c>
      <c r="B238" s="9" t="s">
        <v>7023</v>
      </c>
      <c r="C238" s="48">
        <v>3000</v>
      </c>
      <c r="D238" s="341">
        <v>131</v>
      </c>
      <c r="E238" s="48" t="s">
        <v>6791</v>
      </c>
      <c r="F238" s="81"/>
      <c r="G238" s="48">
        <v>439552.39</v>
      </c>
      <c r="J238" s="48"/>
      <c r="K238" s="351"/>
    </row>
    <row r="239" spans="1:11" ht="9.75" customHeight="1">
      <c r="A239" s="322">
        <v>42635</v>
      </c>
      <c r="B239" s="9" t="s">
        <v>7024</v>
      </c>
      <c r="C239" s="48">
        <v>6628.56</v>
      </c>
      <c r="D239" s="341">
        <v>154</v>
      </c>
      <c r="E239" s="48" t="s">
        <v>6791</v>
      </c>
      <c r="F239" s="81"/>
      <c r="G239" s="48">
        <v>442552.39</v>
      </c>
      <c r="J239" s="48"/>
      <c r="K239" s="351"/>
    </row>
    <row r="240" spans="1:11" ht="9.75" customHeight="1">
      <c r="A240" s="322">
        <v>42635</v>
      </c>
      <c r="B240" s="9" t="s">
        <v>7025</v>
      </c>
      <c r="C240" s="48">
        <v>9576.5</v>
      </c>
      <c r="D240" s="341">
        <v>155</v>
      </c>
      <c r="E240" s="48" t="s">
        <v>6791</v>
      </c>
      <c r="F240" s="81"/>
      <c r="G240" s="48">
        <v>449180.95</v>
      </c>
      <c r="J240" s="48"/>
      <c r="K240" s="351"/>
    </row>
    <row r="241" spans="1:11" ht="9.75" customHeight="1">
      <c r="A241" s="322">
        <v>42635</v>
      </c>
      <c r="B241" s="9" t="s">
        <v>7026</v>
      </c>
      <c r="C241" s="48">
        <v>16225.98</v>
      </c>
      <c r="D241" s="341">
        <v>139</v>
      </c>
      <c r="E241" s="48" t="s">
        <v>6791</v>
      </c>
      <c r="F241" s="81"/>
      <c r="G241" s="48">
        <v>458757.45</v>
      </c>
      <c r="J241" s="48"/>
      <c r="K241" s="351"/>
    </row>
    <row r="242" spans="1:11" ht="9.75" customHeight="1">
      <c r="A242" s="322">
        <v>42635</v>
      </c>
      <c r="B242" s="9" t="s">
        <v>7027</v>
      </c>
      <c r="C242" s="48">
        <v>9280</v>
      </c>
      <c r="D242" s="341">
        <v>140</v>
      </c>
      <c r="E242" s="48" t="s">
        <v>6791</v>
      </c>
      <c r="F242" s="81"/>
      <c r="G242" s="48">
        <v>474983.43</v>
      </c>
      <c r="J242" s="48"/>
      <c r="K242" s="351"/>
    </row>
    <row r="243" spans="1:11" ht="9.75" customHeight="1">
      <c r="A243" s="322">
        <v>42635</v>
      </c>
      <c r="B243" s="9" t="s">
        <v>7028</v>
      </c>
      <c r="C243" s="48">
        <v>522</v>
      </c>
      <c r="D243" s="341">
        <v>141</v>
      </c>
      <c r="E243" s="48" t="s">
        <v>6791</v>
      </c>
      <c r="F243" s="81"/>
      <c r="G243" s="48">
        <v>484263.43</v>
      </c>
      <c r="J243" s="48"/>
      <c r="K243" s="351"/>
    </row>
    <row r="244" spans="1:11" ht="9.75" customHeight="1">
      <c r="A244" s="322">
        <v>42635</v>
      </c>
      <c r="B244" s="9" t="s">
        <v>7029</v>
      </c>
      <c r="C244" s="48">
        <v>200</v>
      </c>
      <c r="D244" s="341">
        <v>156</v>
      </c>
      <c r="E244" s="48" t="s">
        <v>6791</v>
      </c>
      <c r="F244" s="81"/>
      <c r="G244" s="48">
        <v>484785.43</v>
      </c>
      <c r="J244" s="48"/>
      <c r="K244" s="351"/>
    </row>
    <row r="245" spans="1:11" ht="9.75" customHeight="1">
      <c r="A245" s="322">
        <v>42635</v>
      </c>
      <c r="B245" s="9" t="s">
        <v>7030</v>
      </c>
      <c r="C245" s="48">
        <v>2036</v>
      </c>
      <c r="D245" s="341">
        <v>143</v>
      </c>
      <c r="E245" s="48" t="s">
        <v>6791</v>
      </c>
      <c r="F245" s="81"/>
      <c r="G245" s="48">
        <v>484985.43</v>
      </c>
      <c r="J245" s="48"/>
      <c r="K245" s="351"/>
    </row>
    <row r="246" spans="1:11" ht="9.75" customHeight="1">
      <c r="A246" s="322">
        <v>42635</v>
      </c>
      <c r="B246" s="9" t="s">
        <v>7031</v>
      </c>
      <c r="C246" s="48">
        <v>7482</v>
      </c>
      <c r="D246" s="341">
        <v>142</v>
      </c>
      <c r="E246" s="48" t="s">
        <v>6791</v>
      </c>
      <c r="F246" s="81"/>
      <c r="G246" s="48">
        <v>487021.43</v>
      </c>
      <c r="J246" s="48"/>
      <c r="K246" s="351"/>
    </row>
    <row r="247" spans="1:11" ht="9.75" customHeight="1">
      <c r="A247" s="322">
        <v>42635</v>
      </c>
      <c r="B247" s="9" t="s">
        <v>7032</v>
      </c>
      <c r="C247" s="48">
        <v>23486.21</v>
      </c>
      <c r="D247" s="341">
        <v>144</v>
      </c>
      <c r="E247" s="48" t="s">
        <v>6791</v>
      </c>
      <c r="F247" s="81"/>
      <c r="G247" s="48">
        <v>494503.43</v>
      </c>
      <c r="J247" s="48"/>
      <c r="K247" s="351"/>
    </row>
    <row r="248" spans="1:11" ht="9.75" customHeight="1">
      <c r="A248" s="322">
        <v>42635</v>
      </c>
      <c r="B248" s="9" t="s">
        <v>7033</v>
      </c>
      <c r="C248" s="48">
        <v>8526</v>
      </c>
      <c r="D248" s="341">
        <v>145</v>
      </c>
      <c r="E248" s="48" t="s">
        <v>6791</v>
      </c>
      <c r="F248" s="81"/>
      <c r="G248" s="48">
        <v>517989.64</v>
      </c>
      <c r="J248" s="48"/>
      <c r="K248" s="351"/>
    </row>
    <row r="249" spans="1:11" ht="9.75" customHeight="1">
      <c r="A249" s="322">
        <v>42635</v>
      </c>
      <c r="B249" s="9" t="s">
        <v>7034</v>
      </c>
      <c r="C249" s="48">
        <v>649.99</v>
      </c>
      <c r="D249" s="341">
        <v>146</v>
      </c>
      <c r="E249" s="48" t="s">
        <v>6791</v>
      </c>
      <c r="F249" s="81"/>
      <c r="G249" s="48">
        <v>526515.64</v>
      </c>
      <c r="J249" s="48"/>
      <c r="K249" s="351"/>
    </row>
    <row r="250" spans="1:11" ht="9.75" customHeight="1">
      <c r="A250" s="322">
        <v>42635</v>
      </c>
      <c r="B250" s="9" t="s">
        <v>7035</v>
      </c>
      <c r="C250" s="48">
        <v>98.63</v>
      </c>
      <c r="D250" s="341">
        <v>147</v>
      </c>
      <c r="E250" s="48" t="s">
        <v>6791</v>
      </c>
      <c r="F250" s="81"/>
      <c r="G250" s="48">
        <v>527165.63</v>
      </c>
      <c r="J250" s="48"/>
      <c r="K250" s="351"/>
    </row>
    <row r="251" spans="1:11" ht="9.75" customHeight="1">
      <c r="A251" s="322">
        <v>42635</v>
      </c>
      <c r="B251" s="9" t="s">
        <v>7036</v>
      </c>
      <c r="C251" s="48">
        <v>800</v>
      </c>
      <c r="D251" s="341">
        <v>148</v>
      </c>
      <c r="E251" s="48" t="s">
        <v>6791</v>
      </c>
      <c r="F251" s="81"/>
      <c r="G251" s="48">
        <v>527264.26</v>
      </c>
      <c r="J251" s="48"/>
      <c r="K251" s="351"/>
    </row>
    <row r="252" spans="1:11" ht="9.75" customHeight="1">
      <c r="A252" s="322">
        <v>42635</v>
      </c>
      <c r="B252" s="9" t="s">
        <v>7037</v>
      </c>
      <c r="C252" s="48">
        <v>11600</v>
      </c>
      <c r="D252" s="341">
        <v>132</v>
      </c>
      <c r="E252" s="48" t="s">
        <v>6791</v>
      </c>
      <c r="F252" s="81"/>
      <c r="G252" s="48">
        <v>528064.26</v>
      </c>
      <c r="J252" s="48"/>
      <c r="K252" s="351"/>
    </row>
    <row r="253" spans="1:11" ht="9.75" customHeight="1">
      <c r="A253" s="322">
        <v>42635</v>
      </c>
      <c r="B253" s="9" t="s">
        <v>7038</v>
      </c>
      <c r="C253" s="48">
        <v>7242.58</v>
      </c>
      <c r="D253" s="341">
        <v>149</v>
      </c>
      <c r="E253" s="48" t="s">
        <v>6791</v>
      </c>
      <c r="F253" s="81"/>
      <c r="G253" s="48">
        <v>539664.26</v>
      </c>
      <c r="J253" s="48"/>
      <c r="K253" s="351"/>
    </row>
    <row r="254" spans="1:11" ht="9.75" customHeight="1">
      <c r="A254" s="322">
        <v>42635</v>
      </c>
      <c r="B254" s="9" t="s">
        <v>7039</v>
      </c>
      <c r="C254" s="48">
        <v>1624</v>
      </c>
      <c r="D254" s="341">
        <v>133</v>
      </c>
      <c r="E254" s="48" t="s">
        <v>6791</v>
      </c>
      <c r="F254" s="81"/>
      <c r="G254" s="48">
        <v>546906.84</v>
      </c>
      <c r="J254" s="48"/>
      <c r="K254" s="351"/>
    </row>
    <row r="255" spans="1:11" ht="9.75" customHeight="1">
      <c r="A255" s="322">
        <v>42635</v>
      </c>
      <c r="B255" s="9" t="s">
        <v>7040</v>
      </c>
      <c r="C255" s="48">
        <v>16646</v>
      </c>
      <c r="D255" s="341">
        <v>150</v>
      </c>
      <c r="E255" s="48" t="s">
        <v>6791</v>
      </c>
      <c r="F255" s="81"/>
      <c r="G255" s="48">
        <v>548530.84</v>
      </c>
      <c r="J255" s="48"/>
      <c r="K255" s="351"/>
    </row>
    <row r="256" spans="1:11" ht="9.75" customHeight="1">
      <c r="A256" s="322">
        <v>42635</v>
      </c>
      <c r="B256" s="9" t="s">
        <v>7041</v>
      </c>
      <c r="C256" s="48">
        <v>4426.5</v>
      </c>
      <c r="D256" s="341">
        <v>134</v>
      </c>
      <c r="E256" s="48" t="s">
        <v>6791</v>
      </c>
      <c r="F256" s="81"/>
      <c r="G256" s="48">
        <v>565176.84</v>
      </c>
      <c r="J256" s="48"/>
      <c r="K256" s="351"/>
    </row>
    <row r="257" spans="1:11" ht="9.75" customHeight="1">
      <c r="A257" s="322">
        <v>42635</v>
      </c>
      <c r="B257" s="9" t="s">
        <v>7042</v>
      </c>
      <c r="C257" s="48">
        <v>406</v>
      </c>
      <c r="D257" s="341">
        <v>135</v>
      </c>
      <c r="E257" s="48" t="s">
        <v>6791</v>
      </c>
      <c r="F257" s="81"/>
      <c r="G257" s="48">
        <v>569603.34</v>
      </c>
      <c r="J257" s="48"/>
      <c r="K257" s="351"/>
    </row>
    <row r="258" spans="1:11" ht="9.75" customHeight="1">
      <c r="A258" s="322">
        <v>42635</v>
      </c>
      <c r="B258" s="9" t="s">
        <v>7043</v>
      </c>
      <c r="C258" s="48">
        <v>5776.8</v>
      </c>
      <c r="D258" s="341">
        <v>136</v>
      </c>
      <c r="E258" s="48" t="s">
        <v>6791</v>
      </c>
      <c r="F258" s="81"/>
      <c r="G258" s="48">
        <v>570009.34</v>
      </c>
      <c r="J258" s="48"/>
      <c r="K258" s="351"/>
    </row>
    <row r="259" spans="1:11" ht="9.75" customHeight="1">
      <c r="A259" s="322">
        <v>42635</v>
      </c>
      <c r="B259" s="9" t="s">
        <v>7044</v>
      </c>
      <c r="C259" s="48">
        <v>1078.8</v>
      </c>
      <c r="D259" s="341">
        <v>151</v>
      </c>
      <c r="E259" s="48" t="s">
        <v>6791</v>
      </c>
      <c r="F259" s="81"/>
      <c r="G259" s="48">
        <v>575786.14</v>
      </c>
      <c r="J259" s="48"/>
      <c r="K259" s="351"/>
    </row>
    <row r="260" spans="1:11" ht="9.75" customHeight="1">
      <c r="A260" s="322">
        <v>42635</v>
      </c>
      <c r="B260" s="9" t="s">
        <v>7045</v>
      </c>
      <c r="C260" s="48">
        <v>7832.32</v>
      </c>
      <c r="D260" s="341">
        <v>152</v>
      </c>
      <c r="E260" s="48" t="s">
        <v>6791</v>
      </c>
      <c r="F260" s="81"/>
      <c r="G260" s="48">
        <v>576864.93999999994</v>
      </c>
      <c r="J260" s="48"/>
      <c r="K260" s="351"/>
    </row>
    <row r="261" spans="1:11" ht="9.75" customHeight="1">
      <c r="A261" s="322">
        <v>42635</v>
      </c>
      <c r="B261" s="9" t="s">
        <v>7046</v>
      </c>
      <c r="C261" s="48">
        <v>6264</v>
      </c>
      <c r="D261" s="341">
        <v>153</v>
      </c>
      <c r="E261" s="48" t="s">
        <v>6791</v>
      </c>
      <c r="F261" s="81"/>
      <c r="G261" s="48">
        <v>584697.26</v>
      </c>
      <c r="J261" s="48"/>
      <c r="K261" s="351"/>
    </row>
    <row r="262" spans="1:11" ht="9.75" customHeight="1">
      <c r="A262" s="322">
        <v>42635</v>
      </c>
      <c r="B262" s="9" t="s">
        <v>7047</v>
      </c>
      <c r="C262" s="48">
        <v>9048</v>
      </c>
      <c r="D262" s="341">
        <v>137</v>
      </c>
      <c r="E262" s="48" t="s">
        <v>6791</v>
      </c>
      <c r="F262" s="81"/>
      <c r="G262" s="48">
        <v>590961.26</v>
      </c>
      <c r="J262" s="48"/>
      <c r="K262" s="351"/>
    </row>
    <row r="263" spans="1:11" ht="9.75" customHeight="1">
      <c r="A263" s="322">
        <v>42635</v>
      </c>
      <c r="B263" s="9" t="s">
        <v>7048</v>
      </c>
      <c r="C263" s="48">
        <v>896712.48</v>
      </c>
      <c r="D263" s="341">
        <v>130</v>
      </c>
      <c r="E263" s="48" t="s">
        <v>6791</v>
      </c>
      <c r="F263" s="81"/>
      <c r="G263" s="48">
        <v>600009.26</v>
      </c>
      <c r="J263" s="48"/>
      <c r="K263" s="351"/>
    </row>
    <row r="264" spans="1:11" ht="9.75" customHeight="1">
      <c r="A264" s="322">
        <v>42635</v>
      </c>
      <c r="B264" s="9" t="s">
        <v>7049</v>
      </c>
      <c r="C264" s="48">
        <v>50000</v>
      </c>
      <c r="D264" s="341">
        <v>198</v>
      </c>
      <c r="E264" s="48" t="s">
        <v>6791</v>
      </c>
      <c r="F264" s="81"/>
      <c r="G264" s="48">
        <v>1496721.74</v>
      </c>
      <c r="J264" s="48"/>
      <c r="K264" s="351"/>
    </row>
    <row r="265" spans="1:11" ht="9.75" customHeight="1">
      <c r="A265" s="322">
        <v>42635</v>
      </c>
      <c r="B265" s="9" t="s">
        <v>7050</v>
      </c>
      <c r="C265" s="48">
        <v>14698.19</v>
      </c>
      <c r="D265" s="341">
        <v>122</v>
      </c>
      <c r="E265" s="48" t="s">
        <v>6791</v>
      </c>
      <c r="F265" s="81"/>
      <c r="G265" s="48">
        <v>1546721.74</v>
      </c>
      <c r="J265" s="48"/>
      <c r="K265" s="351"/>
    </row>
    <row r="266" spans="1:11" ht="9.75" customHeight="1">
      <c r="A266" s="322">
        <v>42635</v>
      </c>
      <c r="B266" s="9" t="s">
        <v>7051</v>
      </c>
      <c r="C266" s="48">
        <v>45909.75</v>
      </c>
      <c r="D266" s="341">
        <v>120</v>
      </c>
      <c r="E266" s="48" t="s">
        <v>6791</v>
      </c>
      <c r="F266" s="81"/>
      <c r="G266" s="48">
        <v>1561419.93</v>
      </c>
      <c r="J266" s="48"/>
      <c r="K266" s="351"/>
    </row>
    <row r="267" spans="1:11" ht="9.75" customHeight="1">
      <c r="A267" s="322">
        <v>42635</v>
      </c>
      <c r="B267" s="9" t="s">
        <v>7052</v>
      </c>
      <c r="C267" s="48">
        <v>45909.75</v>
      </c>
      <c r="D267" s="341">
        <v>121</v>
      </c>
      <c r="E267" s="48" t="s">
        <v>6791</v>
      </c>
      <c r="F267" s="81"/>
      <c r="G267" s="48">
        <v>1607329.68</v>
      </c>
      <c r="J267" s="48"/>
      <c r="K267" s="351"/>
    </row>
    <row r="268" spans="1:11" ht="9.75" customHeight="1">
      <c r="A268" s="322">
        <v>42635</v>
      </c>
      <c r="B268" s="9" t="s">
        <v>7053</v>
      </c>
      <c r="C268" s="48">
        <v>31534.720000000001</v>
      </c>
      <c r="D268" s="341">
        <v>118</v>
      </c>
      <c r="E268" s="48" t="s">
        <v>6791</v>
      </c>
      <c r="F268" s="81"/>
      <c r="G268" s="48">
        <v>1653239.43</v>
      </c>
      <c r="J268" s="48"/>
      <c r="K268" s="351"/>
    </row>
    <row r="269" spans="1:11" ht="9.75" customHeight="1">
      <c r="A269" s="322">
        <v>42635</v>
      </c>
      <c r="B269" s="9" t="s">
        <v>7054</v>
      </c>
      <c r="C269" s="48">
        <v>45909.75</v>
      </c>
      <c r="D269" s="341">
        <v>119</v>
      </c>
      <c r="E269" s="48" t="s">
        <v>6791</v>
      </c>
      <c r="F269" s="81"/>
      <c r="G269" s="48">
        <v>1684774.15</v>
      </c>
      <c r="J269" s="48"/>
      <c r="K269" s="351"/>
    </row>
    <row r="270" spans="1:11" ht="9.75" customHeight="1">
      <c r="A270" s="322">
        <v>42635</v>
      </c>
      <c r="B270" s="9" t="s">
        <v>7055</v>
      </c>
      <c r="C270" s="48" t="s">
        <v>6791</v>
      </c>
      <c r="D270" s="341"/>
      <c r="E270" s="48">
        <v>25000</v>
      </c>
      <c r="F270" s="81">
        <v>300</v>
      </c>
      <c r="G270" s="48">
        <v>1730683.9</v>
      </c>
      <c r="H270" s="333" t="s">
        <v>6981</v>
      </c>
      <c r="J270" s="48"/>
      <c r="K270" s="351"/>
    </row>
    <row r="271" spans="1:11" ht="9.75" customHeight="1">
      <c r="A271" s="430">
        <v>42635</v>
      </c>
      <c r="B271" s="9" t="s">
        <v>5045</v>
      </c>
      <c r="C271" s="48" t="s">
        <v>6791</v>
      </c>
      <c r="D271" s="341"/>
      <c r="E271" s="48">
        <v>45000</v>
      </c>
      <c r="F271" s="81">
        <v>300</v>
      </c>
      <c r="G271" s="48">
        <v>1705683.9</v>
      </c>
      <c r="H271" s="333" t="s">
        <v>6981</v>
      </c>
      <c r="J271" s="48"/>
      <c r="K271" s="351"/>
    </row>
    <row r="272" spans="1:11" ht="9.75" customHeight="1">
      <c r="A272" s="322">
        <v>42635</v>
      </c>
      <c r="B272" s="9" t="s">
        <v>7056</v>
      </c>
      <c r="C272" s="48" t="s">
        <v>6791</v>
      </c>
      <c r="D272" s="341"/>
      <c r="E272" s="48">
        <v>398438.56</v>
      </c>
      <c r="F272" s="81">
        <v>175</v>
      </c>
      <c r="G272" s="48">
        <v>1660683.9</v>
      </c>
      <c r="H272" s="333" t="s">
        <v>7057</v>
      </c>
      <c r="J272" s="48"/>
      <c r="K272" s="351"/>
    </row>
    <row r="273" spans="1:11" ht="9.75" customHeight="1">
      <c r="A273" s="322">
        <v>42635</v>
      </c>
      <c r="B273" s="9" t="s">
        <v>7058</v>
      </c>
      <c r="C273" s="48" t="s">
        <v>6791</v>
      </c>
      <c r="D273" s="341"/>
      <c r="E273" s="48">
        <v>2125.41</v>
      </c>
      <c r="F273" s="81">
        <v>170</v>
      </c>
      <c r="G273" s="48">
        <v>1262245.3400000001</v>
      </c>
      <c r="H273" s="333" t="s">
        <v>7059</v>
      </c>
      <c r="J273" s="48"/>
      <c r="K273" s="351"/>
    </row>
    <row r="274" spans="1:11" ht="9.75" customHeight="1">
      <c r="A274" s="322">
        <v>42635</v>
      </c>
      <c r="B274" s="414" t="s">
        <v>7060</v>
      </c>
      <c r="C274" s="48" t="s">
        <v>6791</v>
      </c>
      <c r="D274" s="341"/>
      <c r="E274" s="48">
        <v>24849.41</v>
      </c>
      <c r="F274" s="81">
        <v>193</v>
      </c>
      <c r="G274" s="48">
        <v>1260119.93</v>
      </c>
      <c r="H274" s="333" t="s">
        <v>7061</v>
      </c>
      <c r="J274" s="48"/>
      <c r="K274" s="351"/>
    </row>
    <row r="275" spans="1:11" ht="9.75" customHeight="1">
      <c r="A275" s="322">
        <v>42635</v>
      </c>
      <c r="B275" s="414" t="s">
        <v>7062</v>
      </c>
      <c r="C275" s="48" t="s">
        <v>6791</v>
      </c>
      <c r="D275" s="341"/>
      <c r="E275" s="48">
        <v>12644.53</v>
      </c>
      <c r="F275" s="81">
        <v>194</v>
      </c>
      <c r="G275" s="48">
        <v>1235270.52</v>
      </c>
      <c r="H275" s="333" t="s">
        <v>7063</v>
      </c>
      <c r="J275" s="48"/>
      <c r="K275" s="351"/>
    </row>
    <row r="276" spans="1:11" ht="9.75" customHeight="1">
      <c r="A276" s="411">
        <v>42635</v>
      </c>
      <c r="B276" s="412" t="s">
        <v>4180</v>
      </c>
      <c r="C276" s="413">
        <v>11.43</v>
      </c>
      <c r="D276" s="341">
        <v>205</v>
      </c>
      <c r="E276" s="413" t="s">
        <v>6791</v>
      </c>
      <c r="F276" s="81"/>
      <c r="G276" s="413">
        <v>1222625.99</v>
      </c>
      <c r="J276" s="48"/>
      <c r="K276" s="351"/>
    </row>
    <row r="277" spans="1:11" ht="9.75" customHeight="1">
      <c r="A277" s="411">
        <v>42635</v>
      </c>
      <c r="B277" s="412" t="s">
        <v>4181</v>
      </c>
      <c r="C277" s="413">
        <v>71.42</v>
      </c>
      <c r="D277" s="341">
        <v>205</v>
      </c>
      <c r="E277" s="413" t="s">
        <v>6791</v>
      </c>
      <c r="F277" s="81"/>
      <c r="G277" s="413">
        <v>1222637.42</v>
      </c>
      <c r="J277" s="48"/>
      <c r="K277" s="351"/>
    </row>
    <row r="278" spans="1:11" ht="9.75" customHeight="1">
      <c r="A278" s="322">
        <v>42635</v>
      </c>
      <c r="B278" s="9" t="s">
        <v>4182</v>
      </c>
      <c r="C278" s="48" t="s">
        <v>6791</v>
      </c>
      <c r="D278" s="341"/>
      <c r="E278" s="48">
        <v>14705</v>
      </c>
      <c r="F278" s="81">
        <v>186</v>
      </c>
      <c r="G278" s="48">
        <v>1222708.8400000001</v>
      </c>
      <c r="H278" s="347" t="s">
        <v>7064</v>
      </c>
      <c r="J278" s="48"/>
      <c r="K278" s="351"/>
    </row>
    <row r="279" spans="1:11" ht="9.75" customHeight="1">
      <c r="A279" s="411">
        <v>42635</v>
      </c>
      <c r="B279" s="412" t="s">
        <v>4183</v>
      </c>
      <c r="C279" s="413">
        <v>7.02</v>
      </c>
      <c r="D279" s="341">
        <v>205</v>
      </c>
      <c r="E279" s="413" t="s">
        <v>6791</v>
      </c>
      <c r="F279" s="81"/>
      <c r="G279" s="413">
        <v>1208003.8400000001</v>
      </c>
      <c r="J279" s="48"/>
      <c r="K279" s="351"/>
    </row>
    <row r="280" spans="1:11" ht="9.75" customHeight="1">
      <c r="A280" s="411">
        <v>42635</v>
      </c>
      <c r="B280" s="412" t="s">
        <v>4184</v>
      </c>
      <c r="C280" s="413">
        <v>43.85</v>
      </c>
      <c r="D280" s="341">
        <v>205</v>
      </c>
      <c r="E280" s="413" t="s">
        <v>6791</v>
      </c>
      <c r="F280" s="81"/>
      <c r="G280" s="413">
        <v>1208010.8600000001</v>
      </c>
      <c r="J280" s="48"/>
      <c r="K280" s="351"/>
    </row>
    <row r="281" spans="1:11" ht="9.75" customHeight="1">
      <c r="A281" s="322">
        <v>42635</v>
      </c>
      <c r="B281" s="9" t="s">
        <v>4185</v>
      </c>
      <c r="C281" s="48" t="s">
        <v>6791</v>
      </c>
      <c r="D281" s="341"/>
      <c r="E281" s="48">
        <v>1790</v>
      </c>
      <c r="F281" s="81">
        <v>186</v>
      </c>
      <c r="G281" s="48">
        <v>1208054.71</v>
      </c>
      <c r="H281" s="347" t="s">
        <v>7064</v>
      </c>
      <c r="J281" s="48"/>
      <c r="K281" s="351"/>
    </row>
    <row r="282" spans="1:11" ht="9.75" customHeight="1">
      <c r="A282" s="322">
        <v>42635</v>
      </c>
      <c r="B282" s="9" t="s">
        <v>7065</v>
      </c>
      <c r="C282" s="48" t="s">
        <v>6791</v>
      </c>
      <c r="D282" s="341"/>
      <c r="E282" s="48">
        <v>836.81</v>
      </c>
      <c r="F282" s="81">
        <v>204</v>
      </c>
      <c r="G282" s="48">
        <v>1206264.71</v>
      </c>
      <c r="H282" s="333" t="s">
        <v>7066</v>
      </c>
      <c r="J282" s="48"/>
      <c r="K282" s="351"/>
    </row>
    <row r="283" spans="1:11" ht="9.75" customHeight="1">
      <c r="A283" s="322">
        <v>42634</v>
      </c>
      <c r="B283" s="9" t="s">
        <v>7067</v>
      </c>
      <c r="C283" s="48" t="s">
        <v>6791</v>
      </c>
      <c r="D283" s="341"/>
      <c r="E283" s="48">
        <v>113172.05</v>
      </c>
      <c r="F283" s="81">
        <v>184</v>
      </c>
      <c r="G283" s="48">
        <v>1205427.8999999999</v>
      </c>
      <c r="H283" s="333" t="s">
        <v>7068</v>
      </c>
      <c r="J283" s="48"/>
      <c r="K283" s="351"/>
    </row>
    <row r="284" spans="1:11" ht="9.75" customHeight="1">
      <c r="A284" s="322">
        <v>42634</v>
      </c>
      <c r="B284" s="9" t="s">
        <v>7069</v>
      </c>
      <c r="C284" s="48" t="s">
        <v>6791</v>
      </c>
      <c r="D284" s="341"/>
      <c r="E284" s="48">
        <v>6134.17</v>
      </c>
      <c r="F284" s="81">
        <v>183</v>
      </c>
      <c r="G284" s="48">
        <v>1092255.8500000001</v>
      </c>
      <c r="H284" s="333" t="s">
        <v>7070</v>
      </c>
      <c r="J284" s="48"/>
      <c r="K284" s="351"/>
    </row>
    <row r="285" spans="1:11" ht="9.75" customHeight="1">
      <c r="A285" s="322">
        <v>42634</v>
      </c>
      <c r="B285" s="9" t="s">
        <v>7071</v>
      </c>
      <c r="C285" s="48" t="s">
        <v>6791</v>
      </c>
      <c r="D285" s="341"/>
      <c r="E285" s="48">
        <v>1025</v>
      </c>
      <c r="F285" s="81">
        <v>185</v>
      </c>
      <c r="G285" s="48">
        <v>1086121.68</v>
      </c>
      <c r="H285" s="333" t="s">
        <v>7072</v>
      </c>
      <c r="I285" s="2" t="s">
        <v>7073</v>
      </c>
      <c r="J285" s="48"/>
      <c r="K285" s="351"/>
    </row>
    <row r="286" spans="1:11" ht="9.75" customHeight="1">
      <c r="A286" s="322">
        <v>42634</v>
      </c>
      <c r="B286" s="9" t="s">
        <v>7074</v>
      </c>
      <c r="C286" s="48" t="s">
        <v>6791</v>
      </c>
      <c r="D286" s="341"/>
      <c r="E286" s="48">
        <v>125000</v>
      </c>
      <c r="F286" s="81">
        <v>197</v>
      </c>
      <c r="G286" s="48">
        <v>1085096.68</v>
      </c>
      <c r="H286" s="333" t="s">
        <v>7075</v>
      </c>
      <c r="J286" s="48"/>
      <c r="K286" s="351"/>
    </row>
    <row r="287" spans="1:11" ht="9.75" customHeight="1">
      <c r="A287" s="322">
        <v>42634</v>
      </c>
      <c r="B287" s="9" t="s">
        <v>7076</v>
      </c>
      <c r="C287" s="48" t="s">
        <v>6791</v>
      </c>
      <c r="D287" s="341"/>
      <c r="E287" s="48">
        <v>1025</v>
      </c>
      <c r="F287" s="81">
        <v>218</v>
      </c>
      <c r="G287" s="48">
        <v>960096.68</v>
      </c>
      <c r="H287" s="333" t="s">
        <v>7077</v>
      </c>
      <c r="I287" s="2" t="s">
        <v>7078</v>
      </c>
      <c r="J287" s="48"/>
      <c r="K287" s="351"/>
    </row>
    <row r="288" spans="1:11" ht="9.75" customHeight="1">
      <c r="A288" s="322">
        <v>42634</v>
      </c>
      <c r="B288" s="9" t="s">
        <v>5493</v>
      </c>
      <c r="C288" s="48" t="s">
        <v>6791</v>
      </c>
      <c r="D288" s="341"/>
      <c r="E288" s="48">
        <v>28438.400000000001</v>
      </c>
      <c r="F288" s="81">
        <v>181</v>
      </c>
      <c r="G288" s="48">
        <v>959071.68</v>
      </c>
      <c r="H288" s="333" t="s">
        <v>7079</v>
      </c>
      <c r="J288" s="48"/>
      <c r="K288" s="351"/>
    </row>
    <row r="289" spans="1:11" ht="9.75" customHeight="1">
      <c r="A289" s="322">
        <v>42634</v>
      </c>
      <c r="B289" s="9" t="s">
        <v>7080</v>
      </c>
      <c r="C289" s="48">
        <v>22685.05</v>
      </c>
      <c r="D289" s="341">
        <v>126</v>
      </c>
      <c r="E289" s="48" t="s">
        <v>6791</v>
      </c>
      <c r="F289" s="81"/>
      <c r="G289" s="48">
        <v>930633.28</v>
      </c>
      <c r="J289" s="48"/>
      <c r="K289" s="351"/>
    </row>
    <row r="290" spans="1:11" ht="9.75" customHeight="1">
      <c r="A290" s="322">
        <v>42634</v>
      </c>
      <c r="B290" s="9" t="s">
        <v>7081</v>
      </c>
      <c r="C290" s="48">
        <v>6116.53</v>
      </c>
      <c r="D290" s="341">
        <v>125</v>
      </c>
      <c r="E290" s="48" t="s">
        <v>6791</v>
      </c>
      <c r="F290" s="81"/>
      <c r="G290" s="48">
        <v>953318.33</v>
      </c>
      <c r="J290" s="48"/>
      <c r="K290" s="351"/>
    </row>
    <row r="291" spans="1:11" ht="9.75" customHeight="1">
      <c r="A291" s="322">
        <v>42634</v>
      </c>
      <c r="B291" s="9" t="s">
        <v>7082</v>
      </c>
      <c r="C291" s="48">
        <v>531309.57999999996</v>
      </c>
      <c r="D291" s="341">
        <v>124</v>
      </c>
      <c r="E291" s="48" t="s">
        <v>6791</v>
      </c>
      <c r="F291" s="81"/>
      <c r="G291" s="48">
        <v>959434.86</v>
      </c>
      <c r="J291" s="48"/>
      <c r="K291" s="351"/>
    </row>
    <row r="292" spans="1:11" ht="9.75" customHeight="1">
      <c r="A292" s="322">
        <v>42634</v>
      </c>
      <c r="B292" s="9" t="s">
        <v>7083</v>
      </c>
      <c r="C292" s="48" t="s">
        <v>6791</v>
      </c>
      <c r="D292" s="341"/>
      <c r="E292" s="48">
        <v>268000</v>
      </c>
      <c r="F292" s="81">
        <v>188</v>
      </c>
      <c r="G292" s="48">
        <v>1490744.44</v>
      </c>
      <c r="H292" s="333" t="s">
        <v>7084</v>
      </c>
      <c r="J292" s="48"/>
      <c r="K292" s="351"/>
    </row>
    <row r="293" spans="1:11" ht="9.75" customHeight="1">
      <c r="A293" s="322">
        <v>42634</v>
      </c>
      <c r="B293" s="9" t="s">
        <v>7085</v>
      </c>
      <c r="C293" s="48" t="s">
        <v>6791</v>
      </c>
      <c r="D293" s="341"/>
      <c r="E293" s="48">
        <v>111603</v>
      </c>
      <c r="F293" s="81"/>
      <c r="G293" s="48">
        <v>1222744.44</v>
      </c>
      <c r="J293" s="48"/>
      <c r="K293" s="351"/>
    </row>
    <row r="294" spans="1:11" ht="9.75" customHeight="1">
      <c r="A294" s="322">
        <v>42634</v>
      </c>
      <c r="B294" s="9" t="s">
        <v>7086</v>
      </c>
      <c r="C294" s="48" t="s">
        <v>6791</v>
      </c>
      <c r="D294" s="341"/>
      <c r="E294" s="48">
        <v>331200</v>
      </c>
      <c r="F294" s="81">
        <v>180</v>
      </c>
      <c r="G294" s="48">
        <v>1111141.44</v>
      </c>
      <c r="H294" s="333" t="s">
        <v>7087</v>
      </c>
      <c r="J294" s="48"/>
      <c r="K294" s="351"/>
    </row>
    <row r="295" spans="1:11" ht="9.75" customHeight="1">
      <c r="A295" s="322">
        <v>42634</v>
      </c>
      <c r="B295" s="9" t="s">
        <v>7088</v>
      </c>
      <c r="C295" s="48" t="s">
        <v>6791</v>
      </c>
      <c r="D295" s="341"/>
      <c r="E295" s="48">
        <v>1705.67</v>
      </c>
      <c r="F295" s="81">
        <v>179</v>
      </c>
      <c r="G295" s="48">
        <v>779941.44</v>
      </c>
      <c r="H295" s="333" t="s">
        <v>7089</v>
      </c>
      <c r="J295" s="48"/>
      <c r="K295" s="351"/>
    </row>
    <row r="296" spans="1:11" ht="9.75" customHeight="1">
      <c r="A296" s="322">
        <v>42634</v>
      </c>
      <c r="B296" s="9" t="s">
        <v>7090</v>
      </c>
      <c r="C296" s="48" t="s">
        <v>6791</v>
      </c>
      <c r="D296" s="341"/>
      <c r="E296" s="48">
        <v>323</v>
      </c>
      <c r="F296" s="81">
        <v>234</v>
      </c>
      <c r="G296" s="48">
        <v>778235.77</v>
      </c>
      <c r="H296" s="333" t="s">
        <v>7091</v>
      </c>
      <c r="J296" s="48"/>
      <c r="K296" s="351"/>
    </row>
    <row r="297" spans="1:11" ht="9.75" customHeight="1">
      <c r="A297" s="322">
        <v>42634</v>
      </c>
      <c r="B297" s="9" t="s">
        <v>7092</v>
      </c>
      <c r="C297" s="48" t="s">
        <v>6791</v>
      </c>
      <c r="D297" s="341"/>
      <c r="E297" s="48">
        <v>6000</v>
      </c>
      <c r="F297" s="81">
        <v>225</v>
      </c>
      <c r="G297" s="48">
        <v>777912.77</v>
      </c>
      <c r="H297" s="333" t="s">
        <v>4440</v>
      </c>
      <c r="J297" s="48"/>
      <c r="K297" s="351"/>
    </row>
    <row r="298" spans="1:11" ht="9.75" customHeight="1">
      <c r="A298" s="322">
        <v>42634</v>
      </c>
      <c r="B298" s="284" t="s">
        <v>7093</v>
      </c>
      <c r="C298" s="48">
        <v>5000</v>
      </c>
      <c r="D298" s="341">
        <v>204</v>
      </c>
      <c r="E298" s="48" t="s">
        <v>6791</v>
      </c>
      <c r="F298" s="81"/>
      <c r="G298" s="48">
        <v>771912.77</v>
      </c>
      <c r="H298" s="333" t="s">
        <v>6793</v>
      </c>
      <c r="J298" s="48"/>
      <c r="K298" s="351"/>
    </row>
    <row r="299" spans="1:11" ht="9.75" customHeight="1">
      <c r="A299" s="322">
        <v>42634</v>
      </c>
      <c r="B299" s="9" t="s">
        <v>7094</v>
      </c>
      <c r="C299" s="48" t="s">
        <v>6791</v>
      </c>
      <c r="D299" s="341"/>
      <c r="E299" s="48">
        <v>28747.5</v>
      </c>
      <c r="F299" s="81">
        <v>160</v>
      </c>
      <c r="G299" s="48">
        <v>776912.77</v>
      </c>
      <c r="H299" s="333" t="s">
        <v>7095</v>
      </c>
      <c r="J299" s="48"/>
      <c r="K299" s="351"/>
    </row>
    <row r="300" spans="1:11" ht="9.75" customHeight="1">
      <c r="A300" s="322">
        <v>42634</v>
      </c>
      <c r="B300" s="9" t="s">
        <v>7096</v>
      </c>
      <c r="C300" s="48" t="s">
        <v>6791</v>
      </c>
      <c r="D300" s="341"/>
      <c r="E300" s="48">
        <v>99396.77</v>
      </c>
      <c r="F300" s="81">
        <v>166</v>
      </c>
      <c r="G300" s="48">
        <v>748165.27</v>
      </c>
      <c r="H300" s="333" t="s">
        <v>7097</v>
      </c>
      <c r="J300" s="48"/>
      <c r="K300" s="351"/>
    </row>
    <row r="301" spans="1:11" ht="9.75" customHeight="1">
      <c r="A301" s="411">
        <v>42634</v>
      </c>
      <c r="B301" s="412" t="s">
        <v>4180</v>
      </c>
      <c r="C301" s="413">
        <v>29.11</v>
      </c>
      <c r="D301" s="341">
        <v>205</v>
      </c>
      <c r="E301" s="413" t="s">
        <v>6791</v>
      </c>
      <c r="F301" s="81"/>
      <c r="G301" s="413">
        <v>648768.5</v>
      </c>
      <c r="J301" s="48"/>
      <c r="K301" s="351"/>
    </row>
    <row r="302" spans="1:11" ht="9.75" customHeight="1">
      <c r="A302" s="411">
        <v>42634</v>
      </c>
      <c r="B302" s="412" t="s">
        <v>4181</v>
      </c>
      <c r="C302" s="413">
        <v>181.96</v>
      </c>
      <c r="D302" s="341">
        <v>205</v>
      </c>
      <c r="E302" s="413" t="s">
        <v>6791</v>
      </c>
      <c r="F302" s="81"/>
      <c r="G302" s="413">
        <v>648797.61</v>
      </c>
      <c r="J302" s="48"/>
      <c r="K302" s="351"/>
    </row>
    <row r="303" spans="1:11" ht="9.75" customHeight="1">
      <c r="A303" s="322">
        <v>42634</v>
      </c>
      <c r="B303" s="9" t="s">
        <v>4182</v>
      </c>
      <c r="C303" s="48" t="s">
        <v>6791</v>
      </c>
      <c r="D303" s="341"/>
      <c r="E303" s="48">
        <v>52479.38</v>
      </c>
      <c r="F303" s="81">
        <v>171</v>
      </c>
      <c r="G303" s="48">
        <v>648979.56999999995</v>
      </c>
      <c r="H303" s="347" t="s">
        <v>7098</v>
      </c>
      <c r="J303" s="48"/>
      <c r="K303" s="351"/>
    </row>
    <row r="304" spans="1:11" ht="9.75" customHeight="1">
      <c r="A304" s="411">
        <v>42634</v>
      </c>
      <c r="B304" s="412" t="s">
        <v>4183</v>
      </c>
      <c r="C304" s="413">
        <v>143.33000000000001</v>
      </c>
      <c r="D304" s="341">
        <v>205</v>
      </c>
      <c r="E304" s="413" t="s">
        <v>6791</v>
      </c>
      <c r="F304" s="81"/>
      <c r="G304" s="413">
        <v>596500.18999999994</v>
      </c>
      <c r="J304" s="48"/>
      <c r="K304" s="351"/>
    </row>
    <row r="305" spans="1:11" ht="9.75" customHeight="1">
      <c r="A305" s="411">
        <v>42634</v>
      </c>
      <c r="B305" s="412" t="s">
        <v>4184</v>
      </c>
      <c r="C305" s="413">
        <v>895.84</v>
      </c>
      <c r="D305" s="341">
        <v>205</v>
      </c>
      <c r="E305" s="413" t="s">
        <v>6791</v>
      </c>
      <c r="F305" s="81"/>
      <c r="G305" s="413">
        <v>596643.52</v>
      </c>
      <c r="J305" s="48"/>
      <c r="K305" s="351"/>
    </row>
    <row r="306" spans="1:11" ht="9.75" customHeight="1">
      <c r="A306" s="322">
        <v>42634</v>
      </c>
      <c r="B306" s="9" t="s">
        <v>4185</v>
      </c>
      <c r="C306" s="48" t="s">
        <v>6791</v>
      </c>
      <c r="D306" s="341"/>
      <c r="E306" s="48">
        <v>36566.47</v>
      </c>
      <c r="F306" s="81">
        <v>171</v>
      </c>
      <c r="G306" s="48">
        <v>597539.36</v>
      </c>
      <c r="H306" s="347" t="s">
        <v>7098</v>
      </c>
      <c r="J306" s="48"/>
      <c r="K306" s="351"/>
    </row>
    <row r="307" spans="1:11" ht="9.75" customHeight="1">
      <c r="A307" s="322">
        <v>42633</v>
      </c>
      <c r="B307" s="9" t="s">
        <v>6358</v>
      </c>
      <c r="C307" s="48">
        <v>35725</v>
      </c>
      <c r="D307" s="341">
        <v>123</v>
      </c>
      <c r="E307" s="48" t="s">
        <v>6791</v>
      </c>
      <c r="F307" s="81"/>
      <c r="G307" s="48">
        <v>560972.89</v>
      </c>
      <c r="J307" s="48"/>
      <c r="K307" s="351"/>
    </row>
    <row r="308" spans="1:11" ht="9.75" customHeight="1">
      <c r="A308" s="322">
        <v>42633</v>
      </c>
      <c r="B308" s="9" t="s">
        <v>7099</v>
      </c>
      <c r="C308" s="48" t="s">
        <v>6791</v>
      </c>
      <c r="D308" s="341"/>
      <c r="E308" s="48">
        <v>231199.46</v>
      </c>
      <c r="F308" s="81">
        <v>174</v>
      </c>
      <c r="G308" s="48">
        <v>596697.89</v>
      </c>
      <c r="H308" s="333" t="s">
        <v>7100</v>
      </c>
      <c r="J308" s="48"/>
      <c r="K308" s="351"/>
    </row>
    <row r="309" spans="1:11" ht="9.75" customHeight="1">
      <c r="A309" s="322">
        <v>42633</v>
      </c>
      <c r="B309" s="9" t="s">
        <v>5045</v>
      </c>
      <c r="C309" s="48" t="s">
        <v>6791</v>
      </c>
      <c r="D309" s="341"/>
      <c r="E309" s="48">
        <v>37015.93</v>
      </c>
      <c r="F309" s="81">
        <v>173</v>
      </c>
      <c r="G309" s="48">
        <v>365498.43</v>
      </c>
      <c r="H309" s="333" t="s">
        <v>7101</v>
      </c>
      <c r="J309" s="48"/>
      <c r="K309" s="351"/>
    </row>
    <row r="310" spans="1:11" ht="9.75" customHeight="1">
      <c r="A310" s="322">
        <v>42633</v>
      </c>
      <c r="B310" s="9" t="s">
        <v>7102</v>
      </c>
      <c r="C310" s="48">
        <v>120084.36</v>
      </c>
      <c r="D310" s="341">
        <v>109</v>
      </c>
      <c r="E310" s="48" t="s">
        <v>6791</v>
      </c>
      <c r="F310" s="81"/>
      <c r="G310" s="48">
        <v>328482.5</v>
      </c>
      <c r="J310" s="48"/>
      <c r="K310" s="351"/>
    </row>
    <row r="311" spans="1:11" ht="9.75" customHeight="1">
      <c r="A311" s="322">
        <v>42633</v>
      </c>
      <c r="B311" s="9" t="s">
        <v>7103</v>
      </c>
      <c r="C311" s="48">
        <v>25943.63</v>
      </c>
      <c r="D311" s="341">
        <v>117</v>
      </c>
      <c r="E311" s="48" t="s">
        <v>6791</v>
      </c>
      <c r="F311" s="81"/>
      <c r="G311" s="48">
        <v>448566.86</v>
      </c>
      <c r="J311" s="48"/>
      <c r="K311" s="351"/>
    </row>
    <row r="312" spans="1:11" ht="9.75" customHeight="1">
      <c r="A312" s="322">
        <v>42633</v>
      </c>
      <c r="B312" s="9" t="s">
        <v>7104</v>
      </c>
      <c r="C312" s="48">
        <v>1062145.53</v>
      </c>
      <c r="D312" s="341">
        <v>116</v>
      </c>
      <c r="E312" s="48" t="s">
        <v>6791</v>
      </c>
      <c r="F312" s="81"/>
      <c r="G312" s="48">
        <v>474510.49</v>
      </c>
      <c r="J312" s="48"/>
      <c r="K312" s="351"/>
    </row>
    <row r="313" spans="1:11" ht="9.75" customHeight="1">
      <c r="A313" s="322">
        <v>42633</v>
      </c>
      <c r="B313" s="9" t="s">
        <v>7105</v>
      </c>
      <c r="C313" s="48" t="s">
        <v>6791</v>
      </c>
      <c r="D313" s="341"/>
      <c r="E313" s="48">
        <v>830000</v>
      </c>
      <c r="F313" s="81">
        <v>189</v>
      </c>
      <c r="G313" s="48">
        <v>1536656.02</v>
      </c>
      <c r="H313" s="333" t="s">
        <v>7106</v>
      </c>
      <c r="J313" s="48"/>
      <c r="K313" s="351"/>
    </row>
    <row r="314" spans="1:11" ht="9.75" customHeight="1">
      <c r="A314" s="322">
        <v>42633</v>
      </c>
      <c r="B314" s="9" t="s">
        <v>7107</v>
      </c>
      <c r="C314" s="48" t="s">
        <v>6791</v>
      </c>
      <c r="D314" s="341"/>
      <c r="E314" s="48">
        <v>2990</v>
      </c>
      <c r="F314" s="81">
        <v>172</v>
      </c>
      <c r="G314" s="48">
        <v>706656.02</v>
      </c>
      <c r="H314" s="333" t="s">
        <v>7108</v>
      </c>
      <c r="J314" s="48"/>
      <c r="K314" s="351"/>
    </row>
    <row r="315" spans="1:11" ht="9.75" customHeight="1">
      <c r="A315" s="322">
        <v>42633</v>
      </c>
      <c r="B315" s="9" t="s">
        <v>7109</v>
      </c>
      <c r="C315" s="48" t="s">
        <v>6791</v>
      </c>
      <c r="D315" s="341"/>
      <c r="E315" s="48">
        <v>6134</v>
      </c>
      <c r="F315" s="81">
        <v>182</v>
      </c>
      <c r="G315" s="48">
        <v>703666.02</v>
      </c>
      <c r="H315" s="333" t="s">
        <v>7110</v>
      </c>
      <c r="J315" s="48"/>
      <c r="K315" s="351"/>
    </row>
    <row r="316" spans="1:11" ht="9.75" customHeight="1">
      <c r="A316" s="322">
        <v>42633</v>
      </c>
      <c r="B316" s="9" t="s">
        <v>7111</v>
      </c>
      <c r="C316" s="48" t="s">
        <v>6791</v>
      </c>
      <c r="D316" s="341"/>
      <c r="E316" s="48">
        <v>5000</v>
      </c>
      <c r="F316" s="81">
        <v>177</v>
      </c>
      <c r="G316" s="48">
        <v>697532.02</v>
      </c>
      <c r="H316" s="333" t="s">
        <v>7112</v>
      </c>
      <c r="J316" s="48"/>
      <c r="K316" s="351"/>
    </row>
    <row r="317" spans="1:11" ht="9.75" customHeight="1">
      <c r="A317" s="322">
        <v>42633</v>
      </c>
      <c r="B317" s="51" t="str">
        <f>+CONCATENATE([1]Hoja1!B3,[1]Hoja1!C3,[1]Hoja1!D3)</f>
        <v>COMPRA FONDOS INVERSIONBMERGOB E   00OPERADO EN CANAL:  BNTC</v>
      </c>
      <c r="C317" s="48">
        <v>499996.22</v>
      </c>
      <c r="D317" s="341">
        <v>115</v>
      </c>
      <c r="E317" s="48" t="s">
        <v>6791</v>
      </c>
      <c r="F317" s="81"/>
      <c r="G317" s="48">
        <v>692532.02</v>
      </c>
      <c r="H317" s="333" t="s">
        <v>802</v>
      </c>
      <c r="J317" s="48"/>
      <c r="K317" s="351"/>
    </row>
    <row r="318" spans="1:11" ht="9.75" customHeight="1">
      <c r="A318" s="322">
        <v>42633</v>
      </c>
      <c r="B318" s="9" t="s">
        <v>7113</v>
      </c>
      <c r="C318" s="48" t="s">
        <v>6791</v>
      </c>
      <c r="D318" s="341"/>
      <c r="E318" s="48">
        <v>500</v>
      </c>
      <c r="F318" s="81">
        <v>221</v>
      </c>
      <c r="G318" s="48">
        <v>1192528.24</v>
      </c>
      <c r="H318" s="333" t="s">
        <v>6995</v>
      </c>
      <c r="J318" s="48"/>
      <c r="K318" s="351"/>
    </row>
    <row r="319" spans="1:11" ht="9.75" customHeight="1">
      <c r="A319" s="322">
        <v>42633</v>
      </c>
      <c r="B319" s="9" t="s">
        <v>7114</v>
      </c>
      <c r="C319" s="48" t="s">
        <v>6791</v>
      </c>
      <c r="D319" s="341"/>
      <c r="E319" s="48">
        <v>21407.77</v>
      </c>
      <c r="F319" s="81">
        <v>134</v>
      </c>
      <c r="G319" s="48">
        <v>1192028.24</v>
      </c>
      <c r="H319" s="333" t="s">
        <v>7115</v>
      </c>
      <c r="J319" s="48"/>
      <c r="K319" s="351"/>
    </row>
    <row r="320" spans="1:11" ht="9.75" customHeight="1">
      <c r="A320" s="322">
        <v>42633</v>
      </c>
      <c r="B320" s="9" t="s">
        <v>7116</v>
      </c>
      <c r="C320" s="48" t="s">
        <v>6791</v>
      </c>
      <c r="D320" s="341"/>
      <c r="E320" s="48">
        <v>5000</v>
      </c>
      <c r="F320" s="81">
        <v>157</v>
      </c>
      <c r="G320" s="48">
        <v>1170620.47</v>
      </c>
      <c r="H320" s="333" t="s">
        <v>7117</v>
      </c>
      <c r="J320" s="48"/>
      <c r="K320" s="351"/>
    </row>
    <row r="321" spans="1:11" ht="9.75" customHeight="1">
      <c r="A321" s="322">
        <v>42633</v>
      </c>
      <c r="B321" s="9" t="s">
        <v>7118</v>
      </c>
      <c r="C321" s="48" t="s">
        <v>6791</v>
      </c>
      <c r="D321" s="341"/>
      <c r="E321" s="48">
        <v>14351.47</v>
      </c>
      <c r="F321" s="81">
        <v>156</v>
      </c>
      <c r="G321" s="48">
        <v>1165620.47</v>
      </c>
      <c r="H321" s="333" t="s">
        <v>7119</v>
      </c>
      <c r="J321" s="48"/>
      <c r="K321" s="351"/>
    </row>
    <row r="322" spans="1:11" ht="9.75" customHeight="1">
      <c r="A322" s="322">
        <v>42633</v>
      </c>
      <c r="B322" s="9" t="s">
        <v>7120</v>
      </c>
      <c r="C322" s="48" t="s">
        <v>6791</v>
      </c>
      <c r="D322" s="341"/>
      <c r="E322" s="48">
        <v>56045.69</v>
      </c>
      <c r="F322" s="81">
        <v>135</v>
      </c>
      <c r="G322" s="48">
        <v>1151269</v>
      </c>
      <c r="H322" s="333" t="s">
        <v>7121</v>
      </c>
      <c r="J322" s="48"/>
      <c r="K322" s="351"/>
    </row>
    <row r="323" spans="1:11" ht="9.75" customHeight="1">
      <c r="A323" s="322">
        <v>42633</v>
      </c>
      <c r="B323" s="418" t="s">
        <v>7122</v>
      </c>
      <c r="C323" s="48" t="s">
        <v>6791</v>
      </c>
      <c r="D323" s="341"/>
      <c r="E323" s="48">
        <v>2894.16</v>
      </c>
      <c r="F323" s="81" t="s">
        <v>779</v>
      </c>
      <c r="G323" s="48">
        <v>1095223.31</v>
      </c>
      <c r="H323" s="333" t="s">
        <v>7123</v>
      </c>
      <c r="J323" s="48"/>
      <c r="K323" s="351"/>
    </row>
    <row r="324" spans="1:11" ht="9.75" customHeight="1">
      <c r="A324" s="411">
        <v>42633</v>
      </c>
      <c r="B324" s="412" t="s">
        <v>4180</v>
      </c>
      <c r="C324" s="413">
        <v>10.68</v>
      </c>
      <c r="D324" s="341">
        <v>205</v>
      </c>
      <c r="E324" s="413" t="s">
        <v>6791</v>
      </c>
      <c r="F324" s="81"/>
      <c r="G324" s="413">
        <v>1092329.1499999999</v>
      </c>
      <c r="J324" s="48"/>
      <c r="K324" s="351"/>
    </row>
    <row r="325" spans="1:11" ht="9.75" customHeight="1">
      <c r="A325" s="411">
        <v>42633</v>
      </c>
      <c r="B325" s="412" t="s">
        <v>4181</v>
      </c>
      <c r="C325" s="413">
        <v>66.78</v>
      </c>
      <c r="D325" s="341">
        <v>205</v>
      </c>
      <c r="E325" s="413" t="s">
        <v>6791</v>
      </c>
      <c r="F325" s="81"/>
      <c r="G325" s="413">
        <v>1092339.83</v>
      </c>
      <c r="J325" s="48"/>
      <c r="K325" s="351"/>
    </row>
    <row r="326" spans="1:11" ht="9.75" customHeight="1">
      <c r="A326" s="322">
        <v>42633</v>
      </c>
      <c r="B326" s="9" t="s">
        <v>4182</v>
      </c>
      <c r="C326" s="48" t="s">
        <v>6791</v>
      </c>
      <c r="D326" s="341"/>
      <c r="E326" s="48">
        <v>9931.4699999999993</v>
      </c>
      <c r="F326" s="81">
        <v>161</v>
      </c>
      <c r="G326" s="48">
        <v>1092406.6100000001</v>
      </c>
      <c r="H326" s="347" t="s">
        <v>7124</v>
      </c>
      <c r="J326" s="48"/>
      <c r="K326" s="351"/>
    </row>
    <row r="327" spans="1:11" ht="9.75" customHeight="1">
      <c r="A327" s="411">
        <v>42633</v>
      </c>
      <c r="B327" s="412" t="s">
        <v>4183</v>
      </c>
      <c r="C327" s="413">
        <v>6.09</v>
      </c>
      <c r="D327" s="341">
        <v>205</v>
      </c>
      <c r="E327" s="413" t="s">
        <v>6791</v>
      </c>
      <c r="F327" s="81"/>
      <c r="G327" s="413">
        <v>1082475.1399999999</v>
      </c>
      <c r="J327" s="48"/>
      <c r="K327" s="351"/>
    </row>
    <row r="328" spans="1:11" ht="9.75" customHeight="1">
      <c r="A328" s="411">
        <v>42633</v>
      </c>
      <c r="B328" s="412" t="s">
        <v>4184</v>
      </c>
      <c r="C328" s="413">
        <v>38.04</v>
      </c>
      <c r="D328" s="341">
        <v>205</v>
      </c>
      <c r="E328" s="413" t="s">
        <v>6791</v>
      </c>
      <c r="F328" s="81"/>
      <c r="G328" s="413">
        <v>1082481.23</v>
      </c>
      <c r="J328" s="48"/>
      <c r="K328" s="351"/>
    </row>
    <row r="329" spans="1:11" ht="9.75" customHeight="1">
      <c r="A329" s="322">
        <v>42633</v>
      </c>
      <c r="B329" s="9" t="s">
        <v>4185</v>
      </c>
      <c r="C329" s="48" t="s">
        <v>6791</v>
      </c>
      <c r="D329" s="341"/>
      <c r="E329" s="48">
        <v>1553</v>
      </c>
      <c r="F329" s="81">
        <v>161</v>
      </c>
      <c r="G329" s="48">
        <v>1082519.27</v>
      </c>
      <c r="H329" s="347" t="s">
        <v>7124</v>
      </c>
      <c r="J329" s="48"/>
      <c r="K329" s="351"/>
    </row>
    <row r="330" spans="1:11" ht="9.75" customHeight="1">
      <c r="A330" s="325">
        <v>42632</v>
      </c>
      <c r="B330" s="9" t="s">
        <v>7125</v>
      </c>
      <c r="C330" s="387"/>
      <c r="D330" s="395"/>
      <c r="E330" s="48">
        <v>11621.83</v>
      </c>
      <c r="F330" s="81">
        <v>223</v>
      </c>
      <c r="G330" s="48">
        <v>1080966.27</v>
      </c>
      <c r="H330" s="333" t="s">
        <v>7126</v>
      </c>
      <c r="J330" s="48"/>
      <c r="K330" s="351"/>
    </row>
    <row r="331" spans="1:11" ht="9.75" customHeight="1">
      <c r="A331" s="325">
        <v>42632</v>
      </c>
      <c r="B331" s="9" t="s">
        <v>7127</v>
      </c>
      <c r="C331" s="48" t="s">
        <v>6791</v>
      </c>
      <c r="D331" s="341"/>
      <c r="E331" s="48">
        <v>10000</v>
      </c>
      <c r="F331" s="81">
        <v>169</v>
      </c>
      <c r="G331" s="48">
        <v>1069344.44</v>
      </c>
      <c r="H331" s="333" t="s">
        <v>7128</v>
      </c>
      <c r="I331" s="2" t="s">
        <v>7129</v>
      </c>
      <c r="J331" s="48"/>
      <c r="K331" s="351"/>
    </row>
    <row r="332" spans="1:11" ht="9.75" customHeight="1">
      <c r="A332" s="325">
        <v>42632</v>
      </c>
      <c r="B332" s="9" t="s">
        <v>7130</v>
      </c>
      <c r="C332" s="48">
        <v>193229</v>
      </c>
      <c r="D332" s="341">
        <v>114</v>
      </c>
      <c r="E332" s="48" t="s">
        <v>6791</v>
      </c>
      <c r="F332" s="81"/>
      <c r="G332" s="48">
        <v>1059344.44</v>
      </c>
      <c r="H332" s="333" t="s">
        <v>802</v>
      </c>
      <c r="J332" s="48"/>
      <c r="K332" s="351"/>
    </row>
    <row r="333" spans="1:11" ht="9.75" customHeight="1">
      <c r="A333" s="325">
        <v>42632</v>
      </c>
      <c r="B333" s="9" t="s">
        <v>7131</v>
      </c>
      <c r="C333" s="48" t="s">
        <v>6791</v>
      </c>
      <c r="D333" s="341"/>
      <c r="E333" s="48">
        <v>4515.47</v>
      </c>
      <c r="F333" s="81">
        <v>164</v>
      </c>
      <c r="G333" s="48">
        <v>1252573.44</v>
      </c>
      <c r="H333" s="333" t="s">
        <v>7132</v>
      </c>
      <c r="J333" s="48"/>
      <c r="K333" s="351"/>
    </row>
    <row r="334" spans="1:11" ht="9.75" customHeight="1">
      <c r="A334" s="325">
        <v>42632</v>
      </c>
      <c r="B334" s="9" t="s">
        <v>7133</v>
      </c>
      <c r="C334" s="48">
        <v>13224</v>
      </c>
      <c r="D334" s="341">
        <v>106</v>
      </c>
      <c r="E334" s="48" t="s">
        <v>6791</v>
      </c>
      <c r="F334" s="81"/>
      <c r="G334" s="48">
        <v>1248057.97</v>
      </c>
      <c r="J334" s="48"/>
      <c r="K334" s="351"/>
    </row>
    <row r="335" spans="1:11" ht="9.75" customHeight="1">
      <c r="A335" s="325">
        <v>42632</v>
      </c>
      <c r="B335" s="9" t="s">
        <v>7134</v>
      </c>
      <c r="C335" s="48">
        <v>6000</v>
      </c>
      <c r="D335" s="341">
        <v>64</v>
      </c>
      <c r="E335" s="48" t="s">
        <v>6791</v>
      </c>
      <c r="F335" s="81"/>
      <c r="G335" s="48">
        <v>1261281.97</v>
      </c>
      <c r="J335" s="48"/>
      <c r="K335" s="351"/>
    </row>
    <row r="336" spans="1:11" ht="9.75" customHeight="1">
      <c r="A336" s="325">
        <v>42632</v>
      </c>
      <c r="B336" s="9" t="s">
        <v>7135</v>
      </c>
      <c r="C336" s="48">
        <v>4000</v>
      </c>
      <c r="D336" s="341">
        <v>65</v>
      </c>
      <c r="E336" s="48" t="s">
        <v>6791</v>
      </c>
      <c r="F336" s="81"/>
      <c r="G336" s="48">
        <v>1267281.97</v>
      </c>
      <c r="J336" s="48"/>
      <c r="K336" s="351"/>
    </row>
    <row r="337" spans="1:11" ht="9.75" customHeight="1">
      <c r="A337" s="325">
        <v>42632</v>
      </c>
      <c r="B337" s="9" t="s">
        <v>7136</v>
      </c>
      <c r="C337" s="48">
        <v>7000</v>
      </c>
      <c r="D337" s="341">
        <v>110</v>
      </c>
      <c r="E337" s="48" t="s">
        <v>6791</v>
      </c>
      <c r="F337" s="81"/>
      <c r="G337" s="48">
        <v>1271281.97</v>
      </c>
      <c r="J337" s="48"/>
      <c r="K337" s="351"/>
    </row>
    <row r="338" spans="1:11" ht="9.75" customHeight="1">
      <c r="A338" s="325">
        <v>42632</v>
      </c>
      <c r="B338" s="9" t="s">
        <v>7137</v>
      </c>
      <c r="C338" s="48">
        <v>99671.85</v>
      </c>
      <c r="D338" s="341">
        <v>113</v>
      </c>
      <c r="E338" s="48" t="s">
        <v>6791</v>
      </c>
      <c r="F338" s="81"/>
      <c r="G338" s="48">
        <v>1278281.97</v>
      </c>
      <c r="J338" s="48"/>
      <c r="K338" s="351"/>
    </row>
    <row r="339" spans="1:11" ht="9.75" customHeight="1">
      <c r="A339" s="325">
        <v>42632</v>
      </c>
      <c r="B339" s="9" t="s">
        <v>7138</v>
      </c>
      <c r="C339" s="48">
        <v>98776.54</v>
      </c>
      <c r="D339" s="341">
        <v>112</v>
      </c>
      <c r="E339" s="48" t="s">
        <v>6791</v>
      </c>
      <c r="F339" s="81"/>
      <c r="G339" s="48">
        <v>1377953.82</v>
      </c>
      <c r="J339" s="48"/>
      <c r="K339" s="351"/>
    </row>
    <row r="340" spans="1:11" ht="9.75" customHeight="1">
      <c r="A340" s="325">
        <v>42632</v>
      </c>
      <c r="B340" s="9" t="s">
        <v>7139</v>
      </c>
      <c r="C340" s="48" t="s">
        <v>6791</v>
      </c>
      <c r="D340" s="341"/>
      <c r="E340" s="48">
        <v>931520</v>
      </c>
      <c r="F340" s="81">
        <v>168</v>
      </c>
      <c r="G340" s="48">
        <v>1476730.36</v>
      </c>
      <c r="H340" s="333" t="s">
        <v>802</v>
      </c>
      <c r="J340" s="48"/>
      <c r="K340" s="351"/>
    </row>
    <row r="341" spans="1:11" ht="9.75" customHeight="1">
      <c r="A341" s="325">
        <v>42632</v>
      </c>
      <c r="B341" s="9" t="s">
        <v>5642</v>
      </c>
      <c r="C341" s="48" t="s">
        <v>6791</v>
      </c>
      <c r="D341" s="341"/>
      <c r="E341" s="48">
        <v>500023.87</v>
      </c>
      <c r="F341" s="81">
        <v>163</v>
      </c>
      <c r="G341" s="48">
        <v>545210.36</v>
      </c>
      <c r="H341" s="333" t="s">
        <v>4755</v>
      </c>
      <c r="J341" s="48"/>
      <c r="K341" s="351"/>
    </row>
    <row r="342" spans="1:11" ht="9.75" customHeight="1">
      <c r="A342" s="325">
        <v>42632</v>
      </c>
      <c r="B342" s="9" t="s">
        <v>7140</v>
      </c>
      <c r="C342" s="48" t="s">
        <v>6791</v>
      </c>
      <c r="D342" s="341"/>
      <c r="E342" s="48">
        <v>274</v>
      </c>
      <c r="F342" s="81">
        <v>190</v>
      </c>
      <c r="G342" s="48">
        <v>45186.49</v>
      </c>
      <c r="H342" s="333" t="s">
        <v>7141</v>
      </c>
      <c r="J342" s="48"/>
      <c r="K342" s="351"/>
    </row>
    <row r="343" spans="1:11" ht="9.75" customHeight="1">
      <c r="A343" s="325">
        <v>42632</v>
      </c>
      <c r="B343" s="9" t="s">
        <v>7142</v>
      </c>
      <c r="C343" s="48" t="s">
        <v>6791</v>
      </c>
      <c r="D343" s="341"/>
      <c r="E343" s="48">
        <v>111</v>
      </c>
      <c r="F343" s="81">
        <v>191</v>
      </c>
      <c r="G343" s="48">
        <v>44912.49</v>
      </c>
      <c r="H343" s="333" t="s">
        <v>7143</v>
      </c>
      <c r="J343" s="48"/>
      <c r="K343" s="351"/>
    </row>
    <row r="344" spans="1:11" ht="9.75" customHeight="1">
      <c r="A344" s="325">
        <v>42632</v>
      </c>
      <c r="B344" s="9" t="s">
        <v>7144</v>
      </c>
      <c r="C344" s="48" t="s">
        <v>6791</v>
      </c>
      <c r="D344" s="341"/>
      <c r="E344" s="48">
        <v>1000</v>
      </c>
      <c r="F344" s="81">
        <v>162</v>
      </c>
      <c r="G344" s="48">
        <v>44801.49</v>
      </c>
      <c r="H344" s="333" t="s">
        <v>7145</v>
      </c>
      <c r="J344" s="48"/>
      <c r="K344" s="351"/>
    </row>
    <row r="345" spans="1:11" ht="9.75" customHeight="1">
      <c r="A345" s="325">
        <v>42632</v>
      </c>
      <c r="B345" s="9" t="s">
        <v>5045</v>
      </c>
      <c r="C345" s="48" t="s">
        <v>6791</v>
      </c>
      <c r="D345" s="341"/>
      <c r="E345" s="48">
        <v>175</v>
      </c>
      <c r="F345" s="81">
        <v>176</v>
      </c>
      <c r="G345" s="48">
        <v>43801.49</v>
      </c>
      <c r="H345" s="333" t="s">
        <v>7146</v>
      </c>
      <c r="I345" s="2" t="s">
        <v>7147</v>
      </c>
      <c r="J345" s="48"/>
      <c r="K345" s="351"/>
    </row>
    <row r="346" spans="1:11" ht="9.75" customHeight="1">
      <c r="A346" s="325">
        <v>42632</v>
      </c>
      <c r="B346" s="9" t="s">
        <v>7148</v>
      </c>
      <c r="C346" s="48">
        <v>774389.61</v>
      </c>
      <c r="D346" s="341">
        <v>111</v>
      </c>
      <c r="E346" s="48" t="s">
        <v>6791</v>
      </c>
      <c r="F346" s="81"/>
      <c r="G346" s="48">
        <v>43626.49</v>
      </c>
      <c r="J346" s="48"/>
      <c r="K346" s="351"/>
    </row>
    <row r="347" spans="1:11" ht="9.75" customHeight="1">
      <c r="A347" s="325">
        <v>42632</v>
      </c>
      <c r="B347" s="291" t="s">
        <v>7149</v>
      </c>
      <c r="C347" s="48" t="s">
        <v>6791</v>
      </c>
      <c r="D347" s="341"/>
      <c r="E347" s="48">
        <v>263800.01</v>
      </c>
      <c r="F347" s="81">
        <v>167</v>
      </c>
      <c r="G347" s="48">
        <v>818016.1</v>
      </c>
      <c r="H347" s="333" t="s">
        <v>7150</v>
      </c>
      <c r="I347" s="2" t="s">
        <v>7151</v>
      </c>
      <c r="J347" s="48"/>
      <c r="K347" s="351"/>
    </row>
    <row r="348" spans="1:11" ht="9.75" customHeight="1">
      <c r="A348" s="325">
        <v>42632</v>
      </c>
      <c r="B348" s="9" t="s">
        <v>7152</v>
      </c>
      <c r="C348" s="48" t="s">
        <v>6791</v>
      </c>
      <c r="D348" s="341"/>
      <c r="E348" s="48">
        <v>87927.87</v>
      </c>
      <c r="F348" s="81">
        <v>117</v>
      </c>
      <c r="G348" s="48">
        <v>554216.09</v>
      </c>
      <c r="H348" s="333" t="s">
        <v>7153</v>
      </c>
      <c r="J348" s="48"/>
      <c r="K348" s="351"/>
    </row>
    <row r="349" spans="1:11" ht="9.75" customHeight="1">
      <c r="A349" s="325">
        <v>42632</v>
      </c>
      <c r="B349" s="9" t="s">
        <v>7154</v>
      </c>
      <c r="C349" s="48" t="s">
        <v>6791</v>
      </c>
      <c r="D349" s="341"/>
      <c r="E349" s="48">
        <v>13827.47</v>
      </c>
      <c r="F349" s="81">
        <v>129</v>
      </c>
      <c r="G349" s="48">
        <v>466288.22</v>
      </c>
      <c r="H349" s="333" t="s">
        <v>7155</v>
      </c>
      <c r="J349" s="48"/>
      <c r="K349" s="351"/>
    </row>
    <row r="350" spans="1:11" ht="9.75" customHeight="1">
      <c r="A350" s="419">
        <v>42632</v>
      </c>
      <c r="B350" s="412" t="s">
        <v>4180</v>
      </c>
      <c r="C350" s="420">
        <v>9.9700000000000006</v>
      </c>
      <c r="D350" s="341">
        <v>205</v>
      </c>
      <c r="E350" s="420" t="s">
        <v>6791</v>
      </c>
      <c r="F350" s="80"/>
      <c r="G350" s="420">
        <v>452460.75</v>
      </c>
      <c r="J350" s="48"/>
      <c r="K350" s="351"/>
    </row>
    <row r="351" spans="1:11" ht="9.75" customHeight="1">
      <c r="A351" s="419">
        <v>42632</v>
      </c>
      <c r="B351" s="412" t="s">
        <v>4181</v>
      </c>
      <c r="C351" s="420">
        <v>62.34</v>
      </c>
      <c r="D351" s="341">
        <v>205</v>
      </c>
      <c r="E351" s="420" t="s">
        <v>6791</v>
      </c>
      <c r="F351" s="80"/>
      <c r="G351" s="420">
        <v>452470.72</v>
      </c>
      <c r="J351" s="48"/>
      <c r="K351" s="351"/>
    </row>
    <row r="352" spans="1:11" ht="9.75" customHeight="1">
      <c r="A352" s="325">
        <v>42632</v>
      </c>
      <c r="B352" s="9" t="s">
        <v>4182</v>
      </c>
      <c r="C352" s="27" t="s">
        <v>6791</v>
      </c>
      <c r="D352" s="315"/>
      <c r="E352" s="27">
        <v>7036.37</v>
      </c>
      <c r="F352" s="80">
        <v>155</v>
      </c>
      <c r="G352" s="27">
        <v>452533.06</v>
      </c>
      <c r="H352" s="347" t="s">
        <v>7156</v>
      </c>
      <c r="J352" s="48"/>
      <c r="K352" s="351"/>
    </row>
    <row r="353" spans="1:11" ht="9.75" customHeight="1">
      <c r="A353" s="419">
        <v>42632</v>
      </c>
      <c r="B353" s="412" t="s">
        <v>4183</v>
      </c>
      <c r="C353" s="420">
        <v>22.87</v>
      </c>
      <c r="D353" s="341">
        <v>205</v>
      </c>
      <c r="E353" s="420" t="s">
        <v>6791</v>
      </c>
      <c r="F353" s="80"/>
      <c r="G353" s="420">
        <v>445496.69</v>
      </c>
      <c r="J353" s="48"/>
      <c r="K353" s="351"/>
    </row>
    <row r="354" spans="1:11" ht="9.75" customHeight="1">
      <c r="A354" s="419">
        <v>42632</v>
      </c>
      <c r="B354" s="412" t="s">
        <v>4184</v>
      </c>
      <c r="C354" s="420">
        <v>142.93</v>
      </c>
      <c r="D354" s="341">
        <v>205</v>
      </c>
      <c r="E354" s="420" t="s">
        <v>6791</v>
      </c>
      <c r="F354" s="80"/>
      <c r="G354" s="420">
        <v>445519.56</v>
      </c>
      <c r="J354" s="48"/>
      <c r="K354" s="351"/>
    </row>
    <row r="355" spans="1:11" ht="9.75" customHeight="1">
      <c r="A355" s="325">
        <v>42632</v>
      </c>
      <c r="B355" s="9" t="s">
        <v>4185</v>
      </c>
      <c r="C355" s="27" t="s">
        <v>6791</v>
      </c>
      <c r="D355" s="315"/>
      <c r="E355" s="27">
        <v>5834.55</v>
      </c>
      <c r="F355" s="80">
        <v>155</v>
      </c>
      <c r="G355" s="27">
        <v>445662.49</v>
      </c>
      <c r="H355" s="347" t="s">
        <v>7156</v>
      </c>
      <c r="J355" s="48"/>
      <c r="K355" s="351"/>
    </row>
    <row r="356" spans="1:11" ht="9.75" customHeight="1">
      <c r="A356" s="419">
        <v>42632</v>
      </c>
      <c r="B356" s="412" t="s">
        <v>4180</v>
      </c>
      <c r="C356" s="420">
        <v>5.03</v>
      </c>
      <c r="D356" s="341">
        <v>205</v>
      </c>
      <c r="E356" s="420" t="s">
        <v>6791</v>
      </c>
      <c r="F356" s="80"/>
      <c r="G356" s="420">
        <v>439827.94</v>
      </c>
      <c r="J356" s="48"/>
      <c r="K356" s="351"/>
    </row>
    <row r="357" spans="1:11" ht="9.75" customHeight="1">
      <c r="A357" s="419">
        <v>42632</v>
      </c>
      <c r="B357" s="412" t="s">
        <v>4181</v>
      </c>
      <c r="C357" s="420">
        <v>31.43</v>
      </c>
      <c r="D357" s="341">
        <v>205</v>
      </c>
      <c r="E357" s="420" t="s">
        <v>6791</v>
      </c>
      <c r="F357" s="80"/>
      <c r="G357" s="420">
        <v>439832.97</v>
      </c>
      <c r="J357" s="48"/>
      <c r="K357" s="351"/>
    </row>
    <row r="358" spans="1:11" ht="9.75" customHeight="1">
      <c r="A358" s="325">
        <v>42632</v>
      </c>
      <c r="B358" s="9" t="s">
        <v>4182</v>
      </c>
      <c r="C358" s="27" t="s">
        <v>6791</v>
      </c>
      <c r="D358" s="315"/>
      <c r="E358" s="27">
        <v>2730.01</v>
      </c>
      <c r="F358" s="80">
        <v>134</v>
      </c>
      <c r="G358" s="27">
        <v>439864.4</v>
      </c>
      <c r="H358" s="347" t="s">
        <v>7157</v>
      </c>
      <c r="J358" s="48"/>
      <c r="K358" s="351"/>
    </row>
    <row r="359" spans="1:11" ht="9.75" customHeight="1">
      <c r="A359" s="419">
        <v>42632</v>
      </c>
      <c r="B359" s="412" t="s">
        <v>4183</v>
      </c>
      <c r="C359" s="420">
        <v>96.84</v>
      </c>
      <c r="D359" s="341">
        <v>205</v>
      </c>
      <c r="E359" s="420" t="s">
        <v>6791</v>
      </c>
      <c r="F359" s="80"/>
      <c r="G359" s="420">
        <v>437134.39</v>
      </c>
      <c r="J359" s="48"/>
      <c r="K359" s="351"/>
    </row>
    <row r="360" spans="1:11" ht="9.75" customHeight="1">
      <c r="A360" s="419">
        <v>42632</v>
      </c>
      <c r="B360" s="412" t="s">
        <v>4184</v>
      </c>
      <c r="C360" s="420">
        <v>605.27</v>
      </c>
      <c r="D360" s="341">
        <v>205</v>
      </c>
      <c r="E360" s="420" t="s">
        <v>6791</v>
      </c>
      <c r="F360" s="80"/>
      <c r="G360" s="420">
        <v>437231.23</v>
      </c>
      <c r="J360" s="48"/>
      <c r="K360" s="351"/>
    </row>
    <row r="361" spans="1:11" ht="9.75" customHeight="1">
      <c r="A361" s="325">
        <v>42632</v>
      </c>
      <c r="B361" s="9" t="s">
        <v>4185</v>
      </c>
      <c r="C361" s="27" t="s">
        <v>6791</v>
      </c>
      <c r="D361" s="315"/>
      <c r="E361" s="27">
        <v>24705</v>
      </c>
      <c r="F361" s="80">
        <v>134</v>
      </c>
      <c r="G361" s="27">
        <v>437836.5</v>
      </c>
      <c r="H361" s="347" t="s">
        <v>7157</v>
      </c>
      <c r="J361" s="48"/>
      <c r="K361" s="351"/>
    </row>
    <row r="362" spans="1:11" ht="9.75" customHeight="1">
      <c r="A362" s="322">
        <v>42630</v>
      </c>
      <c r="B362" s="284" t="s">
        <v>7158</v>
      </c>
      <c r="C362" s="48">
        <v>5000</v>
      </c>
      <c r="D362" s="341">
        <v>204</v>
      </c>
      <c r="E362" s="48" t="s">
        <v>6791</v>
      </c>
      <c r="F362" s="81"/>
      <c r="G362" s="48">
        <v>413131.5</v>
      </c>
      <c r="H362" s="333" t="s">
        <v>6793</v>
      </c>
      <c r="J362" s="48"/>
      <c r="K362" s="351"/>
    </row>
    <row r="363" spans="1:11" ht="9.75" customHeight="1">
      <c r="A363" s="322">
        <v>42630</v>
      </c>
      <c r="B363" s="9" t="s">
        <v>7159</v>
      </c>
      <c r="C363" s="48" t="s">
        <v>6791</v>
      </c>
      <c r="D363" s="341"/>
      <c r="E363" s="48">
        <v>6370</v>
      </c>
      <c r="F363" s="81"/>
      <c r="G363" s="48">
        <v>418131.5</v>
      </c>
      <c r="J363" s="48"/>
      <c r="K363" s="351"/>
    </row>
    <row r="364" spans="1:11" ht="9.75" customHeight="1">
      <c r="A364" s="322">
        <v>42628</v>
      </c>
      <c r="B364" s="421" t="s">
        <v>7160</v>
      </c>
      <c r="C364" s="13"/>
      <c r="D364" s="314"/>
      <c r="E364" s="422">
        <v>2629.41</v>
      </c>
      <c r="F364" s="81">
        <v>143</v>
      </c>
      <c r="G364" s="422">
        <v>411761.5</v>
      </c>
      <c r="H364" s="333" t="s">
        <v>7161</v>
      </c>
      <c r="J364" s="48"/>
      <c r="K364" s="351"/>
    </row>
    <row r="365" spans="1:11" ht="9.75" customHeight="1">
      <c r="A365" s="322">
        <v>42628</v>
      </c>
      <c r="B365" s="421" t="s">
        <v>7162</v>
      </c>
      <c r="C365" s="13"/>
      <c r="D365" s="314"/>
      <c r="E365" s="422">
        <v>8477.49</v>
      </c>
      <c r="F365" s="81">
        <v>111</v>
      </c>
      <c r="G365" s="422">
        <v>409132.09</v>
      </c>
      <c r="H365" s="333" t="s">
        <v>7163</v>
      </c>
      <c r="J365" s="48"/>
      <c r="K365" s="351"/>
    </row>
    <row r="366" spans="1:11" ht="9.75" customHeight="1">
      <c r="A366" s="322">
        <v>42628</v>
      </c>
      <c r="B366" s="421" t="s">
        <v>7164</v>
      </c>
      <c r="C366" s="13"/>
      <c r="D366" s="314"/>
      <c r="E366" s="422">
        <v>124202.81</v>
      </c>
      <c r="F366" s="81">
        <v>115</v>
      </c>
      <c r="G366" s="422">
        <v>400654.6</v>
      </c>
      <c r="H366" s="333" t="s">
        <v>7165</v>
      </c>
      <c r="J366" s="48"/>
      <c r="K366" s="351"/>
    </row>
    <row r="367" spans="1:11" ht="9.75" customHeight="1">
      <c r="A367" s="322">
        <v>42628</v>
      </c>
      <c r="B367" s="9" t="s">
        <v>7166</v>
      </c>
      <c r="C367" s="48">
        <v>490230.24</v>
      </c>
      <c r="D367" s="341">
        <v>79</v>
      </c>
      <c r="E367" s="48" t="s">
        <v>6791</v>
      </c>
      <c r="F367" s="81"/>
      <c r="G367" s="48">
        <v>276451.78999999998</v>
      </c>
      <c r="J367" s="48"/>
      <c r="K367" s="351"/>
    </row>
    <row r="368" spans="1:11" ht="9.75" customHeight="1">
      <c r="A368" s="322">
        <v>42628</v>
      </c>
      <c r="B368" s="9" t="s">
        <v>7167</v>
      </c>
      <c r="C368" s="48">
        <v>50000</v>
      </c>
      <c r="D368" s="341">
        <v>67</v>
      </c>
      <c r="E368" s="48" t="s">
        <v>6791</v>
      </c>
      <c r="F368" s="81"/>
      <c r="G368" s="48">
        <v>766682.03</v>
      </c>
      <c r="J368" s="48"/>
      <c r="K368" s="351"/>
    </row>
    <row r="369" spans="1:11" ht="9.75" customHeight="1">
      <c r="A369" s="322">
        <v>42628</v>
      </c>
      <c r="B369" s="291" t="s">
        <v>7168</v>
      </c>
      <c r="C369" s="48" t="s">
        <v>6791</v>
      </c>
      <c r="D369" s="341"/>
      <c r="E369" s="48">
        <v>150100</v>
      </c>
      <c r="F369" s="81">
        <v>140</v>
      </c>
      <c r="G369" s="48">
        <v>816682.03</v>
      </c>
      <c r="H369" s="333" t="s">
        <v>7169</v>
      </c>
      <c r="I369" s="2" t="s">
        <v>7170</v>
      </c>
      <c r="J369" s="48"/>
      <c r="K369" s="351"/>
    </row>
    <row r="370" spans="1:11" ht="9.75" customHeight="1">
      <c r="A370" s="322">
        <v>42628</v>
      </c>
      <c r="B370" s="291" t="s">
        <v>7171</v>
      </c>
      <c r="C370" s="48" t="s">
        <v>6791</v>
      </c>
      <c r="D370" s="341"/>
      <c r="E370" s="48">
        <v>36200.01</v>
      </c>
      <c r="F370" s="81">
        <v>141</v>
      </c>
      <c r="G370" s="48">
        <v>666582.03</v>
      </c>
      <c r="H370" s="333" t="s">
        <v>7172</v>
      </c>
      <c r="I370" s="2" t="s">
        <v>7170</v>
      </c>
      <c r="J370" s="48"/>
      <c r="K370" s="351"/>
    </row>
    <row r="371" spans="1:11" ht="9.75" customHeight="1">
      <c r="A371" s="322">
        <v>42628</v>
      </c>
      <c r="B371" s="9" t="s">
        <v>7173</v>
      </c>
      <c r="C371" s="48" t="s">
        <v>6791</v>
      </c>
      <c r="D371" s="341"/>
      <c r="E371" s="48">
        <v>550</v>
      </c>
      <c r="F371" s="81">
        <v>136</v>
      </c>
      <c r="G371" s="48">
        <v>630382.02</v>
      </c>
      <c r="H371" s="333" t="s">
        <v>7174</v>
      </c>
      <c r="J371" s="48"/>
      <c r="K371" s="351"/>
    </row>
    <row r="372" spans="1:11" ht="9.75" customHeight="1">
      <c r="A372" s="322">
        <v>42628</v>
      </c>
      <c r="B372" s="9" t="s">
        <v>7175</v>
      </c>
      <c r="C372" s="48" t="s">
        <v>6791</v>
      </c>
      <c r="D372" s="341"/>
      <c r="E372" s="48">
        <v>300000</v>
      </c>
      <c r="F372" s="81">
        <v>149</v>
      </c>
      <c r="G372" s="48">
        <v>629832.02</v>
      </c>
      <c r="H372" s="333" t="s">
        <v>7176</v>
      </c>
      <c r="J372" s="48"/>
      <c r="K372" s="351"/>
    </row>
    <row r="373" spans="1:11" ht="9.75" customHeight="1">
      <c r="A373" s="322">
        <v>42628</v>
      </c>
      <c r="B373" s="9" t="s">
        <v>4294</v>
      </c>
      <c r="C373" s="48">
        <v>689000</v>
      </c>
      <c r="D373" s="341">
        <v>105</v>
      </c>
      <c r="E373" s="48" t="s">
        <v>6791</v>
      </c>
      <c r="F373" s="81"/>
      <c r="G373" s="48">
        <v>329832.02</v>
      </c>
      <c r="H373" s="333" t="s">
        <v>7177</v>
      </c>
      <c r="J373" s="48"/>
      <c r="K373" s="351"/>
    </row>
    <row r="374" spans="1:11" ht="9.75" customHeight="1">
      <c r="A374" s="322">
        <v>42628</v>
      </c>
      <c r="B374" s="9" t="s">
        <v>7178</v>
      </c>
      <c r="C374" s="48" t="s">
        <v>6791</v>
      </c>
      <c r="D374" s="341"/>
      <c r="E374" s="48">
        <v>773000</v>
      </c>
      <c r="F374" s="81">
        <v>152</v>
      </c>
      <c r="G374" s="48">
        <v>1018832.02</v>
      </c>
      <c r="H374" s="333" t="s">
        <v>7179</v>
      </c>
      <c r="J374" s="48"/>
      <c r="K374" s="351"/>
    </row>
    <row r="375" spans="1:11" ht="9.75" customHeight="1">
      <c r="A375" s="322">
        <v>42628</v>
      </c>
      <c r="B375" s="9" t="s">
        <v>7180</v>
      </c>
      <c r="C375" s="48">
        <v>2088</v>
      </c>
      <c r="D375" s="341">
        <v>80</v>
      </c>
      <c r="E375" s="48" t="s">
        <v>6791</v>
      </c>
      <c r="F375" s="81"/>
      <c r="G375" s="48">
        <v>245832.02</v>
      </c>
      <c r="J375" s="48"/>
      <c r="K375" s="351"/>
    </row>
    <row r="376" spans="1:11" ht="9.75" customHeight="1">
      <c r="A376" s="322">
        <v>42628</v>
      </c>
      <c r="B376" s="9" t="s">
        <v>7181</v>
      </c>
      <c r="C376" s="48">
        <v>8319.9</v>
      </c>
      <c r="D376" s="341">
        <v>88</v>
      </c>
      <c r="E376" s="48" t="s">
        <v>6791</v>
      </c>
      <c r="F376" s="81"/>
      <c r="G376" s="48">
        <v>247920.02</v>
      </c>
      <c r="J376" s="48"/>
      <c r="K376" s="351"/>
    </row>
    <row r="377" spans="1:11" ht="9.75" customHeight="1">
      <c r="A377" s="322">
        <v>42628</v>
      </c>
      <c r="B377" s="9" t="s">
        <v>7182</v>
      </c>
      <c r="C377" s="48">
        <v>6960</v>
      </c>
      <c r="D377" s="341">
        <v>81</v>
      </c>
      <c r="E377" s="48" t="s">
        <v>6791</v>
      </c>
      <c r="F377" s="81"/>
      <c r="G377" s="48">
        <v>256239.92</v>
      </c>
      <c r="J377" s="48"/>
      <c r="K377" s="351"/>
    </row>
    <row r="378" spans="1:11" ht="9.75" customHeight="1">
      <c r="A378" s="322">
        <v>42628</v>
      </c>
      <c r="B378" s="9" t="s">
        <v>7183</v>
      </c>
      <c r="C378" s="48">
        <v>5436.88</v>
      </c>
      <c r="D378" s="341">
        <v>82</v>
      </c>
      <c r="E378" s="48" t="s">
        <v>6791</v>
      </c>
      <c r="F378" s="81"/>
      <c r="G378" s="48">
        <v>263199.92</v>
      </c>
      <c r="J378" s="48"/>
      <c r="K378" s="351"/>
    </row>
    <row r="379" spans="1:11" ht="9.75" customHeight="1">
      <c r="A379" s="322">
        <v>42628</v>
      </c>
      <c r="B379" s="9" t="s">
        <v>7184</v>
      </c>
      <c r="C379" s="48">
        <v>2499.8000000000002</v>
      </c>
      <c r="D379" s="341">
        <v>89</v>
      </c>
      <c r="E379" s="48" t="s">
        <v>6791</v>
      </c>
      <c r="F379" s="81"/>
      <c r="G379" s="48">
        <v>268636.79999999999</v>
      </c>
      <c r="J379" s="48"/>
      <c r="K379" s="351"/>
    </row>
    <row r="380" spans="1:11" ht="9.75" customHeight="1">
      <c r="A380" s="322">
        <v>42628</v>
      </c>
      <c r="B380" s="9" t="s">
        <v>7185</v>
      </c>
      <c r="C380" s="48">
        <v>1276</v>
      </c>
      <c r="D380" s="341">
        <v>104</v>
      </c>
      <c r="E380" s="48" t="s">
        <v>6791</v>
      </c>
      <c r="F380" s="81"/>
      <c r="G380" s="48">
        <v>271136.59999999998</v>
      </c>
      <c r="J380" s="48"/>
      <c r="K380" s="351"/>
    </row>
    <row r="381" spans="1:11" ht="9.75" customHeight="1">
      <c r="A381" s="322">
        <v>42628</v>
      </c>
      <c r="B381" s="9" t="s">
        <v>7186</v>
      </c>
      <c r="C381" s="48">
        <v>138040</v>
      </c>
      <c r="D381" s="341">
        <v>90</v>
      </c>
      <c r="E381" s="48" t="s">
        <v>6791</v>
      </c>
      <c r="F381" s="81"/>
      <c r="G381" s="48">
        <v>272412.59999999998</v>
      </c>
      <c r="J381" s="48"/>
      <c r="K381" s="351"/>
    </row>
    <row r="382" spans="1:11" ht="9.75" customHeight="1">
      <c r="A382" s="322">
        <v>42628</v>
      </c>
      <c r="B382" s="9" t="s">
        <v>7187</v>
      </c>
      <c r="C382" s="48">
        <v>3103</v>
      </c>
      <c r="D382" s="341">
        <v>91</v>
      </c>
      <c r="E382" s="48" t="s">
        <v>6791</v>
      </c>
      <c r="F382" s="81"/>
      <c r="G382" s="48">
        <v>410452.6</v>
      </c>
      <c r="J382" s="48"/>
      <c r="K382" s="351"/>
    </row>
    <row r="383" spans="1:11" ht="9.75" customHeight="1">
      <c r="A383" s="322">
        <v>42628</v>
      </c>
      <c r="B383" s="9" t="s">
        <v>7188</v>
      </c>
      <c r="C383" s="48">
        <v>4894.04</v>
      </c>
      <c r="D383" s="341">
        <v>92</v>
      </c>
      <c r="E383" s="48" t="s">
        <v>6791</v>
      </c>
      <c r="F383" s="81"/>
      <c r="G383" s="48">
        <v>413555.6</v>
      </c>
      <c r="J383" s="48"/>
      <c r="K383" s="351"/>
    </row>
    <row r="384" spans="1:11" ht="9.75" customHeight="1">
      <c r="A384" s="322">
        <v>42628</v>
      </c>
      <c r="B384" s="9" t="s">
        <v>7189</v>
      </c>
      <c r="C384" s="48">
        <v>6380</v>
      </c>
      <c r="D384" s="341">
        <v>93</v>
      </c>
      <c r="E384" s="48" t="s">
        <v>6791</v>
      </c>
      <c r="F384" s="81"/>
      <c r="G384" s="48">
        <v>418449.64</v>
      </c>
      <c r="J384" s="48"/>
      <c r="K384" s="351"/>
    </row>
    <row r="385" spans="1:11" ht="9.75" customHeight="1">
      <c r="A385" s="322">
        <v>42628</v>
      </c>
      <c r="B385" s="9" t="s">
        <v>7190</v>
      </c>
      <c r="C385" s="48">
        <v>33460.85</v>
      </c>
      <c r="D385" s="341">
        <v>94</v>
      </c>
      <c r="E385" s="48" t="s">
        <v>6791</v>
      </c>
      <c r="F385" s="81"/>
      <c r="G385" s="48">
        <v>424829.64</v>
      </c>
      <c r="J385" s="48"/>
      <c r="K385" s="351"/>
    </row>
    <row r="386" spans="1:11" ht="9.75" customHeight="1">
      <c r="A386" s="322">
        <v>42628</v>
      </c>
      <c r="B386" s="9" t="s">
        <v>7191</v>
      </c>
      <c r="C386" s="48">
        <v>4391.7700000000004</v>
      </c>
      <c r="D386" s="341">
        <v>95</v>
      </c>
      <c r="E386" s="48" t="s">
        <v>6791</v>
      </c>
      <c r="F386" s="81"/>
      <c r="G386" s="48">
        <v>458290.49</v>
      </c>
      <c r="J386" s="48"/>
      <c r="K386" s="351"/>
    </row>
    <row r="387" spans="1:11" ht="9.75" customHeight="1">
      <c r="A387" s="322">
        <v>42628</v>
      </c>
      <c r="B387" s="9" t="s">
        <v>7192</v>
      </c>
      <c r="C387" s="48">
        <v>1800</v>
      </c>
      <c r="D387" s="341">
        <v>96</v>
      </c>
      <c r="E387" s="48" t="s">
        <v>6791</v>
      </c>
      <c r="F387" s="81"/>
      <c r="G387" s="48">
        <v>462682.26</v>
      </c>
      <c r="J387" s="48"/>
      <c r="K387" s="351"/>
    </row>
    <row r="388" spans="1:11" ht="9.75" customHeight="1">
      <c r="A388" s="322">
        <v>42628</v>
      </c>
      <c r="B388" s="9" t="s">
        <v>7193</v>
      </c>
      <c r="C388" s="48">
        <v>1661.79</v>
      </c>
      <c r="D388" s="341">
        <v>97</v>
      </c>
      <c r="E388" s="48" t="s">
        <v>6791</v>
      </c>
      <c r="F388" s="81"/>
      <c r="G388" s="48">
        <v>464482.26</v>
      </c>
      <c r="J388" s="48"/>
      <c r="K388" s="351"/>
    </row>
    <row r="389" spans="1:11" ht="9.75" customHeight="1">
      <c r="A389" s="322">
        <v>42628</v>
      </c>
      <c r="B389" s="9" t="s">
        <v>7194</v>
      </c>
      <c r="C389" s="48">
        <v>3944</v>
      </c>
      <c r="D389" s="341">
        <v>98</v>
      </c>
      <c r="E389" s="48" t="s">
        <v>6791</v>
      </c>
      <c r="F389" s="81"/>
      <c r="G389" s="48">
        <v>466144.05</v>
      </c>
      <c r="J389" s="48"/>
      <c r="K389" s="351"/>
    </row>
    <row r="390" spans="1:11" ht="9.75" customHeight="1">
      <c r="A390" s="322">
        <v>42628</v>
      </c>
      <c r="B390" s="9" t="s">
        <v>7195</v>
      </c>
      <c r="C390" s="48">
        <v>23072.400000000001</v>
      </c>
      <c r="D390" s="341">
        <v>99</v>
      </c>
      <c r="E390" s="48" t="s">
        <v>6791</v>
      </c>
      <c r="F390" s="81"/>
      <c r="G390" s="48">
        <v>470088.05</v>
      </c>
      <c r="J390" s="48"/>
      <c r="K390" s="351"/>
    </row>
    <row r="391" spans="1:11" ht="9.75" customHeight="1">
      <c r="A391" s="322">
        <v>42628</v>
      </c>
      <c r="B391" s="9" t="s">
        <v>7196</v>
      </c>
      <c r="C391" s="48">
        <v>1392</v>
      </c>
      <c r="D391" s="341">
        <v>100</v>
      </c>
      <c r="E391" s="48" t="s">
        <v>6791</v>
      </c>
      <c r="F391" s="81"/>
      <c r="G391" s="48">
        <v>493160.45</v>
      </c>
      <c r="J391" s="48"/>
      <c r="K391" s="351"/>
    </row>
    <row r="392" spans="1:11" ht="9.75" customHeight="1">
      <c r="A392" s="322">
        <v>42628</v>
      </c>
      <c r="B392" s="9" t="s">
        <v>7197</v>
      </c>
      <c r="C392" s="48">
        <v>2204</v>
      </c>
      <c r="D392" s="341">
        <v>83</v>
      </c>
      <c r="E392" s="48" t="s">
        <v>6791</v>
      </c>
      <c r="F392" s="81"/>
      <c r="G392" s="48">
        <v>494552.45</v>
      </c>
      <c r="J392" s="48"/>
      <c r="K392" s="351"/>
    </row>
    <row r="393" spans="1:11" ht="9.75" customHeight="1">
      <c r="A393" s="322">
        <v>42628</v>
      </c>
      <c r="B393" s="9" t="s">
        <v>7198</v>
      </c>
      <c r="C393" s="48">
        <v>16472</v>
      </c>
      <c r="D393" s="341">
        <v>87</v>
      </c>
      <c r="E393" s="48" t="s">
        <v>6791</v>
      </c>
      <c r="F393" s="81"/>
      <c r="G393" s="48">
        <v>496756.45</v>
      </c>
      <c r="J393" s="48"/>
      <c r="K393" s="351"/>
    </row>
    <row r="394" spans="1:11" ht="10.5" customHeight="1">
      <c r="A394" s="322">
        <v>42628</v>
      </c>
      <c r="B394" s="9" t="s">
        <v>7199</v>
      </c>
      <c r="C394" s="48">
        <v>2000</v>
      </c>
      <c r="D394" s="341">
        <v>84</v>
      </c>
      <c r="E394" s="48" t="s">
        <v>6791</v>
      </c>
      <c r="F394" s="81"/>
      <c r="G394" s="48">
        <v>513228.45</v>
      </c>
      <c r="J394" s="48"/>
      <c r="K394" s="351"/>
    </row>
    <row r="395" spans="1:11" ht="10.5" customHeight="1">
      <c r="A395" s="322">
        <v>42628</v>
      </c>
      <c r="B395" s="9" t="s">
        <v>7200</v>
      </c>
      <c r="C395" s="48">
        <v>1218</v>
      </c>
      <c r="D395" s="341">
        <v>85</v>
      </c>
      <c r="E395" s="48" t="s">
        <v>6791</v>
      </c>
      <c r="F395" s="81"/>
      <c r="G395" s="48">
        <v>515228.45</v>
      </c>
      <c r="J395" s="48"/>
      <c r="K395" s="351"/>
    </row>
    <row r="396" spans="1:11" ht="10.5" customHeight="1">
      <c r="A396" s="322">
        <v>42628</v>
      </c>
      <c r="B396" s="9" t="s">
        <v>7201</v>
      </c>
      <c r="C396" s="48">
        <v>7795.2</v>
      </c>
      <c r="D396" s="341">
        <v>101</v>
      </c>
      <c r="E396" s="48" t="s">
        <v>6791</v>
      </c>
      <c r="F396" s="81"/>
      <c r="G396" s="48">
        <v>516446.45</v>
      </c>
      <c r="J396" s="48"/>
      <c r="K396" s="351"/>
    </row>
    <row r="397" spans="1:11" ht="10.5" customHeight="1">
      <c r="A397" s="322">
        <v>42628</v>
      </c>
      <c r="B397" s="9" t="s">
        <v>7202</v>
      </c>
      <c r="C397" s="48">
        <v>1000</v>
      </c>
      <c r="D397" s="341">
        <v>102</v>
      </c>
      <c r="E397" s="48" t="s">
        <v>6791</v>
      </c>
      <c r="F397" s="81"/>
      <c r="G397" s="48">
        <v>524241.65</v>
      </c>
      <c r="J397" s="48"/>
      <c r="K397" s="351"/>
    </row>
    <row r="398" spans="1:11" ht="10.5" customHeight="1">
      <c r="A398" s="322">
        <v>42628</v>
      </c>
      <c r="B398" s="9" t="s">
        <v>7203</v>
      </c>
      <c r="C398" s="48">
        <v>4260.01</v>
      </c>
      <c r="D398" s="341">
        <v>86</v>
      </c>
      <c r="E398" s="48" t="s">
        <v>6791</v>
      </c>
      <c r="F398" s="81"/>
      <c r="G398" s="48">
        <v>525241.65</v>
      </c>
      <c r="J398" s="48"/>
      <c r="K398" s="351"/>
    </row>
    <row r="399" spans="1:11" ht="10.5" customHeight="1">
      <c r="A399" s="322">
        <v>42628</v>
      </c>
      <c r="B399" s="9" t="s">
        <v>7204</v>
      </c>
      <c r="C399" s="48">
        <v>6628.56</v>
      </c>
      <c r="D399" s="341">
        <v>103</v>
      </c>
      <c r="E399" s="48" t="s">
        <v>6791</v>
      </c>
      <c r="F399" s="81"/>
      <c r="G399" s="48">
        <v>529501.66</v>
      </c>
      <c r="J399" s="48"/>
      <c r="K399" s="351"/>
    </row>
    <row r="400" spans="1:11" ht="10.5" customHeight="1">
      <c r="A400" s="322">
        <v>42628</v>
      </c>
      <c r="B400" s="9" t="s">
        <v>7205</v>
      </c>
      <c r="C400" s="48">
        <v>2188.89</v>
      </c>
      <c r="D400" s="341"/>
      <c r="E400" s="48" t="s">
        <v>6791</v>
      </c>
      <c r="F400" s="81"/>
      <c r="G400" s="48">
        <v>536130.22</v>
      </c>
      <c r="J400" s="48"/>
      <c r="K400" s="351"/>
    </row>
    <row r="401" spans="1:11" ht="10.5" customHeight="1">
      <c r="A401" s="322">
        <v>42628</v>
      </c>
      <c r="B401" s="414" t="s">
        <v>7206</v>
      </c>
      <c r="C401" s="48" t="s">
        <v>6791</v>
      </c>
      <c r="D401" s="341"/>
      <c r="E401" s="48">
        <v>9771.93</v>
      </c>
      <c r="F401" s="81">
        <v>131</v>
      </c>
      <c r="G401" s="48">
        <v>538319.11</v>
      </c>
      <c r="H401" s="333" t="s">
        <v>7207</v>
      </c>
      <c r="J401" s="48"/>
      <c r="K401" s="351"/>
    </row>
    <row r="402" spans="1:11" ht="10.5" customHeight="1">
      <c r="A402" s="322">
        <v>42628</v>
      </c>
      <c r="B402" s="9" t="s">
        <v>5077</v>
      </c>
      <c r="C402" s="48" t="s">
        <v>6791</v>
      </c>
      <c r="D402" s="341"/>
      <c r="E402" s="48">
        <v>1025</v>
      </c>
      <c r="F402" s="81">
        <v>120</v>
      </c>
      <c r="G402" s="48">
        <v>528547.18000000005</v>
      </c>
      <c r="H402" s="333" t="s">
        <v>7208</v>
      </c>
      <c r="J402" s="48"/>
      <c r="K402" s="351"/>
    </row>
    <row r="403" spans="1:11" ht="10.5" customHeight="1">
      <c r="A403" s="322">
        <v>42628</v>
      </c>
      <c r="B403" s="9" t="s">
        <v>7209</v>
      </c>
      <c r="C403" s="48" t="s">
        <v>6791</v>
      </c>
      <c r="D403" s="341"/>
      <c r="E403" s="48">
        <v>95000</v>
      </c>
      <c r="F403" s="81">
        <v>132</v>
      </c>
      <c r="G403" s="48">
        <v>527522.18000000005</v>
      </c>
      <c r="H403" s="333" t="s">
        <v>7210</v>
      </c>
      <c r="J403" s="48"/>
      <c r="K403" s="351"/>
    </row>
    <row r="404" spans="1:11" ht="10.5" customHeight="1">
      <c r="A404" s="322">
        <v>42628</v>
      </c>
      <c r="B404" s="9" t="s">
        <v>7209</v>
      </c>
      <c r="C404" s="48" t="s">
        <v>6791</v>
      </c>
      <c r="D404" s="341"/>
      <c r="E404" s="48">
        <v>96000</v>
      </c>
      <c r="F404" s="81">
        <v>133</v>
      </c>
      <c r="G404" s="48">
        <v>432522.18</v>
      </c>
      <c r="H404" s="333" t="s">
        <v>7211</v>
      </c>
      <c r="J404" s="48"/>
      <c r="K404" s="351"/>
    </row>
    <row r="405" spans="1:11" ht="10.5" customHeight="1">
      <c r="A405" s="322">
        <v>42628</v>
      </c>
      <c r="B405" s="418" t="s">
        <v>7212</v>
      </c>
      <c r="C405" s="48" t="s">
        <v>6791</v>
      </c>
      <c r="D405" s="341"/>
      <c r="E405" s="48">
        <v>4190.97</v>
      </c>
      <c r="F405" s="81" t="s">
        <v>779</v>
      </c>
      <c r="G405" s="48">
        <v>336522.18</v>
      </c>
      <c r="H405" s="333" t="s">
        <v>7213</v>
      </c>
      <c r="J405" s="48"/>
      <c r="K405" s="351"/>
    </row>
    <row r="406" spans="1:11" ht="10.5" customHeight="1">
      <c r="A406" s="411">
        <v>42628</v>
      </c>
      <c r="B406" s="412" t="s">
        <v>4180</v>
      </c>
      <c r="C406" s="413">
        <v>2.88</v>
      </c>
      <c r="D406" s="341">
        <v>205</v>
      </c>
      <c r="E406" s="413" t="s">
        <v>6791</v>
      </c>
      <c r="F406" s="81"/>
      <c r="G406" s="413">
        <v>332331.21000000002</v>
      </c>
      <c r="J406" s="48"/>
      <c r="K406" s="351"/>
    </row>
    <row r="407" spans="1:11" ht="10.5" customHeight="1">
      <c r="A407" s="411">
        <v>42628</v>
      </c>
      <c r="B407" s="412" t="s">
        <v>4181</v>
      </c>
      <c r="C407" s="413">
        <v>18</v>
      </c>
      <c r="D407" s="341">
        <v>205</v>
      </c>
      <c r="E407" s="413" t="s">
        <v>6791</v>
      </c>
      <c r="F407" s="81"/>
      <c r="G407" s="413">
        <v>332334.09000000003</v>
      </c>
      <c r="J407" s="48"/>
      <c r="K407" s="351"/>
    </row>
    <row r="408" spans="1:11" ht="10.5" customHeight="1">
      <c r="A408" s="322">
        <v>42628</v>
      </c>
      <c r="B408" s="9" t="s">
        <v>4182</v>
      </c>
      <c r="C408" s="48" t="s">
        <v>6791</v>
      </c>
      <c r="D408" s="341"/>
      <c r="E408" s="48">
        <v>1920.99</v>
      </c>
      <c r="F408" s="81">
        <v>116</v>
      </c>
      <c r="G408" s="48">
        <v>332352.09000000003</v>
      </c>
      <c r="H408" s="347" t="s">
        <v>7214</v>
      </c>
      <c r="J408" s="48"/>
      <c r="K408" s="351"/>
    </row>
    <row r="409" spans="1:11" ht="10.5" customHeight="1">
      <c r="A409" s="411">
        <v>42628</v>
      </c>
      <c r="B409" s="412" t="s">
        <v>4183</v>
      </c>
      <c r="C409" s="413">
        <v>45.64</v>
      </c>
      <c r="D409" s="341">
        <v>205</v>
      </c>
      <c r="E409" s="413" t="s">
        <v>6791</v>
      </c>
      <c r="F409" s="81"/>
      <c r="G409" s="413">
        <v>330431.09999999998</v>
      </c>
      <c r="J409" s="48"/>
      <c r="K409" s="351"/>
    </row>
    <row r="410" spans="1:11" ht="10.5" customHeight="1">
      <c r="A410" s="411">
        <v>42628</v>
      </c>
      <c r="B410" s="412" t="s">
        <v>4184</v>
      </c>
      <c r="C410" s="413">
        <v>285.27999999999997</v>
      </c>
      <c r="D410" s="341">
        <v>205</v>
      </c>
      <c r="E410" s="413" t="s">
        <v>6791</v>
      </c>
      <c r="F410" s="81"/>
      <c r="G410" s="413">
        <v>330476.74</v>
      </c>
      <c r="J410" s="48"/>
      <c r="K410" s="351"/>
    </row>
    <row r="411" spans="1:11" ht="10.5" customHeight="1">
      <c r="A411" s="322">
        <v>42628</v>
      </c>
      <c r="B411" s="9" t="s">
        <v>4185</v>
      </c>
      <c r="C411" s="48" t="s">
        <v>6791</v>
      </c>
      <c r="D411" s="341"/>
      <c r="E411" s="48">
        <v>11645.29</v>
      </c>
      <c r="F411" s="81">
        <v>116</v>
      </c>
      <c r="G411" s="48">
        <v>330762.02</v>
      </c>
      <c r="H411" s="347" t="s">
        <v>7214</v>
      </c>
      <c r="J411" s="48"/>
      <c r="K411" s="351"/>
    </row>
    <row r="412" spans="1:11" ht="10.5" customHeight="1">
      <c r="A412" s="322">
        <v>42627</v>
      </c>
      <c r="B412" s="9" t="s">
        <v>7215</v>
      </c>
      <c r="C412" s="48" t="s">
        <v>6791</v>
      </c>
      <c r="D412" s="341"/>
      <c r="E412" s="48">
        <v>24273.53</v>
      </c>
      <c r="F412" s="81">
        <v>122</v>
      </c>
      <c r="G412" s="48">
        <v>319116.73</v>
      </c>
      <c r="H412" s="333" t="s">
        <v>7216</v>
      </c>
      <c r="J412" s="48"/>
      <c r="K412" s="351"/>
    </row>
    <row r="413" spans="1:11" ht="10.5" customHeight="1">
      <c r="A413" s="322">
        <v>42627</v>
      </c>
      <c r="B413" s="9" t="s">
        <v>7217</v>
      </c>
      <c r="C413" s="48">
        <v>137529.16</v>
      </c>
      <c r="D413" s="341">
        <v>73</v>
      </c>
      <c r="E413" s="48" t="s">
        <v>6791</v>
      </c>
      <c r="F413" s="81"/>
      <c r="G413" s="48">
        <v>294843.2</v>
      </c>
      <c r="J413" s="48"/>
      <c r="K413" s="351"/>
    </row>
    <row r="414" spans="1:11" ht="10.5" customHeight="1">
      <c r="A414" s="322">
        <v>42627</v>
      </c>
      <c r="B414" s="9" t="s">
        <v>7217</v>
      </c>
      <c r="C414" s="48">
        <v>54626.18</v>
      </c>
      <c r="D414" s="341">
        <v>74</v>
      </c>
      <c r="E414" s="48" t="s">
        <v>6791</v>
      </c>
      <c r="F414" s="81"/>
      <c r="G414" s="48">
        <v>432372.36</v>
      </c>
      <c r="J414" s="48"/>
      <c r="K414" s="351"/>
    </row>
    <row r="415" spans="1:11" ht="10.5" customHeight="1">
      <c r="A415" s="322">
        <v>42627</v>
      </c>
      <c r="B415" s="9" t="s">
        <v>7218</v>
      </c>
      <c r="C415" s="48">
        <v>2552</v>
      </c>
      <c r="D415" s="341">
        <v>75</v>
      </c>
      <c r="E415" s="48" t="s">
        <v>6791</v>
      </c>
      <c r="F415" s="81"/>
      <c r="G415" s="48">
        <v>486998.54</v>
      </c>
      <c r="J415" s="48"/>
      <c r="K415" s="351"/>
    </row>
    <row r="416" spans="1:11" ht="10.5" customHeight="1">
      <c r="A416" s="322">
        <v>42627</v>
      </c>
      <c r="B416" s="9" t="s">
        <v>7219</v>
      </c>
      <c r="C416" s="48">
        <v>566131.13</v>
      </c>
      <c r="D416" s="341">
        <v>71</v>
      </c>
      <c r="E416" s="48" t="s">
        <v>6791</v>
      </c>
      <c r="F416" s="81"/>
      <c r="G416" s="48">
        <v>489550.54</v>
      </c>
      <c r="J416" s="48"/>
      <c r="K416" s="351"/>
    </row>
    <row r="417" spans="1:11" ht="10.5" customHeight="1">
      <c r="A417" s="322">
        <v>42627</v>
      </c>
      <c r="B417" s="9" t="s">
        <v>7220</v>
      </c>
      <c r="C417" s="48">
        <v>316488.21000000002</v>
      </c>
      <c r="D417" s="341">
        <v>72</v>
      </c>
      <c r="E417" s="48" t="s">
        <v>6791</v>
      </c>
      <c r="F417" s="81"/>
      <c r="G417" s="48">
        <v>1055681.67</v>
      </c>
      <c r="J417" s="48"/>
      <c r="K417" s="351"/>
    </row>
    <row r="418" spans="1:11" ht="10.5" customHeight="1">
      <c r="A418" s="322">
        <v>42627</v>
      </c>
      <c r="B418" s="9" t="s">
        <v>7221</v>
      </c>
      <c r="C418" s="48">
        <v>508.97</v>
      </c>
      <c r="D418" s="341">
        <v>76</v>
      </c>
      <c r="E418" s="48" t="s">
        <v>6791</v>
      </c>
      <c r="F418" s="81"/>
      <c r="G418" s="48">
        <v>1372169.88</v>
      </c>
      <c r="J418" s="48"/>
      <c r="K418" s="351"/>
    </row>
    <row r="419" spans="1:11" ht="10.5" customHeight="1">
      <c r="A419" s="322">
        <v>42627</v>
      </c>
      <c r="B419" s="9" t="s">
        <v>7222</v>
      </c>
      <c r="C419" s="48">
        <v>424.47</v>
      </c>
      <c r="D419" s="341">
        <v>78</v>
      </c>
      <c r="E419" s="48" t="s">
        <v>6791</v>
      </c>
      <c r="F419" s="81"/>
      <c r="G419" s="48">
        <v>1372678.85</v>
      </c>
      <c r="J419" s="48"/>
      <c r="K419" s="351"/>
    </row>
    <row r="420" spans="1:11" ht="10.5" customHeight="1">
      <c r="A420" s="322">
        <v>42627</v>
      </c>
      <c r="B420" s="9" t="s">
        <v>7175</v>
      </c>
      <c r="C420" s="48">
        <v>30000</v>
      </c>
      <c r="D420" s="341">
        <v>70</v>
      </c>
      <c r="E420" s="48" t="s">
        <v>6791</v>
      </c>
      <c r="F420" s="81"/>
      <c r="G420" s="48">
        <v>1373103.32</v>
      </c>
      <c r="H420" s="333" t="s">
        <v>7223</v>
      </c>
      <c r="J420" s="48"/>
      <c r="K420" s="351"/>
    </row>
    <row r="421" spans="1:11" ht="10.5" customHeight="1">
      <c r="A421" s="322">
        <v>42627</v>
      </c>
      <c r="B421" s="9" t="s">
        <v>7224</v>
      </c>
      <c r="C421" s="48" t="s">
        <v>6791</v>
      </c>
      <c r="D421" s="341"/>
      <c r="E421" s="48">
        <v>216200</v>
      </c>
      <c r="F421" s="81">
        <v>137</v>
      </c>
      <c r="G421" s="48">
        <v>1403103.32</v>
      </c>
      <c r="H421" s="333" t="s">
        <v>7225</v>
      </c>
      <c r="J421" s="48"/>
      <c r="K421" s="351"/>
    </row>
    <row r="422" spans="1:11" ht="10.5" customHeight="1">
      <c r="A422" s="322">
        <v>42627</v>
      </c>
      <c r="B422" s="9" t="s">
        <v>7226</v>
      </c>
      <c r="C422" s="48" t="s">
        <v>6791</v>
      </c>
      <c r="D422" s="341"/>
      <c r="E422" s="48">
        <v>7237</v>
      </c>
      <c r="F422" s="81">
        <v>154</v>
      </c>
      <c r="G422" s="48">
        <v>1186903.32</v>
      </c>
      <c r="H422" s="333" t="s">
        <v>7227</v>
      </c>
      <c r="J422" s="48"/>
      <c r="K422" s="351"/>
    </row>
    <row r="423" spans="1:11" ht="10.5" customHeight="1">
      <c r="A423" s="322">
        <v>42627</v>
      </c>
      <c r="B423" s="9" t="s">
        <v>5077</v>
      </c>
      <c r="C423" s="48" t="s">
        <v>6791</v>
      </c>
      <c r="D423" s="341"/>
      <c r="E423" s="48">
        <v>130000</v>
      </c>
      <c r="F423" s="81">
        <v>121</v>
      </c>
      <c r="G423" s="48">
        <v>1179666.32</v>
      </c>
      <c r="H423" s="333" t="s">
        <v>7228</v>
      </c>
      <c r="J423" s="48"/>
      <c r="K423" s="351"/>
    </row>
    <row r="424" spans="1:11" ht="10.5" customHeight="1">
      <c r="A424" s="322">
        <v>42627</v>
      </c>
      <c r="B424" s="9" t="s">
        <v>7229</v>
      </c>
      <c r="C424" s="48" t="s">
        <v>6791</v>
      </c>
      <c r="D424" s="341"/>
      <c r="E424" s="48">
        <v>663.59</v>
      </c>
      <c r="F424" s="81">
        <v>144</v>
      </c>
      <c r="G424" s="48">
        <v>1049666.32</v>
      </c>
      <c r="H424" s="333" t="s">
        <v>7161</v>
      </c>
      <c r="J424" s="48"/>
      <c r="K424" s="351"/>
    </row>
    <row r="425" spans="1:11" ht="10.5" customHeight="1">
      <c r="A425" s="322">
        <v>42627</v>
      </c>
      <c r="B425" s="414" t="s">
        <v>7230</v>
      </c>
      <c r="C425" s="48" t="s">
        <v>6791</v>
      </c>
      <c r="D425" s="341"/>
      <c r="E425" s="48">
        <v>58365.02</v>
      </c>
      <c r="F425" s="81">
        <v>128</v>
      </c>
      <c r="G425" s="48">
        <v>1049002.73</v>
      </c>
      <c r="H425" s="333" t="s">
        <v>7231</v>
      </c>
      <c r="J425" s="48"/>
      <c r="K425" s="351"/>
    </row>
    <row r="426" spans="1:11" ht="10.5" customHeight="1">
      <c r="A426" s="322">
        <v>42627</v>
      </c>
      <c r="B426" s="9" t="s">
        <v>7232</v>
      </c>
      <c r="C426" s="48">
        <v>6582.18</v>
      </c>
      <c r="D426" s="341">
        <v>77</v>
      </c>
      <c r="E426" s="48" t="s">
        <v>6791</v>
      </c>
      <c r="F426" s="81"/>
      <c r="G426" s="48">
        <v>990637.71</v>
      </c>
      <c r="J426" s="48"/>
      <c r="K426" s="351"/>
    </row>
    <row r="427" spans="1:11" ht="10.5" customHeight="1">
      <c r="A427" s="322">
        <v>42627</v>
      </c>
      <c r="B427" s="9" t="s">
        <v>7233</v>
      </c>
      <c r="C427" s="48" t="s">
        <v>6791</v>
      </c>
      <c r="D427" s="341"/>
      <c r="E427" s="48">
        <v>4366</v>
      </c>
      <c r="F427" s="81">
        <v>151</v>
      </c>
      <c r="G427" s="48">
        <v>997219.89</v>
      </c>
      <c r="H427" s="333" t="s">
        <v>7234</v>
      </c>
      <c r="J427" s="48"/>
      <c r="K427" s="351"/>
    </row>
    <row r="428" spans="1:11" ht="10.5" customHeight="1">
      <c r="A428" s="322">
        <v>42627</v>
      </c>
      <c r="B428" s="9" t="s">
        <v>7235</v>
      </c>
      <c r="C428" s="48" t="s">
        <v>6791</v>
      </c>
      <c r="D428" s="341"/>
      <c r="E428" s="48">
        <v>2600</v>
      </c>
      <c r="F428" s="81">
        <v>127</v>
      </c>
      <c r="G428" s="48">
        <v>992853.89</v>
      </c>
      <c r="H428" s="333" t="s">
        <v>7236</v>
      </c>
      <c r="I428" s="2" t="s">
        <v>5940</v>
      </c>
      <c r="J428" s="48"/>
      <c r="K428" s="351"/>
    </row>
    <row r="429" spans="1:11" ht="10.5" customHeight="1">
      <c r="A429" s="322">
        <v>42627</v>
      </c>
      <c r="B429" s="291" t="s">
        <v>7237</v>
      </c>
      <c r="C429" s="48" t="s">
        <v>6791</v>
      </c>
      <c r="D429" s="341"/>
      <c r="E429" s="48">
        <v>150100</v>
      </c>
      <c r="F429" s="81">
        <v>130</v>
      </c>
      <c r="G429" s="48">
        <v>990253.89</v>
      </c>
      <c r="H429" s="333" t="s">
        <v>7238</v>
      </c>
      <c r="I429" s="2" t="s">
        <v>7239</v>
      </c>
      <c r="J429" s="48"/>
      <c r="K429" s="351"/>
    </row>
    <row r="430" spans="1:11" ht="10.5" customHeight="1">
      <c r="A430" s="322">
        <v>42627</v>
      </c>
      <c r="B430" s="9" t="s">
        <v>7240</v>
      </c>
      <c r="C430" s="48" t="s">
        <v>6791</v>
      </c>
      <c r="D430" s="341"/>
      <c r="E430" s="48">
        <v>169000</v>
      </c>
      <c r="F430" s="81">
        <v>124</v>
      </c>
      <c r="G430" s="48">
        <v>840153.89</v>
      </c>
      <c r="H430" s="333" t="s">
        <v>7241</v>
      </c>
      <c r="J430" s="48"/>
      <c r="K430" s="351"/>
    </row>
    <row r="431" spans="1:11" ht="10.5" customHeight="1">
      <c r="A431" s="322">
        <v>42627</v>
      </c>
      <c r="B431" s="9" t="s">
        <v>7242</v>
      </c>
      <c r="C431" s="48" t="s">
        <v>6791</v>
      </c>
      <c r="D431" s="341"/>
      <c r="E431" s="48">
        <v>1025</v>
      </c>
      <c r="F431" s="81">
        <v>119</v>
      </c>
      <c r="G431" s="48">
        <v>671153.89</v>
      </c>
      <c r="H431" s="333" t="s">
        <v>7243</v>
      </c>
      <c r="I431" s="2" t="s">
        <v>6264</v>
      </c>
      <c r="J431" s="48"/>
      <c r="K431" s="351"/>
    </row>
    <row r="432" spans="1:11" ht="10.5" customHeight="1">
      <c r="A432" s="322">
        <v>42627</v>
      </c>
      <c r="B432" s="9" t="s">
        <v>7244</v>
      </c>
      <c r="C432" s="48" t="s">
        <v>6791</v>
      </c>
      <c r="D432" s="341"/>
      <c r="E432" s="48">
        <v>2990</v>
      </c>
      <c r="F432" s="81">
        <v>126</v>
      </c>
      <c r="G432" s="48">
        <v>670128.89</v>
      </c>
      <c r="H432" s="333" t="s">
        <v>7245</v>
      </c>
      <c r="I432" s="2" t="s">
        <v>5940</v>
      </c>
      <c r="J432" s="48"/>
      <c r="K432" s="351"/>
    </row>
    <row r="433" spans="1:11" ht="10.5" customHeight="1">
      <c r="A433" s="322">
        <v>42627</v>
      </c>
      <c r="B433" s="9" t="s">
        <v>7246</v>
      </c>
      <c r="C433" s="48" t="s">
        <v>6791</v>
      </c>
      <c r="D433" s="341"/>
      <c r="E433" s="48">
        <v>234000</v>
      </c>
      <c r="F433" s="81">
        <v>123</v>
      </c>
      <c r="G433" s="48">
        <v>667138.89</v>
      </c>
      <c r="H433" s="333" t="s">
        <v>7247</v>
      </c>
      <c r="J433" s="48"/>
      <c r="K433" s="351"/>
    </row>
    <row r="434" spans="1:11" ht="10.5" customHeight="1">
      <c r="A434" s="322">
        <v>42627</v>
      </c>
      <c r="B434" s="9" t="s">
        <v>7248</v>
      </c>
      <c r="C434" s="48" t="s">
        <v>6791</v>
      </c>
      <c r="D434" s="341"/>
      <c r="E434" s="48">
        <v>92239.37</v>
      </c>
      <c r="F434" s="81">
        <v>92</v>
      </c>
      <c r="G434" s="48">
        <v>433138.89</v>
      </c>
      <c r="H434" s="333" t="s">
        <v>7249</v>
      </c>
      <c r="J434" s="48"/>
      <c r="K434" s="351"/>
    </row>
    <row r="435" spans="1:11" ht="10.5" customHeight="1">
      <c r="A435" s="322">
        <v>42627</v>
      </c>
      <c r="B435" s="9" t="s">
        <v>7250</v>
      </c>
      <c r="C435" s="48" t="s">
        <v>6791</v>
      </c>
      <c r="D435" s="341"/>
      <c r="E435" s="48">
        <v>95397.21</v>
      </c>
      <c r="F435" s="81">
        <v>101</v>
      </c>
      <c r="G435" s="48">
        <v>340899.52</v>
      </c>
      <c r="H435" s="333" t="s">
        <v>7251</v>
      </c>
      <c r="J435" s="48"/>
      <c r="K435" s="351"/>
    </row>
    <row r="436" spans="1:11" ht="10.5" customHeight="1">
      <c r="A436" s="325">
        <v>42627</v>
      </c>
      <c r="B436" s="418" t="s">
        <v>7252</v>
      </c>
      <c r="C436" s="27" t="s">
        <v>6791</v>
      </c>
      <c r="D436" s="315"/>
      <c r="E436" s="27">
        <v>2888.13</v>
      </c>
      <c r="F436" s="81" t="s">
        <v>779</v>
      </c>
      <c r="G436" s="27">
        <v>245502.31</v>
      </c>
      <c r="H436" s="333" t="s">
        <v>7253</v>
      </c>
      <c r="J436" s="48"/>
      <c r="K436" s="351"/>
    </row>
    <row r="437" spans="1:11" ht="10.5" customHeight="1">
      <c r="A437" s="411">
        <v>42627</v>
      </c>
      <c r="B437" s="412" t="s">
        <v>4180</v>
      </c>
      <c r="C437" s="413">
        <v>31.33</v>
      </c>
      <c r="D437" s="341">
        <v>205</v>
      </c>
      <c r="E437" s="413" t="s">
        <v>6791</v>
      </c>
      <c r="F437" s="81"/>
      <c r="G437" s="413">
        <v>242614.18</v>
      </c>
      <c r="J437" s="48"/>
      <c r="K437" s="351"/>
    </row>
    <row r="438" spans="1:11" ht="10.5" customHeight="1">
      <c r="A438" s="411">
        <v>42627</v>
      </c>
      <c r="B438" s="412" t="s">
        <v>4181</v>
      </c>
      <c r="C438" s="413">
        <v>195.79</v>
      </c>
      <c r="D438" s="341">
        <v>205</v>
      </c>
      <c r="E438" s="413" t="s">
        <v>6791</v>
      </c>
      <c r="F438" s="81"/>
      <c r="G438" s="413">
        <v>242645.51</v>
      </c>
      <c r="J438" s="48"/>
      <c r="K438" s="351"/>
    </row>
    <row r="439" spans="1:11" ht="10.5" customHeight="1">
      <c r="A439" s="322">
        <v>42627</v>
      </c>
      <c r="B439" s="9" t="s">
        <v>4182</v>
      </c>
      <c r="C439" s="48" t="s">
        <v>6791</v>
      </c>
      <c r="D439" s="341"/>
      <c r="E439" s="48">
        <v>38473.39</v>
      </c>
      <c r="F439" s="81">
        <v>110</v>
      </c>
      <c r="G439" s="48">
        <v>242841.3</v>
      </c>
      <c r="H439" s="347" t="s">
        <v>7254</v>
      </c>
      <c r="J439" s="48"/>
      <c r="K439" s="351"/>
    </row>
    <row r="440" spans="1:11" ht="10.5" customHeight="1">
      <c r="A440" s="411">
        <v>42627</v>
      </c>
      <c r="B440" s="412" t="s">
        <v>4183</v>
      </c>
      <c r="C440" s="413">
        <v>59.78</v>
      </c>
      <c r="D440" s="341">
        <v>205</v>
      </c>
      <c r="E440" s="413" t="s">
        <v>6791</v>
      </c>
      <c r="F440" s="81"/>
      <c r="G440" s="413">
        <v>204367.91</v>
      </c>
      <c r="J440" s="48"/>
      <c r="K440" s="351"/>
    </row>
    <row r="441" spans="1:11" ht="10.5" customHeight="1">
      <c r="A441" s="411">
        <v>42627</v>
      </c>
      <c r="B441" s="412" t="s">
        <v>4184</v>
      </c>
      <c r="C441" s="413">
        <v>373.6</v>
      </c>
      <c r="D441" s="341">
        <v>205</v>
      </c>
      <c r="E441" s="413" t="s">
        <v>6791</v>
      </c>
      <c r="F441" s="81"/>
      <c r="G441" s="413">
        <v>204427.69</v>
      </c>
      <c r="J441" s="48"/>
      <c r="K441" s="351"/>
    </row>
    <row r="442" spans="1:11" ht="10.5" customHeight="1">
      <c r="A442" s="322">
        <v>42627</v>
      </c>
      <c r="B442" s="9" t="s">
        <v>4185</v>
      </c>
      <c r="C442" s="48" t="s">
        <v>6791</v>
      </c>
      <c r="D442" s="341"/>
      <c r="E442" s="48">
        <v>15249.4</v>
      </c>
      <c r="F442" s="81">
        <v>110</v>
      </c>
      <c r="G442" s="48">
        <v>204801.29</v>
      </c>
      <c r="H442" s="347" t="s">
        <v>7254</v>
      </c>
      <c r="J442" s="48"/>
      <c r="K442" s="351"/>
    </row>
    <row r="443" spans="1:11" ht="10.5" customHeight="1">
      <c r="A443" s="322">
        <v>42627</v>
      </c>
      <c r="B443" s="9" t="s">
        <v>7255</v>
      </c>
      <c r="C443" s="48" t="s">
        <v>6791</v>
      </c>
      <c r="D443" s="341"/>
      <c r="E443" s="48">
        <v>444</v>
      </c>
      <c r="F443" s="81">
        <v>150</v>
      </c>
      <c r="G443" s="48">
        <v>189551.89</v>
      </c>
      <c r="H443" s="333" t="s">
        <v>7256</v>
      </c>
      <c r="J443" s="48"/>
      <c r="K443" s="351"/>
    </row>
    <row r="444" spans="1:11" ht="10.5" customHeight="1">
      <c r="A444" s="322">
        <v>42627</v>
      </c>
      <c r="B444" s="9" t="s">
        <v>7257</v>
      </c>
      <c r="C444" s="48">
        <v>100000</v>
      </c>
      <c r="D444" s="341">
        <v>9</v>
      </c>
      <c r="E444" s="48" t="s">
        <v>6791</v>
      </c>
      <c r="F444" s="81"/>
      <c r="G444" s="48">
        <v>189107.89</v>
      </c>
      <c r="J444" s="48"/>
      <c r="K444" s="351"/>
    </row>
    <row r="445" spans="1:11" ht="10.5" customHeight="1">
      <c r="A445" s="322">
        <v>42626</v>
      </c>
      <c r="B445" s="9" t="s">
        <v>7258</v>
      </c>
      <c r="C445" s="48" t="s">
        <v>6791</v>
      </c>
      <c r="D445" s="341"/>
      <c r="E445" s="48">
        <v>1501.81</v>
      </c>
      <c r="F445" s="81">
        <v>142</v>
      </c>
      <c r="G445" s="48">
        <v>289107.89</v>
      </c>
      <c r="H445" s="333" t="s">
        <v>7161</v>
      </c>
      <c r="J445" s="48"/>
      <c r="K445" s="351"/>
    </row>
    <row r="446" spans="1:11" ht="10.5" customHeight="1">
      <c r="A446" s="322">
        <v>42626</v>
      </c>
      <c r="B446" s="9" t="s">
        <v>4292</v>
      </c>
      <c r="C446" s="48" t="s">
        <v>6791</v>
      </c>
      <c r="D446" s="341"/>
      <c r="E446" s="48">
        <v>1025</v>
      </c>
      <c r="F446" s="81">
        <v>256</v>
      </c>
      <c r="G446" s="48">
        <v>287606.08</v>
      </c>
      <c r="J446" s="48"/>
      <c r="K446" s="351"/>
    </row>
    <row r="447" spans="1:11" ht="10.5" customHeight="1">
      <c r="A447" s="322">
        <v>42626</v>
      </c>
      <c r="B447" s="9" t="s">
        <v>7259</v>
      </c>
      <c r="C447" s="48">
        <v>651378</v>
      </c>
      <c r="D447" s="341">
        <v>68</v>
      </c>
      <c r="E447" s="48" t="s">
        <v>6791</v>
      </c>
      <c r="F447" s="81"/>
      <c r="G447" s="48">
        <v>286581.08</v>
      </c>
      <c r="J447" s="48"/>
      <c r="K447" s="351"/>
    </row>
    <row r="448" spans="1:11" ht="10.5" customHeight="1">
      <c r="A448" s="322">
        <v>42626</v>
      </c>
      <c r="B448" s="9" t="s">
        <v>7260</v>
      </c>
      <c r="C448" s="48">
        <v>1420551.48</v>
      </c>
      <c r="D448" s="341">
        <v>63</v>
      </c>
      <c r="E448" s="48" t="s">
        <v>6791</v>
      </c>
      <c r="F448" s="81"/>
      <c r="G448" s="48">
        <v>937959.08</v>
      </c>
      <c r="J448" s="48"/>
      <c r="K448" s="351"/>
    </row>
    <row r="449" spans="1:11" ht="10.5" customHeight="1">
      <c r="A449" s="322">
        <v>42626</v>
      </c>
      <c r="B449" s="9" t="s">
        <v>7261</v>
      </c>
      <c r="C449" s="48" t="s">
        <v>6791</v>
      </c>
      <c r="D449" s="341"/>
      <c r="E449" s="48">
        <v>82876.509999999995</v>
      </c>
      <c r="F449" s="81">
        <v>109</v>
      </c>
      <c r="G449" s="48">
        <v>2358510.56</v>
      </c>
      <c r="H449" s="333" t="s">
        <v>7262</v>
      </c>
      <c r="J449" s="48"/>
      <c r="K449" s="351"/>
    </row>
    <row r="450" spans="1:11" ht="10.5" customHeight="1">
      <c r="A450" s="322">
        <v>42626</v>
      </c>
      <c r="B450" s="9" t="s">
        <v>5077</v>
      </c>
      <c r="C450" s="48" t="s">
        <v>6791</v>
      </c>
      <c r="D450" s="341"/>
      <c r="E450" s="48">
        <v>331200</v>
      </c>
      <c r="F450" s="81">
        <v>108</v>
      </c>
      <c r="G450" s="48">
        <v>2275634.0499999998</v>
      </c>
      <c r="H450" s="333" t="s">
        <v>7263</v>
      </c>
      <c r="J450" s="48"/>
      <c r="K450" s="351"/>
    </row>
    <row r="451" spans="1:11" ht="10.5" customHeight="1">
      <c r="A451" s="322">
        <v>42626</v>
      </c>
      <c r="B451" s="9" t="s">
        <v>7264</v>
      </c>
      <c r="C451" s="48">
        <v>15000</v>
      </c>
      <c r="D451" s="341">
        <v>31</v>
      </c>
      <c r="E451" s="48" t="s">
        <v>6791</v>
      </c>
      <c r="F451" s="81"/>
      <c r="G451" s="48">
        <v>1944434.05</v>
      </c>
      <c r="J451" s="48"/>
      <c r="K451" s="351"/>
    </row>
    <row r="452" spans="1:11" ht="10.5" customHeight="1">
      <c r="A452" s="322">
        <v>42626</v>
      </c>
      <c r="B452" s="9" t="s">
        <v>7265</v>
      </c>
      <c r="C452" s="48" t="s">
        <v>6791</v>
      </c>
      <c r="D452" s="341"/>
      <c r="E452" s="48">
        <v>4703.33</v>
      </c>
      <c r="F452" s="81">
        <v>114</v>
      </c>
      <c r="G452" s="48">
        <v>1959434.05</v>
      </c>
      <c r="H452" s="333" t="s">
        <v>7266</v>
      </c>
      <c r="J452" s="48"/>
      <c r="K452" s="351"/>
    </row>
    <row r="453" spans="1:11" ht="10.5" customHeight="1">
      <c r="A453" s="322">
        <v>42626</v>
      </c>
      <c r="B453" s="291" t="s">
        <v>7267</v>
      </c>
      <c r="C453" s="48" t="s">
        <v>6791</v>
      </c>
      <c r="D453" s="341"/>
      <c r="E453" s="48">
        <v>272000</v>
      </c>
      <c r="F453" s="81">
        <v>105</v>
      </c>
      <c r="G453" s="48">
        <v>1954730.72</v>
      </c>
      <c r="H453" s="333" t="s">
        <v>7268</v>
      </c>
      <c r="I453" s="2" t="s">
        <v>7269</v>
      </c>
      <c r="J453" s="48"/>
      <c r="K453" s="351"/>
    </row>
    <row r="454" spans="1:11" ht="10.5" customHeight="1">
      <c r="A454" s="322">
        <v>42626</v>
      </c>
      <c r="B454" s="9" t="s">
        <v>7270</v>
      </c>
      <c r="C454" s="48" t="s">
        <v>6791</v>
      </c>
      <c r="D454" s="341"/>
      <c r="E454" s="48">
        <v>1840</v>
      </c>
      <c r="F454" s="81">
        <v>93</v>
      </c>
      <c r="G454" s="48">
        <v>1682730.72</v>
      </c>
      <c r="H454" s="333" t="s">
        <v>7271</v>
      </c>
      <c r="J454" s="48"/>
      <c r="K454" s="351"/>
    </row>
    <row r="455" spans="1:11" ht="10.5" customHeight="1">
      <c r="A455" s="322">
        <v>42626</v>
      </c>
      <c r="B455" s="9" t="s">
        <v>7272</v>
      </c>
      <c r="C455" s="48" t="s">
        <v>6791</v>
      </c>
      <c r="D455" s="341"/>
      <c r="E455" s="48">
        <v>100</v>
      </c>
      <c r="F455" s="81" t="s">
        <v>7611</v>
      </c>
      <c r="G455" s="48">
        <v>1680890.72</v>
      </c>
      <c r="H455" s="333" t="s">
        <v>7273</v>
      </c>
      <c r="J455" s="48"/>
      <c r="K455" s="351"/>
    </row>
    <row r="456" spans="1:11" ht="10.5" customHeight="1">
      <c r="A456" s="322">
        <v>42626</v>
      </c>
      <c r="B456" s="9" t="s">
        <v>7274</v>
      </c>
      <c r="C456" s="48" t="s">
        <v>6791</v>
      </c>
      <c r="D456" s="341"/>
      <c r="E456" s="48">
        <v>300</v>
      </c>
      <c r="F456" s="81">
        <v>158</v>
      </c>
      <c r="G456" s="48">
        <v>1680790.72</v>
      </c>
      <c r="J456" s="48"/>
      <c r="K456" s="351"/>
    </row>
    <row r="457" spans="1:11" ht="10.5" customHeight="1">
      <c r="A457" s="322">
        <v>42626</v>
      </c>
      <c r="B457" s="284" t="s">
        <v>7275</v>
      </c>
      <c r="C457" s="48">
        <v>5000</v>
      </c>
      <c r="D457" s="341">
        <v>204</v>
      </c>
      <c r="E457" s="48" t="s">
        <v>6791</v>
      </c>
      <c r="F457" s="81"/>
      <c r="G457" s="48">
        <v>1680490.72</v>
      </c>
      <c r="H457" s="333" t="s">
        <v>6793</v>
      </c>
      <c r="J457" s="48"/>
      <c r="K457" s="351"/>
    </row>
    <row r="458" spans="1:11" ht="10.5" customHeight="1">
      <c r="A458" s="322">
        <v>42626</v>
      </c>
      <c r="B458" s="9" t="s">
        <v>7276</v>
      </c>
      <c r="C458" s="48" t="s">
        <v>6791</v>
      </c>
      <c r="D458" s="341"/>
      <c r="E458" s="48">
        <v>54572.1</v>
      </c>
      <c r="F458" s="81">
        <v>112</v>
      </c>
      <c r="G458" s="48">
        <v>1685490.72</v>
      </c>
      <c r="H458" s="333" t="s">
        <v>7277</v>
      </c>
      <c r="J458" s="48"/>
      <c r="K458" s="351"/>
    </row>
    <row r="459" spans="1:11" ht="10.5" customHeight="1">
      <c r="A459" s="322">
        <v>42626</v>
      </c>
      <c r="B459" s="449" t="s">
        <v>7278</v>
      </c>
      <c r="C459" s="48">
        <v>100</v>
      </c>
      <c r="D459" s="341" t="s">
        <v>7611</v>
      </c>
      <c r="E459" s="48" t="s">
        <v>6791</v>
      </c>
      <c r="F459" s="81"/>
      <c r="G459" s="48">
        <v>1630918.62</v>
      </c>
      <c r="J459" s="48"/>
      <c r="K459" s="351"/>
    </row>
    <row r="460" spans="1:11" ht="10.5" customHeight="1">
      <c r="A460" s="322">
        <v>42626</v>
      </c>
      <c r="B460" s="9" t="s">
        <v>7279</v>
      </c>
      <c r="C460" s="48" t="s">
        <v>6791</v>
      </c>
      <c r="D460" s="341"/>
      <c r="E460" s="48">
        <v>36936.11</v>
      </c>
      <c r="F460" s="81">
        <v>86</v>
      </c>
      <c r="G460" s="48">
        <v>1631018.62</v>
      </c>
      <c r="H460" s="333" t="s">
        <v>7280</v>
      </c>
      <c r="J460" s="48"/>
      <c r="K460" s="351"/>
    </row>
    <row r="461" spans="1:11" ht="10.5" customHeight="1">
      <c r="A461" s="322">
        <v>42626</v>
      </c>
      <c r="B461" s="9" t="s">
        <v>7281</v>
      </c>
      <c r="C461" s="48" t="s">
        <v>6791</v>
      </c>
      <c r="D461" s="341"/>
      <c r="E461" s="48">
        <v>190000</v>
      </c>
      <c r="F461" s="81">
        <v>88</v>
      </c>
      <c r="G461" s="48">
        <v>1594082.51</v>
      </c>
      <c r="H461" s="333" t="s">
        <v>7282</v>
      </c>
      <c r="J461" s="48"/>
      <c r="K461" s="351"/>
    </row>
    <row r="462" spans="1:11" ht="10.5" customHeight="1">
      <c r="A462" s="322">
        <v>42626</v>
      </c>
      <c r="B462" s="9" t="s">
        <v>7283</v>
      </c>
      <c r="C462" s="48" t="s">
        <v>6791</v>
      </c>
      <c r="D462" s="341"/>
      <c r="E462" s="48">
        <v>32553.34</v>
      </c>
      <c r="F462" s="81">
        <v>77</v>
      </c>
      <c r="G462" s="48">
        <v>1404082.51</v>
      </c>
      <c r="H462" s="333" t="s">
        <v>7284</v>
      </c>
      <c r="J462" s="48"/>
      <c r="K462" s="351"/>
    </row>
    <row r="463" spans="1:11" ht="10.5" customHeight="1">
      <c r="A463" s="322">
        <v>42626</v>
      </c>
      <c r="B463" s="9" t="s">
        <v>7285</v>
      </c>
      <c r="C463" s="48" t="s">
        <v>6791</v>
      </c>
      <c r="D463" s="341"/>
      <c r="E463" s="48">
        <v>54088.28</v>
      </c>
      <c r="F463" s="81">
        <v>73</v>
      </c>
      <c r="G463" s="48">
        <v>1371529.17</v>
      </c>
      <c r="H463" s="333" t="s">
        <v>7286</v>
      </c>
      <c r="J463" s="48"/>
      <c r="K463" s="351"/>
    </row>
    <row r="464" spans="1:11" ht="10.5" customHeight="1">
      <c r="A464" s="322">
        <v>42626</v>
      </c>
      <c r="B464" s="418" t="s">
        <v>7287</v>
      </c>
      <c r="C464" s="48" t="s">
        <v>6791</v>
      </c>
      <c r="D464" s="341"/>
      <c r="E464" s="48">
        <v>976.33</v>
      </c>
      <c r="F464" s="81" t="s">
        <v>779</v>
      </c>
      <c r="G464" s="48">
        <v>1317440.8899999999</v>
      </c>
      <c r="H464" s="333" t="s">
        <v>7288</v>
      </c>
      <c r="J464" s="48"/>
      <c r="K464" s="351"/>
    </row>
    <row r="465" spans="1:11" ht="10.5" customHeight="1">
      <c r="A465" s="411">
        <v>42626</v>
      </c>
      <c r="B465" s="412" t="s">
        <v>4180</v>
      </c>
      <c r="C465" s="413">
        <v>19.95</v>
      </c>
      <c r="D465" s="341">
        <v>205</v>
      </c>
      <c r="E465" s="413" t="s">
        <v>6791</v>
      </c>
      <c r="F465" s="81"/>
      <c r="G465" s="413">
        <v>1316464.56</v>
      </c>
      <c r="J465" s="48"/>
      <c r="K465" s="351"/>
    </row>
    <row r="466" spans="1:11" ht="10.5" customHeight="1">
      <c r="A466" s="411">
        <v>42626</v>
      </c>
      <c r="B466" s="412" t="s">
        <v>4181</v>
      </c>
      <c r="C466" s="413">
        <v>124.67</v>
      </c>
      <c r="D466" s="341">
        <v>205</v>
      </c>
      <c r="E466" s="413" t="s">
        <v>6791</v>
      </c>
      <c r="F466" s="81"/>
      <c r="G466" s="413">
        <v>1316484.51</v>
      </c>
      <c r="J466" s="48"/>
      <c r="K466" s="351"/>
    </row>
    <row r="467" spans="1:11" ht="10.5" customHeight="1">
      <c r="A467" s="322">
        <v>42626</v>
      </c>
      <c r="B467" s="9" t="s">
        <v>4182</v>
      </c>
      <c r="C467" s="48" t="s">
        <v>6791</v>
      </c>
      <c r="D467" s="341"/>
      <c r="E467" s="48">
        <v>29041.040000000001</v>
      </c>
      <c r="F467" s="81">
        <v>91</v>
      </c>
      <c r="G467" s="48">
        <v>1316609.18</v>
      </c>
      <c r="H467" s="347" t="s">
        <v>7289</v>
      </c>
      <c r="J467" s="48"/>
      <c r="K467" s="351"/>
    </row>
    <row r="468" spans="1:11" ht="10.5" customHeight="1">
      <c r="A468" s="411">
        <v>42626</v>
      </c>
      <c r="B468" s="412" t="s">
        <v>4183</v>
      </c>
      <c r="C468" s="413">
        <v>13.89</v>
      </c>
      <c r="D468" s="341">
        <v>205</v>
      </c>
      <c r="E468" s="413" t="s">
        <v>6791</v>
      </c>
      <c r="F468" s="81"/>
      <c r="G468" s="413">
        <v>1287568.1399999999</v>
      </c>
      <c r="J468" s="48"/>
      <c r="K468" s="351"/>
    </row>
    <row r="469" spans="1:11" ht="10.5" customHeight="1">
      <c r="A469" s="411">
        <v>42626</v>
      </c>
      <c r="B469" s="412" t="s">
        <v>4184</v>
      </c>
      <c r="C469" s="413">
        <v>86.8</v>
      </c>
      <c r="D469" s="341">
        <v>205</v>
      </c>
      <c r="E469" s="413" t="s">
        <v>6791</v>
      </c>
      <c r="F469" s="81"/>
      <c r="G469" s="413">
        <v>1287582.03</v>
      </c>
      <c r="J469" s="48"/>
      <c r="K469" s="351"/>
    </row>
    <row r="470" spans="1:11" ht="10.5" customHeight="1">
      <c r="A470" s="322">
        <v>42626</v>
      </c>
      <c r="B470" s="9" t="s">
        <v>4185</v>
      </c>
      <c r="C470" s="48" t="s">
        <v>6791</v>
      </c>
      <c r="D470" s="341"/>
      <c r="E470" s="48">
        <v>3543.32</v>
      </c>
      <c r="F470" s="81">
        <v>91</v>
      </c>
      <c r="G470" s="48">
        <v>1287668.83</v>
      </c>
      <c r="H470" s="347" t="s">
        <v>7289</v>
      </c>
      <c r="J470" s="48"/>
      <c r="K470" s="351"/>
    </row>
    <row r="471" spans="1:11" ht="10.5" customHeight="1">
      <c r="A471" s="322">
        <v>42625</v>
      </c>
      <c r="B471" s="9" t="s">
        <v>7290</v>
      </c>
      <c r="C471" s="48">
        <v>1760.88</v>
      </c>
      <c r="D471" s="341">
        <v>165</v>
      </c>
      <c r="E471" s="48" t="s">
        <v>6791</v>
      </c>
      <c r="F471" s="81"/>
      <c r="G471" s="48">
        <v>1284125.51</v>
      </c>
      <c r="J471" s="48"/>
      <c r="K471" s="351"/>
    </row>
    <row r="472" spans="1:11" ht="10.5" customHeight="1">
      <c r="A472" s="322">
        <v>42625</v>
      </c>
      <c r="B472" s="9" t="s">
        <v>7291</v>
      </c>
      <c r="C472" s="48" t="s">
        <v>6791</v>
      </c>
      <c r="D472" s="341"/>
      <c r="E472" s="48">
        <v>10000</v>
      </c>
      <c r="F472" s="81">
        <v>125</v>
      </c>
      <c r="G472" s="48">
        <v>1285886.3899999999</v>
      </c>
      <c r="H472" s="333" t="s">
        <v>7292</v>
      </c>
      <c r="J472" s="48"/>
      <c r="K472" s="351"/>
    </row>
    <row r="473" spans="1:11" ht="10.5" customHeight="1">
      <c r="A473" s="322">
        <v>42625</v>
      </c>
      <c r="B473" s="9" t="s">
        <v>5077</v>
      </c>
      <c r="C473" s="48" t="s">
        <v>6791</v>
      </c>
      <c r="D473" s="341"/>
      <c r="E473" s="48">
        <v>80000</v>
      </c>
      <c r="F473" s="81">
        <v>100</v>
      </c>
      <c r="G473" s="48">
        <v>1275886.3899999999</v>
      </c>
      <c r="H473" s="333" t="s">
        <v>7293</v>
      </c>
      <c r="J473" s="48"/>
      <c r="K473" s="351"/>
    </row>
    <row r="474" spans="1:11" ht="10.5" customHeight="1">
      <c r="A474" s="322">
        <v>42625</v>
      </c>
      <c r="B474" s="9" t="s">
        <v>4292</v>
      </c>
      <c r="C474" s="48" t="s">
        <v>6791</v>
      </c>
      <c r="D474" s="341"/>
      <c r="E474" s="48">
        <v>1025</v>
      </c>
      <c r="F474" s="81">
        <v>95</v>
      </c>
      <c r="G474" s="48">
        <v>1195886.3899999999</v>
      </c>
      <c r="H474" s="333" t="s">
        <v>7294</v>
      </c>
      <c r="I474" s="2" t="s">
        <v>7295</v>
      </c>
      <c r="J474" s="48"/>
      <c r="K474" s="351"/>
    </row>
    <row r="475" spans="1:11" ht="10.5" customHeight="1">
      <c r="A475" s="322">
        <v>42625</v>
      </c>
      <c r="B475" s="9" t="s">
        <v>7296</v>
      </c>
      <c r="C475" s="48">
        <v>201722.07</v>
      </c>
      <c r="D475" s="341">
        <v>59</v>
      </c>
      <c r="E475" s="48" t="s">
        <v>6791</v>
      </c>
      <c r="F475" s="81"/>
      <c r="G475" s="48">
        <v>1194861.3899999999</v>
      </c>
      <c r="J475" s="48"/>
      <c r="K475" s="351"/>
    </row>
    <row r="476" spans="1:11" ht="10.5" customHeight="1">
      <c r="A476" s="322">
        <v>42625</v>
      </c>
      <c r="B476" s="9" t="s">
        <v>7297</v>
      </c>
      <c r="C476" s="48">
        <v>6413.86</v>
      </c>
      <c r="D476" s="341">
        <v>58</v>
      </c>
      <c r="E476" s="48" t="s">
        <v>6791</v>
      </c>
      <c r="F476" s="81"/>
      <c r="G476" s="48">
        <v>1396583.46</v>
      </c>
      <c r="J476" s="48"/>
      <c r="K476" s="351"/>
    </row>
    <row r="477" spans="1:11" ht="10.5" customHeight="1">
      <c r="A477" s="322">
        <v>42625</v>
      </c>
      <c r="B477" s="9" t="s">
        <v>7298</v>
      </c>
      <c r="C477" s="48">
        <v>17358.39</v>
      </c>
      <c r="D477" s="341">
        <v>61</v>
      </c>
      <c r="E477" s="48" t="s">
        <v>6791</v>
      </c>
      <c r="F477" s="81"/>
      <c r="G477" s="48">
        <v>1402997.32</v>
      </c>
      <c r="J477" s="48"/>
      <c r="K477" s="351"/>
    </row>
    <row r="478" spans="1:11" ht="10.5" customHeight="1">
      <c r="A478" s="322">
        <v>42625</v>
      </c>
      <c r="B478" s="9" t="s">
        <v>7299</v>
      </c>
      <c r="C478" s="48">
        <v>6457.62</v>
      </c>
      <c r="D478" s="341">
        <v>62</v>
      </c>
      <c r="E478" s="48" t="s">
        <v>6791</v>
      </c>
      <c r="F478" s="81"/>
      <c r="G478" s="48">
        <v>1420355.71</v>
      </c>
      <c r="J478" s="48"/>
      <c r="K478" s="351"/>
    </row>
    <row r="479" spans="1:11" ht="10.5" customHeight="1">
      <c r="A479" s="322">
        <v>42625</v>
      </c>
      <c r="B479" s="9" t="s">
        <v>7300</v>
      </c>
      <c r="C479" s="48">
        <v>14140.4</v>
      </c>
      <c r="D479" s="341">
        <v>60</v>
      </c>
      <c r="E479" s="48" t="s">
        <v>6791</v>
      </c>
      <c r="F479" s="81"/>
      <c r="G479" s="48">
        <v>1426813.33</v>
      </c>
      <c r="J479" s="48"/>
      <c r="K479" s="351"/>
    </row>
    <row r="480" spans="1:11" ht="10.5" customHeight="1">
      <c r="A480" s="322">
        <v>42625</v>
      </c>
      <c r="B480" s="9" t="s">
        <v>7301</v>
      </c>
      <c r="C480" s="48" t="s">
        <v>6791</v>
      </c>
      <c r="D480" s="341"/>
      <c r="E480" s="48">
        <v>169000</v>
      </c>
      <c r="F480" s="81">
        <v>106</v>
      </c>
      <c r="G480" s="48">
        <v>1440953.73</v>
      </c>
      <c r="J480" s="48"/>
      <c r="K480" s="351"/>
    </row>
    <row r="481" spans="1:11" ht="10.5" customHeight="1">
      <c r="A481" s="322">
        <v>42625</v>
      </c>
      <c r="B481" s="414" t="s">
        <v>7302</v>
      </c>
      <c r="C481" s="48" t="s">
        <v>6791</v>
      </c>
      <c r="D481" s="341"/>
      <c r="E481" s="48">
        <v>137118.96</v>
      </c>
      <c r="F481" s="81">
        <v>98</v>
      </c>
      <c r="G481" s="48">
        <v>1271953.73</v>
      </c>
      <c r="H481" s="333" t="s">
        <v>7303</v>
      </c>
      <c r="J481" s="48"/>
      <c r="K481" s="351"/>
    </row>
    <row r="482" spans="1:11" ht="10.5" customHeight="1">
      <c r="A482" s="322">
        <v>42625</v>
      </c>
      <c r="B482" s="9" t="s">
        <v>7304</v>
      </c>
      <c r="C482" s="48" t="s">
        <v>6791</v>
      </c>
      <c r="D482" s="341"/>
      <c r="E482" s="48">
        <v>74000</v>
      </c>
      <c r="F482" s="81">
        <v>118</v>
      </c>
      <c r="G482" s="48">
        <v>1134834.77</v>
      </c>
      <c r="H482" s="333" t="s">
        <v>7305</v>
      </c>
      <c r="J482" s="48"/>
      <c r="K482" s="351"/>
    </row>
    <row r="483" spans="1:11" ht="10.5" customHeight="1">
      <c r="A483" s="322">
        <v>42625</v>
      </c>
      <c r="B483" s="414" t="s">
        <v>7306</v>
      </c>
      <c r="C483" s="48" t="s">
        <v>6791</v>
      </c>
      <c r="D483" s="341"/>
      <c r="E483" s="48">
        <v>27490.84</v>
      </c>
      <c r="F483" s="81">
        <v>99</v>
      </c>
      <c r="G483" s="48">
        <v>1060834.77</v>
      </c>
      <c r="H483" s="333" t="s">
        <v>7307</v>
      </c>
      <c r="J483" s="48"/>
      <c r="K483" s="351"/>
    </row>
    <row r="484" spans="1:11" ht="10.5" customHeight="1">
      <c r="A484" s="322">
        <v>42625</v>
      </c>
      <c r="B484" s="9" t="s">
        <v>5077</v>
      </c>
      <c r="C484" s="48" t="s">
        <v>6791</v>
      </c>
      <c r="D484" s="341"/>
      <c r="E484" s="48">
        <v>70000</v>
      </c>
      <c r="F484" s="81">
        <v>89</v>
      </c>
      <c r="G484" s="48">
        <v>1033343.93</v>
      </c>
      <c r="H484" s="333" t="s">
        <v>7308</v>
      </c>
      <c r="J484" s="48"/>
      <c r="K484" s="351"/>
    </row>
    <row r="485" spans="1:11" ht="10.5" customHeight="1">
      <c r="A485" s="322">
        <v>42625</v>
      </c>
      <c r="B485" s="9" t="s">
        <v>7309</v>
      </c>
      <c r="C485" s="48">
        <v>31145.09</v>
      </c>
      <c r="D485" s="341">
        <v>37</v>
      </c>
      <c r="E485" s="48" t="s">
        <v>6791</v>
      </c>
      <c r="F485" s="81"/>
      <c r="G485" s="48">
        <v>963343.93</v>
      </c>
      <c r="J485" s="48"/>
      <c r="K485" s="351"/>
    </row>
    <row r="486" spans="1:11" ht="10.5" customHeight="1">
      <c r="A486" s="322">
        <v>42625</v>
      </c>
      <c r="B486" s="9" t="s">
        <v>7310</v>
      </c>
      <c r="C486" s="48">
        <v>103854.91</v>
      </c>
      <c r="D486" s="341">
        <v>36</v>
      </c>
      <c r="E486" s="48" t="s">
        <v>6791</v>
      </c>
      <c r="F486" s="81"/>
      <c r="G486" s="48">
        <v>994489.02</v>
      </c>
      <c r="J486" s="48"/>
      <c r="K486" s="351"/>
    </row>
    <row r="487" spans="1:11" ht="10.5" customHeight="1">
      <c r="A487" s="322">
        <v>42625</v>
      </c>
      <c r="B487" s="9" t="s">
        <v>7311</v>
      </c>
      <c r="C487" s="48" t="s">
        <v>6791</v>
      </c>
      <c r="D487" s="341"/>
      <c r="E487" s="48">
        <v>3230</v>
      </c>
      <c r="F487" s="81">
        <v>94</v>
      </c>
      <c r="G487" s="48">
        <v>1098343.93</v>
      </c>
      <c r="H487" s="333" t="s">
        <v>7271</v>
      </c>
      <c r="I487" s="2" t="s">
        <v>7312</v>
      </c>
      <c r="J487" s="48"/>
      <c r="K487" s="351"/>
    </row>
    <row r="488" spans="1:11" ht="10.5" customHeight="1">
      <c r="A488" s="322">
        <v>42625</v>
      </c>
      <c r="B488" s="414" t="s">
        <v>7313</v>
      </c>
      <c r="C488" s="48" t="s">
        <v>6791</v>
      </c>
      <c r="D488" s="341"/>
      <c r="E488" s="48">
        <v>6349.95</v>
      </c>
      <c r="F488" s="81">
        <v>97</v>
      </c>
      <c r="G488" s="48">
        <v>1095113.93</v>
      </c>
      <c r="H488" s="333" t="s">
        <v>7314</v>
      </c>
      <c r="J488" s="48"/>
      <c r="K488" s="351"/>
    </row>
    <row r="489" spans="1:11" ht="10.5" customHeight="1">
      <c r="A489" s="322">
        <v>42625</v>
      </c>
      <c r="B489" s="9" t="s">
        <v>7315</v>
      </c>
      <c r="C489" s="48" t="s">
        <v>6791</v>
      </c>
      <c r="D489" s="341"/>
      <c r="E489" s="48">
        <v>4515.47</v>
      </c>
      <c r="F489" s="81">
        <v>165</v>
      </c>
      <c r="G489" s="48">
        <v>1088763.98</v>
      </c>
      <c r="H489" s="333" t="s">
        <v>7132</v>
      </c>
      <c r="J489" s="48"/>
      <c r="K489" s="351"/>
    </row>
    <row r="490" spans="1:11" ht="10.5" customHeight="1">
      <c r="A490" s="322">
        <v>42625</v>
      </c>
      <c r="B490" s="9" t="s">
        <v>7316</v>
      </c>
      <c r="C490" s="48">
        <v>961212.04</v>
      </c>
      <c r="D490" s="341">
        <v>57</v>
      </c>
      <c r="E490" s="48" t="s">
        <v>6791</v>
      </c>
      <c r="F490" s="81"/>
      <c r="G490" s="48">
        <v>1084248.51</v>
      </c>
      <c r="J490" s="48"/>
      <c r="K490" s="351"/>
    </row>
    <row r="491" spans="1:11" ht="10.5" customHeight="1">
      <c r="A491" s="322">
        <v>42625</v>
      </c>
      <c r="B491" s="9" t="s">
        <v>7317</v>
      </c>
      <c r="C491" s="48" t="s">
        <v>6791</v>
      </c>
      <c r="D491" s="341"/>
      <c r="E491" s="48">
        <v>1840</v>
      </c>
      <c r="F491" s="81">
        <v>107</v>
      </c>
      <c r="G491" s="48">
        <v>2045460.55</v>
      </c>
      <c r="H491" s="333" t="s">
        <v>7318</v>
      </c>
      <c r="I491" s="2" t="s">
        <v>7319</v>
      </c>
      <c r="J491" s="48"/>
      <c r="K491" s="351"/>
    </row>
    <row r="492" spans="1:11" ht="10.5" customHeight="1">
      <c r="A492" s="322">
        <v>42625</v>
      </c>
      <c r="B492" s="291" t="s">
        <v>7320</v>
      </c>
      <c r="C492" s="48" t="s">
        <v>6791</v>
      </c>
      <c r="D492" s="341"/>
      <c r="E492" s="48">
        <v>388610.47</v>
      </c>
      <c r="F492" s="81">
        <v>102</v>
      </c>
      <c r="G492" s="48">
        <v>2043620.55</v>
      </c>
      <c r="H492" s="333" t="s">
        <v>7321</v>
      </c>
      <c r="I492" s="2" t="s">
        <v>7269</v>
      </c>
      <c r="J492" s="48"/>
      <c r="K492" s="351"/>
    </row>
    <row r="493" spans="1:11" ht="10.5" customHeight="1">
      <c r="A493" s="322">
        <v>42625</v>
      </c>
      <c r="B493" s="291" t="s">
        <v>7322</v>
      </c>
      <c r="C493" s="48" t="s">
        <v>6791</v>
      </c>
      <c r="D493" s="341"/>
      <c r="E493" s="48">
        <v>149962.75</v>
      </c>
      <c r="F493" s="81">
        <v>103</v>
      </c>
      <c r="G493" s="48">
        <v>1655010.08</v>
      </c>
      <c r="H493" s="333" t="s">
        <v>7323</v>
      </c>
      <c r="I493" s="2" t="s">
        <v>7269</v>
      </c>
      <c r="J493" s="48"/>
      <c r="K493" s="351"/>
    </row>
    <row r="494" spans="1:11" ht="10.5" customHeight="1">
      <c r="A494" s="322">
        <v>42625</v>
      </c>
      <c r="B494" s="291" t="s">
        <v>7324</v>
      </c>
      <c r="C494" s="48" t="s">
        <v>6791</v>
      </c>
      <c r="D494" s="341"/>
      <c r="E494" s="48">
        <v>361805.51</v>
      </c>
      <c r="F494" s="81">
        <v>104</v>
      </c>
      <c r="G494" s="48">
        <v>1505047.33</v>
      </c>
      <c r="H494" s="333" t="s">
        <v>7325</v>
      </c>
      <c r="I494" s="2" t="s">
        <v>7269</v>
      </c>
      <c r="J494" s="48"/>
      <c r="K494" s="351"/>
    </row>
    <row r="495" spans="1:11" ht="10.5" customHeight="1">
      <c r="A495" s="322">
        <v>42625</v>
      </c>
      <c r="B495" s="9" t="s">
        <v>7326</v>
      </c>
      <c r="C495" s="48" t="s">
        <v>6791</v>
      </c>
      <c r="D495" s="341"/>
      <c r="E495" s="48">
        <v>32</v>
      </c>
      <c r="F495" s="81">
        <v>159</v>
      </c>
      <c r="G495" s="48">
        <v>1143241.82</v>
      </c>
      <c r="J495" s="48"/>
      <c r="K495" s="351"/>
    </row>
    <row r="496" spans="1:11" ht="10.5" customHeight="1">
      <c r="A496" s="322">
        <v>42625</v>
      </c>
      <c r="B496" s="284" t="s">
        <v>7327</v>
      </c>
      <c r="C496" s="48">
        <v>5000</v>
      </c>
      <c r="D496" s="341">
        <v>204</v>
      </c>
      <c r="E496" s="48" t="s">
        <v>6791</v>
      </c>
      <c r="F496" s="81"/>
      <c r="G496" s="48">
        <v>1143209.82</v>
      </c>
      <c r="H496" s="333" t="s">
        <v>6793</v>
      </c>
      <c r="J496" s="48"/>
      <c r="K496" s="351"/>
    </row>
    <row r="497" spans="1:11" ht="10.5" customHeight="1">
      <c r="A497" s="322">
        <v>42625</v>
      </c>
      <c r="B497" s="9" t="s">
        <v>7328</v>
      </c>
      <c r="C497" s="48" t="s">
        <v>6791</v>
      </c>
      <c r="D497" s="341"/>
      <c r="E497" s="48">
        <v>106000</v>
      </c>
      <c r="F497" s="81">
        <v>90</v>
      </c>
      <c r="G497" s="48">
        <v>1148209.82</v>
      </c>
      <c r="H497" s="333" t="s">
        <v>7329</v>
      </c>
      <c r="J497" s="48"/>
      <c r="K497" s="351"/>
    </row>
    <row r="498" spans="1:11" ht="10.5" customHeight="1">
      <c r="A498" s="322">
        <v>42625</v>
      </c>
      <c r="B498" s="418" t="s">
        <v>7330</v>
      </c>
      <c r="C498" s="48" t="s">
        <v>6791</v>
      </c>
      <c r="D498" s="341"/>
      <c r="E498" s="48">
        <v>1756.29</v>
      </c>
      <c r="F498" s="81" t="s">
        <v>779</v>
      </c>
      <c r="G498" s="48">
        <v>1042209.82</v>
      </c>
      <c r="H498" s="333" t="s">
        <v>7331</v>
      </c>
      <c r="J498" s="48"/>
      <c r="K498" s="351"/>
    </row>
    <row r="499" spans="1:11" ht="10.5" customHeight="1">
      <c r="A499" s="411">
        <v>42625</v>
      </c>
      <c r="B499" s="412" t="s">
        <v>4180</v>
      </c>
      <c r="C499" s="413">
        <v>7.43</v>
      </c>
      <c r="D499" s="341">
        <v>205</v>
      </c>
      <c r="E499" s="413" t="s">
        <v>6791</v>
      </c>
      <c r="F499" s="81"/>
      <c r="G499" s="413">
        <v>1040453.53</v>
      </c>
      <c r="J499" s="48"/>
      <c r="K499" s="351"/>
    </row>
    <row r="500" spans="1:11" ht="10.5" customHeight="1">
      <c r="A500" s="411">
        <v>42625</v>
      </c>
      <c r="B500" s="412" t="s">
        <v>4181</v>
      </c>
      <c r="C500" s="413">
        <v>46.44</v>
      </c>
      <c r="D500" s="341">
        <v>205</v>
      </c>
      <c r="E500" s="413" t="s">
        <v>6791</v>
      </c>
      <c r="F500" s="81"/>
      <c r="G500" s="413">
        <v>1040460.96</v>
      </c>
      <c r="J500" s="48"/>
      <c r="K500" s="351"/>
    </row>
    <row r="501" spans="1:11" ht="10.5" customHeight="1">
      <c r="A501" s="322">
        <v>42625</v>
      </c>
      <c r="B501" s="9" t="s">
        <v>4182</v>
      </c>
      <c r="C501" s="48" t="s">
        <v>6791</v>
      </c>
      <c r="D501" s="341"/>
      <c r="E501" s="48">
        <v>2732.51</v>
      </c>
      <c r="F501" s="81">
        <v>87</v>
      </c>
      <c r="G501" s="48">
        <v>1040507.4</v>
      </c>
      <c r="H501" s="347" t="s">
        <v>7332</v>
      </c>
      <c r="J501" s="48"/>
      <c r="K501" s="351"/>
    </row>
    <row r="502" spans="1:11" ht="10.5" customHeight="1">
      <c r="A502" s="411">
        <v>42625</v>
      </c>
      <c r="B502" s="412" t="s">
        <v>4183</v>
      </c>
      <c r="C502" s="413">
        <v>57.8</v>
      </c>
      <c r="D502" s="341">
        <v>205</v>
      </c>
      <c r="E502" s="413" t="s">
        <v>6791</v>
      </c>
      <c r="F502" s="81"/>
      <c r="G502" s="413">
        <v>1037774.89</v>
      </c>
      <c r="J502" s="48"/>
      <c r="K502" s="351"/>
    </row>
    <row r="503" spans="1:11" ht="10.5" customHeight="1">
      <c r="A503" s="411">
        <v>42625</v>
      </c>
      <c r="B503" s="412" t="s">
        <v>4184</v>
      </c>
      <c r="C503" s="413">
        <v>361.24</v>
      </c>
      <c r="D503" s="341">
        <v>205</v>
      </c>
      <c r="E503" s="413" t="s">
        <v>6791</v>
      </c>
      <c r="F503" s="81"/>
      <c r="G503" s="413">
        <v>1037832.69</v>
      </c>
      <c r="J503" s="48"/>
      <c r="K503" s="351"/>
    </row>
    <row r="504" spans="1:11" ht="10.5" customHeight="1">
      <c r="A504" s="322">
        <v>42625</v>
      </c>
      <c r="B504" s="9" t="s">
        <v>4185</v>
      </c>
      <c r="C504" s="48" t="s">
        <v>6791</v>
      </c>
      <c r="D504" s="341"/>
      <c r="E504" s="48">
        <v>14746.01</v>
      </c>
      <c r="F504" s="81">
        <v>87</v>
      </c>
      <c r="G504" s="48">
        <v>1038193.93</v>
      </c>
      <c r="H504" s="347" t="s">
        <v>7332</v>
      </c>
      <c r="J504" s="48"/>
      <c r="K504" s="351"/>
    </row>
    <row r="505" spans="1:11" ht="10.5" customHeight="1">
      <c r="A505" s="411">
        <v>42625</v>
      </c>
      <c r="B505" s="412" t="s">
        <v>4180</v>
      </c>
      <c r="C505" s="413">
        <v>7.17</v>
      </c>
      <c r="D505" s="341">
        <v>205</v>
      </c>
      <c r="E505" s="413" t="s">
        <v>6791</v>
      </c>
      <c r="F505" s="81"/>
      <c r="G505" s="413">
        <v>1023447.92</v>
      </c>
      <c r="J505" s="48"/>
      <c r="K505" s="351"/>
    </row>
    <row r="506" spans="1:11" ht="10.5" customHeight="1">
      <c r="A506" s="411">
        <v>42625</v>
      </c>
      <c r="B506" s="412" t="s">
        <v>4181</v>
      </c>
      <c r="C506" s="413">
        <v>44.82</v>
      </c>
      <c r="D506" s="341">
        <v>205</v>
      </c>
      <c r="E506" s="413" t="s">
        <v>6791</v>
      </c>
      <c r="F506" s="81"/>
      <c r="G506" s="413">
        <v>1023455.09</v>
      </c>
      <c r="J506" s="48"/>
      <c r="K506" s="351"/>
    </row>
    <row r="507" spans="1:11" ht="10.5" customHeight="1">
      <c r="A507" s="322">
        <v>42625</v>
      </c>
      <c r="B507" s="9" t="s">
        <v>4182</v>
      </c>
      <c r="C507" s="48" t="s">
        <v>6791</v>
      </c>
      <c r="D507" s="341"/>
      <c r="E507" s="48">
        <v>3346.44</v>
      </c>
      <c r="F507" s="81">
        <v>74</v>
      </c>
      <c r="G507" s="48">
        <v>1023499.91</v>
      </c>
      <c r="H507" s="347" t="s">
        <v>7333</v>
      </c>
      <c r="J507" s="48"/>
      <c r="K507" s="351"/>
    </row>
    <row r="508" spans="1:11" ht="10.5" customHeight="1">
      <c r="A508" s="411">
        <v>42625</v>
      </c>
      <c r="B508" s="412" t="s">
        <v>4183</v>
      </c>
      <c r="C508" s="413">
        <v>20.69</v>
      </c>
      <c r="D508" s="341">
        <v>205</v>
      </c>
      <c r="E508" s="413" t="s">
        <v>6791</v>
      </c>
      <c r="F508" s="81"/>
      <c r="G508" s="413">
        <v>1020153.47</v>
      </c>
      <c r="J508" s="48"/>
      <c r="K508" s="351"/>
    </row>
    <row r="509" spans="1:11" ht="10.5" customHeight="1">
      <c r="A509" s="411">
        <v>42625</v>
      </c>
      <c r="B509" s="412" t="s">
        <v>4184</v>
      </c>
      <c r="C509" s="413">
        <v>129.34</v>
      </c>
      <c r="D509" s="341">
        <v>205</v>
      </c>
      <c r="E509" s="413" t="s">
        <v>6791</v>
      </c>
      <c r="F509" s="81"/>
      <c r="G509" s="413">
        <v>1020174.16</v>
      </c>
      <c r="J509" s="48"/>
      <c r="K509" s="351"/>
    </row>
    <row r="510" spans="1:11" ht="10.5" customHeight="1">
      <c r="A510" s="322">
        <v>42625</v>
      </c>
      <c r="B510" s="9" t="s">
        <v>4185</v>
      </c>
      <c r="C510" s="48" t="s">
        <v>6791</v>
      </c>
      <c r="D510" s="341"/>
      <c r="E510" s="48">
        <v>5279.98</v>
      </c>
      <c r="F510" s="81">
        <v>74</v>
      </c>
      <c r="G510" s="48">
        <v>1020303.5</v>
      </c>
      <c r="H510" s="347" t="s">
        <v>7333</v>
      </c>
      <c r="J510" s="48"/>
      <c r="K510" s="351"/>
    </row>
    <row r="511" spans="1:11" ht="10.5" customHeight="1">
      <c r="A511" s="411">
        <v>42625</v>
      </c>
      <c r="B511" s="412" t="s">
        <v>4183</v>
      </c>
      <c r="C511" s="413">
        <v>78.400000000000006</v>
      </c>
      <c r="D511" s="341">
        <v>205</v>
      </c>
      <c r="E511" s="413" t="s">
        <v>6791</v>
      </c>
      <c r="F511" s="81"/>
      <c r="G511" s="413">
        <v>1015023.52</v>
      </c>
      <c r="J511" s="48"/>
      <c r="K511" s="351"/>
    </row>
    <row r="512" spans="1:11" ht="10.5" customHeight="1">
      <c r="A512" s="411">
        <v>42625</v>
      </c>
      <c r="B512" s="412" t="s">
        <v>4184</v>
      </c>
      <c r="C512" s="413">
        <v>490</v>
      </c>
      <c r="D512" s="341">
        <v>205</v>
      </c>
      <c r="E512" s="413" t="s">
        <v>6791</v>
      </c>
      <c r="F512" s="81"/>
      <c r="G512" s="413">
        <v>1015101.92</v>
      </c>
      <c r="J512" s="48"/>
      <c r="K512" s="351"/>
    </row>
    <row r="513" spans="1:11" ht="10.5" customHeight="1">
      <c r="A513" s="322">
        <v>42625</v>
      </c>
      <c r="B513" s="9" t="s">
        <v>4185</v>
      </c>
      <c r="C513" s="48" t="s">
        <v>6791</v>
      </c>
      <c r="D513" s="341"/>
      <c r="E513" s="48">
        <v>20000</v>
      </c>
      <c r="F513" s="81">
        <v>54</v>
      </c>
      <c r="G513" s="48">
        <v>1015591.92</v>
      </c>
      <c r="H513" s="333" t="s">
        <v>7334</v>
      </c>
      <c r="J513" s="48"/>
      <c r="K513" s="351"/>
    </row>
    <row r="514" spans="1:11" ht="10.5" customHeight="1">
      <c r="A514" s="322">
        <v>42623</v>
      </c>
      <c r="B514" s="9" t="s">
        <v>7335</v>
      </c>
      <c r="C514" s="48" t="s">
        <v>6791</v>
      </c>
      <c r="D514" s="341"/>
      <c r="E514" s="48">
        <v>379600</v>
      </c>
      <c r="F514" s="81">
        <v>96</v>
      </c>
      <c r="G514" s="48">
        <v>995591.92</v>
      </c>
      <c r="H514" s="333" t="s">
        <v>7336</v>
      </c>
      <c r="J514" s="48"/>
      <c r="K514" s="351"/>
    </row>
    <row r="515" spans="1:11" ht="10.5" customHeight="1">
      <c r="A515" s="322">
        <v>42623</v>
      </c>
      <c r="B515" s="284" t="s">
        <v>7337</v>
      </c>
      <c r="C515" s="48">
        <v>5000</v>
      </c>
      <c r="D515" s="341">
        <v>204</v>
      </c>
      <c r="E515" s="48" t="s">
        <v>6791</v>
      </c>
      <c r="F515" s="81"/>
      <c r="G515" s="48">
        <v>615991.92000000004</v>
      </c>
      <c r="H515" s="333" t="s">
        <v>6793</v>
      </c>
      <c r="J515" s="48"/>
      <c r="K515" s="351"/>
    </row>
    <row r="516" spans="1:11" ht="10.5" customHeight="1">
      <c r="A516" s="322">
        <v>42623</v>
      </c>
      <c r="B516" s="9" t="s">
        <v>5077</v>
      </c>
      <c r="C516" s="48" t="s">
        <v>6791</v>
      </c>
      <c r="D516" s="341"/>
      <c r="E516" s="48">
        <v>1980</v>
      </c>
      <c r="F516" s="81">
        <v>72</v>
      </c>
      <c r="G516" s="48">
        <v>620991.92000000004</v>
      </c>
      <c r="H516" s="333" t="s">
        <v>7338</v>
      </c>
      <c r="J516" s="48"/>
      <c r="K516" s="351"/>
    </row>
    <row r="517" spans="1:11" ht="10.5" customHeight="1">
      <c r="A517" s="322">
        <v>42623</v>
      </c>
      <c r="B517" s="9" t="s">
        <v>5045</v>
      </c>
      <c r="C517" s="48" t="s">
        <v>6791</v>
      </c>
      <c r="D517" s="341"/>
      <c r="E517" s="48">
        <v>50548.92</v>
      </c>
      <c r="F517" s="81">
        <v>84</v>
      </c>
      <c r="G517" s="48">
        <v>619011.92000000004</v>
      </c>
      <c r="H517" s="333" t="s">
        <v>7339</v>
      </c>
      <c r="J517" s="48"/>
      <c r="K517" s="351"/>
    </row>
    <row r="518" spans="1:11" ht="10.5" customHeight="1">
      <c r="A518" s="322">
        <v>42623</v>
      </c>
      <c r="B518" s="9" t="s">
        <v>7340</v>
      </c>
      <c r="C518" s="48" t="s">
        <v>6791</v>
      </c>
      <c r="D518" s="341"/>
      <c r="E518" s="48">
        <v>69646.28</v>
      </c>
      <c r="F518" s="81">
        <v>65</v>
      </c>
      <c r="G518" s="48">
        <v>568463</v>
      </c>
      <c r="H518" s="333" t="s">
        <v>7341</v>
      </c>
      <c r="J518" s="48"/>
      <c r="K518" s="351"/>
    </row>
    <row r="519" spans="1:11" ht="10.5" customHeight="1">
      <c r="A519" s="322">
        <v>42623</v>
      </c>
      <c r="B519" s="9" t="s">
        <v>7342</v>
      </c>
      <c r="C519" s="48" t="s">
        <v>6791</v>
      </c>
      <c r="D519" s="341"/>
      <c r="E519" s="48">
        <v>4126.62</v>
      </c>
      <c r="F519" s="81">
        <v>57</v>
      </c>
      <c r="G519" s="48">
        <v>498816.72</v>
      </c>
      <c r="H519" s="333" t="s">
        <v>7343</v>
      </c>
      <c r="J519" s="48"/>
      <c r="K519" s="351"/>
    </row>
    <row r="520" spans="1:11" ht="10.5" customHeight="1">
      <c r="A520" s="322">
        <v>42625</v>
      </c>
      <c r="B520" s="9" t="s">
        <v>7344</v>
      </c>
      <c r="C520" s="48">
        <v>268000</v>
      </c>
      <c r="D520" s="341" t="s">
        <v>770</v>
      </c>
      <c r="E520" s="48" t="s">
        <v>6791</v>
      </c>
      <c r="F520" s="81"/>
      <c r="G520" s="48">
        <v>494690.1</v>
      </c>
      <c r="J520" s="48"/>
      <c r="K520" s="351"/>
    </row>
    <row r="521" spans="1:11" ht="10.5" customHeight="1">
      <c r="A521" s="322">
        <v>42622</v>
      </c>
      <c r="B521" s="9" t="s">
        <v>7345</v>
      </c>
      <c r="C521" s="48" t="s">
        <v>6791</v>
      </c>
      <c r="D521" s="341"/>
      <c r="E521" s="48">
        <v>590</v>
      </c>
      <c r="F521" s="81"/>
      <c r="G521" s="48">
        <v>762690.1</v>
      </c>
      <c r="H521" s="333" t="s">
        <v>7346</v>
      </c>
      <c r="I521" s="2" t="s">
        <v>5254</v>
      </c>
      <c r="J521" s="48"/>
      <c r="K521" s="351"/>
    </row>
    <row r="522" spans="1:11" ht="10.5" customHeight="1">
      <c r="A522" s="322">
        <v>42622</v>
      </c>
      <c r="B522" s="9" t="s">
        <v>7347</v>
      </c>
      <c r="C522" s="48">
        <v>508.97</v>
      </c>
      <c r="D522" s="341">
        <v>54</v>
      </c>
      <c r="E522" s="48" t="s">
        <v>6791</v>
      </c>
      <c r="F522" s="81"/>
      <c r="G522" s="48">
        <v>762100.1</v>
      </c>
      <c r="J522" s="48"/>
      <c r="K522" s="351"/>
    </row>
    <row r="523" spans="1:11" ht="10.5" customHeight="1">
      <c r="A523" s="322">
        <v>42622</v>
      </c>
      <c r="B523" s="9" t="s">
        <v>7348</v>
      </c>
      <c r="C523" s="48">
        <v>74057.179999999993</v>
      </c>
      <c r="D523" s="341">
        <v>56</v>
      </c>
      <c r="E523" s="48" t="s">
        <v>6791</v>
      </c>
      <c r="F523" s="81"/>
      <c r="G523" s="48">
        <v>762609.07</v>
      </c>
      <c r="J523" s="48"/>
      <c r="K523" s="351"/>
    </row>
    <row r="524" spans="1:11" ht="10.5" customHeight="1">
      <c r="A524" s="322">
        <v>42622</v>
      </c>
      <c r="B524" s="9" t="s">
        <v>7348</v>
      </c>
      <c r="C524" s="48">
        <v>51873.07</v>
      </c>
      <c r="D524" s="341">
        <v>55</v>
      </c>
      <c r="E524" s="48" t="s">
        <v>6791</v>
      </c>
      <c r="F524" s="81"/>
      <c r="G524" s="48">
        <v>836666.25</v>
      </c>
      <c r="J524" s="48"/>
      <c r="K524" s="351"/>
    </row>
    <row r="525" spans="1:11" ht="10.5" customHeight="1">
      <c r="A525" s="322">
        <v>42622</v>
      </c>
      <c r="B525" s="9" t="s">
        <v>7349</v>
      </c>
      <c r="C525" s="48" t="s">
        <v>6791</v>
      </c>
      <c r="D525" s="341"/>
      <c r="E525" s="48">
        <v>1025</v>
      </c>
      <c r="F525" s="81">
        <v>76</v>
      </c>
      <c r="G525" s="48">
        <v>888539.32</v>
      </c>
      <c r="H525" s="333" t="s">
        <v>7350</v>
      </c>
      <c r="J525" s="48"/>
      <c r="K525" s="351"/>
    </row>
    <row r="526" spans="1:11" ht="10.5" customHeight="1">
      <c r="A526" s="322">
        <v>42622</v>
      </c>
      <c r="B526" s="414" t="s">
        <v>7351</v>
      </c>
      <c r="C526" s="48" t="s">
        <v>6791</v>
      </c>
      <c r="D526" s="341"/>
      <c r="E526" s="48">
        <v>276542.71999999997</v>
      </c>
      <c r="F526" s="81">
        <v>79</v>
      </c>
      <c r="G526" s="48">
        <v>887514.32</v>
      </c>
      <c r="H526" s="333" t="s">
        <v>841</v>
      </c>
      <c r="J526" s="48"/>
      <c r="K526" s="351"/>
    </row>
    <row r="527" spans="1:11" ht="10.5" customHeight="1">
      <c r="A527" s="322">
        <v>42622</v>
      </c>
      <c r="B527" s="414" t="s">
        <v>7352</v>
      </c>
      <c r="C527" s="48" t="s">
        <v>6791</v>
      </c>
      <c r="D527" s="341"/>
      <c r="E527" s="48">
        <v>204886.16</v>
      </c>
      <c r="F527" s="81">
        <v>78</v>
      </c>
      <c r="G527" s="48">
        <v>610971.6</v>
      </c>
      <c r="H527" s="333" t="s">
        <v>841</v>
      </c>
      <c r="J527" s="48"/>
      <c r="K527" s="351"/>
    </row>
    <row r="528" spans="1:11" ht="10.5" customHeight="1">
      <c r="A528" s="322">
        <v>42622</v>
      </c>
      <c r="B528" s="414" t="s">
        <v>7353</v>
      </c>
      <c r="C528" s="48" t="s">
        <v>6791</v>
      </c>
      <c r="D528" s="341"/>
      <c r="E528" s="48">
        <v>12557.38</v>
      </c>
      <c r="F528" s="81">
        <v>80</v>
      </c>
      <c r="G528" s="48">
        <v>406085.44</v>
      </c>
      <c r="H528" s="333" t="s">
        <v>841</v>
      </c>
      <c r="J528" s="48"/>
      <c r="K528" s="351"/>
    </row>
    <row r="529" spans="1:11" ht="10.5" customHeight="1">
      <c r="A529" s="322">
        <v>42622</v>
      </c>
      <c r="B529" s="414" t="s">
        <v>7354</v>
      </c>
      <c r="C529" s="48" t="s">
        <v>6791</v>
      </c>
      <c r="D529" s="341"/>
      <c r="E529" s="48">
        <v>6379.25</v>
      </c>
      <c r="F529" s="81">
        <v>81</v>
      </c>
      <c r="G529" s="48">
        <v>393528.06</v>
      </c>
      <c r="H529" s="333" t="s">
        <v>7355</v>
      </c>
      <c r="I529" s="333" t="s">
        <v>841</v>
      </c>
      <c r="J529" s="48"/>
      <c r="K529" s="351"/>
    </row>
    <row r="530" spans="1:11" ht="10.5" customHeight="1">
      <c r="A530" s="322">
        <v>42622</v>
      </c>
      <c r="B530" s="9" t="s">
        <v>7356</v>
      </c>
      <c r="C530" s="48">
        <v>245800</v>
      </c>
      <c r="D530" s="341">
        <v>53</v>
      </c>
      <c r="E530" s="48" t="s">
        <v>6791</v>
      </c>
      <c r="F530" s="81"/>
      <c r="G530" s="48">
        <v>387148.81</v>
      </c>
      <c r="J530" s="48"/>
      <c r="K530" s="351"/>
    </row>
    <row r="531" spans="1:11" ht="10.5" customHeight="1">
      <c r="A531" s="322">
        <v>42622</v>
      </c>
      <c r="B531" s="9" t="s">
        <v>7357</v>
      </c>
      <c r="C531" s="48" t="s">
        <v>6791</v>
      </c>
      <c r="D531" s="341"/>
      <c r="E531" s="48">
        <v>2390</v>
      </c>
      <c r="F531" s="81"/>
      <c r="G531" s="48">
        <v>632948.81000000006</v>
      </c>
      <c r="J531" s="48"/>
      <c r="K531" s="351"/>
    </row>
    <row r="532" spans="1:11" ht="10.5" customHeight="1">
      <c r="A532" s="322">
        <v>42622</v>
      </c>
      <c r="B532" s="9" t="s">
        <v>7358</v>
      </c>
      <c r="C532" s="48" t="s">
        <v>6791</v>
      </c>
      <c r="D532" s="341"/>
      <c r="E532" s="48">
        <v>3467.93</v>
      </c>
      <c r="F532" s="81">
        <v>75</v>
      </c>
      <c r="G532" s="48">
        <v>630558.81000000006</v>
      </c>
      <c r="H532" s="333" t="s">
        <v>7359</v>
      </c>
      <c r="J532" s="48"/>
      <c r="K532" s="351"/>
    </row>
    <row r="533" spans="1:11" ht="10.5" customHeight="1">
      <c r="A533" s="322">
        <v>42622</v>
      </c>
      <c r="B533" s="9" t="s">
        <v>7360</v>
      </c>
      <c r="C533" s="48">
        <v>1400759.7</v>
      </c>
      <c r="D533" s="341">
        <v>52</v>
      </c>
      <c r="E533" s="48" t="s">
        <v>6791</v>
      </c>
      <c r="F533" s="81"/>
      <c r="G533" s="48">
        <v>627090.88</v>
      </c>
      <c r="J533" s="48"/>
      <c r="K533" s="351"/>
    </row>
    <row r="534" spans="1:11" ht="10.5" customHeight="1">
      <c r="A534" s="322">
        <v>42622</v>
      </c>
      <c r="B534" s="9" t="s">
        <v>7361</v>
      </c>
      <c r="C534" s="48" t="s">
        <v>6791</v>
      </c>
      <c r="D534" s="341"/>
      <c r="E534" s="48">
        <v>789000</v>
      </c>
      <c r="F534" s="81">
        <v>82</v>
      </c>
      <c r="G534" s="48">
        <v>2027850.58</v>
      </c>
      <c r="H534" s="333" t="s">
        <v>7362</v>
      </c>
      <c r="J534" s="48"/>
      <c r="K534" s="351"/>
    </row>
    <row r="535" spans="1:11" ht="10.5" customHeight="1">
      <c r="A535" s="322">
        <v>42622</v>
      </c>
      <c r="B535" s="284" t="s">
        <v>5127</v>
      </c>
      <c r="C535" s="48">
        <v>5000</v>
      </c>
      <c r="D535" s="341">
        <v>204</v>
      </c>
      <c r="E535" s="48" t="s">
        <v>6791</v>
      </c>
      <c r="F535" s="81"/>
      <c r="G535" s="48">
        <v>1238850.58</v>
      </c>
      <c r="H535" s="333" t="s">
        <v>6793</v>
      </c>
      <c r="J535" s="48"/>
      <c r="K535" s="351"/>
    </row>
    <row r="536" spans="1:11" ht="10.5" customHeight="1">
      <c r="A536" s="322">
        <v>42622</v>
      </c>
      <c r="B536" s="9" t="s">
        <v>7363</v>
      </c>
      <c r="C536" s="48">
        <v>26655.58</v>
      </c>
      <c r="D536" s="341"/>
      <c r="E536" s="48" t="s">
        <v>6791</v>
      </c>
      <c r="F536" s="81"/>
      <c r="G536" s="48">
        <v>1243850.58</v>
      </c>
      <c r="J536" s="48"/>
      <c r="K536" s="351"/>
    </row>
    <row r="537" spans="1:11" ht="10.5" customHeight="1">
      <c r="A537" s="322">
        <v>42622</v>
      </c>
      <c r="B537" s="9" t="s">
        <v>7364</v>
      </c>
      <c r="C537" s="48" t="s">
        <v>6791</v>
      </c>
      <c r="D537" s="341"/>
      <c r="E537" s="48">
        <v>3230</v>
      </c>
      <c r="F537" s="81">
        <v>70</v>
      </c>
      <c r="G537" s="48">
        <v>1270506.1599999999</v>
      </c>
      <c r="H537" s="333" t="s">
        <v>7365</v>
      </c>
      <c r="J537" s="48"/>
      <c r="K537" s="351"/>
    </row>
    <row r="538" spans="1:11" ht="10.5" customHeight="1">
      <c r="A538" s="322">
        <v>42622</v>
      </c>
      <c r="B538" s="9" t="s">
        <v>7366</v>
      </c>
      <c r="C538" s="48" t="s">
        <v>6791</v>
      </c>
      <c r="D538" s="341"/>
      <c r="E538" s="48">
        <v>168470.39999999999</v>
      </c>
      <c r="F538" s="81">
        <v>53</v>
      </c>
      <c r="G538" s="48">
        <v>1267276.1599999999</v>
      </c>
      <c r="H538" s="333" t="s">
        <v>7367</v>
      </c>
      <c r="J538" s="48"/>
      <c r="K538" s="351"/>
    </row>
    <row r="539" spans="1:11" ht="10.5" customHeight="1">
      <c r="A539" s="322">
        <v>42622</v>
      </c>
      <c r="B539" s="9" t="s">
        <v>7368</v>
      </c>
      <c r="C539" s="48" t="s">
        <v>6791</v>
      </c>
      <c r="D539" s="341"/>
      <c r="E539" s="48">
        <v>36183.620000000003</v>
      </c>
      <c r="F539" s="81">
        <v>45</v>
      </c>
      <c r="G539" s="48">
        <v>1098805.76</v>
      </c>
      <c r="H539" s="333" t="s">
        <v>7369</v>
      </c>
      <c r="J539" s="48"/>
      <c r="K539" s="351"/>
    </row>
    <row r="540" spans="1:11" ht="10.5" customHeight="1">
      <c r="A540" s="322">
        <v>42622</v>
      </c>
      <c r="B540" s="9" t="s">
        <v>7370</v>
      </c>
      <c r="C540" s="48" t="s">
        <v>6791</v>
      </c>
      <c r="D540" s="341"/>
      <c r="E540" s="48">
        <v>74715.460000000006</v>
      </c>
      <c r="F540" s="81">
        <v>50</v>
      </c>
      <c r="G540" s="48">
        <v>1062622.1399999999</v>
      </c>
      <c r="H540" s="333" t="s">
        <v>7371</v>
      </c>
      <c r="J540" s="48"/>
      <c r="K540" s="351"/>
    </row>
    <row r="541" spans="1:11" ht="10.5" customHeight="1">
      <c r="A541" s="322">
        <v>42622</v>
      </c>
      <c r="B541" s="418" t="s">
        <v>7372</v>
      </c>
      <c r="C541" s="48" t="s">
        <v>6791</v>
      </c>
      <c r="D541" s="341"/>
      <c r="E541" s="48">
        <v>1831.04</v>
      </c>
      <c r="F541" s="81" t="s">
        <v>779</v>
      </c>
      <c r="G541" s="48">
        <v>987906.68</v>
      </c>
      <c r="H541" s="333" t="s">
        <v>7373</v>
      </c>
      <c r="J541" s="48"/>
      <c r="K541" s="351"/>
    </row>
    <row r="542" spans="1:11" ht="10.5" customHeight="1">
      <c r="A542" s="411">
        <v>42622</v>
      </c>
      <c r="B542" s="412" t="s">
        <v>4180</v>
      </c>
      <c r="C542" s="413">
        <v>11.84</v>
      </c>
      <c r="D542" s="341">
        <v>205</v>
      </c>
      <c r="E542" s="413" t="s">
        <v>6791</v>
      </c>
      <c r="F542" s="81"/>
      <c r="G542" s="413">
        <v>986075.64</v>
      </c>
      <c r="J542" s="48"/>
      <c r="K542" s="351"/>
    </row>
    <row r="543" spans="1:11" ht="10.5" customHeight="1">
      <c r="A543" s="411">
        <v>42622</v>
      </c>
      <c r="B543" s="412" t="s">
        <v>4181</v>
      </c>
      <c r="C543" s="413">
        <v>74</v>
      </c>
      <c r="D543" s="341">
        <v>205</v>
      </c>
      <c r="E543" s="413" t="s">
        <v>6791</v>
      </c>
      <c r="F543" s="81"/>
      <c r="G543" s="413">
        <v>986087.48</v>
      </c>
      <c r="J543" s="48"/>
      <c r="K543" s="351"/>
    </row>
    <row r="544" spans="1:11" ht="10.5" customHeight="1">
      <c r="A544" s="322">
        <v>42622</v>
      </c>
      <c r="B544" s="9" t="s">
        <v>4182</v>
      </c>
      <c r="C544" s="48" t="s">
        <v>6791</v>
      </c>
      <c r="D544" s="341"/>
      <c r="E544" s="48">
        <v>21417.55</v>
      </c>
      <c r="F544" s="81">
        <v>58</v>
      </c>
      <c r="G544" s="48">
        <v>986161.48</v>
      </c>
      <c r="H544" s="347" t="s">
        <v>7374</v>
      </c>
      <c r="J544" s="48"/>
      <c r="K544" s="351"/>
    </row>
    <row r="545" spans="1:11" ht="10.5" customHeight="1">
      <c r="A545" s="411">
        <v>42622</v>
      </c>
      <c r="B545" s="412" t="s">
        <v>4183</v>
      </c>
      <c r="C545" s="413">
        <v>142.79</v>
      </c>
      <c r="D545" s="341">
        <v>205</v>
      </c>
      <c r="E545" s="413" t="s">
        <v>6791</v>
      </c>
      <c r="F545" s="81"/>
      <c r="G545" s="413">
        <v>964743.93</v>
      </c>
      <c r="J545" s="48"/>
      <c r="K545" s="351"/>
    </row>
    <row r="546" spans="1:11" ht="10.5" customHeight="1">
      <c r="A546" s="411">
        <v>42622</v>
      </c>
      <c r="B546" s="412" t="s">
        <v>4184</v>
      </c>
      <c r="C546" s="413">
        <v>892.44</v>
      </c>
      <c r="D546" s="341">
        <v>205</v>
      </c>
      <c r="E546" s="413" t="s">
        <v>6791</v>
      </c>
      <c r="F546" s="81"/>
      <c r="G546" s="413">
        <v>964886.72</v>
      </c>
      <c r="J546" s="48"/>
      <c r="K546" s="351"/>
    </row>
    <row r="547" spans="1:11" ht="10.5" customHeight="1">
      <c r="A547" s="322">
        <v>42622</v>
      </c>
      <c r="B547" s="9" t="s">
        <v>4185</v>
      </c>
      <c r="C547" s="48" t="s">
        <v>6791</v>
      </c>
      <c r="D547" s="341"/>
      <c r="E547" s="48">
        <v>36427.06</v>
      </c>
      <c r="F547" s="81">
        <v>58</v>
      </c>
      <c r="G547" s="48">
        <v>965779.16</v>
      </c>
      <c r="H547" s="347" t="s">
        <v>7374</v>
      </c>
      <c r="J547" s="48"/>
      <c r="K547" s="351"/>
    </row>
    <row r="548" spans="1:11" ht="10.5" customHeight="1">
      <c r="A548" s="322">
        <v>42622</v>
      </c>
      <c r="B548" s="9" t="s">
        <v>7375</v>
      </c>
      <c r="C548" s="48">
        <v>202442.88</v>
      </c>
      <c r="D548" s="341">
        <v>33</v>
      </c>
      <c r="E548" s="48" t="s">
        <v>6791</v>
      </c>
      <c r="F548" s="81"/>
      <c r="G548" s="48">
        <v>929352.1</v>
      </c>
      <c r="J548" s="48"/>
      <c r="K548" s="351"/>
    </row>
    <row r="549" spans="1:11" ht="10.5" customHeight="1">
      <c r="A549" s="322">
        <v>42621</v>
      </c>
      <c r="B549" s="414" t="s">
        <v>7376</v>
      </c>
      <c r="C549" s="48" t="s">
        <v>6791</v>
      </c>
      <c r="D549" s="341"/>
      <c r="E549" s="48">
        <v>45091.38</v>
      </c>
      <c r="F549" s="81">
        <v>500</v>
      </c>
      <c r="G549" s="48">
        <v>1131794.98</v>
      </c>
      <c r="H549" s="333" t="s">
        <v>7377</v>
      </c>
      <c r="J549" s="48"/>
      <c r="K549" s="351"/>
    </row>
    <row r="550" spans="1:11" ht="11.25" customHeight="1">
      <c r="A550" s="322">
        <v>42621</v>
      </c>
      <c r="B550" s="9" t="s">
        <v>7378</v>
      </c>
      <c r="C550" s="48" t="s">
        <v>6791</v>
      </c>
      <c r="D550" s="341"/>
      <c r="E550" s="48">
        <v>7551</v>
      </c>
      <c r="F550" s="81">
        <v>153</v>
      </c>
      <c r="G550" s="48">
        <v>1086703.6000000001</v>
      </c>
      <c r="H550" s="333" t="s">
        <v>7379</v>
      </c>
      <c r="J550" s="48"/>
      <c r="K550" s="351"/>
    </row>
    <row r="551" spans="1:11" ht="11.25" customHeight="1">
      <c r="A551" s="322">
        <v>42621</v>
      </c>
      <c r="B551" s="9" t="s">
        <v>5045</v>
      </c>
      <c r="C551" s="48" t="s">
        <v>6791</v>
      </c>
      <c r="D551" s="341"/>
      <c r="E551" s="48">
        <v>70300</v>
      </c>
      <c r="F551" s="81">
        <v>61</v>
      </c>
      <c r="G551" s="48">
        <v>1079152.6000000001</v>
      </c>
      <c r="H551" s="333" t="s">
        <v>7380</v>
      </c>
      <c r="J551" s="48"/>
      <c r="K551" s="351"/>
    </row>
    <row r="552" spans="1:11" ht="11.25" customHeight="1">
      <c r="A552" s="322">
        <v>42621</v>
      </c>
      <c r="B552" s="414" t="s">
        <v>7381</v>
      </c>
      <c r="C552" s="48" t="s">
        <v>6791</v>
      </c>
      <c r="D552" s="341"/>
      <c r="E552" s="48">
        <v>9401.0300000000007</v>
      </c>
      <c r="F552" s="81">
        <v>59</v>
      </c>
      <c r="G552" s="48">
        <v>1008852.6</v>
      </c>
      <c r="H552" s="333" t="s">
        <v>7382</v>
      </c>
      <c r="J552" s="48"/>
      <c r="K552" s="351"/>
    </row>
    <row r="553" spans="1:11" ht="11.25" customHeight="1">
      <c r="A553" s="322">
        <v>42621</v>
      </c>
      <c r="B553" s="9" t="s">
        <v>7383</v>
      </c>
      <c r="C553" s="48" t="s">
        <v>6791</v>
      </c>
      <c r="D553" s="341"/>
      <c r="E553" s="48">
        <v>1025</v>
      </c>
      <c r="F553" s="81">
        <v>64</v>
      </c>
      <c r="G553" s="48">
        <v>999451.57</v>
      </c>
      <c r="H553" s="333" t="s">
        <v>7384</v>
      </c>
      <c r="I553" s="2" t="s">
        <v>7385</v>
      </c>
      <c r="J553" s="48"/>
      <c r="K553" s="351"/>
    </row>
    <row r="554" spans="1:11" ht="11.25" customHeight="1">
      <c r="A554" s="322">
        <v>42621</v>
      </c>
      <c r="B554" s="9" t="s">
        <v>7386</v>
      </c>
      <c r="C554" s="48">
        <v>23692</v>
      </c>
      <c r="D554" s="341">
        <v>30</v>
      </c>
      <c r="E554" s="48" t="s">
        <v>6791</v>
      </c>
      <c r="F554" s="81"/>
      <c r="G554" s="48">
        <v>998426.57</v>
      </c>
      <c r="J554" s="48"/>
      <c r="K554" s="351"/>
    </row>
    <row r="555" spans="1:11" ht="11.25" customHeight="1">
      <c r="A555" s="322">
        <v>42621</v>
      </c>
      <c r="B555" s="9" t="s">
        <v>7387</v>
      </c>
      <c r="C555" s="48">
        <v>8775.89</v>
      </c>
      <c r="D555" s="341">
        <v>45</v>
      </c>
      <c r="E555" s="48" t="s">
        <v>6791</v>
      </c>
      <c r="F555" s="81"/>
      <c r="G555" s="48">
        <v>1022118.57</v>
      </c>
      <c r="J555" s="48"/>
      <c r="K555" s="351"/>
    </row>
    <row r="556" spans="1:11" ht="11.25" customHeight="1">
      <c r="A556" s="322">
        <v>42621</v>
      </c>
      <c r="B556" s="9" t="s">
        <v>7388</v>
      </c>
      <c r="C556" s="48">
        <v>4000</v>
      </c>
      <c r="D556" s="341">
        <v>43</v>
      </c>
      <c r="E556" s="48" t="s">
        <v>6791</v>
      </c>
      <c r="F556" s="81"/>
      <c r="G556" s="48">
        <v>1030894.46</v>
      </c>
      <c r="J556" s="48"/>
      <c r="K556" s="351"/>
    </row>
    <row r="557" spans="1:11" ht="11.25" customHeight="1">
      <c r="A557" s="322">
        <v>42621</v>
      </c>
      <c r="B557" s="9" t="s">
        <v>7389</v>
      </c>
      <c r="C557" s="48">
        <v>4000</v>
      </c>
      <c r="D557" s="341">
        <v>44</v>
      </c>
      <c r="E557" s="48" t="s">
        <v>6791</v>
      </c>
      <c r="F557" s="81"/>
      <c r="G557" s="48">
        <v>1034894.46</v>
      </c>
      <c r="J557" s="48"/>
      <c r="K557" s="351"/>
    </row>
    <row r="558" spans="1:11" ht="11.25" customHeight="1">
      <c r="A558" s="322">
        <v>42621</v>
      </c>
      <c r="B558" s="9" t="s">
        <v>7390</v>
      </c>
      <c r="C558" s="48">
        <v>50000</v>
      </c>
      <c r="D558" s="341">
        <v>42</v>
      </c>
      <c r="E558" s="48" t="s">
        <v>6791</v>
      </c>
      <c r="F558" s="81"/>
      <c r="G558" s="48">
        <v>1038894.46</v>
      </c>
      <c r="J558" s="48"/>
      <c r="K558" s="351"/>
    </row>
    <row r="559" spans="1:11" ht="11.25" customHeight="1">
      <c r="A559" s="322">
        <v>42621</v>
      </c>
      <c r="B559" s="9" t="s">
        <v>7391</v>
      </c>
      <c r="C559" s="48">
        <v>175000</v>
      </c>
      <c r="D559" s="341">
        <v>38</v>
      </c>
      <c r="E559" s="48" t="s">
        <v>6791</v>
      </c>
      <c r="F559" s="81"/>
      <c r="G559" s="48">
        <v>1088894.46</v>
      </c>
      <c r="J559" s="48"/>
      <c r="K559" s="351"/>
    </row>
    <row r="560" spans="1:11" ht="11.25" customHeight="1">
      <c r="A560" s="322">
        <v>42621</v>
      </c>
      <c r="B560" s="9" t="s">
        <v>7392</v>
      </c>
      <c r="C560" s="48" t="s">
        <v>6791</v>
      </c>
      <c r="D560" s="341"/>
      <c r="E560" s="48">
        <v>1025</v>
      </c>
      <c r="F560" s="81">
        <v>113</v>
      </c>
      <c r="G560" s="48">
        <v>1263894.46</v>
      </c>
      <c r="H560" s="333" t="s">
        <v>7393</v>
      </c>
      <c r="I560" s="2" t="s">
        <v>7394</v>
      </c>
      <c r="J560" s="48"/>
      <c r="K560" s="351"/>
    </row>
    <row r="561" spans="1:11" ht="11.25" customHeight="1">
      <c r="A561" s="322">
        <v>42621</v>
      </c>
      <c r="B561" s="9" t="s">
        <v>7395</v>
      </c>
      <c r="C561" s="48">
        <v>100947.47</v>
      </c>
      <c r="D561" s="341">
        <v>6</v>
      </c>
      <c r="E561" s="48" t="s">
        <v>6791</v>
      </c>
      <c r="F561" s="81"/>
      <c r="G561" s="48">
        <v>1262869.46</v>
      </c>
      <c r="J561" s="48"/>
      <c r="K561" s="351"/>
    </row>
    <row r="562" spans="1:11" ht="11.25" customHeight="1">
      <c r="A562" s="322">
        <v>42621</v>
      </c>
      <c r="B562" s="9" t="s">
        <v>7396</v>
      </c>
      <c r="C562" s="48" t="s">
        <v>6791</v>
      </c>
      <c r="D562" s="341"/>
      <c r="E562" s="48">
        <v>789440</v>
      </c>
      <c r="F562" s="81">
        <v>66</v>
      </c>
      <c r="G562" s="48">
        <v>1363816.93</v>
      </c>
      <c r="H562" s="333" t="s">
        <v>7397</v>
      </c>
      <c r="J562" s="48"/>
      <c r="K562" s="351"/>
    </row>
    <row r="563" spans="1:11" ht="11.25" customHeight="1">
      <c r="A563" s="322">
        <v>42621</v>
      </c>
      <c r="B563" s="291" t="s">
        <v>7398</v>
      </c>
      <c r="C563" s="48" t="s">
        <v>6791</v>
      </c>
      <c r="D563" s="341"/>
      <c r="E563" s="48">
        <v>152553.76999999999</v>
      </c>
      <c r="F563" s="81">
        <v>139</v>
      </c>
      <c r="G563" s="48">
        <v>574376.93000000005</v>
      </c>
      <c r="H563" s="333" t="s">
        <v>7399</v>
      </c>
      <c r="I563" s="2" t="s">
        <v>7400</v>
      </c>
      <c r="J563" s="48"/>
      <c r="K563" s="351"/>
    </row>
    <row r="564" spans="1:11" ht="11.25" customHeight="1">
      <c r="A564" s="322">
        <v>42621</v>
      </c>
      <c r="B564" s="9" t="s">
        <v>5045</v>
      </c>
      <c r="C564" s="48" t="s">
        <v>6791</v>
      </c>
      <c r="D564" s="341"/>
      <c r="E564" s="48">
        <v>1500</v>
      </c>
      <c r="F564" s="81">
        <v>145</v>
      </c>
      <c r="G564" s="48">
        <v>421823.16</v>
      </c>
      <c r="H564" s="333" t="s">
        <v>7401</v>
      </c>
      <c r="J564" s="48"/>
      <c r="K564" s="351"/>
    </row>
    <row r="565" spans="1:11" ht="11.25" customHeight="1">
      <c r="A565" s="322">
        <v>42621</v>
      </c>
      <c r="B565" s="9" t="s">
        <v>7402</v>
      </c>
      <c r="C565" s="48">
        <v>131000</v>
      </c>
      <c r="D565" s="341">
        <v>50</v>
      </c>
      <c r="E565" s="48" t="s">
        <v>6791</v>
      </c>
      <c r="F565" s="81"/>
      <c r="G565" s="48">
        <v>420323.16</v>
      </c>
      <c r="J565" s="48"/>
      <c r="K565" s="351"/>
    </row>
    <row r="566" spans="1:11" ht="11.25" customHeight="1">
      <c r="A566" s="322">
        <v>42621</v>
      </c>
      <c r="B566" s="9" t="s">
        <v>7403</v>
      </c>
      <c r="C566" s="48">
        <v>131545</v>
      </c>
      <c r="D566" s="341">
        <v>51</v>
      </c>
      <c r="E566" s="48" t="s">
        <v>6791</v>
      </c>
      <c r="F566" s="81"/>
      <c r="G566" s="48">
        <v>551323.16</v>
      </c>
      <c r="J566" s="48"/>
      <c r="K566" s="351"/>
    </row>
    <row r="567" spans="1:11" ht="11.25" customHeight="1">
      <c r="A567" s="322">
        <v>42621</v>
      </c>
      <c r="B567" s="9" t="s">
        <v>7404</v>
      </c>
      <c r="C567" s="48">
        <v>132630</v>
      </c>
      <c r="D567" s="341">
        <v>49</v>
      </c>
      <c r="E567" s="48" t="s">
        <v>6791</v>
      </c>
      <c r="F567" s="81"/>
      <c r="G567" s="48">
        <v>682868.16</v>
      </c>
      <c r="J567" s="48"/>
      <c r="K567" s="351"/>
    </row>
    <row r="568" spans="1:11" ht="11.25" customHeight="1">
      <c r="A568" s="322">
        <v>42621</v>
      </c>
      <c r="B568" s="9" t="s">
        <v>7405</v>
      </c>
      <c r="C568" s="48">
        <v>108600</v>
      </c>
      <c r="D568" s="341">
        <v>48</v>
      </c>
      <c r="E568" s="48" t="s">
        <v>6791</v>
      </c>
      <c r="F568" s="81"/>
      <c r="G568" s="48">
        <v>815498.16</v>
      </c>
      <c r="J568" s="48"/>
      <c r="K568" s="351"/>
    </row>
    <row r="569" spans="1:11" ht="11.25" customHeight="1">
      <c r="A569" s="322">
        <v>42621</v>
      </c>
      <c r="B569" s="9" t="s">
        <v>7406</v>
      </c>
      <c r="C569" s="48">
        <v>148000</v>
      </c>
      <c r="D569" s="341">
        <v>47</v>
      </c>
      <c r="E569" s="48" t="s">
        <v>6791</v>
      </c>
      <c r="F569" s="81"/>
      <c r="G569" s="48">
        <v>924098.16</v>
      </c>
      <c r="J569" s="48"/>
      <c r="K569" s="351"/>
    </row>
    <row r="570" spans="1:11" ht="11.25" customHeight="1">
      <c r="A570" s="322">
        <v>42621</v>
      </c>
      <c r="B570" s="9" t="s">
        <v>7407</v>
      </c>
      <c r="C570" s="48" t="s">
        <v>6791</v>
      </c>
      <c r="D570" s="341"/>
      <c r="E570" s="48">
        <v>3030</v>
      </c>
      <c r="F570" s="81">
        <v>83</v>
      </c>
      <c r="G570" s="48">
        <v>1072098.1599999999</v>
      </c>
      <c r="H570" s="333" t="s">
        <v>7408</v>
      </c>
      <c r="I570" s="2" t="s">
        <v>7409</v>
      </c>
      <c r="J570" s="48"/>
      <c r="K570" s="351"/>
    </row>
    <row r="571" spans="1:11" ht="11.25" customHeight="1">
      <c r="A571" s="322">
        <v>42621</v>
      </c>
      <c r="B571" s="9" t="s">
        <v>7410</v>
      </c>
      <c r="C571" s="48" t="s">
        <v>6791</v>
      </c>
      <c r="D571" s="341"/>
      <c r="E571" s="48">
        <v>6000</v>
      </c>
      <c r="F571" s="81">
        <v>62</v>
      </c>
      <c r="G571" s="48">
        <v>1069068.1599999999</v>
      </c>
      <c r="H571" s="333" t="s">
        <v>7411</v>
      </c>
      <c r="J571" s="48"/>
      <c r="K571" s="351"/>
    </row>
    <row r="572" spans="1:11" ht="11.25" customHeight="1">
      <c r="A572" s="322">
        <v>42621</v>
      </c>
      <c r="B572" s="9" t="s">
        <v>5642</v>
      </c>
      <c r="C572" s="48" t="s">
        <v>6791</v>
      </c>
      <c r="D572" s="341"/>
      <c r="E572" s="48">
        <v>650015.86</v>
      </c>
      <c r="F572" s="81">
        <v>67</v>
      </c>
      <c r="G572" s="48">
        <v>1063068.1599999999</v>
      </c>
      <c r="H572" s="333" t="s">
        <v>7412</v>
      </c>
      <c r="J572" s="48"/>
      <c r="K572" s="351"/>
    </row>
    <row r="573" spans="1:11" ht="11.25" customHeight="1">
      <c r="A573" s="322">
        <v>42621</v>
      </c>
      <c r="B573" s="9" t="s">
        <v>7413</v>
      </c>
      <c r="C573" s="48" t="s">
        <v>6791</v>
      </c>
      <c r="D573" s="341"/>
      <c r="E573" s="48">
        <v>240000</v>
      </c>
      <c r="F573" s="81">
        <v>63</v>
      </c>
      <c r="G573" s="48">
        <v>413052.3</v>
      </c>
      <c r="H573" s="333" t="s">
        <v>7414</v>
      </c>
      <c r="J573" s="48"/>
      <c r="K573" s="351"/>
    </row>
    <row r="574" spans="1:11" ht="11.25" customHeight="1">
      <c r="A574" s="322">
        <v>42621</v>
      </c>
      <c r="B574" s="9" t="s">
        <v>7415</v>
      </c>
      <c r="C574" s="48" t="s">
        <v>6791</v>
      </c>
      <c r="D574" s="341"/>
      <c r="E574" s="48">
        <v>1500</v>
      </c>
      <c r="F574" s="81"/>
      <c r="G574" s="48">
        <v>173052.3</v>
      </c>
      <c r="H574" s="333" t="s">
        <v>7416</v>
      </c>
      <c r="J574" s="48"/>
      <c r="K574" s="351"/>
    </row>
    <row r="575" spans="1:11" ht="11.25" customHeight="1">
      <c r="A575" s="322">
        <v>42621</v>
      </c>
      <c r="B575" s="284" t="s">
        <v>7417</v>
      </c>
      <c r="C575" s="48">
        <v>5000</v>
      </c>
      <c r="D575" s="341">
        <v>204</v>
      </c>
      <c r="E575" s="48" t="s">
        <v>6791</v>
      </c>
      <c r="F575" s="81"/>
      <c r="G575" s="48">
        <v>171552.3</v>
      </c>
      <c r="H575" s="333" t="s">
        <v>6793</v>
      </c>
      <c r="J575" s="48"/>
      <c r="K575" s="351"/>
    </row>
    <row r="576" spans="1:11" ht="11.25" customHeight="1">
      <c r="A576" s="322">
        <v>42621</v>
      </c>
      <c r="B576" s="9" t="s">
        <v>7418</v>
      </c>
      <c r="C576" s="48" t="s">
        <v>6791</v>
      </c>
      <c r="D576" s="341"/>
      <c r="E576" s="48">
        <v>7235.52</v>
      </c>
      <c r="F576" s="81">
        <v>37</v>
      </c>
      <c r="G576" s="48">
        <v>176552.3</v>
      </c>
      <c r="H576" s="333" t="s">
        <v>7419</v>
      </c>
      <c r="J576" s="48"/>
      <c r="K576" s="351"/>
    </row>
    <row r="577" spans="1:11">
      <c r="A577" s="322">
        <v>42621</v>
      </c>
      <c r="B577" s="418" t="s">
        <v>7420</v>
      </c>
      <c r="C577" s="48" t="s">
        <v>6791</v>
      </c>
      <c r="D577" s="341"/>
      <c r="E577" s="48">
        <v>1852.58</v>
      </c>
      <c r="F577" s="81" t="s">
        <v>779</v>
      </c>
      <c r="G577" s="48">
        <v>169316.78</v>
      </c>
      <c r="H577" s="333" t="s">
        <v>7421</v>
      </c>
      <c r="J577" s="48"/>
      <c r="K577" s="351"/>
    </row>
    <row r="578" spans="1:11" ht="11.25" customHeight="1">
      <c r="A578" s="411">
        <v>42621</v>
      </c>
      <c r="B578" s="412" t="s">
        <v>4180</v>
      </c>
      <c r="C578" s="413">
        <v>5.76</v>
      </c>
      <c r="D578" s="341">
        <v>205</v>
      </c>
      <c r="E578" s="413" t="s">
        <v>6791</v>
      </c>
      <c r="F578" s="81"/>
      <c r="G578" s="413">
        <v>167464.20000000001</v>
      </c>
      <c r="J578" s="48"/>
      <c r="K578" s="351"/>
    </row>
    <row r="579" spans="1:11" ht="11.25" customHeight="1">
      <c r="A579" s="411">
        <v>42621</v>
      </c>
      <c r="B579" s="412" t="s">
        <v>4181</v>
      </c>
      <c r="C579" s="413">
        <v>36</v>
      </c>
      <c r="D579" s="341">
        <v>205</v>
      </c>
      <c r="E579" s="413" t="s">
        <v>6791</v>
      </c>
      <c r="F579" s="81"/>
      <c r="G579" s="413">
        <v>167469.96</v>
      </c>
      <c r="J579" s="48"/>
      <c r="K579" s="351"/>
    </row>
    <row r="580" spans="1:11" ht="11.25" customHeight="1">
      <c r="A580" s="322">
        <v>42621</v>
      </c>
      <c r="B580" s="9" t="s">
        <v>4182</v>
      </c>
      <c r="C580" s="48" t="s">
        <v>6791</v>
      </c>
      <c r="D580" s="341"/>
      <c r="E580" s="48">
        <v>3669.99</v>
      </c>
      <c r="F580" s="81">
        <v>46</v>
      </c>
      <c r="G580" s="48">
        <v>167505.96</v>
      </c>
      <c r="H580" s="347" t="s">
        <v>7422</v>
      </c>
      <c r="J580" s="48"/>
      <c r="K580" s="351"/>
    </row>
    <row r="581" spans="1:11" ht="11.25" customHeight="1">
      <c r="A581" s="411">
        <v>42621</v>
      </c>
      <c r="B581" s="412" t="s">
        <v>4183</v>
      </c>
      <c r="C581" s="413">
        <v>16.899999999999999</v>
      </c>
      <c r="D581" s="341">
        <v>205</v>
      </c>
      <c r="E581" s="413" t="s">
        <v>6791</v>
      </c>
      <c r="F581" s="81"/>
      <c r="G581" s="413">
        <v>163835.97</v>
      </c>
      <c r="J581" s="48"/>
      <c r="K581" s="351"/>
    </row>
    <row r="582" spans="1:11" ht="11.25" customHeight="1">
      <c r="A582" s="411">
        <v>42621</v>
      </c>
      <c r="B582" s="412" t="s">
        <v>4184</v>
      </c>
      <c r="C582" s="413">
        <v>105.62</v>
      </c>
      <c r="D582" s="341">
        <v>205</v>
      </c>
      <c r="E582" s="413" t="s">
        <v>6791</v>
      </c>
      <c r="F582" s="81"/>
      <c r="G582" s="413">
        <v>163852.87</v>
      </c>
      <c r="J582" s="48"/>
      <c r="K582" s="351"/>
    </row>
    <row r="583" spans="1:11" ht="11.25" customHeight="1">
      <c r="A583" s="322">
        <v>42621</v>
      </c>
      <c r="B583" s="9" t="s">
        <v>4185</v>
      </c>
      <c r="C583" s="48" t="s">
        <v>6791</v>
      </c>
      <c r="D583" s="341"/>
      <c r="E583" s="48">
        <v>4311.6400000000003</v>
      </c>
      <c r="F583" s="81">
        <v>46</v>
      </c>
      <c r="G583" s="48">
        <v>163958.49</v>
      </c>
      <c r="H583" s="347" t="s">
        <v>7422</v>
      </c>
      <c r="J583" s="48"/>
      <c r="K583" s="351"/>
    </row>
    <row r="584" spans="1:11" ht="11.25" customHeight="1">
      <c r="A584" s="322">
        <v>42621</v>
      </c>
      <c r="B584" s="9" t="s">
        <v>7423</v>
      </c>
      <c r="C584" s="48">
        <v>23768.26</v>
      </c>
      <c r="D584" s="341">
        <v>41</v>
      </c>
      <c r="E584" s="48" t="s">
        <v>6791</v>
      </c>
      <c r="F584" s="81"/>
      <c r="G584" s="48">
        <v>159646.85</v>
      </c>
      <c r="J584" s="48"/>
      <c r="K584" s="351"/>
    </row>
    <row r="585" spans="1:11" ht="11.25" customHeight="1">
      <c r="A585" s="322">
        <v>42621</v>
      </c>
      <c r="B585" s="9" t="s">
        <v>7424</v>
      </c>
      <c r="C585" s="48">
        <v>10000</v>
      </c>
      <c r="D585" s="341">
        <v>40</v>
      </c>
      <c r="E585" s="48" t="s">
        <v>6791</v>
      </c>
      <c r="F585" s="81"/>
      <c r="G585" s="48">
        <v>183415.11</v>
      </c>
      <c r="J585" s="48"/>
      <c r="K585" s="351"/>
    </row>
    <row r="586" spans="1:11" ht="11.25" customHeight="1">
      <c r="A586" s="322">
        <v>42620</v>
      </c>
      <c r="B586" s="9" t="s">
        <v>7425</v>
      </c>
      <c r="C586" s="48">
        <v>24352.02</v>
      </c>
      <c r="D586" s="341">
        <v>46</v>
      </c>
      <c r="E586" s="48" t="s">
        <v>6791</v>
      </c>
      <c r="F586" s="81"/>
      <c r="G586" s="48">
        <v>193415.11</v>
      </c>
      <c r="H586" s="333" t="s">
        <v>7426</v>
      </c>
      <c r="J586" s="48"/>
      <c r="K586" s="351"/>
    </row>
    <row r="587" spans="1:11" ht="11.25" customHeight="1">
      <c r="A587" s="322">
        <v>42620</v>
      </c>
      <c r="B587" s="9" t="s">
        <v>7427</v>
      </c>
      <c r="C587" s="48">
        <v>1984194</v>
      </c>
      <c r="D587" s="341">
        <v>39</v>
      </c>
      <c r="E587" s="48" t="s">
        <v>6791</v>
      </c>
      <c r="F587" s="81"/>
      <c r="G587" s="48">
        <v>217767.13</v>
      </c>
      <c r="J587" s="48"/>
      <c r="K587" s="351"/>
    </row>
    <row r="588" spans="1:11" ht="11.25" customHeight="1">
      <c r="A588" s="322">
        <v>42620</v>
      </c>
      <c r="B588" s="291" t="s">
        <v>7428</v>
      </c>
      <c r="C588" s="48" t="s">
        <v>6791</v>
      </c>
      <c r="D588" s="341"/>
      <c r="E588" s="48">
        <v>174991.53</v>
      </c>
      <c r="F588" s="81">
        <v>138</v>
      </c>
      <c r="G588" s="48">
        <v>2201961.13</v>
      </c>
      <c r="H588" s="333" t="s">
        <v>7429</v>
      </c>
      <c r="I588" s="2" t="s">
        <v>7430</v>
      </c>
      <c r="J588" s="48"/>
      <c r="K588" s="351"/>
    </row>
    <row r="589" spans="1:11" ht="11.25" customHeight="1">
      <c r="A589" s="322">
        <v>42620</v>
      </c>
      <c r="B589" s="9" t="s">
        <v>7175</v>
      </c>
      <c r="C589" s="48" t="s">
        <v>6791</v>
      </c>
      <c r="D589" s="341"/>
      <c r="E589" s="48">
        <v>50000</v>
      </c>
      <c r="F589" s="81">
        <v>68</v>
      </c>
      <c r="G589" s="48">
        <v>2026969.6</v>
      </c>
      <c r="H589" s="333" t="s">
        <v>7431</v>
      </c>
      <c r="J589" s="48"/>
      <c r="K589" s="351"/>
    </row>
    <row r="590" spans="1:11" ht="11.25" customHeight="1">
      <c r="A590" s="322">
        <v>42620</v>
      </c>
      <c r="B590" s="414" t="s">
        <v>7432</v>
      </c>
      <c r="C590" s="48" t="s">
        <v>6791</v>
      </c>
      <c r="D590" s="341"/>
      <c r="E590" s="48">
        <v>12153.67</v>
      </c>
      <c r="F590" s="81">
        <v>71</v>
      </c>
      <c r="G590" s="48">
        <v>1976969.6</v>
      </c>
      <c r="H590" s="333" t="s">
        <v>7433</v>
      </c>
      <c r="I590" s="333" t="s">
        <v>7434</v>
      </c>
      <c r="J590" s="48"/>
      <c r="K590" s="351"/>
    </row>
    <row r="591" spans="1:11" ht="11.25" customHeight="1">
      <c r="A591" s="322">
        <v>42620</v>
      </c>
      <c r="B591" s="9" t="s">
        <v>5642</v>
      </c>
      <c r="C591" s="48" t="s">
        <v>6791</v>
      </c>
      <c r="D591" s="341"/>
      <c r="E591" s="48">
        <v>1000025.62</v>
      </c>
      <c r="F591" s="81">
        <v>56</v>
      </c>
      <c r="G591" s="48">
        <v>1964815.93</v>
      </c>
      <c r="H591" s="333" t="s">
        <v>7435</v>
      </c>
      <c r="J591" s="48"/>
      <c r="K591" s="351"/>
    </row>
    <row r="592" spans="1:11" ht="11.25" customHeight="1">
      <c r="A592" s="322">
        <v>42620</v>
      </c>
      <c r="B592" s="9" t="s">
        <v>7436</v>
      </c>
      <c r="C592" s="48" t="s">
        <v>6791</v>
      </c>
      <c r="D592" s="341"/>
      <c r="E592" s="48">
        <v>107396.33</v>
      </c>
      <c r="F592" s="81">
        <v>36</v>
      </c>
      <c r="G592" s="48">
        <v>964790.31</v>
      </c>
      <c r="H592" s="333" t="s">
        <v>7437</v>
      </c>
      <c r="J592" s="48"/>
      <c r="K592" s="351"/>
    </row>
    <row r="593" spans="1:11" ht="11.25" customHeight="1">
      <c r="A593" s="322">
        <v>42620</v>
      </c>
      <c r="B593" s="9" t="s">
        <v>7438</v>
      </c>
      <c r="C593" s="48" t="s">
        <v>6791</v>
      </c>
      <c r="D593" s="341"/>
      <c r="E593" s="48">
        <v>25566.36</v>
      </c>
      <c r="F593" s="81">
        <v>32</v>
      </c>
      <c r="G593" s="48">
        <v>857393.98</v>
      </c>
      <c r="H593" s="333" t="s">
        <v>7439</v>
      </c>
      <c r="J593" s="48"/>
      <c r="K593" s="351"/>
    </row>
    <row r="594" spans="1:11" ht="11.25" customHeight="1">
      <c r="A594" s="322">
        <v>42620</v>
      </c>
      <c r="B594" s="284" t="s">
        <v>7440</v>
      </c>
      <c r="C594" s="48">
        <v>5000</v>
      </c>
      <c r="D594" s="341">
        <v>204</v>
      </c>
      <c r="E594" s="48" t="s">
        <v>6791</v>
      </c>
      <c r="F594" s="81"/>
      <c r="G594" s="48">
        <v>831827.62</v>
      </c>
      <c r="H594" s="333" t="s">
        <v>6793</v>
      </c>
      <c r="J594" s="48"/>
      <c r="K594" s="351"/>
    </row>
    <row r="595" spans="1:11" ht="11.25" customHeight="1">
      <c r="A595" s="411">
        <v>42620</v>
      </c>
      <c r="B595" s="412" t="s">
        <v>4180</v>
      </c>
      <c r="C595" s="413">
        <v>5.76</v>
      </c>
      <c r="D595" s="341">
        <v>205</v>
      </c>
      <c r="E595" s="413" t="s">
        <v>6791</v>
      </c>
      <c r="F595" s="81"/>
      <c r="G595" s="413">
        <v>836827.62</v>
      </c>
      <c r="J595" s="48"/>
      <c r="K595" s="351"/>
    </row>
    <row r="596" spans="1:11" ht="11.25" customHeight="1">
      <c r="A596" s="411">
        <v>42620</v>
      </c>
      <c r="B596" s="412" t="s">
        <v>4181</v>
      </c>
      <c r="C596" s="413">
        <v>36</v>
      </c>
      <c r="D596" s="341">
        <v>205</v>
      </c>
      <c r="E596" s="413" t="s">
        <v>6791</v>
      </c>
      <c r="F596" s="81"/>
      <c r="G596" s="413">
        <v>836833.38</v>
      </c>
      <c r="J596" s="48"/>
      <c r="K596" s="351"/>
    </row>
    <row r="597" spans="1:11" ht="11.25" customHeight="1">
      <c r="A597" s="322">
        <v>42620</v>
      </c>
      <c r="B597" s="9" t="s">
        <v>4182</v>
      </c>
      <c r="C597" s="48" t="s">
        <v>6791</v>
      </c>
      <c r="D597" s="341"/>
      <c r="E597" s="48">
        <v>5616.66</v>
      </c>
      <c r="F597" s="81">
        <v>38</v>
      </c>
      <c r="G597" s="48">
        <v>836869.38</v>
      </c>
      <c r="H597" s="347" t="s">
        <v>7441</v>
      </c>
      <c r="J597" s="48"/>
      <c r="K597" s="351"/>
    </row>
    <row r="598" spans="1:11" ht="11.25" customHeight="1">
      <c r="A598" s="411">
        <v>42620</v>
      </c>
      <c r="B598" s="412" t="s">
        <v>4183</v>
      </c>
      <c r="C598" s="413">
        <v>96.67</v>
      </c>
      <c r="D598" s="341">
        <v>205</v>
      </c>
      <c r="E598" s="413" t="s">
        <v>6791</v>
      </c>
      <c r="F598" s="81"/>
      <c r="G598" s="413">
        <v>831252.72</v>
      </c>
      <c r="J598" s="48"/>
      <c r="K598" s="351"/>
    </row>
    <row r="599" spans="1:11" ht="11.25" customHeight="1">
      <c r="A599" s="411">
        <v>42620</v>
      </c>
      <c r="B599" s="412" t="s">
        <v>4184</v>
      </c>
      <c r="C599" s="413">
        <v>604.20000000000005</v>
      </c>
      <c r="D599" s="341">
        <v>205</v>
      </c>
      <c r="E599" s="413" t="s">
        <v>6791</v>
      </c>
      <c r="F599" s="81"/>
      <c r="G599" s="413">
        <v>831349.39</v>
      </c>
      <c r="J599" s="48"/>
      <c r="K599" s="351"/>
    </row>
    <row r="600" spans="1:11" ht="11.25" customHeight="1">
      <c r="A600" s="322">
        <v>42620</v>
      </c>
      <c r="B600" s="9" t="s">
        <v>4185</v>
      </c>
      <c r="C600" s="48" t="s">
        <v>6791</v>
      </c>
      <c r="D600" s="341"/>
      <c r="E600" s="48">
        <v>24661.7</v>
      </c>
      <c r="F600" s="81">
        <v>55</v>
      </c>
      <c r="G600" s="48">
        <v>831953.59</v>
      </c>
      <c r="H600" s="347" t="s">
        <v>7441</v>
      </c>
      <c r="J600" s="48"/>
      <c r="K600" s="351"/>
    </row>
    <row r="601" spans="1:11" ht="11.25" customHeight="1">
      <c r="A601" s="411">
        <v>42620</v>
      </c>
      <c r="B601" s="412" t="s">
        <v>7442</v>
      </c>
      <c r="C601" s="413">
        <v>155.04</v>
      </c>
      <c r="D601" s="341">
        <v>205</v>
      </c>
      <c r="E601" s="413" t="s">
        <v>6791</v>
      </c>
      <c r="F601" s="81"/>
      <c r="G601" s="413">
        <v>807291.89</v>
      </c>
      <c r="J601" s="48"/>
      <c r="K601" s="351"/>
    </row>
    <row r="602" spans="1:11" ht="11.25" customHeight="1">
      <c r="A602" s="411">
        <v>42620</v>
      </c>
      <c r="B602" s="412" t="s">
        <v>7443</v>
      </c>
      <c r="C602" s="413">
        <v>969</v>
      </c>
      <c r="D602" s="341">
        <v>205</v>
      </c>
      <c r="E602" s="413" t="s">
        <v>6791</v>
      </c>
      <c r="F602" s="81"/>
      <c r="G602" s="413">
        <v>807446.93</v>
      </c>
      <c r="J602" s="48"/>
      <c r="K602" s="351"/>
    </row>
    <row r="603" spans="1:11" ht="11.25" customHeight="1">
      <c r="A603" s="322">
        <v>42619</v>
      </c>
      <c r="B603" s="9" t="s">
        <v>7444</v>
      </c>
      <c r="C603" s="387"/>
      <c r="D603" s="395"/>
      <c r="E603" s="48">
        <v>100000</v>
      </c>
      <c r="F603" s="81">
        <v>51</v>
      </c>
      <c r="G603" s="48">
        <v>808415.93</v>
      </c>
      <c r="H603" s="333" t="s">
        <v>7445</v>
      </c>
      <c r="J603" s="48"/>
      <c r="K603" s="351"/>
    </row>
    <row r="604" spans="1:11" ht="11.25" customHeight="1">
      <c r="A604" s="322">
        <v>42619</v>
      </c>
      <c r="B604" s="9" t="s">
        <v>7446</v>
      </c>
      <c r="C604" s="48" t="s">
        <v>6791</v>
      </c>
      <c r="D604" s="341"/>
      <c r="E604" s="48">
        <v>1542.26</v>
      </c>
      <c r="F604" s="81">
        <v>47</v>
      </c>
      <c r="G604" s="48">
        <v>708415.93</v>
      </c>
      <c r="H604" s="333" t="s">
        <v>7447</v>
      </c>
      <c r="J604" s="48"/>
      <c r="K604" s="351"/>
    </row>
    <row r="605" spans="1:11" ht="11.25" customHeight="1">
      <c r="A605" s="322">
        <v>42619</v>
      </c>
      <c r="B605" s="9" t="s">
        <v>5770</v>
      </c>
      <c r="C605" s="48" t="s">
        <v>6791</v>
      </c>
      <c r="D605" s="341"/>
      <c r="E605" s="48">
        <v>3030</v>
      </c>
      <c r="F605" s="81">
        <v>52</v>
      </c>
      <c r="G605" s="48">
        <v>706873.67</v>
      </c>
      <c r="H605" s="333" t="s">
        <v>7448</v>
      </c>
      <c r="I605" s="2" t="s">
        <v>7295</v>
      </c>
      <c r="J605" s="48"/>
      <c r="K605" s="351"/>
    </row>
    <row r="606" spans="1:11" ht="11.25" customHeight="1">
      <c r="A606" s="322">
        <v>42619</v>
      </c>
      <c r="B606" s="9" t="s">
        <v>7449</v>
      </c>
      <c r="C606" s="48">
        <v>1052.99</v>
      </c>
      <c r="D606" s="341">
        <v>1</v>
      </c>
      <c r="E606" s="48" t="s">
        <v>6791</v>
      </c>
      <c r="F606" s="81"/>
      <c r="G606" s="48">
        <v>703843.67</v>
      </c>
      <c r="J606" s="48"/>
      <c r="K606" s="351"/>
    </row>
    <row r="607" spans="1:11" ht="11.25" customHeight="1">
      <c r="A607" s="322">
        <v>42619</v>
      </c>
      <c r="B607" s="9" t="s">
        <v>7450</v>
      </c>
      <c r="C607" s="48" t="s">
        <v>6791</v>
      </c>
      <c r="D607" s="341"/>
      <c r="E607" s="48">
        <v>1025</v>
      </c>
      <c r="F607" s="81">
        <v>60</v>
      </c>
      <c r="G607" s="48">
        <v>704896.66</v>
      </c>
      <c r="H607" s="333" t="s">
        <v>7451</v>
      </c>
      <c r="I607" s="2" t="s">
        <v>7452</v>
      </c>
      <c r="J607" s="48"/>
      <c r="K607" s="351"/>
    </row>
    <row r="608" spans="1:11" ht="11.25" customHeight="1">
      <c r="A608" s="322">
        <v>42619</v>
      </c>
      <c r="B608" s="9" t="s">
        <v>5077</v>
      </c>
      <c r="C608" s="48" t="s">
        <v>6791</v>
      </c>
      <c r="D608" s="341"/>
      <c r="E608" s="48">
        <v>123000</v>
      </c>
      <c r="F608" s="81">
        <v>40</v>
      </c>
      <c r="G608" s="48">
        <v>703871.66</v>
      </c>
      <c r="H608" s="333" t="s">
        <v>7453</v>
      </c>
      <c r="J608" s="48"/>
      <c r="K608" s="351"/>
    </row>
    <row r="609" spans="1:11" ht="11.25" customHeight="1">
      <c r="A609" s="322">
        <v>42619</v>
      </c>
      <c r="B609" s="9" t="s">
        <v>7454</v>
      </c>
      <c r="C609" s="48">
        <v>123000</v>
      </c>
      <c r="D609" s="341">
        <v>22</v>
      </c>
      <c r="E609" s="48" t="s">
        <v>6791</v>
      </c>
      <c r="F609" s="81"/>
      <c r="G609" s="48">
        <v>580871.66</v>
      </c>
      <c r="J609" s="48"/>
      <c r="K609" s="351"/>
    </row>
    <row r="610" spans="1:11" ht="11.25" customHeight="1">
      <c r="A610" s="322">
        <v>42619</v>
      </c>
      <c r="B610" s="9" t="s">
        <v>7455</v>
      </c>
      <c r="C610" s="48" t="s">
        <v>6791</v>
      </c>
      <c r="D610" s="341"/>
      <c r="E610" s="48">
        <v>54000</v>
      </c>
      <c r="F610" s="81">
        <v>42</v>
      </c>
      <c r="G610" s="48">
        <v>703871.66</v>
      </c>
      <c r="J610" s="48"/>
      <c r="K610" s="351"/>
    </row>
    <row r="611" spans="1:11" ht="11.25" customHeight="1">
      <c r="A611" s="322">
        <v>42619</v>
      </c>
      <c r="B611" s="9" t="s">
        <v>7456</v>
      </c>
      <c r="C611" s="48">
        <v>5848</v>
      </c>
      <c r="D611" s="341">
        <v>35</v>
      </c>
      <c r="E611" s="48" t="s">
        <v>6791</v>
      </c>
      <c r="F611" s="81"/>
      <c r="G611" s="48">
        <v>649871.66</v>
      </c>
      <c r="J611" s="48"/>
      <c r="K611" s="351"/>
    </row>
    <row r="612" spans="1:11" ht="11.25" customHeight="1">
      <c r="A612" s="322">
        <v>42619</v>
      </c>
      <c r="B612" s="9" t="s">
        <v>7457</v>
      </c>
      <c r="C612" s="48">
        <v>1043683.51</v>
      </c>
      <c r="D612" s="341">
        <v>32</v>
      </c>
      <c r="E612" s="48" t="s">
        <v>6791</v>
      </c>
      <c r="F612" s="81"/>
      <c r="G612" s="48">
        <v>655719.66</v>
      </c>
      <c r="J612" s="48"/>
      <c r="K612" s="351"/>
    </row>
    <row r="613" spans="1:11" ht="11.25" customHeight="1">
      <c r="A613" s="322">
        <v>42619</v>
      </c>
      <c r="B613" s="9" t="s">
        <v>7458</v>
      </c>
      <c r="C613" s="48" t="s">
        <v>6791</v>
      </c>
      <c r="D613" s="341"/>
      <c r="E613" s="48">
        <v>762000</v>
      </c>
      <c r="F613" s="81">
        <v>41</v>
      </c>
      <c r="G613" s="48">
        <v>1699403.17</v>
      </c>
      <c r="H613" s="333" t="s">
        <v>7459</v>
      </c>
      <c r="J613" s="48"/>
      <c r="K613" s="351"/>
    </row>
    <row r="614" spans="1:11" ht="11.25" customHeight="1">
      <c r="A614" s="322">
        <v>42619</v>
      </c>
      <c r="B614" s="9" t="s">
        <v>7460</v>
      </c>
      <c r="C614" s="48" t="s">
        <v>6791</v>
      </c>
      <c r="D614" s="341"/>
      <c r="E614" s="48">
        <v>193800</v>
      </c>
      <c r="F614" s="81">
        <v>39</v>
      </c>
      <c r="G614" s="48">
        <v>937403.17</v>
      </c>
      <c r="H614" s="333" t="s">
        <v>7461</v>
      </c>
      <c r="I614" s="2" t="s">
        <v>7462</v>
      </c>
      <c r="J614" s="48"/>
      <c r="K614" s="351"/>
    </row>
    <row r="615" spans="1:11" ht="11.25" customHeight="1">
      <c r="A615" s="322">
        <v>42619</v>
      </c>
      <c r="B615" s="284" t="s">
        <v>7463</v>
      </c>
      <c r="C615" s="48">
        <v>5000</v>
      </c>
      <c r="D615" s="341">
        <v>204</v>
      </c>
      <c r="E615" s="48" t="s">
        <v>6791</v>
      </c>
      <c r="F615" s="81"/>
      <c r="G615" s="48">
        <v>743603.17</v>
      </c>
      <c r="H615" s="333" t="s">
        <v>6793</v>
      </c>
      <c r="J615" s="48"/>
      <c r="K615" s="351"/>
    </row>
    <row r="616" spans="1:11" ht="11.25" customHeight="1">
      <c r="A616" s="322">
        <v>42619</v>
      </c>
      <c r="B616" s="9" t="s">
        <v>7464</v>
      </c>
      <c r="C616" s="48" t="s">
        <v>6791</v>
      </c>
      <c r="D616" s="341"/>
      <c r="E616" s="48">
        <v>61906.74</v>
      </c>
      <c r="F616" s="81">
        <v>44</v>
      </c>
      <c r="G616" s="48">
        <v>748603.17</v>
      </c>
      <c r="H616" s="333" t="s">
        <v>7465</v>
      </c>
      <c r="J616" s="48"/>
      <c r="K616" s="351"/>
    </row>
    <row r="617" spans="1:11" ht="11.25" customHeight="1">
      <c r="A617" s="322">
        <v>42619</v>
      </c>
      <c r="B617" s="9" t="s">
        <v>7464</v>
      </c>
      <c r="C617" s="48" t="s">
        <v>6791</v>
      </c>
      <c r="D617" s="341"/>
      <c r="E617" s="48">
        <v>194159.15</v>
      </c>
      <c r="F617" s="81">
        <v>43</v>
      </c>
      <c r="G617" s="48">
        <v>686696.43</v>
      </c>
      <c r="H617" s="333" t="s">
        <v>7466</v>
      </c>
      <c r="J617" s="48"/>
      <c r="K617" s="351"/>
    </row>
    <row r="618" spans="1:11" ht="11.25" customHeight="1">
      <c r="A618" s="322">
        <v>42619</v>
      </c>
      <c r="B618" s="9" t="s">
        <v>7467</v>
      </c>
      <c r="C618" s="48" t="s">
        <v>6791</v>
      </c>
      <c r="D618" s="341"/>
      <c r="E618" s="48">
        <v>98360.63</v>
      </c>
      <c r="F618" s="81">
        <v>17</v>
      </c>
      <c r="G618" s="48">
        <v>492537.28</v>
      </c>
      <c r="H618" s="333" t="s">
        <v>7468</v>
      </c>
      <c r="J618" s="48"/>
      <c r="K618" s="351"/>
    </row>
    <row r="619" spans="1:11" ht="11.25" customHeight="1">
      <c r="A619" s="322">
        <v>42619</v>
      </c>
      <c r="B619" s="9" t="s">
        <v>7469</v>
      </c>
      <c r="C619" s="48" t="s">
        <v>6791</v>
      </c>
      <c r="D619" s="341"/>
      <c r="E619" s="48">
        <v>57866.239999999998</v>
      </c>
      <c r="F619" s="81">
        <v>28</v>
      </c>
      <c r="G619" s="48">
        <v>394176.65</v>
      </c>
      <c r="H619" s="333" t="s">
        <v>7470</v>
      </c>
      <c r="J619" s="48"/>
      <c r="K619" s="351"/>
    </row>
    <row r="620" spans="1:11" ht="11.25" customHeight="1">
      <c r="A620" s="322">
        <v>42619</v>
      </c>
      <c r="B620" s="9" t="s">
        <v>7471</v>
      </c>
      <c r="C620" s="48" t="s">
        <v>6791</v>
      </c>
      <c r="D620" s="341"/>
      <c r="E620" s="48">
        <v>11752.9</v>
      </c>
      <c r="F620" s="81">
        <v>13</v>
      </c>
      <c r="G620" s="48">
        <v>336310.41</v>
      </c>
      <c r="H620" s="333" t="s">
        <v>7472</v>
      </c>
      <c r="J620" s="48"/>
      <c r="K620" s="351"/>
    </row>
    <row r="621" spans="1:11" ht="11.25" customHeight="1">
      <c r="A621" s="411">
        <v>42619</v>
      </c>
      <c r="B621" s="412" t="s">
        <v>4180</v>
      </c>
      <c r="C621" s="413">
        <v>8.1999999999999993</v>
      </c>
      <c r="D621" s="341">
        <v>205</v>
      </c>
      <c r="E621" s="413" t="s">
        <v>6791</v>
      </c>
      <c r="F621" s="81"/>
      <c r="G621" s="413">
        <v>324557.51</v>
      </c>
      <c r="J621" s="48"/>
      <c r="K621" s="351"/>
    </row>
    <row r="622" spans="1:11" ht="11.25" customHeight="1">
      <c r="A622" s="411">
        <v>42619</v>
      </c>
      <c r="B622" s="412" t="s">
        <v>4181</v>
      </c>
      <c r="C622" s="413">
        <v>51.23</v>
      </c>
      <c r="D622" s="341">
        <v>205</v>
      </c>
      <c r="E622" s="413" t="s">
        <v>6791</v>
      </c>
      <c r="F622" s="81"/>
      <c r="G622" s="413">
        <v>324565.71000000002</v>
      </c>
      <c r="J622" s="48"/>
      <c r="K622" s="351"/>
    </row>
    <row r="623" spans="1:11" ht="11.25" customHeight="1">
      <c r="A623" s="322">
        <v>42619</v>
      </c>
      <c r="B623" s="9" t="s">
        <v>4182</v>
      </c>
      <c r="C623" s="48" t="s">
        <v>6791</v>
      </c>
      <c r="D623" s="341"/>
      <c r="E623" s="48">
        <v>54950.46</v>
      </c>
      <c r="F623" s="81">
        <v>35</v>
      </c>
      <c r="G623" s="48">
        <v>324616.94</v>
      </c>
      <c r="H623" s="347" t="s">
        <v>7473</v>
      </c>
      <c r="J623" s="48"/>
      <c r="K623" s="351"/>
    </row>
    <row r="624" spans="1:11" ht="11.25" customHeight="1">
      <c r="A624" s="411">
        <v>42619</v>
      </c>
      <c r="B624" s="412" t="s">
        <v>4183</v>
      </c>
      <c r="C624" s="413">
        <v>79.260000000000005</v>
      </c>
      <c r="D624" s="341">
        <v>205</v>
      </c>
      <c r="E624" s="413" t="s">
        <v>6791</v>
      </c>
      <c r="F624" s="81"/>
      <c r="G624" s="413">
        <v>269666.48</v>
      </c>
      <c r="J624" s="48"/>
      <c r="K624" s="351"/>
    </row>
    <row r="625" spans="1:11" ht="11.25" customHeight="1">
      <c r="A625" s="411">
        <v>42619</v>
      </c>
      <c r="B625" s="412" t="s">
        <v>4184</v>
      </c>
      <c r="C625" s="413">
        <v>495.37</v>
      </c>
      <c r="D625" s="341">
        <v>205</v>
      </c>
      <c r="E625" s="413" t="s">
        <v>6791</v>
      </c>
      <c r="F625" s="81"/>
      <c r="G625" s="413">
        <v>269745.74</v>
      </c>
      <c r="J625" s="48"/>
      <c r="K625" s="351"/>
    </row>
    <row r="626" spans="1:11" ht="11.25" customHeight="1">
      <c r="A626" s="322">
        <v>42619</v>
      </c>
      <c r="B626" s="9" t="s">
        <v>4185</v>
      </c>
      <c r="C626" s="48" t="s">
        <v>6791</v>
      </c>
      <c r="D626" s="341"/>
      <c r="E626" s="48">
        <v>20220.009999999998</v>
      </c>
      <c r="F626" s="81">
        <v>35</v>
      </c>
      <c r="G626" s="48">
        <v>270241.11</v>
      </c>
      <c r="H626" s="347" t="s">
        <v>7473</v>
      </c>
      <c r="J626" s="48"/>
      <c r="K626" s="351"/>
    </row>
    <row r="627" spans="1:11">
      <c r="A627" s="322">
        <v>42619</v>
      </c>
      <c r="B627" s="418" t="s">
        <v>7474</v>
      </c>
      <c r="C627" s="48" t="s">
        <v>6791</v>
      </c>
      <c r="D627" s="341"/>
      <c r="E627" s="48">
        <v>10334.969999999999</v>
      </c>
      <c r="F627" s="81" t="s">
        <v>779</v>
      </c>
      <c r="G627" s="48">
        <v>250021.1</v>
      </c>
      <c r="H627" s="333" t="s">
        <v>7475</v>
      </c>
      <c r="J627" s="48"/>
      <c r="K627" s="351"/>
    </row>
    <row r="628" spans="1:11" ht="11.25" customHeight="1">
      <c r="A628" s="322">
        <v>42618</v>
      </c>
      <c r="B628" s="9" t="s">
        <v>7476</v>
      </c>
      <c r="C628" s="48" t="s">
        <v>6791</v>
      </c>
      <c r="D628" s="341"/>
      <c r="E628" s="48">
        <v>5000</v>
      </c>
      <c r="F628" s="81">
        <v>85</v>
      </c>
      <c r="G628" s="48">
        <v>239686.13</v>
      </c>
      <c r="H628" s="333" t="s">
        <v>7477</v>
      </c>
      <c r="J628" s="48"/>
      <c r="K628" s="351"/>
    </row>
    <row r="629" spans="1:11" ht="11.25" customHeight="1">
      <c r="A629" s="322">
        <v>42618</v>
      </c>
      <c r="B629" s="9" t="s">
        <v>7478</v>
      </c>
      <c r="C629" s="48" t="s">
        <v>6791</v>
      </c>
      <c r="D629" s="341"/>
      <c r="E629" s="48">
        <v>8340.06</v>
      </c>
      <c r="F629" s="81">
        <v>69</v>
      </c>
      <c r="G629" s="48">
        <v>234686.13</v>
      </c>
      <c r="H629" s="333" t="s">
        <v>7479</v>
      </c>
      <c r="I629" s="2" t="s">
        <v>5432</v>
      </c>
      <c r="J629" s="48"/>
      <c r="K629" s="351"/>
    </row>
    <row r="630" spans="1:11" ht="11.25" customHeight="1">
      <c r="A630" s="322">
        <v>42618</v>
      </c>
      <c r="B630" s="9" t="s">
        <v>5045</v>
      </c>
      <c r="C630" s="48" t="s">
        <v>6791</v>
      </c>
      <c r="D630" s="341"/>
      <c r="E630" s="48">
        <v>5000</v>
      </c>
      <c r="F630" s="81">
        <v>34</v>
      </c>
      <c r="G630" s="48">
        <v>226346.07</v>
      </c>
      <c r="H630" s="333" t="s">
        <v>7480</v>
      </c>
      <c r="J630" s="48"/>
      <c r="K630" s="351"/>
    </row>
    <row r="631" spans="1:11" ht="11.25" customHeight="1">
      <c r="A631" s="322">
        <v>42618</v>
      </c>
      <c r="B631" s="9" t="s">
        <v>7481</v>
      </c>
      <c r="C631" s="48">
        <v>2000</v>
      </c>
      <c r="D631" s="341">
        <v>27</v>
      </c>
      <c r="E631" s="48" t="s">
        <v>6791</v>
      </c>
      <c r="F631" s="81"/>
      <c r="G631" s="48">
        <v>221346.07</v>
      </c>
      <c r="J631" s="48"/>
      <c r="K631" s="351"/>
    </row>
    <row r="632" spans="1:11" ht="11.25" customHeight="1">
      <c r="A632" s="322">
        <v>42618</v>
      </c>
      <c r="B632" s="9" t="s">
        <v>7482</v>
      </c>
      <c r="C632" s="48">
        <v>5000</v>
      </c>
      <c r="D632" s="341">
        <v>26</v>
      </c>
      <c r="E632" s="48" t="s">
        <v>6791</v>
      </c>
      <c r="F632" s="81"/>
      <c r="G632" s="48">
        <v>223346.07</v>
      </c>
      <c r="J632" s="48"/>
      <c r="K632" s="351"/>
    </row>
    <row r="633" spans="1:11" ht="11.25" customHeight="1">
      <c r="A633" s="322">
        <v>42618</v>
      </c>
      <c r="B633" s="9" t="s">
        <v>7483</v>
      </c>
      <c r="C633" s="48">
        <v>9126.07</v>
      </c>
      <c r="D633" s="341">
        <v>25</v>
      </c>
      <c r="E633" s="48" t="s">
        <v>6791</v>
      </c>
      <c r="F633" s="81"/>
      <c r="G633" s="48">
        <v>228346.07</v>
      </c>
      <c r="J633" s="48"/>
      <c r="K633" s="351"/>
    </row>
    <row r="634" spans="1:11" ht="11.25" customHeight="1">
      <c r="A634" s="322">
        <v>42618</v>
      </c>
      <c r="B634" s="9" t="s">
        <v>7484</v>
      </c>
      <c r="C634" s="48">
        <v>11115.69</v>
      </c>
      <c r="D634" s="341">
        <v>23</v>
      </c>
      <c r="E634" s="48" t="s">
        <v>6791</v>
      </c>
      <c r="F634" s="81"/>
      <c r="G634" s="48">
        <v>237472.14</v>
      </c>
      <c r="J634" s="48"/>
      <c r="K634" s="351"/>
    </row>
    <row r="635" spans="1:11" ht="11.25" customHeight="1">
      <c r="A635" s="322">
        <v>42618</v>
      </c>
      <c r="B635" s="9" t="s">
        <v>7485</v>
      </c>
      <c r="C635" s="48">
        <v>17400</v>
      </c>
      <c r="D635" s="341">
        <v>21</v>
      </c>
      <c r="E635" s="48" t="s">
        <v>6791</v>
      </c>
      <c r="F635" s="81"/>
      <c r="G635" s="48">
        <v>248587.83</v>
      </c>
      <c r="J635" s="48"/>
      <c r="K635" s="351"/>
    </row>
    <row r="636" spans="1:11" ht="11.25" customHeight="1">
      <c r="A636" s="322">
        <v>42618</v>
      </c>
      <c r="B636" s="414" t="s">
        <v>7486</v>
      </c>
      <c r="C636" s="48" t="s">
        <v>6791</v>
      </c>
      <c r="D636" s="341"/>
      <c r="E636" s="48">
        <v>38152.46</v>
      </c>
      <c r="F636" s="81">
        <v>33</v>
      </c>
      <c r="G636" s="48">
        <v>265987.83</v>
      </c>
      <c r="H636" s="333" t="s">
        <v>7487</v>
      </c>
      <c r="J636" s="48"/>
      <c r="K636" s="351"/>
    </row>
    <row r="637" spans="1:11" ht="11.25" customHeight="1">
      <c r="A637" s="322">
        <v>42618</v>
      </c>
      <c r="B637" s="9" t="s">
        <v>7488</v>
      </c>
      <c r="C637" s="48">
        <v>550.17999999999995</v>
      </c>
      <c r="D637" s="341" t="s">
        <v>7591</v>
      </c>
      <c r="E637" s="48" t="s">
        <v>6791</v>
      </c>
      <c r="F637" s="81"/>
      <c r="G637" s="48">
        <v>227835.37</v>
      </c>
      <c r="H637" s="333" t="s">
        <v>7489</v>
      </c>
      <c r="J637" s="48"/>
      <c r="K637" s="351"/>
    </row>
    <row r="638" spans="1:11" ht="11.25" customHeight="1">
      <c r="A638" s="322">
        <v>42618</v>
      </c>
      <c r="B638" s="9" t="s">
        <v>7490</v>
      </c>
      <c r="C638" s="48">
        <v>3438.58</v>
      </c>
      <c r="D638" s="341" t="s">
        <v>7591</v>
      </c>
      <c r="E638" s="48" t="s">
        <v>6791</v>
      </c>
      <c r="F638" s="81"/>
      <c r="G638" s="48">
        <v>228385.55</v>
      </c>
      <c r="H638" s="333" t="s">
        <v>7489</v>
      </c>
      <c r="J638" s="48"/>
      <c r="K638" s="351"/>
    </row>
    <row r="639" spans="1:11" ht="11.25" customHeight="1">
      <c r="A639" s="322">
        <v>42618</v>
      </c>
      <c r="B639" s="9" t="s">
        <v>7491</v>
      </c>
      <c r="C639" s="48" t="s">
        <v>6791</v>
      </c>
      <c r="D639" s="341"/>
      <c r="E639" s="48">
        <v>161250</v>
      </c>
      <c r="F639" s="81" t="s">
        <v>7591</v>
      </c>
      <c r="G639" s="48">
        <v>231824.13</v>
      </c>
      <c r="H639" s="333" t="s">
        <v>7492</v>
      </c>
      <c r="J639" s="48"/>
      <c r="K639" s="351"/>
    </row>
    <row r="640" spans="1:11" ht="11.25" customHeight="1">
      <c r="A640" s="322">
        <v>42618</v>
      </c>
      <c r="B640" s="9" t="s">
        <v>7493</v>
      </c>
      <c r="C640" s="48">
        <v>664587.96</v>
      </c>
      <c r="D640" s="341">
        <v>24</v>
      </c>
      <c r="E640" s="48" t="s">
        <v>6791</v>
      </c>
      <c r="F640" s="81"/>
      <c r="G640" s="48">
        <v>70574.13</v>
      </c>
      <c r="J640" s="48"/>
      <c r="K640" s="351"/>
    </row>
    <row r="641" spans="1:11" ht="11.25" customHeight="1">
      <c r="A641" s="322">
        <v>42618</v>
      </c>
      <c r="B641" s="9" t="s">
        <v>7494</v>
      </c>
      <c r="C641" s="48" t="s">
        <v>6791</v>
      </c>
      <c r="D641" s="341"/>
      <c r="E641" s="48">
        <v>2250</v>
      </c>
      <c r="F641" s="81">
        <v>48</v>
      </c>
      <c r="G641" s="48">
        <v>735162.09</v>
      </c>
      <c r="H641" s="333" t="s">
        <v>7495</v>
      </c>
      <c r="J641" s="48"/>
      <c r="K641" s="351"/>
    </row>
    <row r="642" spans="1:11" ht="11.25" customHeight="1">
      <c r="A642" s="322">
        <v>42618</v>
      </c>
      <c r="B642" s="9" t="s">
        <v>7496</v>
      </c>
      <c r="C642" s="48">
        <v>8421.6</v>
      </c>
      <c r="D642" s="341">
        <v>20</v>
      </c>
      <c r="E642" s="48" t="s">
        <v>6791</v>
      </c>
      <c r="F642" s="81"/>
      <c r="G642" s="48">
        <v>732912.09</v>
      </c>
      <c r="J642" s="48"/>
      <c r="K642" s="351"/>
    </row>
    <row r="643" spans="1:11" ht="11.25" customHeight="1">
      <c r="A643" s="322">
        <v>42618</v>
      </c>
      <c r="B643" s="9" t="s">
        <v>7497</v>
      </c>
      <c r="C643" s="48">
        <v>37638.300000000003</v>
      </c>
      <c r="D643" s="341">
        <v>28</v>
      </c>
      <c r="E643" s="48" t="s">
        <v>6791</v>
      </c>
      <c r="F643" s="81"/>
      <c r="G643" s="48">
        <v>741333.69</v>
      </c>
      <c r="J643" s="48"/>
      <c r="K643" s="351"/>
    </row>
    <row r="644" spans="1:11" ht="12" customHeight="1">
      <c r="A644" s="322">
        <v>42618</v>
      </c>
      <c r="B644" s="9" t="s">
        <v>7498</v>
      </c>
      <c r="C644" s="48">
        <v>203617.02</v>
      </c>
      <c r="D644" s="341">
        <v>29</v>
      </c>
      <c r="E644" s="48" t="s">
        <v>6791</v>
      </c>
      <c r="F644" s="81"/>
      <c r="G644" s="48">
        <v>778971.99</v>
      </c>
      <c r="J644" s="48"/>
      <c r="K644" s="351"/>
    </row>
    <row r="645" spans="1:11" ht="11.25" customHeight="1">
      <c r="A645" s="322">
        <v>42618</v>
      </c>
      <c r="B645" s="9" t="s">
        <v>5077</v>
      </c>
      <c r="C645" s="48" t="s">
        <v>6791</v>
      </c>
      <c r="D645" s="341"/>
      <c r="E645" s="48">
        <v>20000</v>
      </c>
      <c r="F645" s="81">
        <v>26</v>
      </c>
      <c r="G645" s="48">
        <v>982589.01</v>
      </c>
      <c r="H645" s="333" t="s">
        <v>7499</v>
      </c>
      <c r="J645" s="48"/>
      <c r="K645" s="351"/>
    </row>
    <row r="646" spans="1:11" ht="11.25" customHeight="1">
      <c r="A646" s="322">
        <v>42618</v>
      </c>
      <c r="B646" s="284" t="s">
        <v>7500</v>
      </c>
      <c r="C646" s="48">
        <v>5000</v>
      </c>
      <c r="D646" s="341">
        <v>204</v>
      </c>
      <c r="E646" s="48" t="s">
        <v>6791</v>
      </c>
      <c r="F646" s="81"/>
      <c r="G646" s="48">
        <v>962589.01</v>
      </c>
      <c r="H646" s="333" t="s">
        <v>6793</v>
      </c>
      <c r="J646" s="48"/>
      <c r="K646" s="351"/>
    </row>
    <row r="647" spans="1:11">
      <c r="A647" s="322">
        <v>42618</v>
      </c>
      <c r="B647" s="418" t="s">
        <v>7501</v>
      </c>
      <c r="C647" s="48" t="s">
        <v>6791</v>
      </c>
      <c r="D647" s="341"/>
      <c r="E647" s="48">
        <v>4768.71</v>
      </c>
      <c r="F647" s="81" t="s">
        <v>779</v>
      </c>
      <c r="G647" s="48">
        <v>967589.01</v>
      </c>
      <c r="H647" s="333" t="s">
        <v>7502</v>
      </c>
      <c r="J647" s="48"/>
      <c r="K647" s="351"/>
    </row>
    <row r="648" spans="1:11" ht="11.25" customHeight="1">
      <c r="A648" s="411">
        <v>42618</v>
      </c>
      <c r="B648" s="412" t="s">
        <v>4180</v>
      </c>
      <c r="C648" s="413">
        <v>6.09</v>
      </c>
      <c r="D648" s="341">
        <v>205</v>
      </c>
      <c r="E648" s="413" t="s">
        <v>6791</v>
      </c>
      <c r="F648" s="81"/>
      <c r="G648" s="413">
        <v>962820.3</v>
      </c>
      <c r="J648" s="48"/>
      <c r="K648" s="351"/>
    </row>
    <row r="649" spans="1:11" ht="11.25" customHeight="1">
      <c r="A649" s="411">
        <v>42618</v>
      </c>
      <c r="B649" s="412" t="s">
        <v>4181</v>
      </c>
      <c r="C649" s="413">
        <v>38.07</v>
      </c>
      <c r="D649" s="341">
        <v>205</v>
      </c>
      <c r="E649" s="413" t="s">
        <v>6791</v>
      </c>
      <c r="F649" s="81"/>
      <c r="G649" s="413">
        <v>962826.39</v>
      </c>
      <c r="J649" s="48"/>
      <c r="K649" s="351"/>
    </row>
    <row r="650" spans="1:11" ht="11.25" customHeight="1">
      <c r="A650" s="322">
        <v>42618</v>
      </c>
      <c r="B650" s="9" t="s">
        <v>4182</v>
      </c>
      <c r="C650" s="48" t="s">
        <v>6791</v>
      </c>
      <c r="D650" s="341"/>
      <c r="E650" s="48">
        <v>5766.57</v>
      </c>
      <c r="F650" s="81">
        <v>27</v>
      </c>
      <c r="G650" s="48">
        <v>962864.46</v>
      </c>
      <c r="H650" s="347" t="s">
        <v>7503</v>
      </c>
      <c r="J650" s="48"/>
      <c r="K650" s="351"/>
    </row>
    <row r="651" spans="1:11" ht="11.25" customHeight="1">
      <c r="A651" s="411">
        <v>42618</v>
      </c>
      <c r="B651" s="412" t="s">
        <v>4183</v>
      </c>
      <c r="C651" s="413">
        <v>15.89</v>
      </c>
      <c r="D651" s="341">
        <v>205</v>
      </c>
      <c r="E651" s="413" t="s">
        <v>6791</v>
      </c>
      <c r="F651" s="81"/>
      <c r="G651" s="413">
        <v>957097.89</v>
      </c>
      <c r="J651" s="48"/>
      <c r="K651" s="351"/>
    </row>
    <row r="652" spans="1:11" ht="11.25" customHeight="1">
      <c r="A652" s="411">
        <v>42618</v>
      </c>
      <c r="B652" s="412" t="s">
        <v>4184</v>
      </c>
      <c r="C652" s="413">
        <v>99.34</v>
      </c>
      <c r="D652" s="341">
        <v>205</v>
      </c>
      <c r="E652" s="413" t="s">
        <v>6791</v>
      </c>
      <c r="F652" s="81"/>
      <c r="G652" s="413">
        <v>957113.78</v>
      </c>
      <c r="J652" s="48"/>
      <c r="K652" s="351"/>
    </row>
    <row r="653" spans="1:11" ht="11.25" customHeight="1">
      <c r="A653" s="322">
        <v>42618</v>
      </c>
      <c r="B653" s="9" t="s">
        <v>4185</v>
      </c>
      <c r="C653" s="48" t="s">
        <v>6791</v>
      </c>
      <c r="D653" s="341"/>
      <c r="E653" s="48">
        <v>4054.99</v>
      </c>
      <c r="F653" s="81">
        <v>27</v>
      </c>
      <c r="G653" s="48">
        <v>957213.12</v>
      </c>
      <c r="H653" s="347" t="s">
        <v>7503</v>
      </c>
      <c r="J653" s="48"/>
      <c r="K653" s="351"/>
    </row>
    <row r="654" spans="1:11" ht="11.25" customHeight="1">
      <c r="A654" s="411">
        <v>42618</v>
      </c>
      <c r="B654" s="412" t="s">
        <v>4180</v>
      </c>
      <c r="C654" s="413">
        <v>2.88</v>
      </c>
      <c r="D654" s="341">
        <v>205</v>
      </c>
      <c r="E654" s="413" t="s">
        <v>6791</v>
      </c>
      <c r="F654" s="81"/>
      <c r="G654" s="413">
        <v>953158.13</v>
      </c>
      <c r="J654" s="48"/>
      <c r="K654" s="351"/>
    </row>
    <row r="655" spans="1:11" ht="11.25" customHeight="1">
      <c r="A655" s="411">
        <v>42618</v>
      </c>
      <c r="B655" s="412" t="s">
        <v>4181</v>
      </c>
      <c r="C655" s="413">
        <v>18</v>
      </c>
      <c r="D655" s="341">
        <v>205</v>
      </c>
      <c r="E655" s="413" t="s">
        <v>6791</v>
      </c>
      <c r="F655" s="81"/>
      <c r="G655" s="413">
        <v>953161.01</v>
      </c>
      <c r="J655" s="48"/>
      <c r="K655" s="351"/>
    </row>
    <row r="656" spans="1:11" ht="11.25" customHeight="1">
      <c r="A656" s="322">
        <v>42618</v>
      </c>
      <c r="B656" s="9" t="s">
        <v>4182</v>
      </c>
      <c r="C656" s="48" t="s">
        <v>6791</v>
      </c>
      <c r="D656" s="341"/>
      <c r="E656" s="48">
        <v>20000</v>
      </c>
      <c r="F656" s="81">
        <v>30</v>
      </c>
      <c r="G656" s="48">
        <v>953179.01</v>
      </c>
      <c r="H656" s="347" t="s">
        <v>7504</v>
      </c>
      <c r="J656" s="48"/>
      <c r="K656" s="351"/>
    </row>
    <row r="657" spans="1:11" ht="11.25" customHeight="1">
      <c r="A657" s="411">
        <v>42618</v>
      </c>
      <c r="B657" s="412" t="s">
        <v>4180</v>
      </c>
      <c r="C657" s="413">
        <v>17.09</v>
      </c>
      <c r="D657" s="341">
        <v>205</v>
      </c>
      <c r="E657" s="413" t="s">
        <v>6791</v>
      </c>
      <c r="F657" s="81"/>
      <c r="G657" s="413">
        <v>933179.01</v>
      </c>
      <c r="J657" s="48"/>
      <c r="K657" s="351"/>
    </row>
    <row r="658" spans="1:11" ht="11.25" customHeight="1">
      <c r="A658" s="411">
        <v>42618</v>
      </c>
      <c r="B658" s="412" t="s">
        <v>4181</v>
      </c>
      <c r="C658" s="413">
        <v>106.84</v>
      </c>
      <c r="D658" s="341">
        <v>205</v>
      </c>
      <c r="E658" s="413" t="s">
        <v>6791</v>
      </c>
      <c r="F658" s="81"/>
      <c r="G658" s="413">
        <v>933196.1</v>
      </c>
      <c r="J658" s="48"/>
      <c r="K658" s="351"/>
    </row>
    <row r="659" spans="1:11" ht="11.25" customHeight="1">
      <c r="A659" s="322">
        <v>42618</v>
      </c>
      <c r="B659" s="9" t="s">
        <v>4182</v>
      </c>
      <c r="C659" s="48" t="s">
        <v>6791</v>
      </c>
      <c r="D659" s="341"/>
      <c r="E659" s="48">
        <v>33166.78</v>
      </c>
      <c r="F659" s="81">
        <v>12</v>
      </c>
      <c r="G659" s="48">
        <v>933302.94</v>
      </c>
      <c r="H659" s="347" t="s">
        <v>7505</v>
      </c>
      <c r="J659" s="48"/>
      <c r="K659" s="351"/>
    </row>
    <row r="660" spans="1:11" ht="11.25" customHeight="1">
      <c r="A660" s="411">
        <v>42618</v>
      </c>
      <c r="B660" s="412" t="s">
        <v>4183</v>
      </c>
      <c r="C660" s="413">
        <v>254.61</v>
      </c>
      <c r="D660" s="341">
        <v>205</v>
      </c>
      <c r="E660" s="413" t="s">
        <v>6791</v>
      </c>
      <c r="F660" s="81"/>
      <c r="G660" s="413">
        <v>900136.16</v>
      </c>
      <c r="J660" s="48"/>
      <c r="K660" s="351"/>
    </row>
    <row r="661" spans="1:11" ht="11.25" customHeight="1">
      <c r="A661" s="411">
        <v>42618</v>
      </c>
      <c r="B661" s="412" t="s">
        <v>4184</v>
      </c>
      <c r="C661" s="413">
        <v>1591.29</v>
      </c>
      <c r="D661" s="341">
        <v>205</v>
      </c>
      <c r="E661" s="413" t="s">
        <v>6791</v>
      </c>
      <c r="F661" s="81"/>
      <c r="G661" s="413">
        <v>900390.77</v>
      </c>
      <c r="J661" s="48"/>
      <c r="K661" s="351"/>
    </row>
    <row r="662" spans="1:11" ht="11.25" customHeight="1">
      <c r="A662" s="322">
        <v>42618</v>
      </c>
      <c r="B662" s="9" t="s">
        <v>4185</v>
      </c>
      <c r="C662" s="48" t="s">
        <v>6791</v>
      </c>
      <c r="D662" s="341"/>
      <c r="E662" s="48">
        <v>64951</v>
      </c>
      <c r="F662" s="81">
        <v>12</v>
      </c>
      <c r="G662" s="48">
        <v>901982.06</v>
      </c>
      <c r="H662" s="347" t="s">
        <v>7505</v>
      </c>
      <c r="J662" s="48"/>
      <c r="K662" s="351"/>
    </row>
    <row r="663" spans="1:11" ht="11.25" customHeight="1">
      <c r="A663" s="322">
        <v>42616</v>
      </c>
      <c r="B663" s="9" t="s">
        <v>7506</v>
      </c>
      <c r="C663" s="48" t="s">
        <v>6791</v>
      </c>
      <c r="D663" s="341"/>
      <c r="E663" s="48">
        <v>60000</v>
      </c>
      <c r="F663" s="81">
        <v>31</v>
      </c>
      <c r="G663" s="48">
        <v>837031.06</v>
      </c>
      <c r="H663" s="333" t="s">
        <v>7507</v>
      </c>
      <c r="J663" s="48"/>
      <c r="K663" s="351"/>
    </row>
    <row r="664" spans="1:11" ht="11.25" customHeight="1">
      <c r="A664" s="322">
        <v>42616</v>
      </c>
      <c r="B664" s="9" t="s">
        <v>7508</v>
      </c>
      <c r="C664" s="48">
        <v>6780.2</v>
      </c>
      <c r="D664" s="341">
        <v>3</v>
      </c>
      <c r="E664" s="48" t="s">
        <v>6791</v>
      </c>
      <c r="F664" s="81"/>
      <c r="G664" s="48">
        <v>777031.06</v>
      </c>
      <c r="J664" s="48"/>
      <c r="K664" s="351"/>
    </row>
    <row r="665" spans="1:11" ht="11.25" customHeight="1">
      <c r="A665" s="322">
        <v>42616</v>
      </c>
      <c r="B665" s="284" t="s">
        <v>7509</v>
      </c>
      <c r="C665" s="48">
        <v>5000</v>
      </c>
      <c r="D665" s="341">
        <v>204</v>
      </c>
      <c r="E665" s="48" t="s">
        <v>6791</v>
      </c>
      <c r="F665" s="81"/>
      <c r="G665" s="48">
        <v>783811.26</v>
      </c>
      <c r="H665" s="333" t="s">
        <v>6793</v>
      </c>
      <c r="J665" s="48"/>
      <c r="K665" s="351"/>
    </row>
    <row r="666" spans="1:11" ht="11.25" customHeight="1">
      <c r="A666" s="322">
        <v>42616</v>
      </c>
      <c r="B666" s="9" t="s">
        <v>7510</v>
      </c>
      <c r="C666" s="48" t="s">
        <v>6791</v>
      </c>
      <c r="D666" s="341"/>
      <c r="E666" s="48">
        <v>730</v>
      </c>
      <c r="F666" s="81">
        <v>29</v>
      </c>
      <c r="G666" s="48">
        <v>788811.26</v>
      </c>
      <c r="H666" s="333" t="s">
        <v>6995</v>
      </c>
      <c r="J666" s="48"/>
      <c r="K666" s="351"/>
    </row>
    <row r="667" spans="1:11" ht="11.25" customHeight="1">
      <c r="A667" s="322">
        <v>42616</v>
      </c>
      <c r="B667" s="9" t="s">
        <v>7511</v>
      </c>
      <c r="C667" s="48" t="s">
        <v>6791</v>
      </c>
      <c r="D667" s="341"/>
      <c r="E667" s="48">
        <v>433</v>
      </c>
      <c r="F667" s="81">
        <v>192</v>
      </c>
      <c r="G667" s="48">
        <v>788081.26</v>
      </c>
      <c r="J667" s="48"/>
      <c r="K667" s="351"/>
    </row>
    <row r="668" spans="1:11" ht="11.25" customHeight="1">
      <c r="A668" s="322">
        <v>42616</v>
      </c>
      <c r="B668" s="9" t="s">
        <v>7512</v>
      </c>
      <c r="C668" s="48" t="s">
        <v>6791</v>
      </c>
      <c r="D668" s="341"/>
      <c r="E668" s="48">
        <v>121057.11</v>
      </c>
      <c r="F668" s="81">
        <v>8</v>
      </c>
      <c r="G668" s="48">
        <v>787648.26</v>
      </c>
      <c r="H668" s="333" t="s">
        <v>7513</v>
      </c>
      <c r="J668" s="48"/>
      <c r="K668" s="351"/>
    </row>
    <row r="669" spans="1:11" ht="11.25" customHeight="1">
      <c r="A669" s="322">
        <v>42616</v>
      </c>
      <c r="B669" s="9" t="s">
        <v>7514</v>
      </c>
      <c r="C669" s="48" t="s">
        <v>6791</v>
      </c>
      <c r="D669" s="341"/>
      <c r="E669" s="48">
        <v>6872.2</v>
      </c>
      <c r="F669" s="81">
        <v>2</v>
      </c>
      <c r="G669" s="48">
        <v>666591.15</v>
      </c>
      <c r="H669" s="333" t="s">
        <v>7515</v>
      </c>
      <c r="J669" s="48"/>
      <c r="K669" s="351"/>
    </row>
    <row r="670" spans="1:11" ht="11.25" customHeight="1">
      <c r="A670" s="322">
        <v>42618</v>
      </c>
      <c r="B670" s="9" t="s">
        <v>7516</v>
      </c>
      <c r="C670" s="48">
        <v>317000</v>
      </c>
      <c r="D670" s="341" t="s">
        <v>772</v>
      </c>
      <c r="E670" s="48" t="s">
        <v>6791</v>
      </c>
      <c r="F670" s="81"/>
      <c r="G670" s="48">
        <v>659718.94999999995</v>
      </c>
      <c r="J670" s="48"/>
      <c r="K670" s="351"/>
    </row>
    <row r="671" spans="1:11" ht="11.25" customHeight="1">
      <c r="A671" s="322">
        <v>42618</v>
      </c>
      <c r="B671" s="9" t="s">
        <v>7517</v>
      </c>
      <c r="C671" s="48">
        <v>1740000</v>
      </c>
      <c r="D671" s="341">
        <v>17</v>
      </c>
      <c r="E671" s="48" t="s">
        <v>6791</v>
      </c>
      <c r="F671" s="81"/>
      <c r="G671" s="48">
        <v>976718.95</v>
      </c>
      <c r="J671" s="48"/>
      <c r="K671" s="351"/>
    </row>
    <row r="672" spans="1:11" ht="11.25" customHeight="1">
      <c r="A672" s="322">
        <v>42618</v>
      </c>
      <c r="B672" s="9" t="s">
        <v>7518</v>
      </c>
      <c r="C672" s="48">
        <v>2356</v>
      </c>
      <c r="D672" s="341">
        <v>7</v>
      </c>
      <c r="E672" s="48" t="s">
        <v>6791</v>
      </c>
      <c r="F672" s="81"/>
      <c r="G672" s="48">
        <v>2716718.95</v>
      </c>
      <c r="J672" s="48"/>
      <c r="K672" s="351"/>
    </row>
    <row r="673" spans="1:11" ht="11.25" customHeight="1">
      <c r="A673" s="322">
        <v>42615</v>
      </c>
      <c r="B673" s="9" t="s">
        <v>7519</v>
      </c>
      <c r="C673" s="48" t="s">
        <v>6791</v>
      </c>
      <c r="D673" s="341"/>
      <c r="E673" s="48">
        <v>16800</v>
      </c>
      <c r="F673" s="81">
        <v>49</v>
      </c>
      <c r="G673" s="48">
        <v>2719074.95</v>
      </c>
      <c r="H673" s="333" t="s">
        <v>7520</v>
      </c>
      <c r="J673" s="48"/>
      <c r="K673" s="351"/>
    </row>
    <row r="674" spans="1:11" ht="11.25" customHeight="1">
      <c r="A674" s="322">
        <v>42615</v>
      </c>
      <c r="B674" s="9" t="s">
        <v>7521</v>
      </c>
      <c r="C674" s="48">
        <v>46400</v>
      </c>
      <c r="D674" s="341">
        <v>18</v>
      </c>
      <c r="E674" s="48" t="s">
        <v>6791</v>
      </c>
      <c r="F674" s="81"/>
      <c r="G674" s="48">
        <v>2702274.95</v>
      </c>
      <c r="J674" s="48"/>
      <c r="K674" s="351"/>
    </row>
    <row r="675" spans="1:11" ht="11.25" customHeight="1">
      <c r="A675" s="322">
        <v>42615</v>
      </c>
      <c r="B675" s="9" t="s">
        <v>7522</v>
      </c>
      <c r="C675" s="48">
        <v>53143.98</v>
      </c>
      <c r="D675" s="341">
        <v>15</v>
      </c>
      <c r="E675" s="48" t="s">
        <v>6791</v>
      </c>
      <c r="F675" s="81"/>
      <c r="G675" s="48">
        <v>2748674.95</v>
      </c>
      <c r="J675" s="48"/>
      <c r="K675" s="351"/>
    </row>
    <row r="676" spans="1:11" ht="11.25" customHeight="1">
      <c r="A676" s="322">
        <v>42615</v>
      </c>
      <c r="B676" s="9" t="s">
        <v>7523</v>
      </c>
      <c r="C676" s="48">
        <v>423242.84</v>
      </c>
      <c r="D676" s="341">
        <v>16</v>
      </c>
      <c r="E676" s="48" t="s">
        <v>6791</v>
      </c>
      <c r="F676" s="81"/>
      <c r="G676" s="48">
        <v>2801818.93</v>
      </c>
      <c r="J676" s="48"/>
      <c r="K676" s="351"/>
    </row>
    <row r="677" spans="1:11" ht="11.25" customHeight="1">
      <c r="A677" s="322">
        <v>42615</v>
      </c>
      <c r="B677" s="414" t="s">
        <v>7524</v>
      </c>
      <c r="C677" s="48" t="s">
        <v>6791</v>
      </c>
      <c r="D677" s="341"/>
      <c r="E677" s="48">
        <v>38610.36</v>
      </c>
      <c r="F677" s="81">
        <v>14</v>
      </c>
      <c r="G677" s="48">
        <v>3225061.77</v>
      </c>
      <c r="H677" s="333" t="s">
        <v>7525</v>
      </c>
      <c r="J677" s="48">
        <v>3225061.77</v>
      </c>
      <c r="K677" s="423">
        <v>35146.589999999997</v>
      </c>
    </row>
    <row r="678" spans="1:11" ht="11.25" customHeight="1">
      <c r="A678" s="322">
        <v>42615</v>
      </c>
      <c r="B678" s="9" t="s">
        <v>7526</v>
      </c>
      <c r="C678" s="48" t="s">
        <v>6791</v>
      </c>
      <c r="D678" s="341"/>
      <c r="E678" s="48">
        <v>188000</v>
      </c>
      <c r="F678" s="81">
        <v>15</v>
      </c>
      <c r="G678" s="48">
        <v>3186451.41</v>
      </c>
      <c r="H678" s="333" t="s">
        <v>7527</v>
      </c>
      <c r="J678" s="48"/>
      <c r="K678" s="351"/>
    </row>
    <row r="679" spans="1:11" ht="11.25" customHeight="1">
      <c r="A679" s="322">
        <v>42615</v>
      </c>
      <c r="B679" s="291" t="s">
        <v>7528</v>
      </c>
      <c r="C679" s="48" t="s">
        <v>6791</v>
      </c>
      <c r="D679" s="341"/>
      <c r="E679" s="48">
        <v>44412.05</v>
      </c>
      <c r="F679" s="81">
        <v>18</v>
      </c>
      <c r="G679" s="48">
        <v>2998451.41</v>
      </c>
      <c r="H679" s="333" t="s">
        <v>7529</v>
      </c>
      <c r="I679" s="2" t="s">
        <v>7530</v>
      </c>
      <c r="J679" s="48"/>
      <c r="K679" s="351"/>
    </row>
    <row r="680" spans="1:11" ht="11.25" customHeight="1">
      <c r="A680" s="322">
        <v>42615</v>
      </c>
      <c r="B680" s="291" t="s">
        <v>7531</v>
      </c>
      <c r="C680" s="48" t="s">
        <v>6791</v>
      </c>
      <c r="D680" s="341"/>
      <c r="E680" s="48">
        <v>83693.02</v>
      </c>
      <c r="F680" s="81">
        <v>19</v>
      </c>
      <c r="G680" s="48">
        <v>2954039.36</v>
      </c>
      <c r="H680" s="333" t="s">
        <v>7532</v>
      </c>
      <c r="I680" s="2" t="s">
        <v>7530</v>
      </c>
      <c r="J680" s="48"/>
      <c r="K680" s="351"/>
    </row>
    <row r="681" spans="1:11" ht="11.25" customHeight="1">
      <c r="A681" s="322">
        <v>42615</v>
      </c>
      <c r="B681" s="291" t="s">
        <v>7533</v>
      </c>
      <c r="C681" s="48" t="s">
        <v>6791</v>
      </c>
      <c r="D681" s="341"/>
      <c r="E681" s="48">
        <v>205300</v>
      </c>
      <c r="F681" s="81">
        <v>20</v>
      </c>
      <c r="G681" s="48">
        <v>2870346.34</v>
      </c>
      <c r="H681" s="333" t="s">
        <v>7534</v>
      </c>
      <c r="I681" s="2" t="s">
        <v>7530</v>
      </c>
      <c r="J681" s="48"/>
      <c r="K681" s="351"/>
    </row>
    <row r="682" spans="1:11" ht="11.25" customHeight="1">
      <c r="A682" s="322">
        <v>42615</v>
      </c>
      <c r="B682" s="291" t="s">
        <v>7535</v>
      </c>
      <c r="C682" s="48" t="s">
        <v>6791</v>
      </c>
      <c r="D682" s="341"/>
      <c r="E682" s="48">
        <v>118700</v>
      </c>
      <c r="F682" s="81">
        <v>21</v>
      </c>
      <c r="G682" s="48">
        <v>2665046.34</v>
      </c>
      <c r="H682" s="333" t="s">
        <v>7536</v>
      </c>
      <c r="I682" s="2" t="s">
        <v>7530</v>
      </c>
      <c r="J682" s="48"/>
      <c r="K682" s="351"/>
    </row>
    <row r="683" spans="1:11" ht="11.25" customHeight="1">
      <c r="A683" s="322">
        <v>42615</v>
      </c>
      <c r="B683" s="291" t="s">
        <v>7537</v>
      </c>
      <c r="C683" s="48" t="s">
        <v>6791</v>
      </c>
      <c r="D683" s="341"/>
      <c r="E683" s="48">
        <v>2618.23</v>
      </c>
      <c r="F683" s="81">
        <v>22</v>
      </c>
      <c r="G683" s="48">
        <v>2546346.34</v>
      </c>
      <c r="H683" s="333" t="s">
        <v>7538</v>
      </c>
      <c r="I683" s="2" t="s">
        <v>7530</v>
      </c>
      <c r="J683" s="48"/>
      <c r="K683" s="351"/>
    </row>
    <row r="684" spans="1:11" ht="11.25" customHeight="1">
      <c r="A684" s="322">
        <v>42615</v>
      </c>
      <c r="B684" s="291" t="s">
        <v>7539</v>
      </c>
      <c r="C684" s="48" t="s">
        <v>6791</v>
      </c>
      <c r="D684" s="341"/>
      <c r="E684" s="48">
        <v>16092.09</v>
      </c>
      <c r="F684" s="81">
        <v>23</v>
      </c>
      <c r="G684" s="48">
        <v>2543728.11</v>
      </c>
      <c r="H684" s="333" t="s">
        <v>7540</v>
      </c>
      <c r="I684" s="2" t="s">
        <v>7530</v>
      </c>
      <c r="J684" s="48"/>
      <c r="K684" s="351"/>
    </row>
    <row r="685" spans="1:11" ht="11.25" customHeight="1">
      <c r="A685" s="322">
        <v>42615</v>
      </c>
      <c r="B685" s="291" t="s">
        <v>7541</v>
      </c>
      <c r="C685" s="48" t="s">
        <v>6791</v>
      </c>
      <c r="D685" s="341"/>
      <c r="E685" s="48">
        <v>108000.02</v>
      </c>
      <c r="F685" s="81">
        <v>24</v>
      </c>
      <c r="G685" s="48">
        <v>2527636.02</v>
      </c>
      <c r="H685" s="333" t="s">
        <v>7542</v>
      </c>
      <c r="I685" s="2" t="s">
        <v>7530</v>
      </c>
      <c r="J685" s="48"/>
      <c r="K685" s="351"/>
    </row>
    <row r="686" spans="1:11" ht="11.25" customHeight="1">
      <c r="A686" s="322">
        <v>42615</v>
      </c>
      <c r="B686" s="9" t="s">
        <v>7543</v>
      </c>
      <c r="C686" s="48">
        <v>928562.27</v>
      </c>
      <c r="D686" s="341">
        <v>14</v>
      </c>
      <c r="E686" s="48" t="s">
        <v>6791</v>
      </c>
      <c r="F686" s="81"/>
      <c r="G686" s="48">
        <v>2419636</v>
      </c>
      <c r="J686" s="48"/>
      <c r="K686" s="351"/>
    </row>
    <row r="687" spans="1:11" ht="11.25" customHeight="1">
      <c r="A687" s="322">
        <v>42615</v>
      </c>
      <c r="B687" s="9" t="s">
        <v>7544</v>
      </c>
      <c r="C687" s="48">
        <v>1684.82</v>
      </c>
      <c r="D687" s="341">
        <v>8</v>
      </c>
      <c r="E687" s="48" t="s">
        <v>6791</v>
      </c>
      <c r="F687" s="81"/>
      <c r="G687" s="48">
        <v>3348198.27</v>
      </c>
      <c r="J687" s="48"/>
      <c r="K687" s="351"/>
    </row>
    <row r="688" spans="1:11" ht="11.25" customHeight="1">
      <c r="A688" s="322">
        <v>42615</v>
      </c>
      <c r="B688" s="9" t="s">
        <v>7545</v>
      </c>
      <c r="C688" s="48">
        <v>107104.75</v>
      </c>
      <c r="D688" s="341" t="s">
        <v>775</v>
      </c>
      <c r="E688" s="48" t="s">
        <v>6791</v>
      </c>
      <c r="F688" s="81"/>
      <c r="G688" s="48">
        <v>3349883.09</v>
      </c>
      <c r="J688" s="48"/>
      <c r="K688" s="351"/>
    </row>
    <row r="689" spans="1:11" ht="11.25" customHeight="1">
      <c r="A689" s="322">
        <v>42615</v>
      </c>
      <c r="B689" s="9" t="s">
        <v>5077</v>
      </c>
      <c r="C689" s="48" t="s">
        <v>6791</v>
      </c>
      <c r="D689" s="341"/>
      <c r="E689" s="48">
        <v>27000</v>
      </c>
      <c r="F689" s="81" t="s">
        <v>2478</v>
      </c>
      <c r="G689" s="48">
        <v>3456987.84</v>
      </c>
      <c r="H689" s="333" t="s">
        <v>7546</v>
      </c>
      <c r="J689" s="48"/>
      <c r="K689" s="351"/>
    </row>
    <row r="690" spans="1:11" ht="11.25" customHeight="1">
      <c r="A690" s="322">
        <v>42615</v>
      </c>
      <c r="B690" s="9" t="s">
        <v>7547</v>
      </c>
      <c r="C690" s="48" t="s">
        <v>6791</v>
      </c>
      <c r="D690" s="341"/>
      <c r="E690" s="48">
        <v>2200.0100000000002</v>
      </c>
      <c r="F690" s="81">
        <v>7</v>
      </c>
      <c r="G690" s="48">
        <v>3429987.84</v>
      </c>
      <c r="H690" s="333" t="s">
        <v>7548</v>
      </c>
      <c r="J690" s="48"/>
      <c r="K690" s="351"/>
    </row>
    <row r="691" spans="1:11" ht="11.25" customHeight="1">
      <c r="A691" s="322">
        <v>42615</v>
      </c>
      <c r="B691" s="9" t="s">
        <v>7549</v>
      </c>
      <c r="C691" s="48" t="s">
        <v>6791</v>
      </c>
      <c r="D691" s="341"/>
      <c r="E691" s="48">
        <v>63959.16</v>
      </c>
      <c r="F691" s="81" t="s">
        <v>773</v>
      </c>
      <c r="G691" s="48">
        <v>3427787.83</v>
      </c>
      <c r="H691" s="333" t="s">
        <v>7550</v>
      </c>
      <c r="J691" s="48"/>
      <c r="K691" s="351"/>
    </row>
    <row r="692" spans="1:11" ht="11.25" customHeight="1">
      <c r="A692" s="322">
        <v>42615</v>
      </c>
      <c r="B692" s="9" t="s">
        <v>7551</v>
      </c>
      <c r="C692" s="48" t="s">
        <v>6791</v>
      </c>
      <c r="D692" s="341"/>
      <c r="E692" s="48">
        <v>28530.240000000002</v>
      </c>
      <c r="F692" s="81" t="s">
        <v>2481</v>
      </c>
      <c r="G692" s="48">
        <v>3363828.67</v>
      </c>
      <c r="H692" s="333" t="s">
        <v>7552</v>
      </c>
      <c r="J692" s="48"/>
      <c r="K692" s="351"/>
    </row>
    <row r="693" spans="1:11" ht="11.25" customHeight="1">
      <c r="A693" s="411">
        <v>42615</v>
      </c>
      <c r="B693" s="412" t="s">
        <v>4180</v>
      </c>
      <c r="C693" s="413">
        <v>15.2</v>
      </c>
      <c r="D693" s="341">
        <v>205</v>
      </c>
      <c r="E693" s="413" t="s">
        <v>6791</v>
      </c>
      <c r="F693" s="81"/>
      <c r="G693" s="413">
        <v>3335298.43</v>
      </c>
      <c r="J693" s="48"/>
      <c r="K693" s="351"/>
    </row>
    <row r="694" spans="1:11" ht="11.25" customHeight="1">
      <c r="A694" s="411">
        <v>42615</v>
      </c>
      <c r="B694" s="412" t="s">
        <v>4181</v>
      </c>
      <c r="C694" s="413">
        <v>95.02</v>
      </c>
      <c r="D694" s="341">
        <v>205</v>
      </c>
      <c r="E694" s="413" t="s">
        <v>6791</v>
      </c>
      <c r="F694" s="81"/>
      <c r="G694" s="413">
        <v>3335313.63</v>
      </c>
      <c r="J694" s="48"/>
      <c r="K694" s="351"/>
    </row>
    <row r="695" spans="1:11" ht="11.25" customHeight="1">
      <c r="A695" s="322">
        <v>42615</v>
      </c>
      <c r="B695" s="9" t="s">
        <v>4182</v>
      </c>
      <c r="C695" s="48" t="s">
        <v>6791</v>
      </c>
      <c r="D695" s="341"/>
      <c r="E695" s="48">
        <v>40470.1</v>
      </c>
      <c r="F695" s="81">
        <v>1</v>
      </c>
      <c r="G695" s="48">
        <v>3335408.65</v>
      </c>
      <c r="H695" s="347" t="s">
        <v>7553</v>
      </c>
    </row>
    <row r="696" spans="1:11" ht="11.25" customHeight="1">
      <c r="A696" s="411">
        <v>42615</v>
      </c>
      <c r="B696" s="412" t="s">
        <v>4183</v>
      </c>
      <c r="C696" s="413">
        <v>176.53</v>
      </c>
      <c r="D696" s="341">
        <v>205</v>
      </c>
      <c r="E696" s="413" t="s">
        <v>6791</v>
      </c>
      <c r="F696" s="81"/>
      <c r="G696" s="413">
        <v>3294938.55</v>
      </c>
    </row>
    <row r="697" spans="1:11" ht="11.25" customHeight="1">
      <c r="A697" s="411">
        <v>42615</v>
      </c>
      <c r="B697" s="412" t="s">
        <v>4184</v>
      </c>
      <c r="C697" s="413">
        <v>1103.3</v>
      </c>
      <c r="D697" s="341">
        <v>205</v>
      </c>
      <c r="E697" s="413" t="s">
        <v>6791</v>
      </c>
      <c r="F697" s="81"/>
      <c r="G697" s="413">
        <v>3295115.08</v>
      </c>
    </row>
    <row r="698" spans="1:11" ht="11.25" customHeight="1">
      <c r="A698" s="322">
        <v>42615</v>
      </c>
      <c r="B698" s="9" t="s">
        <v>4185</v>
      </c>
      <c r="C698" s="48" t="s">
        <v>6791</v>
      </c>
      <c r="D698" s="341"/>
      <c r="E698" s="48">
        <v>45033.39</v>
      </c>
      <c r="F698" s="81">
        <v>1</v>
      </c>
      <c r="G698" s="48">
        <v>3296218.38</v>
      </c>
      <c r="H698" s="347" t="s">
        <v>7553</v>
      </c>
    </row>
    <row r="699" spans="1:11">
      <c r="A699" s="322">
        <v>42615</v>
      </c>
      <c r="B699" s="418" t="s">
        <v>7554</v>
      </c>
      <c r="C699" s="48" t="s">
        <v>6791</v>
      </c>
      <c r="D699" s="341"/>
      <c r="E699" s="48">
        <v>1071</v>
      </c>
      <c r="F699" s="81" t="s">
        <v>779</v>
      </c>
      <c r="G699" s="48">
        <v>3251184.99</v>
      </c>
      <c r="H699" s="333" t="s">
        <v>7555</v>
      </c>
    </row>
    <row r="700" spans="1:11" ht="11.25" customHeight="1">
      <c r="A700" s="322">
        <v>42615</v>
      </c>
      <c r="B700" s="9" t="s">
        <v>7556</v>
      </c>
      <c r="C700" s="48">
        <v>188000</v>
      </c>
      <c r="D700" s="341">
        <v>4</v>
      </c>
      <c r="E700" s="48" t="s">
        <v>6791</v>
      </c>
      <c r="F700" s="81"/>
      <c r="G700" s="48">
        <v>3250113.99</v>
      </c>
    </row>
    <row r="701" spans="1:11" ht="11.25" customHeight="1">
      <c r="A701" s="322">
        <v>42615</v>
      </c>
      <c r="B701" s="9" t="s">
        <v>7557</v>
      </c>
      <c r="C701" s="48">
        <v>199052.53</v>
      </c>
      <c r="D701" s="341">
        <v>5</v>
      </c>
      <c r="E701" s="48" t="s">
        <v>6791</v>
      </c>
      <c r="F701" s="81"/>
      <c r="G701" s="48">
        <v>3438113.99</v>
      </c>
    </row>
    <row r="702" spans="1:11" ht="11.25" customHeight="1">
      <c r="A702" s="322">
        <v>42614</v>
      </c>
      <c r="B702" s="9" t="s">
        <v>7558</v>
      </c>
      <c r="C702" s="48" t="s">
        <v>6791</v>
      </c>
      <c r="D702" s="341"/>
      <c r="E702" s="48">
        <v>3826.7</v>
      </c>
      <c r="F702" s="81"/>
      <c r="G702" s="48">
        <v>3637166.52</v>
      </c>
    </row>
    <row r="703" spans="1:11" ht="11.25" customHeight="1">
      <c r="A703" s="322">
        <v>42614</v>
      </c>
      <c r="B703" s="9" t="s">
        <v>7559</v>
      </c>
      <c r="C703" s="48" t="s">
        <v>6791</v>
      </c>
      <c r="D703" s="341"/>
      <c r="E703" s="48">
        <v>2328.94</v>
      </c>
      <c r="F703" s="81">
        <v>6</v>
      </c>
      <c r="G703" s="48">
        <v>3633339.82</v>
      </c>
      <c r="H703" s="333" t="s">
        <v>7560</v>
      </c>
      <c r="I703" s="2" t="s">
        <v>6369</v>
      </c>
    </row>
    <row r="704" spans="1:11" ht="11.25" customHeight="1">
      <c r="A704" s="322">
        <v>42614</v>
      </c>
      <c r="B704" s="9" t="s">
        <v>7561</v>
      </c>
      <c r="C704" s="48" t="s">
        <v>6791</v>
      </c>
      <c r="D704" s="341"/>
      <c r="E704" s="48">
        <v>1227.99</v>
      </c>
      <c r="F704" s="81">
        <v>228</v>
      </c>
      <c r="G704" s="48">
        <v>3631010.88</v>
      </c>
      <c r="H704" s="333" t="s">
        <v>7562</v>
      </c>
    </row>
    <row r="705" spans="1:9" ht="11.25" customHeight="1">
      <c r="A705" s="322">
        <v>42614</v>
      </c>
      <c r="B705" s="9" t="s">
        <v>7563</v>
      </c>
      <c r="C705" s="48">
        <v>50000</v>
      </c>
      <c r="D705" s="341">
        <v>10</v>
      </c>
      <c r="E705" s="48" t="s">
        <v>6791</v>
      </c>
      <c r="F705" s="81"/>
      <c r="G705" s="48">
        <v>3629782.89</v>
      </c>
    </row>
    <row r="706" spans="1:9" ht="11.25" customHeight="1">
      <c r="A706" s="322">
        <v>42614</v>
      </c>
      <c r="B706" s="9" t="s">
        <v>7564</v>
      </c>
      <c r="C706" s="48" t="s">
        <v>6791</v>
      </c>
      <c r="D706" s="341"/>
      <c r="E706" s="48">
        <v>1095000</v>
      </c>
      <c r="F706" s="81">
        <v>10</v>
      </c>
      <c r="G706" s="48">
        <v>3679782.89</v>
      </c>
    </row>
    <row r="707" spans="1:9" ht="11.25" customHeight="1">
      <c r="A707" s="322">
        <v>42614</v>
      </c>
      <c r="B707" s="9" t="s">
        <v>7564</v>
      </c>
      <c r="C707" s="48" t="s">
        <v>6791</v>
      </c>
      <c r="D707" s="341"/>
      <c r="E707" s="48">
        <v>239174.39999999999</v>
      </c>
      <c r="F707" s="81">
        <v>9</v>
      </c>
      <c r="G707" s="48">
        <v>2584782.89</v>
      </c>
    </row>
    <row r="708" spans="1:9" ht="11.25" customHeight="1">
      <c r="A708" s="322">
        <v>42614</v>
      </c>
      <c r="B708" s="9" t="s">
        <v>7565</v>
      </c>
      <c r="C708" s="48" t="s">
        <v>6791</v>
      </c>
      <c r="D708" s="341"/>
      <c r="E708" s="48">
        <v>583000</v>
      </c>
      <c r="F708" s="81">
        <v>25</v>
      </c>
      <c r="G708" s="48">
        <v>2345608.4900000002</v>
      </c>
      <c r="H708" s="333" t="s">
        <v>7566</v>
      </c>
    </row>
    <row r="709" spans="1:9">
      <c r="A709" s="322">
        <v>42614</v>
      </c>
      <c r="B709" s="9" t="s">
        <v>7567</v>
      </c>
      <c r="C709" s="48" t="s">
        <v>6791</v>
      </c>
      <c r="D709" s="341"/>
      <c r="E709" s="48">
        <v>500</v>
      </c>
      <c r="F709" s="81" t="s">
        <v>776</v>
      </c>
      <c r="G709" s="48">
        <v>1762608.49</v>
      </c>
    </row>
    <row r="710" spans="1:9">
      <c r="A710" s="322">
        <v>42614</v>
      </c>
      <c r="B710" s="9" t="s">
        <v>7568</v>
      </c>
      <c r="C710" s="48">
        <v>193148.22</v>
      </c>
      <c r="D710" s="341">
        <v>13</v>
      </c>
      <c r="E710" s="48" t="s">
        <v>6791</v>
      </c>
      <c r="F710" s="81"/>
      <c r="G710" s="48">
        <v>1762108.49</v>
      </c>
    </row>
    <row r="711" spans="1:9">
      <c r="A711" s="322">
        <v>42614</v>
      </c>
      <c r="B711" s="9" t="s">
        <v>7569</v>
      </c>
      <c r="C711" s="48">
        <v>62156.35</v>
      </c>
      <c r="D711" s="341">
        <v>12</v>
      </c>
      <c r="E711" s="48" t="s">
        <v>6791</v>
      </c>
      <c r="F711" s="81"/>
      <c r="G711" s="48">
        <v>1955256.71</v>
      </c>
    </row>
    <row r="712" spans="1:9">
      <c r="A712" s="322">
        <v>42614</v>
      </c>
      <c r="B712" s="9" t="s">
        <v>7570</v>
      </c>
      <c r="C712" s="48">
        <v>277492.47999999998</v>
      </c>
      <c r="D712" s="341">
        <v>11</v>
      </c>
      <c r="E712" s="48" t="s">
        <v>6791</v>
      </c>
      <c r="F712" s="81"/>
      <c r="G712" s="48">
        <v>2017413.06</v>
      </c>
    </row>
    <row r="713" spans="1:9">
      <c r="A713" s="322">
        <v>42614</v>
      </c>
      <c r="B713" s="9" t="s">
        <v>7571</v>
      </c>
      <c r="C713" s="48">
        <v>1255493.1599999999</v>
      </c>
      <c r="D713" s="341">
        <v>2</v>
      </c>
      <c r="E713" s="48" t="s">
        <v>6791</v>
      </c>
      <c r="F713" s="81"/>
      <c r="G713" s="48">
        <v>2294905.54</v>
      </c>
    </row>
    <row r="714" spans="1:9">
      <c r="A714" s="322">
        <v>42614</v>
      </c>
      <c r="B714" s="9" t="s">
        <v>7572</v>
      </c>
      <c r="C714" s="48">
        <v>130000</v>
      </c>
      <c r="D714" s="341">
        <v>19</v>
      </c>
      <c r="E714" s="48" t="s">
        <v>6791</v>
      </c>
      <c r="F714" s="81"/>
      <c r="G714" s="48">
        <v>3550398.7</v>
      </c>
      <c r="H714" s="333" t="s">
        <v>7573</v>
      </c>
    </row>
    <row r="715" spans="1:9">
      <c r="A715" s="322">
        <v>42614</v>
      </c>
      <c r="B715" s="9" t="s">
        <v>7574</v>
      </c>
      <c r="C715" s="48" t="s">
        <v>6791</v>
      </c>
      <c r="D715" s="341"/>
      <c r="E715" s="48">
        <v>204421</v>
      </c>
      <c r="F715" s="81">
        <v>3</v>
      </c>
      <c r="G715" s="48">
        <v>3680398.7</v>
      </c>
      <c r="H715" s="333" t="s">
        <v>7575</v>
      </c>
      <c r="I715" s="2" t="s">
        <v>7576</v>
      </c>
    </row>
    <row r="716" spans="1:9">
      <c r="A716" s="322">
        <v>42614</v>
      </c>
      <c r="B716" s="9" t="s">
        <v>7577</v>
      </c>
      <c r="C716" s="48" t="s">
        <v>6791</v>
      </c>
      <c r="D716" s="341"/>
      <c r="E716" s="48">
        <v>179916</v>
      </c>
      <c r="F716" s="81">
        <v>4</v>
      </c>
      <c r="G716" s="48">
        <v>3475977.7</v>
      </c>
      <c r="H716" s="333" t="s">
        <v>7578</v>
      </c>
      <c r="I716" s="2" t="s">
        <v>7576</v>
      </c>
    </row>
    <row r="717" spans="1:9">
      <c r="A717" s="322">
        <v>42614</v>
      </c>
      <c r="B717" s="9" t="s">
        <v>7577</v>
      </c>
      <c r="C717" s="48" t="s">
        <v>6791</v>
      </c>
      <c r="D717" s="341"/>
      <c r="E717" s="48">
        <v>278400</v>
      </c>
      <c r="F717" s="81">
        <v>5</v>
      </c>
      <c r="G717" s="48">
        <v>3296061.7</v>
      </c>
      <c r="H717" s="333" t="s">
        <v>7579</v>
      </c>
      <c r="I717" s="2" t="s">
        <v>7576</v>
      </c>
    </row>
    <row r="718" spans="1:9">
      <c r="A718" s="322">
        <v>42614</v>
      </c>
      <c r="B718" s="9" t="s">
        <v>7580</v>
      </c>
      <c r="C718" s="48" t="s">
        <v>6791</v>
      </c>
      <c r="D718" s="341"/>
      <c r="E718" s="48">
        <v>2365</v>
      </c>
      <c r="F718" s="81" t="s">
        <v>767</v>
      </c>
      <c r="G718" s="48">
        <v>3017661.7</v>
      </c>
      <c r="H718" s="333" t="s">
        <v>7581</v>
      </c>
    </row>
    <row r="719" spans="1:9">
      <c r="A719" s="322">
        <v>42614</v>
      </c>
      <c r="B719" s="9" t="s">
        <v>7582</v>
      </c>
      <c r="C719" s="48" t="s">
        <v>6791</v>
      </c>
      <c r="D719" s="341"/>
      <c r="E719" s="48">
        <v>1840</v>
      </c>
      <c r="F719" s="81">
        <v>16</v>
      </c>
      <c r="G719" s="48">
        <v>3015296.7</v>
      </c>
      <c r="H719" s="333" t="s">
        <v>7583</v>
      </c>
      <c r="I719" s="2" t="s">
        <v>7394</v>
      </c>
    </row>
    <row r="720" spans="1:9">
      <c r="A720" s="322">
        <v>42614</v>
      </c>
      <c r="B720" s="255" t="s">
        <v>7584</v>
      </c>
      <c r="C720" s="48" t="s">
        <v>6791</v>
      </c>
      <c r="D720" s="341"/>
      <c r="E720" s="48">
        <v>81499.09</v>
      </c>
      <c r="F720" s="81" t="s">
        <v>2479</v>
      </c>
      <c r="G720" s="48">
        <v>3013456.7</v>
      </c>
      <c r="H720" s="333" t="s">
        <v>7585</v>
      </c>
    </row>
    <row r="721" spans="1:8">
      <c r="A721" s="322">
        <v>42614</v>
      </c>
      <c r="B721" s="255" t="s">
        <v>7586</v>
      </c>
      <c r="C721" s="48" t="s">
        <v>6791</v>
      </c>
      <c r="D721" s="341"/>
      <c r="E721" s="48">
        <v>356266.51</v>
      </c>
      <c r="F721" s="81" t="s">
        <v>2480</v>
      </c>
      <c r="G721" s="48">
        <v>2931957.61</v>
      </c>
      <c r="H721" s="333" t="s">
        <v>7587</v>
      </c>
    </row>
    <row r="722" spans="1:8">
      <c r="A722" s="411">
        <v>42614</v>
      </c>
      <c r="B722" s="424" t="s">
        <v>4180</v>
      </c>
      <c r="C722" s="413">
        <v>13.01</v>
      </c>
      <c r="D722" s="341">
        <v>205</v>
      </c>
      <c r="E722" s="413" t="s">
        <v>6791</v>
      </c>
      <c r="F722" s="81"/>
      <c r="G722" s="413">
        <v>2575691.1</v>
      </c>
    </row>
    <row r="723" spans="1:8">
      <c r="A723" s="411">
        <v>42614</v>
      </c>
      <c r="B723" s="424" t="s">
        <v>4181</v>
      </c>
      <c r="C723" s="413">
        <v>81.319999999999993</v>
      </c>
      <c r="D723" s="341">
        <v>205</v>
      </c>
      <c r="E723" s="413" t="s">
        <v>6791</v>
      </c>
      <c r="F723" s="81"/>
      <c r="G723" s="413">
        <v>2575704.11</v>
      </c>
    </row>
    <row r="724" spans="1:8">
      <c r="A724" s="322">
        <v>42614</v>
      </c>
      <c r="B724" s="255" t="s">
        <v>4182</v>
      </c>
      <c r="C724" s="48" t="s">
        <v>6791</v>
      </c>
      <c r="D724" s="341"/>
      <c r="E724" s="48">
        <v>8044.84</v>
      </c>
      <c r="F724" s="81" t="s">
        <v>2482</v>
      </c>
      <c r="G724" s="48">
        <v>2575785.4300000002</v>
      </c>
      <c r="H724" s="347" t="s">
        <v>7588</v>
      </c>
    </row>
    <row r="725" spans="1:8">
      <c r="A725" s="411">
        <v>42614</v>
      </c>
      <c r="B725" s="424" t="s">
        <v>4183</v>
      </c>
      <c r="C725" s="413">
        <v>112.87</v>
      </c>
      <c r="D725" s="341">
        <v>205</v>
      </c>
      <c r="E725" s="413" t="s">
        <v>6791</v>
      </c>
      <c r="F725" s="81"/>
      <c r="G725" s="413">
        <v>2567740.59</v>
      </c>
    </row>
    <row r="726" spans="1:8">
      <c r="A726" s="411">
        <v>42614</v>
      </c>
      <c r="B726" s="424" t="s">
        <v>4184</v>
      </c>
      <c r="C726" s="413">
        <v>705.43</v>
      </c>
      <c r="D726" s="341">
        <v>205</v>
      </c>
      <c r="E726" s="413" t="s">
        <v>6791</v>
      </c>
      <c r="F726" s="81"/>
      <c r="G726" s="413">
        <v>2567853.46</v>
      </c>
    </row>
    <row r="727" spans="1:8">
      <c r="A727" s="322">
        <v>42614</v>
      </c>
      <c r="B727" s="255" t="s">
        <v>4185</v>
      </c>
      <c r="C727" s="48" t="s">
        <v>6791</v>
      </c>
      <c r="D727" s="341"/>
      <c r="E727" s="48">
        <v>28793.58</v>
      </c>
      <c r="F727" s="81" t="s">
        <v>2482</v>
      </c>
      <c r="G727" s="48">
        <v>2568558.89</v>
      </c>
      <c r="H727" s="347" t="s">
        <v>7588</v>
      </c>
    </row>
    <row r="728" spans="1:8">
      <c r="A728" s="411">
        <v>42614</v>
      </c>
      <c r="B728" s="424" t="s">
        <v>5896</v>
      </c>
      <c r="C728" s="413">
        <v>304.64</v>
      </c>
      <c r="D728" s="341">
        <v>205</v>
      </c>
      <c r="E728" s="413" t="s">
        <v>6791</v>
      </c>
      <c r="F728" s="81"/>
      <c r="G728" s="413">
        <v>2539765.31</v>
      </c>
    </row>
    <row r="729" spans="1:8">
      <c r="A729" s="411">
        <v>42614</v>
      </c>
      <c r="B729" s="424" t="s">
        <v>7589</v>
      </c>
      <c r="C729" s="413">
        <v>1904</v>
      </c>
      <c r="D729" s="341">
        <v>205</v>
      </c>
      <c r="E729" s="413" t="s">
        <v>6791</v>
      </c>
      <c r="F729" s="81"/>
      <c r="G729" s="413">
        <v>2540069.9500000002</v>
      </c>
    </row>
    <row r="730" spans="1:8">
      <c r="A730" s="322">
        <v>42614</v>
      </c>
      <c r="B730" s="68" t="s">
        <v>7590</v>
      </c>
      <c r="C730" s="48">
        <v>15001.09</v>
      </c>
      <c r="D730" s="341" t="s">
        <v>771</v>
      </c>
      <c r="E730" s="48" t="s">
        <v>6791</v>
      </c>
      <c r="F730" s="81"/>
      <c r="G730" s="48">
        <v>2541973.9500000002</v>
      </c>
    </row>
  </sheetData>
  <autoFilter ref="A6:I730"/>
  <mergeCells count="3">
    <mergeCell ref="A1:G1"/>
    <mergeCell ref="A3:B3"/>
    <mergeCell ref="A4:B4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DICI</vt:lpstr>
      <vt:lpstr>THANIA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2016-12-05T18:57:15Z</cp:lastPrinted>
  <dcterms:created xsi:type="dcterms:W3CDTF">2016-02-08T19:17:00Z</dcterms:created>
  <dcterms:modified xsi:type="dcterms:W3CDTF">2017-01-05T00:01:31Z</dcterms:modified>
</cp:coreProperties>
</file>