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135" activeTab="13"/>
  </bookViews>
  <sheets>
    <sheet name="1" sheetId="2" r:id="rId1"/>
    <sheet name="ENE" sheetId="3" r:id="rId2"/>
    <sheet name="FEB" sheetId="7" r:id="rId3"/>
    <sheet name="MAR" sheetId="10" r:id="rId4"/>
    <sheet name="ABR" sheetId="11" r:id="rId5"/>
    <sheet name="MAY" sheetId="15" r:id="rId6"/>
    <sheet name="JUN" sheetId="16" r:id="rId7"/>
    <sheet name="JUL" sheetId="19" r:id="rId8"/>
    <sheet name="AGO" sheetId="21" r:id="rId9"/>
    <sheet name="SEP" sheetId="24" r:id="rId10"/>
    <sheet name="OCT " sheetId="26" r:id="rId11"/>
    <sheet name="NOV" sheetId="27" r:id="rId12"/>
    <sheet name="DIC" sheetId="28" r:id="rId13"/>
    <sheet name="Hoja1" sheetId="29" r:id="rId14"/>
  </sheets>
  <definedNames>
    <definedName name="_xlnm._FilterDatabase" localSheetId="0" hidden="1">'1'!$B$83:$H$83</definedName>
    <definedName name="_xlnm._FilterDatabase" localSheetId="8" hidden="1">AGO!$B$45:$H$65</definedName>
    <definedName name="_xlnm._FilterDatabase" localSheetId="10" hidden="1">'OCT '!$B$43:$J$68</definedName>
    <definedName name="_xlnm.Print_Area" localSheetId="12">DIC!$B$40:$I$52</definedName>
    <definedName name="_xlnm.Print_Area" localSheetId="7">JUL!$A$1:$I$75</definedName>
  </definedNames>
  <calcPr calcId="125725"/>
</workbook>
</file>

<file path=xl/calcChain.xml><?xml version="1.0" encoding="utf-8"?>
<calcChain xmlns="http://schemas.openxmlformats.org/spreadsheetml/2006/main">
  <c r="H35" i="29"/>
  <c r="H30"/>
  <c r="H19"/>
  <c r="H8"/>
  <c r="G50" l="1"/>
  <c r="G52" s="1"/>
  <c r="H8" i="28" l="1"/>
  <c r="G11" i="27" l="1"/>
  <c r="G11" i="26"/>
  <c r="G11" i="24"/>
  <c r="G11" i="21"/>
  <c r="G11" i="19"/>
  <c r="G11" i="16"/>
  <c r="H22" i="28" l="1"/>
  <c r="H40"/>
  <c r="H35"/>
  <c r="G55" l="1"/>
  <c r="G57" s="1"/>
  <c r="H43" i="27" l="1"/>
  <c r="H23"/>
  <c r="H38" l="1"/>
  <c r="H8"/>
  <c r="G62" l="1"/>
  <c r="G64" s="1"/>
  <c r="H43" i="26"/>
  <c r="H38"/>
  <c r="H24"/>
  <c r="H8"/>
  <c r="G71" l="1"/>
  <c r="G73" s="1"/>
  <c r="H36" i="24"/>
  <c r="H31"/>
  <c r="H21"/>
  <c r="H8"/>
  <c r="G67" l="1"/>
  <c r="G69" s="1"/>
  <c r="H8" i="21"/>
  <c r="H24" l="1"/>
  <c r="H44"/>
  <c r="H38"/>
  <c r="H8" i="19"/>
  <c r="G68" i="21" l="1"/>
  <c r="G70" s="1"/>
  <c r="H47" i="19"/>
  <c r="H42"/>
  <c r="H29"/>
  <c r="G71" l="1"/>
  <c r="G73" s="1"/>
  <c r="H43" i="16"/>
  <c r="H39" l="1"/>
  <c r="H25"/>
  <c r="H8" l="1"/>
  <c r="H55" i="15" l="1"/>
  <c r="H51"/>
  <c r="H36"/>
  <c r="H8"/>
  <c r="H56" i="11"/>
  <c r="H52"/>
  <c r="H32"/>
  <c r="G73" i="15" l="1"/>
  <c r="G75" s="1"/>
  <c r="H8" i="11"/>
  <c r="G48" i="10" l="1"/>
  <c r="H45" s="1"/>
  <c r="H41"/>
  <c r="H25"/>
  <c r="G14"/>
  <c r="H8" s="1"/>
  <c r="G47" i="7"/>
  <c r="H44" s="1"/>
  <c r="H40"/>
  <c r="H28"/>
  <c r="H8"/>
  <c r="G57" i="3"/>
  <c r="H54" s="1"/>
  <c r="H50"/>
  <c r="H31"/>
  <c r="H8"/>
  <c r="G101" i="2"/>
  <c r="G98"/>
  <c r="G87"/>
  <c r="G65" i="7" l="1"/>
  <c r="G67" s="1"/>
  <c r="G71" i="10"/>
  <c r="G73" s="1"/>
  <c r="G77" i="3"/>
  <c r="G79" s="1"/>
  <c r="H83" i="2"/>
  <c r="G68"/>
  <c r="H66" s="1"/>
  <c r="H36"/>
  <c r="H8"/>
  <c r="G140" l="1"/>
  <c r="G142" s="1"/>
  <c r="G76" i="11"/>
  <c r="G78" s="1"/>
  <c r="G64" i="16"/>
  <c r="G66" s="1"/>
</calcChain>
</file>

<file path=xl/sharedStrings.xml><?xml version="1.0" encoding="utf-8"?>
<sst xmlns="http://schemas.openxmlformats.org/spreadsheetml/2006/main" count="2166" uniqueCount="722">
  <si>
    <t xml:space="preserve">ALECSA CELAYA S DE RL DE CV </t>
  </si>
  <si>
    <t>BANCO:  BANCOMER CTA 0150149039</t>
  </si>
  <si>
    <t>SALDO EN BANCOS</t>
  </si>
  <si>
    <t>+</t>
  </si>
  <si>
    <t>Depositos Nuestros No Correspondidos por el Banco</t>
  </si>
  <si>
    <t>POLIZA</t>
  </si>
  <si>
    <t>FECHA</t>
  </si>
  <si>
    <t>CONCEPTO</t>
  </si>
  <si>
    <t>IMPORTE</t>
  </si>
  <si>
    <t>D  2,458</t>
  </si>
  <si>
    <t>TRANSFEREN</t>
  </si>
  <si>
    <t>GRUPO NACIONAL PROVINCIAL</t>
  </si>
  <si>
    <t>NO HAY DEPOSITO EN BANCOS SOLO HACEN EL REGISTRO CONTABLE</t>
  </si>
  <si>
    <t>D  2,528</t>
  </si>
  <si>
    <t>DEPOSITO</t>
  </si>
  <si>
    <t>AXA SEGUROS SA DE CV</t>
  </si>
  <si>
    <t>D  1,869</t>
  </si>
  <si>
    <t>T.E.</t>
  </si>
  <si>
    <t>MILAC COORDINADO SA DE CV</t>
  </si>
  <si>
    <t>DIFERENCIA</t>
  </si>
  <si>
    <t>AMEXCO</t>
  </si>
  <si>
    <t>QUALITAS COMPAÑIA DE SEGUROS SA DE</t>
  </si>
  <si>
    <t>CAPACITACI</t>
  </si>
  <si>
    <t>D  1,107</t>
  </si>
  <si>
    <t>D  1,108</t>
  </si>
  <si>
    <t>GRUPO NACIONAL PROVINCIAL S.A.B</t>
  </si>
  <si>
    <t>D  2,200</t>
  </si>
  <si>
    <t>D  2,201</t>
  </si>
  <si>
    <t>MUNICIPIO DE CELAYA</t>
  </si>
  <si>
    <t>EFECTIVO</t>
  </si>
  <si>
    <t>TARJETAS</t>
  </si>
  <si>
    <t>D  2,925</t>
  </si>
  <si>
    <t>QUALITAS COMPAÑIA DE SEGUROS</t>
  </si>
  <si>
    <t>D  2,929</t>
  </si>
  <si>
    <t>TRASNFEREN</t>
  </si>
  <si>
    <t>-</t>
  </si>
  <si>
    <t>Cheques Nuestros No Correspondidos por el Banco</t>
  </si>
  <si>
    <t>E     10</t>
  </si>
  <si>
    <t>CH-11340</t>
  </si>
  <si>
    <t>PEREZ VEGA CYNTHIA ITZEL</t>
  </si>
  <si>
    <t>E    164</t>
  </si>
  <si>
    <t>CH-12671</t>
  </si>
  <si>
    <t>MORA SOLANO NICOLAS</t>
  </si>
  <si>
    <t>E    165</t>
  </si>
  <si>
    <t>CH-12729</t>
  </si>
  <si>
    <t>CONSULTORES &amp; ASESORES INTEGRALES S</t>
  </si>
  <si>
    <t>E     21</t>
  </si>
  <si>
    <t xml:space="preserve"> CH-13023</t>
  </si>
  <si>
    <t>SIND INDL TRAB PEQ Y MED IND TALLER</t>
  </si>
  <si>
    <t>E    112</t>
  </si>
  <si>
    <t xml:space="preserve"> CH-13215</t>
  </si>
  <si>
    <t xml:space="preserve"> INMOBILIARIA FEMAZE, SA DE CV</t>
  </si>
  <si>
    <t>D  1,203</t>
  </si>
  <si>
    <t>F-VARIAS</t>
  </si>
  <si>
    <t>S0957 FACT.C170</t>
  </si>
  <si>
    <t>E    136</t>
  </si>
  <si>
    <t>CH-15206</t>
  </si>
  <si>
    <t>QUALITAS COMPAÑIA DE SEGUROS S.A. D</t>
  </si>
  <si>
    <t>E     18</t>
  </si>
  <si>
    <t>CH-15291</t>
  </si>
  <si>
    <t>PROSAFIN, S.A. DE C.V.</t>
  </si>
  <si>
    <t>D  2,847</t>
  </si>
  <si>
    <t>BAJA</t>
  </si>
  <si>
    <t>EMPRESAS SUAREZ SA DE CV</t>
  </si>
  <si>
    <t># DE CH??</t>
  </si>
  <si>
    <t>E     46</t>
  </si>
  <si>
    <t>CH-16461</t>
  </si>
  <si>
    <t>VICTOR MANUEL GUTIERREZ CANSINO</t>
  </si>
  <si>
    <t>E     82</t>
  </si>
  <si>
    <t>CH-16491</t>
  </si>
  <si>
    <t>ARTEAGA RODRIGUEZ MA GRICELDA</t>
  </si>
  <si>
    <t>E    102</t>
  </si>
  <si>
    <t>CH-16508</t>
  </si>
  <si>
    <t>ARRACHE SANTIBAÑES HECTOR</t>
  </si>
  <si>
    <t>E    145</t>
  </si>
  <si>
    <t>CH-16525</t>
  </si>
  <si>
    <t>JASSO MEDINA JOSE</t>
  </si>
  <si>
    <t>E    196</t>
  </si>
  <si>
    <t>CH-16558</t>
  </si>
  <si>
    <t>LOPEZ RIVERA JAIME</t>
  </si>
  <si>
    <t>E    197</t>
  </si>
  <si>
    <t>CH-16559</t>
  </si>
  <si>
    <t>MENDEZ MARTINEZ ROBERTO</t>
  </si>
  <si>
    <t>E    121</t>
  </si>
  <si>
    <t>CH-16786</t>
  </si>
  <si>
    <t>CARDENAS MANRIQUEZ MARCELA</t>
  </si>
  <si>
    <t>E     27</t>
  </si>
  <si>
    <t>E    130</t>
  </si>
  <si>
    <t>CH-16899</t>
  </si>
  <si>
    <t>IMPULSORA DE TRANSPORTES MEXICANOS,</t>
  </si>
  <si>
    <t>E    204</t>
  </si>
  <si>
    <t>GOMEZ GARCIA MARCO EDUARDO</t>
  </si>
  <si>
    <t>E    205</t>
  </si>
  <si>
    <t>CH-16946</t>
  </si>
  <si>
    <t>E    251</t>
  </si>
  <si>
    <t>CH-16997</t>
  </si>
  <si>
    <t>ALECSA PACHUCA S DE RL DE CV</t>
  </si>
  <si>
    <t>Cargos/Cheques del Banco No Correspondidos Por Nosotros</t>
  </si>
  <si>
    <t>TEF ENVIADO  SANTANDER/1182322131  014 0054543PAGO F-9524,9531,9504</t>
  </si>
  <si>
    <t>TEF ENVIADO  SCOTIABANK/1191960453  044 0020591PAGO F-260</t>
  </si>
  <si>
    <t>MHMG ABOGADOS</t>
  </si>
  <si>
    <t>TEF ENVIADO  BANAMEX/1255423094  002 0004252REEMBOLSO LAVADO DE INYECTOR</t>
  </si>
  <si>
    <t>TEF ENVIADO  BANAMEX/1248503826  002 0408147PAGO F-657,680</t>
  </si>
  <si>
    <t>IMPRESIONES FINAS</t>
  </si>
  <si>
    <t>PAGARE TEF DEVUELTO. 5829536</t>
  </si>
  <si>
    <t>UN PROVEEDOR NOS LO DEVUELVE, QUIEN ES?</t>
  </si>
  <si>
    <t>PAGO DE SERVICIOS PAGO DE SERV</t>
  </si>
  <si>
    <t>QUE PAGAMOS?</t>
  </si>
  <si>
    <t>SEC AD Y FIN GUANAJUATO/GEG850101 FQ2 1.1E+26</t>
  </si>
  <si>
    <t>CEDULAR</t>
  </si>
  <si>
    <t>ORDEN DE PAGO EXTRANJERO/3755833.1002.01 INTERNET 0051545021000000025048.65USD</t>
  </si>
  <si>
    <t>RABELLO?</t>
  </si>
  <si>
    <t>AUDATEX LTN S DE RL DE CV/ALT030210 LV9 SEPTIEMBRE MX226045 ORACLE T6515</t>
  </si>
  <si>
    <t>AUDATEX LTN S DE RL DE CV/ALT030210 LV9 OCTUBRE MX226045 ORACLE T8000</t>
  </si>
  <si>
    <t>AUDATEX LTN S DE RL DE CV/ALT030210 LV9 NOVIEMBRE MX226045 ORACLE T9496</t>
  </si>
  <si>
    <t>Abonos/Depósitos del Banco No Correspondidos por Nosotros</t>
  </si>
  <si>
    <t>SPEI RECIBIDOBANAMEX/0005197198 002 0001357DEVOLUCION PAGO ERRONEO</t>
  </si>
  <si>
    <t>DEPOSITO DE TERCERO/REFBNTC00002186 EMBARQUE FBMRCASH</t>
  </si>
  <si>
    <t xml:space="preserve">EMBARQUE </t>
  </si>
  <si>
    <t>PAGO CUENTA DE TERCERO/ 0016836061 BNET 0192895889</t>
  </si>
  <si>
    <t>SPEI RECIBIDOBAJIO/0005384041 030 14467810002600435ALECSA CELAYA S DE R</t>
  </si>
  <si>
    <t>SERVICIO</t>
  </si>
  <si>
    <t>DEP.CHEQUES DE OTRO BANCO FEB04 11:13 MEXICO</t>
  </si>
  <si>
    <t>DEPOSITO DE TERCERO/REFBNTC00317527 QUALITAS 7967904BMRCASH</t>
  </si>
  <si>
    <t>DIF</t>
  </si>
  <si>
    <t>DEPOSITO DE TERCERO/REFBNTC00317527 QUALITAS 7960555BMRCASH</t>
  </si>
  <si>
    <t>DEPOSITO DE TERCERO/REFBNTC00317527 QUALITAS 7911982BMRCASH</t>
  </si>
  <si>
    <t>DEPOSITO DE TERCERO/REFBNTC00269026 DEVOLUCION BMRCASH</t>
  </si>
  <si>
    <t>DEPOSITO DE TERCERO/REFBNTC00269026 DEV N.C.171 BMRCASH</t>
  </si>
  <si>
    <t>DEP.CHEQUES DE OTRO BANCO MAY27 11:22 MEXICO</t>
  </si>
  <si>
    <t>PAGO CUENTA DE TERCERO/ 0002819011 BNET 0168856710</t>
  </si>
  <si>
    <t>DEPOSITO CHEQUE BANCOMER</t>
  </si>
  <si>
    <t>SPEI RECIBIDOBANORTE/IXE/0005170589 072 7650000GL202765 ALECSA CELAYA S DE RL</t>
  </si>
  <si>
    <t>DIFERENCIA DEPOSITO EN EFECTIVO/0054297</t>
  </si>
  <si>
    <t>PAGO CUENTA DE TERCERO/ 0025896011 BNET 0194841417</t>
  </si>
  <si>
    <t>DEPOSITO EFECTIVO PRACTIC/******9039 JUL23 10:05 PRAC D790 FOLIO:5973</t>
  </si>
  <si>
    <t>DEPOSITO DE TERCERO/REFBNTC00354201 MILAC AS32225 BMRCASH</t>
  </si>
  <si>
    <t>MILAC</t>
  </si>
  <si>
    <t>PAGO CUENTA DE TERCERO/ 0003169008 BMOV 2774820320 DIFERENCIA</t>
  </si>
  <si>
    <t>DEPOSITO EN EFECTIVO</t>
  </si>
  <si>
    <t>DEPOSITO DE TERCERO/REFBNTC00308110 PAGO DE DIFERENCIA BMRCASH</t>
  </si>
  <si>
    <t>PAGO CUENTA DE TERCERO/ 0031864009 BNET 0196117546</t>
  </si>
  <si>
    <t>TOYO MOTORS IRAPUATO</t>
  </si>
  <si>
    <t>DEPOSITO DE TERCERO/REFBNTC00269026 DEV DEPOSITO ERRONEO BMRCASH</t>
  </si>
  <si>
    <t>SPEI RECIBIDOSANTANDER/0005204125 014 9175187TOYOTA CELAYA</t>
  </si>
  <si>
    <t>DEPOSITO DE TERCERO/REFBNTC00002186 EMB 228 FBMRCASH</t>
  </si>
  <si>
    <t>EMBARQUE</t>
  </si>
  <si>
    <t>PAGO CUENTA DE TERCERO/ 0013257047 BNET 0159664955</t>
  </si>
  <si>
    <t>DEPOSITO DE TERCERO/REFBNTC00317527 QUALITAS 8611389BMRCASH</t>
  </si>
  <si>
    <t>DIFERENCIA (PAGO DE MAS)</t>
  </si>
  <si>
    <t xml:space="preserve">DEPOSITO DE TERCERO/REFBNTC00317527 QUALITAS 8726163BMRCASH </t>
  </si>
  <si>
    <t xml:space="preserve">DEPOSITO DE TERCERO/REFBNTC00317527 QUALITAS 8725763BMRCASH </t>
  </si>
  <si>
    <t xml:space="preserve">DEPOSITO DE TERCERO/REFBNTC00317527 QUALITAS 8719856BMRCASH </t>
  </si>
  <si>
    <t xml:space="preserve">DEPOSITO DE TERCERO/REFBNTC00317527 QUALITAS 8719166BMRCASH </t>
  </si>
  <si>
    <t>DEPOSITO DE TERCERO/REFBNTC00317527 QUALITAS 8710746BMRCASH</t>
  </si>
  <si>
    <t xml:space="preserve">SPEI RECIBIDOBANORTE/IXE/0005060283 072 0000120devolucion pago duplicado fact </t>
  </si>
  <si>
    <t xml:space="preserve">DEPOSITO DE TERCERO/REFBNTC00281042 ALECSA CELAYA S DE RL DE CV BMRCASH </t>
  </si>
  <si>
    <t>DEPOSITO DE TERCERO/REFBNTC00317527 QUALITAS 8654592BMRCASH</t>
  </si>
  <si>
    <t>SUMA</t>
  </si>
  <si>
    <t>AUXILIAR</t>
  </si>
  <si>
    <t>RF-30348</t>
  </si>
  <si>
    <t>RF-30347</t>
  </si>
  <si>
    <t>RF-30531</t>
  </si>
  <si>
    <t>RF-30537</t>
  </si>
  <si>
    <t>SOBRANTE RECIBO 30301</t>
  </si>
  <si>
    <t>RF-30676</t>
  </si>
  <si>
    <t>RF-30679</t>
  </si>
  <si>
    <t xml:space="preserve">DEPOSITO DE TERCERO/REFBNTC00269026 DEVOLUCION BMRCASH </t>
  </si>
  <si>
    <t>D  2,346</t>
  </si>
  <si>
    <t>D  2,422</t>
  </si>
  <si>
    <t>D  2,479</t>
  </si>
  <si>
    <t>D  2,549</t>
  </si>
  <si>
    <t>D  2,613</t>
  </si>
  <si>
    <t>D  2,615</t>
  </si>
  <si>
    <t>D  2,645</t>
  </si>
  <si>
    <t>D  2,646</t>
  </si>
  <si>
    <t>D  2,652</t>
  </si>
  <si>
    <t>D  2,654</t>
  </si>
  <si>
    <t>D  2,655</t>
  </si>
  <si>
    <t>D  2,658</t>
  </si>
  <si>
    <t>D  2,659</t>
  </si>
  <si>
    <t>D  2,665</t>
  </si>
  <si>
    <t>CHEQUE</t>
  </si>
  <si>
    <t>TDD.4988</t>
  </si>
  <si>
    <t>TARJETA</t>
  </si>
  <si>
    <t>TDD.4430</t>
  </si>
  <si>
    <t>PERALTA RAMIREZ FRANCISCO</t>
  </si>
  <si>
    <t>QUINTANA RAMIREZ FRANCISCO JAVIER</t>
  </si>
  <si>
    <t>VELAZQUEZ URIBE ZUELIMA ZUGEY</t>
  </si>
  <si>
    <t>MULTIPARTES INTERNACIONALES JYR SA</t>
  </si>
  <si>
    <t>MAYO GALLARDO FLOR MARIA</t>
  </si>
  <si>
    <t>GARCIA CONTRERAS GASPAR</t>
  </si>
  <si>
    <t>TARJTAS</t>
  </si>
  <si>
    <t>HERNANDEZ ARREDONDO MARIA CRUZ</t>
  </si>
  <si>
    <t>MACIAS VELEZ  LUIS IGNACIO</t>
  </si>
  <si>
    <t>FEBRERO</t>
  </si>
  <si>
    <t>CONCILIACION BANCARIA AL 31 ENERO 2016</t>
  </si>
  <si>
    <t>BAJA EN FEBRERO</t>
  </si>
  <si>
    <t>E    162</t>
  </si>
  <si>
    <t>E    177</t>
  </si>
  <si>
    <t>E    215</t>
  </si>
  <si>
    <t>E    218</t>
  </si>
  <si>
    <t>E    237</t>
  </si>
  <si>
    <t>CH-17032</t>
  </si>
  <si>
    <t>CH-17093</t>
  </si>
  <si>
    <t>CH-17095</t>
  </si>
  <si>
    <t>CH-17102</t>
  </si>
  <si>
    <t>CH-17127</t>
  </si>
  <si>
    <t>CH-17130</t>
  </si>
  <si>
    <t>CH-17125</t>
  </si>
  <si>
    <t>ALMA ROSA RIOS ZAVALA</t>
  </si>
  <si>
    <t>GAMBOA ARELLANO NELSON EDUARDO</t>
  </si>
  <si>
    <t>ZURICH COMPAÑIA DE SEGUROS, SA</t>
  </si>
  <si>
    <t>AXA SEGUROS, S.A. DE C.V.</t>
  </si>
  <si>
    <t>SECRETARIA DE FINANZAS Y ADMINISTRA</t>
  </si>
  <si>
    <t>ESTA MAL</t>
  </si>
  <si>
    <t>CHEQUE PAGADO NO./0017110 150149039</t>
  </si>
  <si>
    <t>AUDATEX LTN S DE RL DE CV/ALT030210 LV9 DICIEMBRE MX226045 ORACLE U0920</t>
  </si>
  <si>
    <t xml:space="preserve">CHEQUE PAGADO NO./0016985 PAGO EN EFECTIVO </t>
  </si>
  <si>
    <t>CHECAR CH</t>
  </si>
  <si>
    <t>SPEI RECIBIDOBANREGIO/0005451855 058 0006289PAGO AGRO MANTTO HILUX 2016 GU</t>
  </si>
  <si>
    <t xml:space="preserve">DEPOSITO DE TERCERO/REFBNTC00002186 F-AM1045 FBMRCASH </t>
  </si>
  <si>
    <t xml:space="preserve">DEPOSITO DE TERCERO/REFBNTC00332445 AGROSERVICIOS ANTICIPO BMRCASH </t>
  </si>
  <si>
    <t xml:space="preserve">DEP.CHEQUES DE OTRO BANCO/000000000000E27 ENE27 09:46 MEXICO </t>
  </si>
  <si>
    <t>SPEI RECIBIDOBANORTE/IXE/0005129884 072 0050000SIP TTF Anticipo 100 Alecsa C</t>
  </si>
  <si>
    <t>DEPOSITO DE TERCERO/REFBNTC00354201 COORD AS37119 BMRCASH</t>
  </si>
  <si>
    <t>SPEI RECIBIDOBANAMEX/0005130440 002 0000393PAGO AVANZA FEBRERO</t>
  </si>
  <si>
    <t xml:space="preserve">DEPOSITO DE TERCERO/REFBNTC00354201 COORD AS36914 AS36915 BMRCASH </t>
  </si>
  <si>
    <t xml:space="preserve">SPEI RECIBIDOBANAMEX/0005187376 002 0150116VIN G1445561 </t>
  </si>
  <si>
    <t>COMISIONES POR CONTRATOS NOV</t>
  </si>
  <si>
    <t>CONFIRMADO 04/02</t>
  </si>
  <si>
    <t>MILAC 19/01</t>
  </si>
  <si>
    <t>MILAC 11/01</t>
  </si>
  <si>
    <t>0331-TCN16</t>
  </si>
  <si>
    <t>checar en la 302-000</t>
  </si>
  <si>
    <t>LE HICERON LA ZS 01333</t>
  </si>
  <si>
    <t>D  2,741</t>
  </si>
  <si>
    <t>CAPACITACION PARA NALLELY BEAT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</si>
  <si>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</si>
  <si>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</si>
  <si>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</si>
  <si>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</si>
  <si>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</si>
  <si>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</si>
  <si>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</si>
  <si>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</si>
  <si>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</si>
  <si>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</si>
  <si>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</si>
  <si>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</si>
  <si>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</si>
  <si>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</si>
  <si>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</si>
  <si>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</si>
  <si>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</si>
  <si>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</si>
  <si>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</si>
  <si>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</si>
  <si>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</si>
  <si>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</si>
  <si>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Y</t>
  </si>
  <si>
    <t xml:space="preserve"> </t>
  </si>
  <si>
    <t>D  1,799</t>
  </si>
  <si>
    <t>D  2,378</t>
  </si>
  <si>
    <t>D  2,381</t>
  </si>
  <si>
    <t>D  2,388</t>
  </si>
  <si>
    <t>D  2,441</t>
  </si>
  <si>
    <t>D  2,442</t>
  </si>
  <si>
    <t>D  2,459</t>
  </si>
  <si>
    <t>D  2,460</t>
  </si>
  <si>
    <t>D  2,469</t>
  </si>
  <si>
    <t>D  2,470</t>
  </si>
  <si>
    <t>CH-1019</t>
  </si>
  <si>
    <t>TDD.0181</t>
  </si>
  <si>
    <t>BANCO MERCANTIL DEL NORTE S.A.</t>
  </si>
  <si>
    <t>RICO GONZALEZ LUZ EDITH</t>
  </si>
  <si>
    <t>LOZANO GUERRERO ALEJANDRO</t>
  </si>
  <si>
    <t>MONROY HERNANDEZ KARINA</t>
  </si>
  <si>
    <t>RUIZ DIAZ DE LEON ROSALINDA</t>
  </si>
  <si>
    <t>CERVANTES CERVANTES JORGE LUIS</t>
  </si>
  <si>
    <t>AGUILAR VERGARA JUAN JOSE</t>
  </si>
  <si>
    <t>E     66</t>
  </si>
  <si>
    <t>T-1808</t>
  </si>
  <si>
    <t>E    106</t>
  </si>
  <si>
    <t>CH-17195</t>
  </si>
  <si>
    <t>E    168</t>
  </si>
  <si>
    <t>CH-17233</t>
  </si>
  <si>
    <t>CH-17259</t>
  </si>
  <si>
    <t>GOMEZ ROCHA JAIME</t>
  </si>
  <si>
    <t>TOYOTA FINANCIAL SERVICES MEXICO SA</t>
  </si>
  <si>
    <t>ANTONIO LANDEROS LOPEZ</t>
  </si>
  <si>
    <t>PAGO CUENTA DE TERCERO/ 0019575014 BNET 0100364533</t>
  </si>
  <si>
    <t>DEPOSITO EFECTIVO PRACTIC/******9039 FEB26 11:26 PRAC D791 FOLIO:5440</t>
  </si>
  <si>
    <t xml:space="preserve">PAGO CUENTA DE TERCERO/ 0028213012 BNET 0197996985 </t>
  </si>
  <si>
    <t>SPEI RECIBIDOBANAMEX/0005205147 002 0300833P75</t>
  </si>
  <si>
    <t>MARZO</t>
  </si>
  <si>
    <t>CH-17092</t>
  </si>
  <si>
    <t>E    248</t>
  </si>
  <si>
    <t>DEVOLUCION DTMAC COMERCIALIZAD</t>
  </si>
  <si>
    <t>D  2,666</t>
  </si>
  <si>
    <t>RF-34589</t>
  </si>
  <si>
    <t>TOYOTA MOTOR SALES DE MEXI</t>
  </si>
  <si>
    <t>CONCILIACION BANCARIA AL 29 DE FEBRERO DE 2016</t>
  </si>
  <si>
    <t>D    747</t>
  </si>
  <si>
    <t>D  2,011</t>
  </si>
  <si>
    <t>D  2,454</t>
  </si>
  <si>
    <t>D  2,585</t>
  </si>
  <si>
    <t>D  2,586</t>
  </si>
  <si>
    <t>D  2,683</t>
  </si>
  <si>
    <t>D  2,684</t>
  </si>
  <si>
    <t>ARROYO ARVIZU MARTIN EMMENUEL</t>
  </si>
  <si>
    <t>E      4</t>
  </si>
  <si>
    <t>CH-17288</t>
  </si>
  <si>
    <t>E     16</t>
  </si>
  <si>
    <t>CH-17299</t>
  </si>
  <si>
    <t>E     55</t>
  </si>
  <si>
    <t>CH-17306</t>
  </si>
  <si>
    <t>E    111</t>
  </si>
  <si>
    <t>CH-17317</t>
  </si>
  <si>
    <t>E    195</t>
  </si>
  <si>
    <t>CH-17341</t>
  </si>
  <si>
    <t>E    214</t>
  </si>
  <si>
    <t>CH-17345</t>
  </si>
  <si>
    <t>CH-17346</t>
  </si>
  <si>
    <t>VERONICA ELISA ALARCON MARTINEZ</t>
  </si>
  <si>
    <t>LUMICENTRO SA DE CV</t>
  </si>
  <si>
    <t>PALOMA RICO SANCHEZ</t>
  </si>
  <si>
    <t>JOSE DOLORES MARTINEZ NUÑEZ</t>
  </si>
  <si>
    <t>ANTONIO SANCHEZ RAMOS</t>
  </si>
  <si>
    <t>AGRONUTRIENTES Y SEMILLAS DEL BAJIO</t>
  </si>
  <si>
    <t>CONCESIONARIA MEXICANA DEL AGUA SA</t>
  </si>
  <si>
    <t xml:space="preserve">PAGO CUENTA DE TERCERO/ 0050356012 BNET 0184104048 </t>
  </si>
  <si>
    <t xml:space="preserve">DEPOSITO DE TERCERO/REFBNTC00317527 QUALITAS 8993623BMRCASH </t>
  </si>
  <si>
    <t xml:space="preserve">DEPOSITO DE TERCERO/REFBNTC00317527 QUALITAS 8994830BMRCASH </t>
  </si>
  <si>
    <t xml:space="preserve">DEP.CHEQUES DE OTRO BANCO MAR30 11:06 MEXICO </t>
  </si>
  <si>
    <t xml:space="preserve">DEPOSITO DE TERCERO/REFBNTC00190640 PAGO A BENEFICIARIO BMRCASH </t>
  </si>
  <si>
    <t>DEPOSITO DE TERCEROS ABONO POR GRUPO INTERNET</t>
  </si>
  <si>
    <t xml:space="preserve">DIFERENCIA PROBLEMA PRACTICAJA </t>
  </si>
  <si>
    <t>I  1,090</t>
  </si>
  <si>
    <t>AM-1107</t>
  </si>
  <si>
    <t>LJIMENEZ:CONSTRUCTORA RAMHER SA DE</t>
  </si>
  <si>
    <t>CONCILIACION BANCARIA AL 31 DE MARZO DE 2016</t>
  </si>
  <si>
    <t>ABRIL</t>
  </si>
  <si>
    <t>CONCILIACION BANCARIA AL 30 DE ABRIL DE 2016</t>
  </si>
  <si>
    <t>D  2,534</t>
  </si>
  <si>
    <t>D  2,536</t>
  </si>
  <si>
    <t>D  2,574</t>
  </si>
  <si>
    <t>TDD</t>
  </si>
  <si>
    <t>D  2,648</t>
  </si>
  <si>
    <t>D  2,677</t>
  </si>
  <si>
    <t>D  2,754</t>
  </si>
  <si>
    <t>D  2,783</t>
  </si>
  <si>
    <t>D  2,803</t>
  </si>
  <si>
    <t>D  2,804</t>
  </si>
  <si>
    <t>SALAZAR ROJAS MA SOCORRO</t>
  </si>
  <si>
    <t>VILLANUEVA PLASCENCIA ANTONIO</t>
  </si>
  <si>
    <t>ALVAREZ SANCHEZ MARIA TERESA</t>
  </si>
  <si>
    <t>AGUIRRE SALAZAR NANCY MARIA GUADALU</t>
  </si>
  <si>
    <t>MAYO</t>
  </si>
  <si>
    <t>E     80</t>
  </si>
  <si>
    <t>CH-17393</t>
  </si>
  <si>
    <t>E    133</t>
  </si>
  <si>
    <t>CH-17403</t>
  </si>
  <si>
    <t>CH-17416</t>
  </si>
  <si>
    <t>E    143</t>
  </si>
  <si>
    <t>CH-17419</t>
  </si>
  <si>
    <t>E    160</t>
  </si>
  <si>
    <t>CH-17423</t>
  </si>
  <si>
    <t>E    161</t>
  </si>
  <si>
    <t>CH-17424</t>
  </si>
  <si>
    <t>E    245</t>
  </si>
  <si>
    <t>T-2085</t>
  </si>
  <si>
    <t>GONZALEZ MARTINEZ PEDRO</t>
  </si>
  <si>
    <t>SERVICIO GRUPO TEPEYAC S DE RL DE C</t>
  </si>
  <si>
    <t>GALVAN PEDRAZA ROSARIO</t>
  </si>
  <si>
    <t>SERGIO HERNANDEZ MORALES</t>
  </si>
  <si>
    <t>MOLINA LICEA MA ARTEMIA</t>
  </si>
  <si>
    <t>GRUPO RAMAHA S.C.</t>
  </si>
  <si>
    <t>DEP.CHEQUES DE OTRO BANCO ABR29 16:09 MEXICO</t>
  </si>
  <si>
    <t xml:space="preserve">SPEI RECIBIDOHSBC/0005296361 021 0000001pago de enganche corolla S 201 </t>
  </si>
  <si>
    <t>DEP.CHEQUES DE OTRO BANCO ABR23 12:16 MEXICO</t>
  </si>
  <si>
    <t>SPEI RECIBIDOBANAMEX/0005294970 002 0312997DALTON ORGULLO MOTRIZ SA DE CV</t>
  </si>
  <si>
    <t>PAGO CUENTA DE TERCERO/ 0063954059 BNET 0197064705</t>
  </si>
  <si>
    <t xml:space="preserve">GNP </t>
  </si>
  <si>
    <t>D  2,755</t>
  </si>
  <si>
    <t>D  2,567</t>
  </si>
  <si>
    <t>FIGUEROA GRACIASN MARIA SOLEDAD</t>
  </si>
  <si>
    <t>D  2,468</t>
  </si>
  <si>
    <t>GUILLEN AYALA  JUAN CARLOS</t>
  </si>
  <si>
    <t>D  2,551</t>
  </si>
  <si>
    <t>DEANDA RIOS BLENCA ELIDIA</t>
  </si>
  <si>
    <t>D  2,649</t>
  </si>
  <si>
    <t>E    188</t>
  </si>
  <si>
    <t>CH-17439</t>
  </si>
  <si>
    <t>LIDERAZGO AUTOMOTRIZ DE PUEBLA SA D</t>
  </si>
  <si>
    <t>E    244</t>
  </si>
  <si>
    <t>TRANSFER</t>
  </si>
  <si>
    <t>PAGO NEXTEL</t>
  </si>
  <si>
    <t>E    243</t>
  </si>
  <si>
    <t>PAGO TELCEL</t>
  </si>
  <si>
    <t>W</t>
  </si>
  <si>
    <t>Z</t>
  </si>
  <si>
    <t>AA</t>
  </si>
  <si>
    <t>BB</t>
  </si>
  <si>
    <t>QUE INVENTARIO ES?</t>
  </si>
  <si>
    <t>D  1,931</t>
  </si>
  <si>
    <t>D  2,006</t>
  </si>
  <si>
    <t>D  2,072</t>
  </si>
  <si>
    <t>D  2,135</t>
  </si>
  <si>
    <t>D  2,215</t>
  </si>
  <si>
    <t>D  2,284</t>
  </si>
  <si>
    <t>D  2,341</t>
  </si>
  <si>
    <t>D  2,435</t>
  </si>
  <si>
    <t>D  2,449</t>
  </si>
  <si>
    <t>D  2,478</t>
  </si>
  <si>
    <t>D  2,542</t>
  </si>
  <si>
    <t>D  2,543</t>
  </si>
  <si>
    <t>D  2,657</t>
  </si>
  <si>
    <t>D  2,661</t>
  </si>
  <si>
    <t>D  2,682</t>
  </si>
  <si>
    <t>D  2,759</t>
  </si>
  <si>
    <t>COMPROBACI</t>
  </si>
  <si>
    <t>D  2,760</t>
  </si>
  <si>
    <t>D  2,761</t>
  </si>
  <si>
    <t>RAMIREZ GONZALEZ SUSANA</t>
  </si>
  <si>
    <t>RAYA RAYAMA ELVIRA</t>
  </si>
  <si>
    <t>LARA ZUÑIGA CATALINA</t>
  </si>
  <si>
    <t>PASCUAL DE JESUS VERONICA</t>
  </si>
  <si>
    <t>FAJER CRUZ MARIO</t>
  </si>
  <si>
    <t>COMPROBACION GTOS JAIME EM</t>
  </si>
  <si>
    <t>COMPROBACION GTOS EMILIO R</t>
  </si>
  <si>
    <t>COMPROBACION GTOS BLANCA SOFIA</t>
  </si>
  <si>
    <t>E     20</t>
  </si>
  <si>
    <t>CH-17478</t>
  </si>
  <si>
    <t>E     54</t>
  </si>
  <si>
    <t>CH-17494</t>
  </si>
  <si>
    <t>E    230</t>
  </si>
  <si>
    <t>CH-17577</t>
  </si>
  <si>
    <t>FRANCISCO CHAVEZ SANCHEZ</t>
  </si>
  <si>
    <t>RALLY CHAMPION, S.A. DE C.</t>
  </si>
  <si>
    <t>HOSTALES EL PINAR SA DE CV SOFOM EN</t>
  </si>
  <si>
    <t xml:space="preserve">PAGO CUENTA DE TERCERO/ 0054673052 BNET 0442658801 </t>
  </si>
  <si>
    <t xml:space="preserve">DEP.CHEQUES DE OTRO BANCO MAY24 14:51 MEXICO </t>
  </si>
  <si>
    <t xml:space="preserve">DEPOSITO DE TERCERO/REFBNTC00335908 L5E SVCIO HILUX BMRCASH </t>
  </si>
  <si>
    <t>PAGO CUENTA DE TERCERO/ 0034476008 BNET 0158107106</t>
  </si>
  <si>
    <t>CONFIRMADO 13/05</t>
  </si>
  <si>
    <t>RF-33122 02/06</t>
  </si>
  <si>
    <t>RF-32186 06/04</t>
  </si>
  <si>
    <t>RF-33188</t>
  </si>
  <si>
    <t xml:space="preserve">AUTOCENTRO DE CELAYA </t>
  </si>
  <si>
    <t>TURISMO ARGOS</t>
  </si>
  <si>
    <t xml:space="preserve">SUSPENSIÓN FRENOS Y MAS AUTOPARTES </t>
  </si>
  <si>
    <t>VALMUR SERVICIOS Y ADMINISTRACION</t>
  </si>
  <si>
    <t>CONCILIACION BANCARIA AL 31 DE MAYO DE 2016</t>
  </si>
  <si>
    <t>SE VA QUITAR EN JUNIO</t>
  </si>
  <si>
    <t>CHECAR FISICO</t>
  </si>
  <si>
    <t>LAS 5 ESTACIONES, S.P.R. DE R.L.</t>
  </si>
  <si>
    <t>JAVIER</t>
  </si>
  <si>
    <t>CORPORATIVO VALMUR</t>
  </si>
  <si>
    <t>D  2,699</t>
  </si>
  <si>
    <t>D  2,752</t>
  </si>
  <si>
    <t>D  2,805</t>
  </si>
  <si>
    <t>D  2,806</t>
  </si>
  <si>
    <t>D  2,809</t>
  </si>
  <si>
    <t>D  2,938</t>
  </si>
  <si>
    <t>D  2,939</t>
  </si>
  <si>
    <t>D  2,971</t>
  </si>
  <si>
    <t>FLORES GUTIERREZ AIDE ELIZABETH</t>
  </si>
  <si>
    <t>PENDIENTE</t>
  </si>
  <si>
    <t>CONCILIACION BANCARIA AL 30 DE JUNIO DE 2016</t>
  </si>
  <si>
    <t>CH-17644</t>
  </si>
  <si>
    <t>CH-17664</t>
  </si>
  <si>
    <t>E    119</t>
  </si>
  <si>
    <t>CH-17675</t>
  </si>
  <si>
    <t>E    246</t>
  </si>
  <si>
    <t>CH-17725</t>
  </si>
  <si>
    <t>CH-17728</t>
  </si>
  <si>
    <t>MERCADO LIBRE S DE RL DE CV</t>
  </si>
  <si>
    <t>ARVIZU RESENDIZ J FELIPE</t>
  </si>
  <si>
    <t>DEBORA RIVAS JUAREZ</t>
  </si>
  <si>
    <t>GRUPO NACIONAL PROVINCIAL SAB</t>
  </si>
  <si>
    <t>PRIVA AMERICA LATINA SA DE CV</t>
  </si>
  <si>
    <t>DEP.CHEQUES DE OTRO BANCO0063587JUN28 14:31 MEXICO</t>
  </si>
  <si>
    <t xml:space="preserve">DEPOSITO EFECTIVO PRACTIC/******9039 JUN15 09:57 PRAC E551 FOLIO:2613 </t>
  </si>
  <si>
    <t>DEP.CHEQUES DE OTRO BANCO/0063113 JUN10 12:23 MEXICO</t>
  </si>
  <si>
    <t>COMPROBACION JUAN ARCADIO</t>
  </si>
  <si>
    <t>COMP GTOS BCA SOFIA SLP</t>
  </si>
  <si>
    <t>D  3,109</t>
  </si>
  <si>
    <t>COMP GTOS</t>
  </si>
  <si>
    <t>D  3,152</t>
  </si>
  <si>
    <r>
      <t>SPEI RECIBIDOBANORTE/IXE</t>
    </r>
    <r>
      <rPr>
        <b/>
        <sz val="8"/>
        <rFont val="Arial"/>
        <family val="2"/>
      </rPr>
      <t>0005275129</t>
    </r>
    <r>
      <rPr>
        <sz val="8"/>
        <rFont val="Arial"/>
        <family val="2"/>
      </rPr>
      <t xml:space="preserve">  0726320000SIPTTF Anticipo 100  Alecsa Ce</t>
    </r>
  </si>
  <si>
    <r>
      <t>SPEI RECIBIDOBANORTE/IXE</t>
    </r>
    <r>
      <rPr>
        <b/>
        <sz val="8"/>
        <rFont val="Arial"/>
        <family val="2"/>
      </rPr>
      <t xml:space="preserve">0005139961 </t>
    </r>
    <r>
      <rPr>
        <sz val="8"/>
        <rFont val="Arial"/>
        <family val="2"/>
      </rPr>
      <t xml:space="preserve"> 0722906201PAGO DE ENGANCHE HIACE GUSTAVO</t>
    </r>
  </si>
  <si>
    <t>MARIA CELIA ROSALES ROMERO</t>
  </si>
  <si>
    <t>AGROINSUMOS LA HERRADURA SA DE CV</t>
  </si>
  <si>
    <t>AS 40588 24/05</t>
  </si>
  <si>
    <r>
      <t xml:space="preserve">PAGO CUENTA DE TERCERO/ 0034476008 BNET </t>
    </r>
    <r>
      <rPr>
        <b/>
        <sz val="8"/>
        <color indexed="8"/>
        <rFont val="Arial"/>
        <family val="2"/>
      </rPr>
      <t>0158107106</t>
    </r>
  </si>
  <si>
    <t>pagado dos veces una efectiivo 10,916.22</t>
  </si>
  <si>
    <t>GISAL CONSTRUCCION Y URBANIZACION S</t>
  </si>
  <si>
    <t>HERNANDEZ CONTRERAS NATALIA</t>
  </si>
  <si>
    <t>TROPPER SA DE CV</t>
  </si>
  <si>
    <t>MOSQUEDA CEDILLO FRANCISCO JAVIER</t>
  </si>
  <si>
    <t>COMP GTOS MARTHA SARAHI SLP</t>
  </si>
  <si>
    <t>D  2,233</t>
  </si>
  <si>
    <t>D  2,599</t>
  </si>
  <si>
    <t>D  2,667</t>
  </si>
  <si>
    <t>D  2,722</t>
  </si>
  <si>
    <t>D  2,725</t>
  </si>
  <si>
    <t>D  2,859</t>
  </si>
  <si>
    <t>D  2,891</t>
  </si>
  <si>
    <t>D  2,892</t>
  </si>
  <si>
    <t>D  2,919</t>
  </si>
  <si>
    <t>D  3,033</t>
  </si>
  <si>
    <t>CHQ</t>
  </si>
  <si>
    <t>TDD BBVA</t>
  </si>
  <si>
    <t>TDC</t>
  </si>
  <si>
    <t>COM GTOS</t>
  </si>
  <si>
    <t>CONCILIACION BANCARIA AL 31 DE JULIO DE 2016</t>
  </si>
  <si>
    <t>HERNANDEZ ARIAS OSCAR MANUEL</t>
  </si>
  <si>
    <t>HERNANDEZ HURTADO GILBERTO</t>
  </si>
  <si>
    <t>INTERESES PP BBVA</t>
  </si>
  <si>
    <t>CH-17826</t>
  </si>
  <si>
    <t>CH-17827</t>
  </si>
  <si>
    <t>CH-17828</t>
  </si>
  <si>
    <t>CH-17836</t>
  </si>
  <si>
    <t>INTERES PP</t>
  </si>
  <si>
    <t>E    180</t>
  </si>
  <si>
    <t>E    181</t>
  </si>
  <si>
    <t>E    182</t>
  </si>
  <si>
    <t>E    226</t>
  </si>
  <si>
    <t>D  2,920</t>
  </si>
  <si>
    <t xml:space="preserve">DEPOSITO EN EFECTIVO  </t>
  </si>
  <si>
    <t>PAGO CUENTA DE TERCERO******6181JUL28 10:20 BANCOMER E761  FOLIO:7746</t>
  </si>
  <si>
    <t>SPEI RECIBIDOINTERCAM BAN0005160820  1360937119S64939</t>
  </si>
  <si>
    <t>DEP.CHEQUES DE OTRO BANCO JUL21 14:24 MEXICO</t>
  </si>
  <si>
    <t>DEP.CHEQUES DE OTRO BANCO0063701JUL01 13:48 MEXICO</t>
  </si>
  <si>
    <t>D  2,491</t>
  </si>
  <si>
    <t>D  2,580</t>
  </si>
  <si>
    <t>D  2,857</t>
  </si>
  <si>
    <t>TE</t>
  </si>
  <si>
    <t>CAR CONTROL SA DE CV</t>
  </si>
  <si>
    <t>PERIFERICA</t>
  </si>
  <si>
    <t xml:space="preserve">SALDO A FAVOR THANIA NAVA </t>
  </si>
  <si>
    <t xml:space="preserve">  </t>
  </si>
  <si>
    <t>SUC 318 SAN LUIS DE LA PAZ MATAMOROS</t>
  </si>
  <si>
    <t>SUC 5204 SAN MIGUEL DE ALLENDE</t>
  </si>
  <si>
    <t xml:space="preserve">AGRICOLA 4 ESQUINAS </t>
  </si>
  <si>
    <t>D  2,638</t>
  </si>
  <si>
    <t>D  2,726</t>
  </si>
  <si>
    <t>D  2,807</t>
  </si>
  <si>
    <t>D  2,808</t>
  </si>
  <si>
    <t>D  2,902</t>
  </si>
  <si>
    <t>D  2,953</t>
  </si>
  <si>
    <t>D  2,954</t>
  </si>
  <si>
    <t>MORALES MORENO BERNARDO</t>
  </si>
  <si>
    <t>GUZMAN ZAZUETA ALEJANDRO</t>
  </si>
  <si>
    <t>CONCILIACION BANCARIA AL 31 DE AGOSTO DE 2016</t>
  </si>
  <si>
    <t>CH-17921</t>
  </si>
  <si>
    <t>E    127</t>
  </si>
  <si>
    <t>CH-17929</t>
  </si>
  <si>
    <t>E    193</t>
  </si>
  <si>
    <t>CH-17940</t>
  </si>
  <si>
    <t>CH-17941</t>
  </si>
  <si>
    <t>E    236</t>
  </si>
  <si>
    <t>CH-17956</t>
  </si>
  <si>
    <t>E    242</t>
  </si>
  <si>
    <t>CH-17962</t>
  </si>
  <si>
    <t>VARGAS TREJO MAURICIO</t>
  </si>
  <si>
    <t>AGUILA MENDEZ PEDRO SERGIO</t>
  </si>
  <si>
    <t>NOVOA MACIAS BLANCA SILVIA</t>
  </si>
  <si>
    <t>J JESUS TOVAR GONZALEZ</t>
  </si>
  <si>
    <t>EQUIPOS Y TRACTORES DEL BAJIO SA DE</t>
  </si>
  <si>
    <t>FALTANTE DE EFECTIVO1360094DEM REF:00000000023061807220 6520910</t>
  </si>
  <si>
    <t>DEP.CHEQUES DE OTRO BANCO AGO26 12:20 MEXICO</t>
  </si>
  <si>
    <t>SOBRANTE DE EFECTIVO1360094DEM REF:00000000003061809020 9365202</t>
  </si>
  <si>
    <t>D  2,820</t>
  </si>
  <si>
    <t>AGROSEEDS PRIMO S P R DE RL</t>
  </si>
  <si>
    <t>CONCILIACION BANCARIA AL 30 DE SEPTIEMBRE DE 2016</t>
  </si>
  <si>
    <t>D  2,862</t>
  </si>
  <si>
    <t>D  2,913</t>
  </si>
  <si>
    <t>D  2,914</t>
  </si>
  <si>
    <t>D  3,199</t>
  </si>
  <si>
    <t>D  3,203</t>
  </si>
  <si>
    <t>E     88</t>
  </si>
  <si>
    <t>CH-18030</t>
  </si>
  <si>
    <t>E    126</t>
  </si>
  <si>
    <t>CH-18037</t>
  </si>
  <si>
    <t>E    221</t>
  </si>
  <si>
    <t>CH-18055</t>
  </si>
  <si>
    <t>LUIS ALONSO URIBE VAZQUEZ</t>
  </si>
  <si>
    <t>CORNEJO BECERRA JUAN</t>
  </si>
  <si>
    <t>DANIEL MELGOZA GUTIERREZ</t>
  </si>
  <si>
    <t>DEPOSITO DE TERCEROREFBNTC00287954P0965 3100002113 INTERMOD MEXIBMRCASH</t>
  </si>
  <si>
    <t>DEPOSITO EFECTIVO PRACTIC******9039SEP30 12:10 PRAC      7567 FOLIO:6525</t>
  </si>
  <si>
    <t>SPEI RECIBIDOBANAMEX0005055220  0020000005CAMBIO DE BALATAS REQ A07440</t>
  </si>
  <si>
    <t>DEP.CHEQUES DE OTRO BANCO SEP21 12:01 MEXICO</t>
  </si>
  <si>
    <t>DEPOSITO EFECTIVO PRACTIC******9039SEP17 09:43 PRAC      E113 FOLIO:2265</t>
  </si>
  <si>
    <t>SPEI RECIBIDOBANAMEX0005328538  0022256330SERV ALDO ARIAS</t>
  </si>
  <si>
    <t xml:space="preserve">DEPOSITO CHEQUE BANCOMER0065375 </t>
  </si>
  <si>
    <t>DEPOSITO DE TERCEROREFBNTC00328413APOYO SIND CELAYA  BMRCASH</t>
  </si>
  <si>
    <t>RF-35303               05/OCTUBRE</t>
  </si>
  <si>
    <t>SOBRANTE AXA</t>
  </si>
  <si>
    <t>NETWORK INFORMATIONGUIA:4738074REF:00160908713410066214 CIE:0618535</t>
  </si>
  <si>
    <t>CONFIRMADO 10/10</t>
  </si>
  <si>
    <t>MEZFER</t>
  </si>
  <si>
    <t>SINDICATO ASOCIACION DE TRABAJADORES Y EMPLEADOS</t>
  </si>
  <si>
    <t>INGENIERIA FISCAL</t>
  </si>
  <si>
    <t>CONCILIACION BANCARIA AL 31 DE OCTUBRE DE 2016</t>
  </si>
  <si>
    <t>D  2,689</t>
  </si>
  <si>
    <t>D  2,897</t>
  </si>
  <si>
    <t>D  2,898</t>
  </si>
  <si>
    <t>D  2,956</t>
  </si>
  <si>
    <t>D  2,960</t>
  </si>
  <si>
    <t>D  3,134</t>
  </si>
  <si>
    <t>D  3,135</t>
  </si>
  <si>
    <t>E      5</t>
  </si>
  <si>
    <t>CH-18063</t>
  </si>
  <si>
    <t>LUIS FERNANDO GONZALEZ BUSTAMANTE</t>
  </si>
  <si>
    <t>E      6</t>
  </si>
  <si>
    <t>CH-18064</t>
  </si>
  <si>
    <t>EDITH ZARCO CARRILLO</t>
  </si>
  <si>
    <t>E    203</t>
  </si>
  <si>
    <t>CH-18116</t>
  </si>
  <si>
    <t>COMERCIALIZADORA Y SERVICIOS EL ANG</t>
  </si>
  <si>
    <t>CH-18117</t>
  </si>
  <si>
    <t>PANIAGUA CARDOSO JOSE GUADALUPE</t>
  </si>
  <si>
    <t>E    225</t>
  </si>
  <si>
    <t>CH-18129</t>
  </si>
  <si>
    <t>HERNANDEZ HERNANDEZ MARIA DEL ROSAR</t>
  </si>
  <si>
    <t>CH-18130</t>
  </si>
  <si>
    <t>ALECSA CELAYA S DE RL CV</t>
  </si>
  <si>
    <t>VENTAS DEBITO145829536TERMINALES PUNTO DE VENTA</t>
  </si>
  <si>
    <t>VENTAS CREDITO145829536TERMINALES PUNTO DE VENTA</t>
  </si>
  <si>
    <t>SPEI RECIBIDOBANORTE/IXE0005437472  0720000010PAGO A LA FACTURA</t>
  </si>
  <si>
    <t>PAGO CUENTA DE TERCERO 0081904009BNET 0191406221</t>
  </si>
  <si>
    <t>SPEI RECIBIDOHSBC0005173993  0210000001Alecsa Celaya S de RL de CV</t>
  </si>
  <si>
    <t>MA AMELIA MOLINA</t>
  </si>
  <si>
    <t>AS 45433 ???</t>
  </si>
  <si>
    <t>D  3,023</t>
  </si>
  <si>
    <t>D  3,107</t>
  </si>
  <si>
    <t>D  3,160</t>
  </si>
  <si>
    <t>D  3,190</t>
  </si>
  <si>
    <t>D  3,191</t>
  </si>
  <si>
    <t>D  3,330</t>
  </si>
  <si>
    <t>D  3,414</t>
  </si>
  <si>
    <t>D  3,415</t>
  </si>
  <si>
    <t>DEC</t>
  </si>
  <si>
    <t>SALGADO MA DEL SOCORRO</t>
  </si>
  <si>
    <t>E      1</t>
  </si>
  <si>
    <t>CH-18134</t>
  </si>
  <si>
    <t>E      2</t>
  </si>
  <si>
    <t>CH-18135</t>
  </si>
  <si>
    <t>E    142</t>
  </si>
  <si>
    <t>CH-18184</t>
  </si>
  <si>
    <t>E    213</t>
  </si>
  <si>
    <t>CH-18195</t>
  </si>
  <si>
    <t>E    222</t>
  </si>
  <si>
    <t>CH-18200</t>
  </si>
  <si>
    <t>E    223</t>
  </si>
  <si>
    <t>CH-18201</t>
  </si>
  <si>
    <t>HERIBERTO RUIZ PAREDES</t>
  </si>
  <si>
    <t>GRECIA ENID ARGUELLES CRUZ</t>
  </si>
  <si>
    <t>LJIMENEZ:TRABAJOS ESPECIALIZADOS DE</t>
  </si>
  <si>
    <t>HERNANDEZ MARTINEZ ALMA JANET</t>
  </si>
  <si>
    <t>GUSTAVO DE JESUS LUNA VILLEGAS</t>
  </si>
  <si>
    <t>MAPFRE TEPEYAC SA</t>
  </si>
  <si>
    <t>DEP.CHEQUES DE OTRO BANCO0067461NOV30 14:56 MEXICO</t>
  </si>
  <si>
    <t>DEP.CHEQUES DE OTRO BANCO0067460NOV30 14:56 MEXICO</t>
  </si>
  <si>
    <t xml:space="preserve">DEPOSITO EN EFECTIVO0067394 </t>
  </si>
  <si>
    <t>TRASPASO ENTRE CUENTASDE LA CUENTA 0448350507</t>
  </si>
  <si>
    <t>SPEI RECIBIDOBANORTE/IXE0005146752  0720000004SERV 40 000KM J66AHL</t>
  </si>
  <si>
    <t>SPEI RECIBIDOGNP0005195006  6730101116PAGO A BENEFICIARIO</t>
  </si>
  <si>
    <t>SPEI RECIBIDOBANAMEX0005142334 002009111691116 CARDIF</t>
  </si>
  <si>
    <t>DEPOSITO EFECTIVO PRACTIC******9039NOV05 10:14 PRAC      E114 FOLIO:4138</t>
  </si>
  <si>
    <t>CONCILIACION BANCARIA AL 30 DE NOVIEMBRE DE 2016</t>
  </si>
  <si>
    <t>DEPOSITO EFECTIVO PRACTIC******9039NOV29 09:39 PRAC  D805 FOLIO:0154</t>
  </si>
  <si>
    <t>DEPOSITO EFECTIVO PRACTIC******9039NOV29 15:08 PRAC E305 FOLIO:5402</t>
  </si>
  <si>
    <t>DEPOSITO DE TERCEROREFBNTC00332445AGROSERVICIOS ANTICIPO BMRCASH</t>
  </si>
  <si>
    <t>RF-36405                01/DICIEMBRE</t>
  </si>
  <si>
    <t>RF-36405                   01/DICIEMBRE</t>
  </si>
  <si>
    <t>CONFIRMADO 19/12</t>
  </si>
  <si>
    <t>CONCILIACION BANCARIA AL 31 DE DICIEMBRE DE 2016</t>
  </si>
  <si>
    <t>D  3,248</t>
  </si>
  <si>
    <t>D  3,340</t>
  </si>
  <si>
    <t>D  3,554</t>
  </si>
  <si>
    <t>D  3,608</t>
  </si>
  <si>
    <t>D  3,609</t>
  </si>
  <si>
    <t>D  3,728</t>
  </si>
  <si>
    <t>D  3,730</t>
  </si>
  <si>
    <t>OSNAYA GUTIERREZ MIGUEL ANGEL</t>
  </si>
  <si>
    <t>E    171</t>
  </si>
  <si>
    <t>E    172</t>
  </si>
  <si>
    <t>E    285</t>
  </si>
  <si>
    <t>CH-18253</t>
  </si>
  <si>
    <t>CH-18254</t>
  </si>
  <si>
    <t>CH-18266</t>
  </si>
  <si>
    <t>GEORGINA MOZO TORRES</t>
  </si>
  <si>
    <t>JUAN ARCADIO MONZON MARROQUIN</t>
  </si>
  <si>
    <t>FALTANTE DE EFECTIVO1360094DEM REF:00000000052061213220 6148780</t>
  </si>
  <si>
    <t>DEPOSITO DE TERCEROREFBNTC001906402148375  BMRCASH</t>
  </si>
  <si>
    <t>PAGO CUENTA DE TERCERO 0053035026BNET    2958880794 ESPEJO YARIS</t>
  </si>
  <si>
    <t>PAGO CUENTA DE TERCERO 0052432019BNET 1464128036 COMP 50 PORC H17</t>
  </si>
  <si>
    <t>PAGO CUENTA DE TERCERO 0064785045BNET    1464128036 ENG HIACE 2017</t>
  </si>
  <si>
    <t>PAGO CUENTA DE TERCERO 0060793009BNET    0444772296</t>
  </si>
  <si>
    <t>DEPOSITO EFECTIVO PRACTIC******9039PAGO SERVICIO AVANZA  D261 FOLIO:0329</t>
  </si>
  <si>
    <t>PAGO CUENTA DE TERCERO 0048520011BNET    0194099575</t>
  </si>
  <si>
    <t>PAGO CUENTA DE TERCERO 0050868013BNET    0175447860</t>
  </si>
  <si>
    <t>SPEI RECIBIDOBANREGIO0005103584  0580011216PRIMER MENSUALIDAD DE RENTA</t>
  </si>
  <si>
    <t>RF-37280 H67950 03.01.12</t>
  </si>
  <si>
    <t>CONFIRMADO 30/12</t>
  </si>
  <si>
    <t>CONFIRMADO 29/12</t>
  </si>
  <si>
    <t>CONFIRMADO 23/12</t>
  </si>
  <si>
    <t xml:space="preserve">HOSPITALARIA </t>
  </si>
  <si>
    <t>CONFIRMADO 01/12</t>
  </si>
  <si>
    <t xml:space="preserve">jorge luis salazar salazar </t>
  </si>
  <si>
    <t>fervorsa sa de cv</t>
  </si>
  <si>
    <t>importadora medica hospitalaria</t>
  </si>
  <si>
    <t xml:space="preserve">sindicato y asociacion de trabajadores </t>
  </si>
  <si>
    <t>CONFIRMADO 11/01</t>
  </si>
  <si>
    <t>RF-37372      06/01</t>
  </si>
  <si>
    <t>AR-13487        06/01</t>
  </si>
  <si>
    <t>AS-50466  03/03</t>
  </si>
  <si>
    <t>RF-38465  01/03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</si>
</sst>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Calibri"/>
      <family val="2"/>
      <scheme val="minor"/>
    </font>
    <font>
      <sz val="8"/>
      <color indexed="12"/>
      <name val="Arial"/>
      <family val="2"/>
    </font>
    <font>
      <sz val="9"/>
      <color rgb="FF0000FF"/>
      <name val="Calibri"/>
      <family val="2"/>
      <scheme val="minor"/>
    </font>
    <font>
      <sz val="8"/>
      <color rgb="FF0000FF"/>
      <name val="Arial"/>
      <family val="2"/>
    </font>
    <font>
      <b/>
      <sz val="8"/>
      <name val="Arial"/>
      <family val="2"/>
    </font>
    <font>
      <sz val="9"/>
      <color rgb="FF0000FF"/>
      <name val="Arial"/>
      <family val="2"/>
    </font>
    <font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6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7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1" applyFont="1"/>
    <xf numFmtId="0" fontId="2" fillId="0" borderId="0" xfId="0" applyFont="1"/>
    <xf numFmtId="44" fontId="2" fillId="0" borderId="0" xfId="5" applyFont="1"/>
    <xf numFmtId="14" fontId="4" fillId="0" borderId="0" xfId="0" applyNumberFormat="1" applyFont="1"/>
    <xf numFmtId="43" fontId="4" fillId="0" borderId="0" xfId="0" applyNumberFormat="1" applyFont="1"/>
    <xf numFmtId="0" fontId="5" fillId="2" borderId="0" xfId="0" applyFont="1" applyFill="1"/>
    <xf numFmtId="14" fontId="5" fillId="2" borderId="0" xfId="0" applyNumberFormat="1" applyFont="1" applyFill="1"/>
    <xf numFmtId="0" fontId="4" fillId="2" borderId="0" xfId="0" applyFont="1" applyFill="1"/>
    <xf numFmtId="43" fontId="5" fillId="2" borderId="0" xfId="1" applyFont="1" applyFill="1"/>
    <xf numFmtId="0" fontId="4" fillId="0" borderId="0" xfId="0" applyFont="1" applyFill="1"/>
    <xf numFmtId="16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43" fontId="5" fillId="0" borderId="0" xfId="1" applyFont="1"/>
    <xf numFmtId="14" fontId="4" fillId="2" borderId="0" xfId="0" applyNumberFormat="1" applyFont="1" applyFill="1"/>
    <xf numFmtId="43" fontId="4" fillId="2" borderId="0" xfId="1" applyFont="1" applyFill="1"/>
    <xf numFmtId="14" fontId="5" fillId="2" borderId="0" xfId="0" applyNumberFormat="1" applyFont="1" applyFill="1" applyAlignment="1">
      <alignment horizontal="right"/>
    </xf>
    <xf numFmtId="0" fontId="5" fillId="2" borderId="0" xfId="0" applyFont="1" applyFill="1" applyAlignment="1"/>
    <xf numFmtId="43" fontId="5" fillId="2" borderId="0" xfId="1" applyFont="1" applyFill="1" applyAlignment="1"/>
    <xf numFmtId="14" fontId="4" fillId="0" borderId="0" xfId="0" applyNumberFormat="1" applyFont="1" applyFill="1"/>
    <xf numFmtId="43" fontId="4" fillId="0" borderId="0" xfId="1" applyFont="1" applyFill="1"/>
    <xf numFmtId="14" fontId="5" fillId="3" borderId="0" xfId="0" applyNumberFormat="1" applyFont="1" applyFill="1" applyAlignment="1">
      <alignment horizontal="right"/>
    </xf>
    <xf numFmtId="0" fontId="5" fillId="3" borderId="0" xfId="0" applyFont="1" applyFill="1"/>
    <xf numFmtId="0" fontId="4" fillId="3" borderId="0" xfId="0" applyFont="1" applyFill="1"/>
    <xf numFmtId="43" fontId="5" fillId="3" borderId="0" xfId="1" applyFont="1" applyFill="1"/>
    <xf numFmtId="14" fontId="5" fillId="3" borderId="0" xfId="0" applyNumberFormat="1" applyFont="1" applyFill="1" applyAlignment="1"/>
    <xf numFmtId="0" fontId="5" fillId="3" borderId="0" xfId="0" applyFont="1" applyFill="1" applyAlignment="1"/>
    <xf numFmtId="43" fontId="5" fillId="3" borderId="0" xfId="1" applyFont="1" applyFill="1" applyAlignment="1"/>
    <xf numFmtId="43" fontId="3" fillId="0" borderId="0" xfId="1" applyFont="1"/>
    <xf numFmtId="43" fontId="3" fillId="0" borderId="0" xfId="0" applyNumberFormat="1" applyFont="1"/>
    <xf numFmtId="14" fontId="4" fillId="4" borderId="0" xfId="0" applyNumberFormat="1" applyFont="1" applyFill="1"/>
    <xf numFmtId="0" fontId="4" fillId="4" borderId="0" xfId="0" applyFont="1" applyFill="1"/>
    <xf numFmtId="43" fontId="4" fillId="4" borderId="0" xfId="1" applyFont="1" applyFill="1"/>
    <xf numFmtId="14" fontId="5" fillId="2" borderId="0" xfId="1" applyNumberFormat="1" applyFont="1" applyFill="1" applyAlignment="1"/>
    <xf numFmtId="14" fontId="5" fillId="2" borderId="0" xfId="1" applyNumberFormat="1" applyFont="1" applyFill="1"/>
    <xf numFmtId="14" fontId="5" fillId="0" borderId="0" xfId="0" applyNumberFormat="1" applyFont="1" applyFill="1"/>
    <xf numFmtId="14" fontId="5" fillId="0" borderId="0" xfId="0" applyNumberFormat="1" applyFont="1" applyFill="1" applyAlignment="1"/>
    <xf numFmtId="43" fontId="5" fillId="0" borderId="0" xfId="1" applyFont="1" applyFill="1" applyAlignment="1"/>
    <xf numFmtId="0" fontId="5" fillId="0" borderId="0" xfId="0" applyFont="1" applyFill="1" applyAlignment="1"/>
    <xf numFmtId="43" fontId="4" fillId="0" borderId="1" xfId="1" applyFont="1" applyBorder="1"/>
    <xf numFmtId="43" fontId="4" fillId="0" borderId="0" xfId="1" applyFont="1" applyBorder="1"/>
    <xf numFmtId="43" fontId="4" fillId="0" borderId="0" xfId="0" applyNumberFormat="1" applyFont="1" applyBorder="1"/>
    <xf numFmtId="43" fontId="2" fillId="0" borderId="0" xfId="1" applyFont="1"/>
    <xf numFmtId="0" fontId="2" fillId="0" borderId="0" xfId="0" applyFont="1" applyAlignment="1">
      <alignment horizontal="center"/>
    </xf>
    <xf numFmtId="0" fontId="5" fillId="0" borderId="0" xfId="0" applyFont="1" applyFill="1"/>
    <xf numFmtId="43" fontId="5" fillId="0" borderId="0" xfId="1" applyFont="1" applyFill="1"/>
    <xf numFmtId="0" fontId="5" fillId="0" borderId="0" xfId="1" applyNumberFormat="1" applyFont="1" applyAlignment="1">
      <alignment horizontal="left"/>
    </xf>
    <xf numFmtId="14" fontId="4" fillId="3" borderId="0" xfId="0" applyNumberFormat="1" applyFont="1" applyFill="1"/>
    <xf numFmtId="43" fontId="4" fillId="3" borderId="0" xfId="1" applyFont="1" applyFill="1"/>
    <xf numFmtId="43" fontId="5" fillId="0" borderId="0" xfId="1" applyFont="1" applyAlignment="1">
      <alignment horizontal="center"/>
    </xf>
    <xf numFmtId="14" fontId="4" fillId="0" borderId="0" xfId="1" applyNumberFormat="1" applyFont="1" applyFill="1"/>
    <xf numFmtId="0" fontId="4" fillId="0" borderId="0" xfId="1" applyNumberFormat="1" applyFont="1" applyFill="1"/>
    <xf numFmtId="0" fontId="5" fillId="0" borderId="0" xfId="1" applyNumberFormat="1" applyFont="1" applyFill="1"/>
    <xf numFmtId="14" fontId="4" fillId="0" borderId="0" xfId="1" applyNumberFormat="1" applyFont="1"/>
    <xf numFmtId="14" fontId="4" fillId="3" borderId="0" xfId="1" applyNumberFormat="1" applyFont="1" applyFill="1"/>
    <xf numFmtId="0" fontId="5" fillId="3" borderId="0" xfId="1" applyNumberFormat="1" applyFont="1" applyFill="1"/>
    <xf numFmtId="44" fontId="2" fillId="0" borderId="0" xfId="5" applyFont="1" applyFill="1"/>
    <xf numFmtId="0" fontId="7" fillId="0" borderId="0" xfId="0" applyFont="1" applyFill="1" applyAlignment="1">
      <alignment horizontal="left"/>
    </xf>
    <xf numFmtId="16" fontId="7" fillId="0" borderId="0" xfId="0" applyNumberFormat="1" applyFont="1" applyFill="1" applyAlignment="1">
      <alignment horizontal="left"/>
    </xf>
    <xf numFmtId="16" fontId="3" fillId="0" borderId="0" xfId="0" applyNumberFormat="1" applyFont="1"/>
    <xf numFmtId="43" fontId="4" fillId="0" borderId="0" xfId="1" applyFont="1" applyFill="1" applyAlignment="1">
      <alignment horizontal="left"/>
    </xf>
    <xf numFmtId="14" fontId="4" fillId="5" borderId="0" xfId="1" applyNumberFormat="1" applyFont="1" applyFill="1"/>
    <xf numFmtId="0" fontId="5" fillId="5" borderId="0" xfId="1" applyNumberFormat="1" applyFont="1" applyFill="1"/>
    <xf numFmtId="0" fontId="4" fillId="5" borderId="0" xfId="0" applyFont="1" applyFill="1"/>
    <xf numFmtId="43" fontId="4" fillId="5" borderId="0" xfId="1" applyFont="1" applyFill="1"/>
    <xf numFmtId="0" fontId="4" fillId="5" borderId="0" xfId="1" applyNumberFormat="1" applyFont="1" applyFill="1"/>
    <xf numFmtId="43" fontId="5" fillId="6" borderId="0" xfId="1" applyFont="1" applyFill="1"/>
    <xf numFmtId="0" fontId="4" fillId="6" borderId="0" xfId="0" applyFont="1" applyFill="1"/>
    <xf numFmtId="43" fontId="5" fillId="4" borderId="0" xfId="1" applyFont="1" applyFill="1"/>
    <xf numFmtId="43" fontId="5" fillId="7" borderId="0" xfId="1" applyFont="1" applyFill="1" applyAlignment="1"/>
    <xf numFmtId="43" fontId="5" fillId="7" borderId="0" xfId="1" applyFont="1" applyFill="1"/>
    <xf numFmtId="0" fontId="3" fillId="8" borderId="0" xfId="0" applyFont="1" applyFill="1"/>
    <xf numFmtId="14" fontId="8" fillId="0" borderId="0" xfId="1" applyNumberFormat="1" applyFont="1" applyAlignment="1"/>
    <xf numFmtId="0" fontId="8" fillId="0" borderId="0" xfId="1" applyNumberFormat="1" applyFont="1" applyFill="1"/>
    <xf numFmtId="14" fontId="8" fillId="0" borderId="0" xfId="1" applyNumberFormat="1" applyFont="1" applyFill="1"/>
    <xf numFmtId="0" fontId="8" fillId="0" borderId="0" xfId="0" applyNumberFormat="1" applyFont="1" applyAlignment="1"/>
    <xf numFmtId="43" fontId="8" fillId="0" borderId="0" xfId="1" applyFont="1" applyFill="1"/>
    <xf numFmtId="43" fontId="8" fillId="0" borderId="0" xfId="1" applyFont="1" applyAlignment="1"/>
    <xf numFmtId="14" fontId="8" fillId="0" borderId="0" xfId="1" applyNumberFormat="1" applyFont="1"/>
    <xf numFmtId="0" fontId="8" fillId="0" borderId="0" xfId="1" applyNumberFormat="1" applyFont="1"/>
    <xf numFmtId="43" fontId="8" fillId="0" borderId="0" xfId="1" applyFont="1"/>
    <xf numFmtId="16" fontId="4" fillId="0" borderId="0" xfId="0" applyNumberFormat="1" applyFont="1" applyFill="1"/>
    <xf numFmtId="0" fontId="4" fillId="0" borderId="0" xfId="1" applyNumberFormat="1" applyFont="1" applyFill="1" applyAlignment="1">
      <alignment horizontal="left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14" fontId="4" fillId="0" borderId="0" xfId="3" applyNumberFormat="1" applyFont="1" applyFill="1"/>
    <xf numFmtId="0" fontId="4" fillId="0" borderId="0" xfId="3" applyNumberFormat="1" applyFont="1" applyFill="1"/>
    <xf numFmtId="43" fontId="4" fillId="0" borderId="0" xfId="3" applyFont="1"/>
    <xf numFmtId="43" fontId="2" fillId="0" borderId="0" xfId="3" applyFont="1"/>
    <xf numFmtId="43" fontId="5" fillId="0" borderId="0" xfId="3" applyFont="1"/>
    <xf numFmtId="0" fontId="5" fillId="0" borderId="0" xfId="3" applyNumberFormat="1" applyFont="1" applyAlignment="1">
      <alignment horizontal="left"/>
    </xf>
    <xf numFmtId="43" fontId="5" fillId="0" borderId="0" xfId="3" applyFont="1" applyAlignment="1">
      <alignment horizontal="center"/>
    </xf>
    <xf numFmtId="44" fontId="2" fillId="0" borderId="0" xfId="6" applyFont="1"/>
    <xf numFmtId="14" fontId="4" fillId="0" borderId="0" xfId="3" applyNumberFormat="1" applyFont="1"/>
    <xf numFmtId="0" fontId="5" fillId="0" borderId="0" xfId="3" applyNumberFormat="1" applyFont="1" applyFill="1"/>
    <xf numFmtId="43" fontId="4" fillId="0" borderId="0" xfId="3" applyFont="1" applyFill="1"/>
    <xf numFmtId="0" fontId="4" fillId="0" borderId="0" xfId="0" applyNumberFormat="1" applyFont="1" applyAlignment="1"/>
    <xf numFmtId="43" fontId="4" fillId="0" borderId="0" xfId="3" applyFont="1" applyAlignment="1"/>
    <xf numFmtId="43" fontId="3" fillId="0" borderId="0" xfId="3" applyFont="1"/>
    <xf numFmtId="43" fontId="5" fillId="0" borderId="0" xfId="3" applyFont="1" applyFill="1" applyAlignment="1"/>
    <xf numFmtId="0" fontId="4" fillId="0" borderId="0" xfId="3" applyNumberFormat="1" applyFont="1"/>
    <xf numFmtId="0" fontId="4" fillId="0" borderId="0" xfId="0" applyNumberFormat="1" applyFont="1"/>
    <xf numFmtId="0" fontId="4" fillId="9" borderId="0" xfId="3" applyNumberFormat="1" applyFont="1" applyFill="1"/>
    <xf numFmtId="43" fontId="4" fillId="0" borderId="1" xfId="3" applyFont="1" applyBorder="1"/>
    <xf numFmtId="43" fontId="4" fillId="0" borderId="0" xfId="3" applyFont="1" applyBorder="1"/>
    <xf numFmtId="0" fontId="10" fillId="0" borderId="0" xfId="0" applyFont="1" applyFill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0" fillId="0" borderId="0" xfId="0" applyFont="1"/>
    <xf numFmtId="0" fontId="10" fillId="0" borderId="0" xfId="0" applyNumberFormat="1" applyFont="1"/>
    <xf numFmtId="0" fontId="4" fillId="0" borderId="0" xfId="0" applyNumberFormat="1" applyFont="1" applyFill="1"/>
    <xf numFmtId="0" fontId="10" fillId="0" borderId="0" xfId="0" applyNumberFormat="1" applyFont="1" applyFill="1"/>
    <xf numFmtId="0" fontId="11" fillId="0" borderId="0" xfId="0" applyNumberFormat="1" applyFont="1"/>
    <xf numFmtId="0" fontId="11" fillId="0" borderId="0" xfId="0" applyNumberFormat="1" applyFont="1" applyFill="1"/>
    <xf numFmtId="0" fontId="11" fillId="0" borderId="0" xfId="1" applyNumberFormat="1" applyFont="1"/>
    <xf numFmtId="0" fontId="11" fillId="0" borderId="0" xfId="1" applyNumberFormat="1" applyFont="1" applyFill="1"/>
    <xf numFmtId="43" fontId="11" fillId="0" borderId="0" xfId="1" applyFont="1"/>
    <xf numFmtId="43" fontId="11" fillId="0" borderId="0" xfId="1" applyFont="1" applyFill="1"/>
    <xf numFmtId="0" fontId="5" fillId="0" borderId="0" xfId="0" applyNumberFormat="1" applyFont="1" applyFill="1" applyAlignment="1">
      <alignment horizontal="left"/>
    </xf>
    <xf numFmtId="0" fontId="11" fillId="0" borderId="0" xfId="0" applyNumberFormat="1" applyFont="1" applyAlignment="1">
      <alignment horizontal="left"/>
    </xf>
    <xf numFmtId="0" fontId="11" fillId="0" borderId="0" xfId="0" applyNumberFormat="1" applyFont="1" applyFill="1" applyAlignment="1">
      <alignment horizontal="left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11" fillId="0" borderId="0" xfId="0" applyNumberFormat="1" applyFont="1" applyAlignment="1">
      <alignment horizontal="center"/>
    </xf>
    <xf numFmtId="14" fontId="11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4" fontId="5" fillId="0" borderId="0" xfId="0" applyNumberFormat="1" applyFont="1" applyFill="1" applyAlignment="1">
      <alignment horizontal="center"/>
    </xf>
    <xf numFmtId="14" fontId="4" fillId="0" borderId="0" xfId="3" applyNumberFormat="1" applyFont="1" applyAlignment="1">
      <alignment horizontal="center"/>
    </xf>
    <xf numFmtId="14" fontId="4" fillId="0" borderId="0" xfId="3" applyNumberFormat="1" applyFont="1" applyFill="1" applyAlignment="1">
      <alignment horizontal="center"/>
    </xf>
    <xf numFmtId="14" fontId="4" fillId="5" borderId="0" xfId="3" applyNumberFormat="1" applyFont="1" applyFill="1" applyAlignment="1">
      <alignment horizontal="center"/>
    </xf>
    <xf numFmtId="0" fontId="4" fillId="5" borderId="0" xfId="3" applyNumberFormat="1" applyFont="1" applyFill="1"/>
    <xf numFmtId="0" fontId="4" fillId="5" borderId="0" xfId="0" applyNumberFormat="1" applyFont="1" applyFill="1" applyAlignment="1">
      <alignment horizontal="left"/>
    </xf>
    <xf numFmtId="43" fontId="4" fillId="5" borderId="0" xfId="3" applyFont="1" applyFill="1"/>
    <xf numFmtId="0" fontId="12" fillId="0" borderId="0" xfId="0" applyNumberFormat="1" applyFont="1"/>
    <xf numFmtId="0" fontId="12" fillId="0" borderId="0" xfId="1" applyNumberFormat="1" applyFont="1"/>
    <xf numFmtId="0" fontId="7" fillId="0" borderId="0" xfId="0" applyFont="1"/>
    <xf numFmtId="0" fontId="14" fillId="0" borderId="0" xfId="0" applyFont="1"/>
    <xf numFmtId="14" fontId="15" fillId="0" borderId="0" xfId="0" applyNumberFormat="1" applyFont="1"/>
    <xf numFmtId="0" fontId="15" fillId="0" borderId="0" xfId="0" applyFont="1"/>
    <xf numFmtId="0" fontId="5" fillId="0" borderId="0" xfId="8" applyFont="1" applyFill="1" applyAlignment="1"/>
    <xf numFmtId="43" fontId="15" fillId="0" borderId="0" xfId="1" applyFont="1"/>
    <xf numFmtId="43" fontId="15" fillId="0" borderId="0" xfId="0" applyNumberFormat="1" applyFont="1"/>
    <xf numFmtId="43" fontId="15" fillId="0" borderId="0" xfId="1" applyFont="1" applyFill="1"/>
    <xf numFmtId="0" fontId="15" fillId="0" borderId="0" xfId="0" applyFont="1" applyFill="1"/>
    <xf numFmtId="14" fontId="15" fillId="0" borderId="0" xfId="0" applyNumberFormat="1" applyFont="1" applyFill="1"/>
    <xf numFmtId="0" fontId="15" fillId="0" borderId="0" xfId="0" applyNumberFormat="1" applyFont="1"/>
    <xf numFmtId="43" fontId="17" fillId="0" borderId="0" xfId="1" applyFont="1"/>
    <xf numFmtId="0" fontId="15" fillId="0" borderId="0" xfId="1" applyNumberFormat="1" applyFont="1"/>
    <xf numFmtId="14" fontId="15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7" fillId="0" borderId="0" xfId="0" applyNumberFormat="1" applyFont="1"/>
    <xf numFmtId="0" fontId="7" fillId="0" borderId="0" xfId="0" applyNumberFormat="1" applyFont="1" applyFill="1" applyAlignment="1">
      <alignment horizontal="left"/>
    </xf>
    <xf numFmtId="0" fontId="18" fillId="0" borderId="0" xfId="0" applyNumberFormat="1" applyFont="1" applyFill="1"/>
    <xf numFmtId="0" fontId="2" fillId="0" borderId="0" xfId="0" applyFont="1" applyAlignment="1">
      <alignment horizontal="center"/>
    </xf>
    <xf numFmtId="0" fontId="15" fillId="0" borderId="0" xfId="1" applyNumberFormat="1" applyFont="1" applyAlignment="1">
      <alignment horizontal="left"/>
    </xf>
    <xf numFmtId="0" fontId="15" fillId="0" borderId="0" xfId="1" applyNumberFormat="1" applyFont="1" applyFill="1" applyAlignment="1">
      <alignment horizontal="left"/>
    </xf>
    <xf numFmtId="43" fontId="15" fillId="0" borderId="0" xfId="1" applyFont="1" applyAlignment="1">
      <alignment horizontal="center"/>
    </xf>
    <xf numFmtId="43" fontId="15" fillId="0" borderId="0" xfId="1" applyFont="1" applyFill="1" applyAlignment="1">
      <alignment horizontal="center"/>
    </xf>
    <xf numFmtId="14" fontId="4" fillId="0" borderId="0" xfId="3" applyNumberFormat="1" applyFont="1" applyAlignment="1"/>
    <xf numFmtId="0" fontId="4" fillId="0" borderId="0" xfId="3" applyNumberFormat="1" applyFont="1" applyAlignment="1"/>
    <xf numFmtId="43" fontId="4" fillId="0" borderId="0" xfId="1" applyFont="1" applyFill="1" applyAlignment="1"/>
    <xf numFmtId="14" fontId="4" fillId="0" borderId="0" xfId="3" applyNumberFormat="1" applyFont="1" applyFill="1" applyAlignment="1"/>
    <xf numFmtId="0" fontId="4" fillId="0" borderId="0" xfId="3" applyNumberFormat="1" applyFont="1" applyFill="1" applyAlignment="1">
      <alignment horizontal="left"/>
    </xf>
    <xf numFmtId="0" fontId="4" fillId="0" borderId="0" xfId="3" applyNumberFormat="1" applyFont="1" applyFill="1" applyAlignment="1"/>
    <xf numFmtId="0" fontId="19" fillId="0" borderId="0" xfId="0" applyFont="1"/>
    <xf numFmtId="16" fontId="7" fillId="0" borderId="0" xfId="0" applyNumberFormat="1" applyFont="1"/>
    <xf numFmtId="0" fontId="18" fillId="0" borderId="0" xfId="0" applyFont="1"/>
    <xf numFmtId="43" fontId="4" fillId="0" borderId="0" xfId="1" applyFont="1" applyAlignment="1"/>
    <xf numFmtId="0" fontId="2" fillId="0" borderId="0" xfId="0" applyFont="1" applyAlignment="1">
      <alignment horizontal="center"/>
    </xf>
    <xf numFmtId="43" fontId="15" fillId="0" borderId="0" xfId="10" applyFont="1"/>
    <xf numFmtId="43" fontId="17" fillId="0" borderId="0" xfId="1" applyFont="1" applyFill="1"/>
    <xf numFmtId="0" fontId="15" fillId="0" borderId="0" xfId="10" applyNumberFormat="1" applyFont="1"/>
    <xf numFmtId="0" fontId="5" fillId="0" borderId="0" xfId="0" applyNumberFormat="1" applyFont="1"/>
    <xf numFmtId="43" fontId="4" fillId="0" borderId="0" xfId="3" applyFont="1" applyFill="1" applyAlignment="1"/>
    <xf numFmtId="0" fontId="20" fillId="0" borderId="0" xfId="0" applyFont="1"/>
    <xf numFmtId="0" fontId="20" fillId="0" borderId="0" xfId="0" applyFont="1" applyFill="1" applyAlignment="1">
      <alignment horizontal="left"/>
    </xf>
    <xf numFmtId="0" fontId="20" fillId="0" borderId="0" xfId="0" applyNumberFormat="1" applyFont="1" applyFill="1" applyAlignment="1">
      <alignment horizontal="left"/>
    </xf>
    <xf numFmtId="0" fontId="21" fillId="0" borderId="0" xfId="0" applyFont="1"/>
    <xf numFmtId="16" fontId="20" fillId="0" borderId="0" xfId="0" applyNumberFormat="1" applyFont="1"/>
    <xf numFmtId="0" fontId="22" fillId="0" borderId="0" xfId="0" applyFont="1"/>
    <xf numFmtId="43" fontId="4" fillId="10" borderId="0" xfId="3" applyFont="1" applyFill="1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4" fillId="0" borderId="0" xfId="1" applyNumberFormat="1" applyFont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22" fillId="0" borderId="0" xfId="0" applyFont="1" applyAlignment="1">
      <alignment horizontal="left"/>
    </xf>
    <xf numFmtId="16" fontId="22" fillId="0" borderId="0" xfId="0" applyNumberFormat="1" applyFont="1"/>
    <xf numFmtId="0" fontId="22" fillId="0" borderId="0" xfId="0" applyFont="1" applyFill="1" applyAlignment="1">
      <alignment horizontal="left"/>
    </xf>
    <xf numFmtId="16" fontId="22" fillId="0" borderId="0" xfId="0" applyNumberFormat="1" applyFont="1" applyFill="1" applyAlignment="1">
      <alignment horizontal="left"/>
    </xf>
    <xf numFmtId="0" fontId="22" fillId="0" borderId="0" xfId="1" applyNumberFormat="1" applyFont="1" applyFill="1" applyAlignment="1"/>
    <xf numFmtId="0" fontId="24" fillId="0" borderId="0" xfId="0" applyFont="1" applyFill="1"/>
    <xf numFmtId="16" fontId="22" fillId="0" borderId="0" xfId="0" applyNumberFormat="1" applyFont="1" applyFill="1"/>
    <xf numFmtId="0" fontId="22" fillId="0" borderId="0" xfId="0" applyNumberFormat="1" applyFont="1" applyFill="1" applyAlignment="1">
      <alignment horizontal="left"/>
    </xf>
    <xf numFmtId="0" fontId="22" fillId="0" borderId="0" xfId="0" applyFont="1" applyFill="1"/>
    <xf numFmtId="14" fontId="0" fillId="0" borderId="0" xfId="0" applyNumberFormat="1"/>
    <xf numFmtId="4" fontId="0" fillId="0" borderId="0" xfId="0" applyNumberFormat="1" applyFill="1"/>
    <xf numFmtId="0" fontId="2" fillId="0" borderId="0" xfId="0" applyFont="1" applyAlignment="1">
      <alignment horizontal="center"/>
    </xf>
    <xf numFmtId="4" fontId="15" fillId="0" borderId="0" xfId="0" applyNumberFormat="1" applyFont="1"/>
    <xf numFmtId="43" fontId="5" fillId="0" borderId="0" xfId="10" applyFont="1"/>
    <xf numFmtId="43" fontId="15" fillId="11" borderId="0" xfId="10" applyFont="1" applyFill="1"/>
    <xf numFmtId="0" fontId="15" fillId="11" borderId="0" xfId="0" applyFont="1" applyFill="1"/>
    <xf numFmtId="14" fontId="15" fillId="11" borderId="0" xfId="0" applyNumberFormat="1" applyFont="1" applyFill="1"/>
    <xf numFmtId="16" fontId="22" fillId="0" borderId="0" xfId="0" applyNumberFormat="1" applyFont="1" applyAlignment="1">
      <alignment horizontal="left"/>
    </xf>
    <xf numFmtId="43" fontId="15" fillId="0" borderId="1" xfId="14" applyFont="1" applyFill="1" applyBorder="1"/>
    <xf numFmtId="43" fontId="15" fillId="0" borderId="1" xfId="17" applyFont="1" applyFill="1" applyBorder="1"/>
    <xf numFmtId="43" fontId="5" fillId="0" borderId="1" xfId="18" applyFont="1" applyFill="1" applyBorder="1"/>
    <xf numFmtId="43" fontId="15" fillId="0" borderId="1" xfId="20" applyFont="1" applyFill="1" applyBorder="1"/>
    <xf numFmtId="43" fontId="15" fillId="0" borderId="1" xfId="22" applyFont="1" applyFill="1" applyBorder="1"/>
    <xf numFmtId="43" fontId="15" fillId="0" borderId="1" xfId="24" applyFont="1" applyBorder="1"/>
    <xf numFmtId="0" fontId="2" fillId="0" borderId="0" xfId="0" applyFont="1" applyAlignment="1">
      <alignment horizontal="center"/>
    </xf>
    <xf numFmtId="43" fontId="15" fillId="0" borderId="0" xfId="24" applyFont="1"/>
    <xf numFmtId="43" fontId="5" fillId="0" borderId="0" xfId="24" applyFont="1"/>
    <xf numFmtId="14" fontId="15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Fill="1" applyAlignment="1">
      <alignment horizontal="right"/>
    </xf>
    <xf numFmtId="43" fontId="15" fillId="0" borderId="0" xfId="24" applyFont="1" applyFill="1"/>
    <xf numFmtId="0" fontId="15" fillId="0" borderId="0" xfId="0" applyNumberFormat="1" applyFont="1" applyFill="1"/>
    <xf numFmtId="0" fontId="15" fillId="0" borderId="0" xfId="24" applyNumberFormat="1" applyFont="1" applyFill="1"/>
    <xf numFmtId="0" fontId="0" fillId="0" borderId="0" xfId="0" applyAlignment="1">
      <alignment horizontal="center"/>
    </xf>
    <xf numFmtId="0" fontId="4" fillId="10" borderId="0" xfId="3" applyNumberFormat="1" applyFont="1" applyFill="1" applyAlignment="1"/>
    <xf numFmtId="0" fontId="4" fillId="10" borderId="0" xfId="0" applyNumberFormat="1" applyFont="1" applyFill="1" applyAlignment="1">
      <alignment horizontal="left"/>
    </xf>
    <xf numFmtId="0" fontId="4" fillId="10" borderId="0" xfId="0" applyFont="1" applyFill="1"/>
    <xf numFmtId="43" fontId="4" fillId="10" borderId="0" xfId="3" applyFont="1" applyFill="1" applyAlignment="1"/>
    <xf numFmtId="14" fontId="4" fillId="10" borderId="0" xfId="3" applyNumberFormat="1" applyFont="1" applyFill="1" applyAlignment="1"/>
    <xf numFmtId="0" fontId="2" fillId="0" borderId="0" xfId="0" applyFont="1" applyAlignment="1">
      <alignment horizontal="center"/>
    </xf>
    <xf numFmtId="0" fontId="14" fillId="0" borderId="0" xfId="3" applyNumberFormat="1" applyFont="1" applyFill="1" applyAlignment="1"/>
    <xf numFmtId="0" fontId="14" fillId="0" borderId="0" xfId="0" applyNumberFormat="1" applyFont="1" applyFill="1" applyAlignment="1">
      <alignment horizontal="left"/>
    </xf>
    <xf numFmtId="0" fontId="7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/>
    <xf numFmtId="14" fontId="14" fillId="0" borderId="0" xfId="3" applyNumberFormat="1" applyFont="1" applyFill="1" applyAlignment="1">
      <alignment horizontal="center"/>
    </xf>
    <xf numFmtId="14" fontId="14" fillId="0" borderId="0" xfId="0" applyNumberFormat="1" applyFont="1" applyFill="1" applyAlignment="1">
      <alignment horizontal="center"/>
    </xf>
    <xf numFmtId="0" fontId="25" fillId="0" borderId="0" xfId="0" applyFont="1"/>
    <xf numFmtId="0" fontId="2" fillId="0" borderId="0" xfId="0" applyFont="1" applyAlignment="1">
      <alignment horizontal="center"/>
    </xf>
    <xf numFmtId="14" fontId="18" fillId="0" borderId="0" xfId="3" applyNumberFormat="1" applyFont="1" applyFill="1" applyAlignment="1">
      <alignment horizontal="center"/>
    </xf>
    <xf numFmtId="0" fontId="18" fillId="0" borderId="0" xfId="3" applyNumberFormat="1" applyFont="1" applyFill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Font="1" applyFill="1"/>
    <xf numFmtId="43" fontId="18" fillId="0" borderId="0" xfId="3" applyFont="1" applyAlignment="1"/>
    <xf numFmtId="14" fontId="18" fillId="0" borderId="0" xfId="0" applyNumberFormat="1" applyFont="1"/>
    <xf numFmtId="43" fontId="18" fillId="0" borderId="0" xfId="24" applyFont="1"/>
    <xf numFmtId="43" fontId="5" fillId="0" borderId="0" xfId="24" applyFont="1" applyFill="1"/>
    <xf numFmtId="0" fontId="2" fillId="0" borderId="0" xfId="0" applyFont="1" applyAlignment="1">
      <alignment horizontal="center"/>
    </xf>
    <xf numFmtId="14" fontId="22" fillId="0" borderId="0" xfId="0" applyNumberFormat="1" applyFont="1"/>
    <xf numFmtId="43" fontId="22" fillId="0" borderId="0" xfId="24" applyFont="1"/>
    <xf numFmtId="43" fontId="4" fillId="10" borderId="0" xfId="1" applyFont="1" applyFill="1" applyAlignment="1"/>
    <xf numFmtId="14" fontId="5" fillId="10" borderId="0" xfId="0" applyNumberFormat="1" applyFont="1" applyFill="1"/>
    <xf numFmtId="0" fontId="5" fillId="10" borderId="0" xfId="0" applyNumberFormat="1" applyFont="1" applyFill="1" applyAlignment="1">
      <alignment horizontal="left"/>
    </xf>
    <xf numFmtId="43" fontId="5" fillId="10" borderId="0" xfId="10" applyFont="1" applyFill="1"/>
    <xf numFmtId="0" fontId="2" fillId="0" borderId="0" xfId="0" applyFont="1" applyAlignment="1">
      <alignment horizontal="center"/>
    </xf>
    <xf numFmtId="43" fontId="4" fillId="0" borderId="1" xfId="23" applyFont="1" applyBorder="1"/>
    <xf numFmtId="0" fontId="3" fillId="10" borderId="0" xfId="0" applyFont="1" applyFill="1"/>
    <xf numFmtId="43" fontId="5" fillId="0" borderId="0" xfId="10" applyFont="1" applyFill="1"/>
    <xf numFmtId="14" fontId="22" fillId="0" borderId="0" xfId="3" applyNumberFormat="1" applyFont="1" applyFill="1" applyAlignment="1">
      <alignment horizontal="center"/>
    </xf>
    <xf numFmtId="0" fontId="22" fillId="0" borderId="0" xfId="3" applyNumberFormat="1" applyFont="1" applyFill="1" applyAlignment="1"/>
    <xf numFmtId="43" fontId="22" fillId="0" borderId="0" xfId="3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3" fontId="4" fillId="0" borderId="0" xfId="1" applyFont="1" applyAlignment="1">
      <alignment horizontal="center"/>
    </xf>
    <xf numFmtId="43" fontId="15" fillId="0" borderId="0" xfId="3" applyFont="1"/>
    <xf numFmtId="43" fontId="5" fillId="0" borderId="0" xfId="3" applyFont="1" applyFill="1"/>
    <xf numFmtId="0" fontId="5" fillId="12" borderId="0" xfId="0" applyNumberFormat="1" applyFont="1" applyFill="1" applyAlignment="1">
      <alignment horizontal="left"/>
    </xf>
  </cellXfs>
  <cellStyles count="26">
    <cellStyle name="Millares" xfId="1" builtinId="3"/>
    <cellStyle name="Millares 10" xfId="24"/>
    <cellStyle name="Millares 2" xfId="2"/>
    <cellStyle name="Millares 2 10" xfId="23"/>
    <cellStyle name="Millares 2 11" xfId="25"/>
    <cellStyle name="Millares 2 2" xfId="3"/>
    <cellStyle name="Millares 2 3" xfId="9"/>
    <cellStyle name="Millares 2 4" xfId="12"/>
    <cellStyle name="Millares 2 5" xfId="13"/>
    <cellStyle name="Millares 2 6" xfId="15"/>
    <cellStyle name="Millares 2 7" xfId="16"/>
    <cellStyle name="Millares 2 8" xfId="19"/>
    <cellStyle name="Millares 2 9" xfId="21"/>
    <cellStyle name="Millares 3 2" xfId="11"/>
    <cellStyle name="Millares 4" xfId="14"/>
    <cellStyle name="Millares 6" xfId="17"/>
    <cellStyle name="Millares 69" xfId="4"/>
    <cellStyle name="Millares 69 2" xfId="10"/>
    <cellStyle name="Millares 7" xfId="18"/>
    <cellStyle name="Millares 8" xfId="20"/>
    <cellStyle name="Millares 9" xfId="22"/>
    <cellStyle name="Moneda" xfId="5" builtinId="4"/>
    <cellStyle name="Moneda 3" xfId="6"/>
    <cellStyle name="Normal" xfId="0" builtinId="0"/>
    <cellStyle name="Normal 102" xfId="8"/>
    <cellStyle name="Normal 196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76200</xdr:colOff>
      <xdr:row>2</xdr:row>
      <xdr:rowOff>348853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9525"/>
          <a:ext cx="771525" cy="6250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2</xdr:col>
      <xdr:colOff>466725</xdr:colOff>
      <xdr:row>2</xdr:row>
      <xdr:rowOff>285751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790575" cy="552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295276</xdr:colOff>
      <xdr:row>0</xdr:row>
      <xdr:rowOff>0</xdr:rowOff>
    </xdr:from>
    <xdr:to>
      <xdr:col>2</xdr:col>
      <xdr:colOff>466726</xdr:colOff>
      <xdr:row>2</xdr:row>
      <xdr:rowOff>209550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1" y="0"/>
          <a:ext cx="800100" cy="495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88369</xdr:colOff>
      <xdr:row>2</xdr:row>
      <xdr:rowOff>276225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859894" cy="5429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3</xdr:row>
      <xdr:rowOff>133350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84772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19050</xdr:rowOff>
    </xdr:from>
    <xdr:to>
      <xdr:col>3</xdr:col>
      <xdr:colOff>19050</xdr:colOff>
      <xdr:row>2</xdr:row>
      <xdr:rowOff>358378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19050"/>
          <a:ext cx="904875" cy="6250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28575</xdr:rowOff>
    </xdr:from>
    <xdr:to>
      <xdr:col>3</xdr:col>
      <xdr:colOff>9525</xdr:colOff>
      <xdr:row>2</xdr:row>
      <xdr:rowOff>367903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28575"/>
          <a:ext cx="876300" cy="6250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19050</xdr:rowOff>
    </xdr:from>
    <xdr:to>
      <xdr:col>3</xdr:col>
      <xdr:colOff>9525</xdr:colOff>
      <xdr:row>2</xdr:row>
      <xdr:rowOff>358378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5" y="19050"/>
          <a:ext cx="876300" cy="6250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28575</xdr:rowOff>
    </xdr:from>
    <xdr:to>
      <xdr:col>3</xdr:col>
      <xdr:colOff>123825</xdr:colOff>
      <xdr:row>2</xdr:row>
      <xdr:rowOff>367903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28575"/>
          <a:ext cx="714375" cy="6250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9525</xdr:rowOff>
    </xdr:from>
    <xdr:to>
      <xdr:col>2</xdr:col>
      <xdr:colOff>390525</xdr:colOff>
      <xdr:row>2</xdr:row>
      <xdr:rowOff>348853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9525"/>
          <a:ext cx="714375" cy="6250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2</xdr:col>
      <xdr:colOff>523875</xdr:colOff>
      <xdr:row>2</xdr:row>
      <xdr:rowOff>304801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847725" cy="571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2</xdr:col>
      <xdr:colOff>652992</xdr:colOff>
      <xdr:row>2</xdr:row>
      <xdr:rowOff>285751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847725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3</xdr:col>
      <xdr:colOff>38100</xdr:colOff>
      <xdr:row>2</xdr:row>
      <xdr:rowOff>285751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94297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4"/>
  <sheetViews>
    <sheetView topLeftCell="A7" workbookViewId="0">
      <selection activeCell="E26" sqref="E26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140625" style="2" customWidth="1"/>
    <col min="4" max="4" width="25.140625" style="2" customWidth="1"/>
    <col min="5" max="5" width="33.140625" style="2" bestFit="1" customWidth="1"/>
    <col min="6" max="6" width="8.140625" style="2" bestFit="1" customWidth="1"/>
    <col min="7" max="7" width="11.140625" style="2" bestFit="1" customWidth="1"/>
    <col min="8" max="8" width="27.7109375" style="2" customWidth="1"/>
    <col min="9" max="9" width="52.7109375" style="1" bestFit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1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1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1">
      <c r="A3" s="261" t="s">
        <v>196</v>
      </c>
      <c r="B3" s="261"/>
      <c r="C3" s="261"/>
      <c r="D3" s="261"/>
      <c r="E3" s="261"/>
      <c r="F3" s="261"/>
      <c r="G3" s="261"/>
      <c r="H3" s="261"/>
    </row>
    <row r="6" spans="1:11">
      <c r="E6" s="4" t="s">
        <v>2</v>
      </c>
      <c r="H6" s="59">
        <v>4054648.81</v>
      </c>
    </row>
    <row r="8" spans="1:11">
      <c r="A8" s="4" t="s">
        <v>3</v>
      </c>
      <c r="B8" s="4" t="s">
        <v>4</v>
      </c>
      <c r="H8" s="45">
        <f>+SUM(G11:G34)</f>
        <v>629152.64999999991</v>
      </c>
    </row>
    <row r="10" spans="1:11">
      <c r="B10" s="46" t="s">
        <v>5</v>
      </c>
      <c r="C10" s="46" t="s">
        <v>6</v>
      </c>
      <c r="D10" s="46" t="s">
        <v>7</v>
      </c>
      <c r="G10" s="46" t="s">
        <v>8</v>
      </c>
    </row>
    <row r="11" spans="1:11">
      <c r="B11" s="2" t="s">
        <v>9</v>
      </c>
      <c r="C11" s="6">
        <v>42094</v>
      </c>
      <c r="D11" s="2" t="s">
        <v>10</v>
      </c>
      <c r="E11" s="2" t="s">
        <v>11</v>
      </c>
      <c r="G11" s="3">
        <v>53102.21</v>
      </c>
      <c r="H11" s="1" t="s">
        <v>12</v>
      </c>
    </row>
    <row r="12" spans="1:11">
      <c r="B12" s="2" t="s">
        <v>13</v>
      </c>
      <c r="C12" s="6">
        <v>42094</v>
      </c>
      <c r="D12" s="2" t="s">
        <v>14</v>
      </c>
      <c r="E12" s="2" t="s">
        <v>15</v>
      </c>
      <c r="G12" s="3">
        <v>7006.64</v>
      </c>
    </row>
    <row r="13" spans="1:11">
      <c r="B13" s="2" t="s">
        <v>16</v>
      </c>
      <c r="C13" s="22">
        <v>42209</v>
      </c>
      <c r="D13" s="12" t="s">
        <v>17</v>
      </c>
      <c r="E13" s="12" t="s">
        <v>18</v>
      </c>
      <c r="F13" s="12"/>
      <c r="G13" s="23">
        <v>133.5</v>
      </c>
      <c r="H13" s="2" t="s">
        <v>19</v>
      </c>
    </row>
    <row r="14" spans="1:11">
      <c r="B14" s="8" t="s">
        <v>23</v>
      </c>
      <c r="C14" s="9">
        <v>42352</v>
      </c>
      <c r="D14" s="8" t="s">
        <v>14</v>
      </c>
      <c r="E14" s="8" t="s">
        <v>15</v>
      </c>
      <c r="F14" s="10"/>
      <c r="G14" s="71">
        <v>851.79</v>
      </c>
      <c r="H14" s="2" t="s">
        <v>160</v>
      </c>
      <c r="I14" s="74">
        <v>2032.15</v>
      </c>
      <c r="J14" s="23"/>
      <c r="K14" s="23"/>
    </row>
    <row r="15" spans="1:11">
      <c r="B15" s="8" t="s">
        <v>24</v>
      </c>
      <c r="C15" s="9">
        <v>42352</v>
      </c>
      <c r="D15" s="8" t="s">
        <v>14</v>
      </c>
      <c r="E15" s="8" t="s">
        <v>25</v>
      </c>
      <c r="F15" s="10"/>
      <c r="G15" s="71">
        <v>116</v>
      </c>
      <c r="H15" s="2" t="s">
        <v>161</v>
      </c>
      <c r="J15" s="23"/>
      <c r="K15" s="23"/>
    </row>
    <row r="16" spans="1:11">
      <c r="B16" s="8" t="s">
        <v>26</v>
      </c>
      <c r="C16" s="9">
        <v>42361</v>
      </c>
      <c r="D16" s="8" t="s">
        <v>10</v>
      </c>
      <c r="E16" s="8" t="s">
        <v>21</v>
      </c>
      <c r="F16" s="10"/>
      <c r="G16" s="69">
        <v>53524.58</v>
      </c>
      <c r="H16" s="70" t="s">
        <v>162</v>
      </c>
      <c r="J16" s="23"/>
      <c r="K16" s="23"/>
    </row>
    <row r="17" spans="2:11">
      <c r="B17" s="8" t="s">
        <v>27</v>
      </c>
      <c r="C17" s="9">
        <v>42361</v>
      </c>
      <c r="D17" s="8" t="s">
        <v>10</v>
      </c>
      <c r="E17" s="8" t="s">
        <v>28</v>
      </c>
      <c r="F17" s="10"/>
      <c r="G17" s="69">
        <v>1393.96</v>
      </c>
      <c r="H17" s="70" t="s">
        <v>163</v>
      </c>
      <c r="J17" s="23"/>
      <c r="K17" s="23"/>
    </row>
    <row r="18" spans="2:11">
      <c r="B18" s="8" t="s">
        <v>31</v>
      </c>
      <c r="C18" s="9">
        <v>42369</v>
      </c>
      <c r="D18" s="8" t="s">
        <v>10</v>
      </c>
      <c r="E18" s="8" t="s">
        <v>32</v>
      </c>
      <c r="F18" s="10"/>
      <c r="G18" s="73">
        <v>109011.69</v>
      </c>
      <c r="H18" s="2" t="s">
        <v>165</v>
      </c>
      <c r="J18" s="7"/>
    </row>
    <row r="19" spans="2:11">
      <c r="B19" s="8" t="s">
        <v>33</v>
      </c>
      <c r="C19" s="9">
        <v>42369</v>
      </c>
      <c r="D19" s="8" t="s">
        <v>34</v>
      </c>
      <c r="E19" s="8" t="s">
        <v>21</v>
      </c>
      <c r="F19" s="10"/>
      <c r="G19" s="11">
        <v>41078.81</v>
      </c>
      <c r="H19" s="2" t="s">
        <v>166</v>
      </c>
      <c r="I19" s="31">
        <v>1819.12</v>
      </c>
      <c r="J19" s="7"/>
    </row>
    <row r="20" spans="2:11">
      <c r="B20" s="2" t="s">
        <v>168</v>
      </c>
      <c r="C20" s="6">
        <v>42397</v>
      </c>
      <c r="D20" s="2" t="s">
        <v>29</v>
      </c>
      <c r="E20" s="49" t="s">
        <v>29</v>
      </c>
      <c r="F20" s="12"/>
      <c r="G20" s="3">
        <v>600</v>
      </c>
      <c r="H20" s="2" t="s">
        <v>195</v>
      </c>
      <c r="J20" s="7"/>
    </row>
    <row r="21" spans="2:11">
      <c r="B21" s="2" t="s">
        <v>169</v>
      </c>
      <c r="C21" s="6">
        <v>42398</v>
      </c>
      <c r="D21" s="2" t="s">
        <v>29</v>
      </c>
      <c r="E21" s="49" t="s">
        <v>186</v>
      </c>
      <c r="F21" s="12"/>
      <c r="G21" s="3">
        <v>20000</v>
      </c>
      <c r="H21" s="2" t="s">
        <v>195</v>
      </c>
      <c r="J21" s="7"/>
    </row>
    <row r="22" spans="2:11">
      <c r="B22" s="2" t="s">
        <v>170</v>
      </c>
      <c r="C22" s="6">
        <v>42398</v>
      </c>
      <c r="D22" s="2" t="s">
        <v>30</v>
      </c>
      <c r="E22" s="49" t="s">
        <v>30</v>
      </c>
      <c r="F22" s="12"/>
      <c r="G22" s="3">
        <v>38793.31</v>
      </c>
      <c r="H22" s="2" t="s">
        <v>195</v>
      </c>
      <c r="I22" s="32"/>
      <c r="J22" s="7"/>
    </row>
    <row r="23" spans="2:11">
      <c r="B23" s="2" t="s">
        <v>171</v>
      </c>
      <c r="C23" s="6">
        <v>42398</v>
      </c>
      <c r="D23" s="2" t="s">
        <v>30</v>
      </c>
      <c r="E23" s="49" t="s">
        <v>30</v>
      </c>
      <c r="F23" s="12"/>
      <c r="G23" s="3">
        <v>18183.189999999999</v>
      </c>
      <c r="H23" s="2" t="s">
        <v>195</v>
      </c>
      <c r="J23" s="7"/>
    </row>
    <row r="24" spans="2:11">
      <c r="B24" s="2" t="s">
        <v>172</v>
      </c>
      <c r="C24" s="6">
        <v>42399</v>
      </c>
      <c r="D24" s="2" t="s">
        <v>29</v>
      </c>
      <c r="E24" s="49" t="s">
        <v>187</v>
      </c>
      <c r="F24" s="12"/>
      <c r="G24" s="3">
        <v>20000</v>
      </c>
      <c r="H24" s="2" t="s">
        <v>195</v>
      </c>
      <c r="J24" s="7"/>
    </row>
    <row r="25" spans="2:11">
      <c r="B25" s="2" t="s">
        <v>173</v>
      </c>
      <c r="C25" s="6">
        <v>42399</v>
      </c>
      <c r="D25" s="2" t="s">
        <v>29</v>
      </c>
      <c r="E25" s="49" t="s">
        <v>188</v>
      </c>
      <c r="F25" s="12"/>
      <c r="G25" s="3">
        <v>20000</v>
      </c>
      <c r="H25" s="2" t="s">
        <v>195</v>
      </c>
      <c r="I25" s="32"/>
      <c r="J25" s="7"/>
    </row>
    <row r="26" spans="2:11">
      <c r="B26" s="2" t="s">
        <v>174</v>
      </c>
      <c r="C26" s="6">
        <v>42399</v>
      </c>
      <c r="D26" s="2" t="s">
        <v>182</v>
      </c>
      <c r="E26" s="49" t="s">
        <v>189</v>
      </c>
      <c r="F26" s="12"/>
      <c r="G26" s="3">
        <v>55977.41</v>
      </c>
      <c r="H26" s="2" t="s">
        <v>195</v>
      </c>
      <c r="J26" s="7"/>
    </row>
    <row r="27" spans="2:11">
      <c r="B27" s="2" t="s">
        <v>175</v>
      </c>
      <c r="C27" s="6">
        <v>42399</v>
      </c>
      <c r="D27" s="2" t="s">
        <v>183</v>
      </c>
      <c r="E27" s="49" t="s">
        <v>190</v>
      </c>
      <c r="F27" s="12"/>
      <c r="G27" s="3">
        <v>12000</v>
      </c>
      <c r="H27" s="2" t="s">
        <v>195</v>
      </c>
      <c r="J27" s="7"/>
    </row>
    <row r="28" spans="2:11">
      <c r="B28" s="2" t="s">
        <v>176</v>
      </c>
      <c r="C28" s="6">
        <v>42399</v>
      </c>
      <c r="D28" s="2" t="s">
        <v>30</v>
      </c>
      <c r="E28" s="49" t="s">
        <v>30</v>
      </c>
      <c r="F28" s="12"/>
      <c r="G28" s="3">
        <v>46064.6</v>
      </c>
      <c r="H28" s="2" t="s">
        <v>195</v>
      </c>
      <c r="J28" s="7"/>
    </row>
    <row r="29" spans="2:11">
      <c r="B29" s="2" t="s">
        <v>177</v>
      </c>
      <c r="C29" s="6">
        <v>42399</v>
      </c>
      <c r="D29" s="2" t="s">
        <v>29</v>
      </c>
      <c r="E29" s="49" t="s">
        <v>29</v>
      </c>
      <c r="F29" s="12"/>
      <c r="G29" s="3">
        <v>37330.51</v>
      </c>
      <c r="H29" s="2" t="s">
        <v>195</v>
      </c>
      <c r="J29" s="7"/>
    </row>
    <row r="30" spans="2:11">
      <c r="B30" s="2" t="s">
        <v>178</v>
      </c>
      <c r="C30" s="6">
        <v>42400</v>
      </c>
      <c r="D30" s="2" t="s">
        <v>184</v>
      </c>
      <c r="E30" s="49" t="s">
        <v>191</v>
      </c>
      <c r="F30" s="12"/>
      <c r="G30" s="3">
        <v>20000</v>
      </c>
      <c r="H30" s="2" t="s">
        <v>195</v>
      </c>
      <c r="J30" s="7"/>
    </row>
    <row r="31" spans="2:11">
      <c r="B31" s="2" t="s">
        <v>179</v>
      </c>
      <c r="C31" s="6">
        <v>42400</v>
      </c>
      <c r="D31" s="2" t="s">
        <v>30</v>
      </c>
      <c r="E31" s="49" t="s">
        <v>192</v>
      </c>
      <c r="F31" s="12"/>
      <c r="G31" s="3">
        <v>40000</v>
      </c>
      <c r="H31" s="2" t="s">
        <v>195</v>
      </c>
      <c r="J31" s="7"/>
    </row>
    <row r="32" spans="2:11">
      <c r="B32" s="2" t="s">
        <v>180</v>
      </c>
      <c r="C32" s="6">
        <v>42400</v>
      </c>
      <c r="D32" s="2" t="s">
        <v>185</v>
      </c>
      <c r="E32" s="49" t="s">
        <v>193</v>
      </c>
      <c r="F32" s="12"/>
      <c r="G32" s="3">
        <v>20000</v>
      </c>
      <c r="H32" s="2" t="s">
        <v>195</v>
      </c>
      <c r="J32" s="7"/>
    </row>
    <row r="33" spans="1:10">
      <c r="B33" s="2" t="s">
        <v>181</v>
      </c>
      <c r="C33" s="6">
        <v>42400</v>
      </c>
      <c r="D33" s="2" t="s">
        <v>182</v>
      </c>
      <c r="E33" s="49" t="s">
        <v>194</v>
      </c>
      <c r="F33" s="12"/>
      <c r="G33" s="3">
        <v>10000</v>
      </c>
      <c r="H33" s="2" t="s">
        <v>195</v>
      </c>
      <c r="J33" s="7"/>
    </row>
    <row r="34" spans="1:10">
      <c r="B34" s="47"/>
      <c r="C34" s="6">
        <v>42400</v>
      </c>
      <c r="D34" s="14" t="s">
        <v>19</v>
      </c>
      <c r="E34" s="14" t="s">
        <v>20</v>
      </c>
      <c r="G34" s="16">
        <v>3984.45</v>
      </c>
      <c r="H34" s="2" t="s">
        <v>195</v>
      </c>
      <c r="J34" s="7"/>
    </row>
    <row r="36" spans="1:10">
      <c r="A36" s="4" t="s">
        <v>35</v>
      </c>
      <c r="B36" s="4" t="s">
        <v>36</v>
      </c>
      <c r="H36" s="45">
        <f>+SUM(G38:G63)</f>
        <v>1227767.1499999999</v>
      </c>
    </row>
    <row r="38" spans="1:10">
      <c r="B38" s="2" t="s">
        <v>37</v>
      </c>
      <c r="C38" s="6">
        <v>41156</v>
      </c>
      <c r="D38" s="2" t="s">
        <v>38</v>
      </c>
      <c r="E38" s="2" t="s">
        <v>39</v>
      </c>
      <c r="G38" s="3">
        <v>2500</v>
      </c>
    </row>
    <row r="39" spans="1:10">
      <c r="B39" s="2" t="s">
        <v>40</v>
      </c>
      <c r="C39" s="6">
        <v>41452</v>
      </c>
      <c r="D39" s="2" t="s">
        <v>41</v>
      </c>
      <c r="E39" s="2" t="s">
        <v>42</v>
      </c>
      <c r="G39" s="3">
        <v>2500.0100000000002</v>
      </c>
    </row>
    <row r="40" spans="1:10">
      <c r="B40" s="2" t="s">
        <v>43</v>
      </c>
      <c r="C40" s="6">
        <v>41452</v>
      </c>
      <c r="D40" s="2" t="s">
        <v>44</v>
      </c>
      <c r="E40" s="2" t="s">
        <v>45</v>
      </c>
      <c r="G40" s="3">
        <v>2180.0300000000002</v>
      </c>
    </row>
    <row r="41" spans="1:10">
      <c r="B41" s="2" t="s">
        <v>46</v>
      </c>
      <c r="C41" s="6">
        <v>41521</v>
      </c>
      <c r="D41" s="2" t="s">
        <v>47</v>
      </c>
      <c r="E41" s="2" t="s">
        <v>48</v>
      </c>
      <c r="G41" s="3">
        <v>500</v>
      </c>
    </row>
    <row r="42" spans="1:10">
      <c r="B42" s="2" t="s">
        <v>49</v>
      </c>
      <c r="C42" s="6">
        <v>41563</v>
      </c>
      <c r="D42" s="2" t="s">
        <v>50</v>
      </c>
      <c r="E42" s="2" t="s">
        <v>51</v>
      </c>
      <c r="G42" s="3">
        <v>29000</v>
      </c>
    </row>
    <row r="43" spans="1:10">
      <c r="B43" s="2" t="s">
        <v>52</v>
      </c>
      <c r="C43" s="6">
        <v>41810</v>
      </c>
      <c r="D43" s="2" t="s">
        <v>53</v>
      </c>
      <c r="E43" s="2" t="s">
        <v>54</v>
      </c>
      <c r="G43" s="3">
        <v>2842</v>
      </c>
    </row>
    <row r="44" spans="1:10">
      <c r="B44" s="2" t="s">
        <v>55</v>
      </c>
      <c r="C44" s="6">
        <v>41962</v>
      </c>
      <c r="D44" s="2" t="s">
        <v>56</v>
      </c>
      <c r="E44" s="2" t="s">
        <v>57</v>
      </c>
      <c r="G44" s="3">
        <v>4909.8</v>
      </c>
    </row>
    <row r="45" spans="1:10">
      <c r="B45" s="2" t="s">
        <v>58</v>
      </c>
      <c r="C45" s="6">
        <v>41976</v>
      </c>
      <c r="D45" s="2" t="s">
        <v>59</v>
      </c>
      <c r="E45" s="2" t="s">
        <v>60</v>
      </c>
      <c r="G45" s="3">
        <v>10440</v>
      </c>
    </row>
    <row r="46" spans="1:10">
      <c r="B46" s="2" t="s">
        <v>61</v>
      </c>
      <c r="C46" s="6">
        <v>42004</v>
      </c>
      <c r="D46" s="2" t="s">
        <v>62</v>
      </c>
      <c r="E46" s="2" t="s">
        <v>63</v>
      </c>
      <c r="G46" s="3">
        <v>50000</v>
      </c>
      <c r="H46" s="2" t="s">
        <v>215</v>
      </c>
      <c r="I46" s="1" t="s">
        <v>64</v>
      </c>
    </row>
    <row r="47" spans="1:10">
      <c r="B47" s="2" t="s">
        <v>65</v>
      </c>
      <c r="C47" s="6">
        <v>42254</v>
      </c>
      <c r="D47" s="2" t="s">
        <v>66</v>
      </c>
      <c r="E47" s="2" t="s">
        <v>67</v>
      </c>
      <c r="G47" s="3">
        <v>50000</v>
      </c>
    </row>
    <row r="48" spans="1:10">
      <c r="B48" s="2" t="s">
        <v>68</v>
      </c>
      <c r="C48" s="6">
        <v>42256</v>
      </c>
      <c r="D48" s="2" t="s">
        <v>69</v>
      </c>
      <c r="E48" s="2" t="s">
        <v>70</v>
      </c>
      <c r="G48" s="3">
        <v>158000</v>
      </c>
      <c r="H48" s="2" t="s">
        <v>234</v>
      </c>
    </row>
    <row r="49" spans="2:8">
      <c r="B49" s="2" t="s">
        <v>71</v>
      </c>
      <c r="C49" s="6">
        <v>42262</v>
      </c>
      <c r="D49" s="2" t="s">
        <v>72</v>
      </c>
      <c r="E49" s="2" t="s">
        <v>73</v>
      </c>
      <c r="G49" s="3">
        <v>18000</v>
      </c>
    </row>
    <row r="50" spans="2:8">
      <c r="B50" s="2" t="s">
        <v>74</v>
      </c>
      <c r="C50" s="6">
        <v>42268</v>
      </c>
      <c r="D50" s="2" t="s">
        <v>75</v>
      </c>
      <c r="E50" s="2" t="s">
        <v>76</v>
      </c>
      <c r="G50" s="3">
        <v>23000</v>
      </c>
    </row>
    <row r="51" spans="2:8">
      <c r="B51" s="2" t="s">
        <v>77</v>
      </c>
      <c r="C51" s="6">
        <v>42276</v>
      </c>
      <c r="D51" s="2" t="s">
        <v>78</v>
      </c>
      <c r="E51" s="2" t="s">
        <v>79</v>
      </c>
      <c r="G51" s="3">
        <v>110000</v>
      </c>
    </row>
    <row r="52" spans="2:8">
      <c r="B52" s="2" t="s">
        <v>80</v>
      </c>
      <c r="C52" s="6">
        <v>42276</v>
      </c>
      <c r="D52" s="2" t="s">
        <v>81</v>
      </c>
      <c r="E52" s="2" t="s">
        <v>82</v>
      </c>
      <c r="G52" s="3">
        <v>265000</v>
      </c>
    </row>
    <row r="53" spans="2:8">
      <c r="B53" s="12" t="s">
        <v>83</v>
      </c>
      <c r="C53" s="22">
        <v>42331</v>
      </c>
      <c r="D53" s="12" t="s">
        <v>84</v>
      </c>
      <c r="E53" s="12" t="s">
        <v>85</v>
      </c>
      <c r="F53" s="12"/>
      <c r="G53" s="23">
        <v>999</v>
      </c>
    </row>
    <row r="54" spans="2:8">
      <c r="B54" s="14" t="s">
        <v>87</v>
      </c>
      <c r="C54" s="15">
        <v>42352</v>
      </c>
      <c r="D54" s="14" t="s">
        <v>88</v>
      </c>
      <c r="E54" s="14" t="s">
        <v>89</v>
      </c>
      <c r="G54" s="16">
        <v>429.46</v>
      </c>
    </row>
    <row r="55" spans="2:8">
      <c r="B55" s="14" t="s">
        <v>92</v>
      </c>
      <c r="C55" s="15">
        <v>42359</v>
      </c>
      <c r="D55" s="14" t="s">
        <v>93</v>
      </c>
      <c r="E55" s="14" t="s">
        <v>91</v>
      </c>
      <c r="G55" s="16">
        <v>20873.61</v>
      </c>
    </row>
    <row r="56" spans="2:8">
      <c r="B56" s="14" t="s">
        <v>94</v>
      </c>
      <c r="C56" s="15">
        <v>42369</v>
      </c>
      <c r="D56" s="14" t="s">
        <v>95</v>
      </c>
      <c r="E56" s="14" t="s">
        <v>96</v>
      </c>
      <c r="G56" s="16">
        <v>270694.18</v>
      </c>
      <c r="H56" s="2" t="s">
        <v>197</v>
      </c>
    </row>
    <row r="57" spans="2:8">
      <c r="B57" s="2" t="s">
        <v>86</v>
      </c>
      <c r="C57" s="6">
        <v>42377</v>
      </c>
      <c r="D57" s="2" t="s">
        <v>203</v>
      </c>
      <c r="E57" s="49" t="s">
        <v>89</v>
      </c>
      <c r="G57" s="52">
        <v>221.11</v>
      </c>
      <c r="H57" s="13">
        <v>42403</v>
      </c>
    </row>
    <row r="58" spans="2:8">
      <c r="B58" s="2" t="s">
        <v>198</v>
      </c>
      <c r="C58" s="6">
        <v>42390</v>
      </c>
      <c r="D58" s="2" t="s">
        <v>204</v>
      </c>
      <c r="E58" s="49" t="s">
        <v>210</v>
      </c>
      <c r="G58" s="52">
        <v>100000</v>
      </c>
      <c r="H58" s="13">
        <v>42405</v>
      </c>
    </row>
    <row r="59" spans="2:8">
      <c r="B59" s="2" t="s">
        <v>40</v>
      </c>
      <c r="C59" s="6">
        <v>42390</v>
      </c>
      <c r="D59" s="2" t="s">
        <v>205</v>
      </c>
      <c r="E59" s="49" t="s">
        <v>211</v>
      </c>
      <c r="G59" s="52">
        <v>88000</v>
      </c>
      <c r="H59" s="13">
        <v>42402</v>
      </c>
    </row>
    <row r="60" spans="2:8">
      <c r="B60" s="2" t="s">
        <v>199</v>
      </c>
      <c r="C60" s="6">
        <v>42394</v>
      </c>
      <c r="D60" s="2" t="s">
        <v>206</v>
      </c>
      <c r="E60" s="49" t="s">
        <v>89</v>
      </c>
      <c r="G60" s="52">
        <v>270.12</v>
      </c>
      <c r="H60" s="13">
        <v>42403</v>
      </c>
    </row>
    <row r="61" spans="2:8">
      <c r="B61" s="2" t="s">
        <v>200</v>
      </c>
      <c r="C61" s="6">
        <v>42398</v>
      </c>
      <c r="D61" s="2" t="s">
        <v>207</v>
      </c>
      <c r="E61" s="49" t="s">
        <v>212</v>
      </c>
      <c r="G61" s="52">
        <v>3169.48</v>
      </c>
      <c r="H61" s="13">
        <v>42411</v>
      </c>
    </row>
    <row r="62" spans="2:8">
      <c r="B62" s="2" t="s">
        <v>201</v>
      </c>
      <c r="C62" s="6">
        <v>42398</v>
      </c>
      <c r="D62" s="2" t="s">
        <v>208</v>
      </c>
      <c r="E62" s="49" t="s">
        <v>213</v>
      </c>
      <c r="G62" s="52">
        <v>10058.35</v>
      </c>
      <c r="H62" s="13">
        <v>42403</v>
      </c>
    </row>
    <row r="63" spans="2:8">
      <c r="B63" s="2" t="s">
        <v>202</v>
      </c>
      <c r="C63" s="6">
        <v>42398</v>
      </c>
      <c r="D63" s="2" t="s">
        <v>209</v>
      </c>
      <c r="E63" s="49" t="s">
        <v>214</v>
      </c>
      <c r="G63" s="52">
        <v>4180</v>
      </c>
    </row>
    <row r="64" spans="2:8">
      <c r="C64" s="6"/>
      <c r="D64" s="14"/>
      <c r="E64" s="14"/>
      <c r="G64" s="16"/>
    </row>
    <row r="66" spans="1:9">
      <c r="A66" s="4" t="s">
        <v>3</v>
      </c>
      <c r="B66" s="4" t="s">
        <v>97</v>
      </c>
      <c r="H66" s="5">
        <f>+SUM(G68:G81)</f>
        <v>165428.46999999997</v>
      </c>
    </row>
    <row r="68" spans="1:9">
      <c r="C68" s="6">
        <v>41646</v>
      </c>
      <c r="D68" s="2" t="s">
        <v>98</v>
      </c>
      <c r="G68" s="3">
        <f>3695-3596</f>
        <v>99</v>
      </c>
    </row>
    <row r="69" spans="1:9">
      <c r="C69" s="6">
        <v>41695</v>
      </c>
      <c r="D69" s="2" t="s">
        <v>99</v>
      </c>
      <c r="G69" s="3">
        <v>2992.8</v>
      </c>
      <c r="H69" s="1" t="s">
        <v>100</v>
      </c>
      <c r="I69" s="2"/>
    </row>
    <row r="70" spans="1:9">
      <c r="C70" s="6">
        <v>41878</v>
      </c>
      <c r="D70" s="2" t="s">
        <v>101</v>
      </c>
      <c r="G70" s="3">
        <v>999</v>
      </c>
      <c r="H70" s="1"/>
      <c r="I70" s="2"/>
    </row>
    <row r="71" spans="1:9">
      <c r="C71" s="6">
        <v>41857</v>
      </c>
      <c r="D71" s="2" t="s">
        <v>102</v>
      </c>
      <c r="G71" s="3">
        <v>16936</v>
      </c>
      <c r="H71" s="1" t="s">
        <v>103</v>
      </c>
      <c r="I71" s="2"/>
    </row>
    <row r="72" spans="1:9">
      <c r="C72" s="6">
        <v>42121</v>
      </c>
      <c r="D72" s="2" t="s">
        <v>104</v>
      </c>
      <c r="G72" s="3">
        <v>926.36</v>
      </c>
      <c r="H72" s="1" t="s">
        <v>105</v>
      </c>
      <c r="I72" s="2"/>
    </row>
    <row r="73" spans="1:9">
      <c r="C73" s="6">
        <v>42129</v>
      </c>
      <c r="D73" s="2" t="s">
        <v>106</v>
      </c>
      <c r="G73" s="3">
        <v>5669.46</v>
      </c>
      <c r="H73" s="1" t="s">
        <v>107</v>
      </c>
      <c r="I73" s="2"/>
    </row>
    <row r="74" spans="1:9">
      <c r="C74" s="6">
        <v>42270</v>
      </c>
      <c r="D74" s="2" t="s">
        <v>108</v>
      </c>
      <c r="G74" s="3">
        <v>5791</v>
      </c>
      <c r="H74" s="1" t="s">
        <v>109</v>
      </c>
      <c r="I74" s="2"/>
    </row>
    <row r="75" spans="1:9">
      <c r="C75" s="19">
        <v>42334</v>
      </c>
      <c r="D75" s="20" t="s">
        <v>110</v>
      </c>
      <c r="E75" s="10"/>
      <c r="F75" s="10"/>
      <c r="G75" s="21">
        <v>25048.65</v>
      </c>
      <c r="H75" s="1" t="s">
        <v>111</v>
      </c>
      <c r="I75" s="2"/>
    </row>
    <row r="76" spans="1:9">
      <c r="C76" s="50">
        <v>42290</v>
      </c>
      <c r="D76" s="26" t="s">
        <v>112</v>
      </c>
      <c r="E76" s="26"/>
      <c r="F76" s="26"/>
      <c r="G76" s="51">
        <v>974.4</v>
      </c>
      <c r="H76" s="1"/>
      <c r="I76" s="2"/>
    </row>
    <row r="77" spans="1:9">
      <c r="C77" s="24">
        <v>42321</v>
      </c>
      <c r="D77" s="25" t="s">
        <v>113</v>
      </c>
      <c r="E77" s="26"/>
      <c r="F77" s="26"/>
      <c r="G77" s="27">
        <v>261</v>
      </c>
      <c r="H77" s="1"/>
      <c r="I77" s="2"/>
    </row>
    <row r="78" spans="1:9">
      <c r="C78" s="28">
        <v>42349</v>
      </c>
      <c r="D78" s="29" t="s">
        <v>114</v>
      </c>
      <c r="E78" s="26"/>
      <c r="F78" s="26"/>
      <c r="G78" s="30">
        <v>261</v>
      </c>
      <c r="H78" s="1"/>
      <c r="I78" s="2"/>
    </row>
    <row r="79" spans="1:9">
      <c r="C79" s="53">
        <v>42395</v>
      </c>
      <c r="D79" s="54" t="s">
        <v>216</v>
      </c>
      <c r="E79" s="12"/>
      <c r="F79" s="12"/>
      <c r="G79" s="23">
        <v>95000</v>
      </c>
      <c r="H79" s="1" t="s">
        <v>219</v>
      </c>
      <c r="I79" s="2"/>
    </row>
    <row r="80" spans="1:9">
      <c r="C80" s="57">
        <v>42382</v>
      </c>
      <c r="D80" s="58" t="s">
        <v>217</v>
      </c>
      <c r="E80" s="26"/>
      <c r="F80" s="26"/>
      <c r="G80" s="51">
        <v>469.8</v>
      </c>
      <c r="H80" s="1"/>
      <c r="I80" s="2"/>
    </row>
    <row r="81" spans="1:11">
      <c r="C81" s="56">
        <v>42382</v>
      </c>
      <c r="D81" s="55" t="s">
        <v>218</v>
      </c>
      <c r="E81" s="12"/>
      <c r="F81" s="12"/>
      <c r="G81" s="23">
        <v>10000</v>
      </c>
      <c r="H81" s="1" t="s">
        <v>219</v>
      </c>
      <c r="I81" s="2"/>
    </row>
    <row r="83" spans="1:11">
      <c r="A83" s="4" t="s">
        <v>35</v>
      </c>
      <c r="B83" s="4" t="s">
        <v>115</v>
      </c>
      <c r="H83" s="5">
        <f>+SUM(G84:G136)</f>
        <v>1394683.88</v>
      </c>
      <c r="I83" s="31"/>
      <c r="J83" s="3"/>
    </row>
    <row r="84" spans="1:11">
      <c r="C84" s="6">
        <v>41978</v>
      </c>
      <c r="D84" s="2" t="s">
        <v>116</v>
      </c>
      <c r="G84" s="3">
        <v>1248.3699999999999</v>
      </c>
      <c r="I84" s="32"/>
      <c r="J84" s="7"/>
      <c r="K84" s="2"/>
    </row>
    <row r="85" spans="1:11">
      <c r="C85" s="33">
        <v>42013</v>
      </c>
      <c r="D85" s="34" t="s">
        <v>117</v>
      </c>
      <c r="E85" s="34"/>
      <c r="F85" s="34"/>
      <c r="G85" s="35">
        <v>85600.960000000006</v>
      </c>
      <c r="H85" s="2" t="s">
        <v>118</v>
      </c>
      <c r="K85" s="2"/>
    </row>
    <row r="86" spans="1:11">
      <c r="C86" s="6">
        <v>42011</v>
      </c>
      <c r="D86" s="2" t="s">
        <v>119</v>
      </c>
      <c r="G86" s="3">
        <v>232.01</v>
      </c>
      <c r="K86" s="2"/>
    </row>
    <row r="87" spans="1:11">
      <c r="C87" s="6">
        <v>42048</v>
      </c>
      <c r="D87" s="2" t="s">
        <v>120</v>
      </c>
      <c r="E87" s="2" t="s">
        <v>121</v>
      </c>
      <c r="G87" s="3">
        <f>18235-17210</f>
        <v>1025</v>
      </c>
      <c r="K87" s="2"/>
    </row>
    <row r="88" spans="1:11">
      <c r="C88" s="6">
        <v>42039</v>
      </c>
      <c r="D88" s="2" t="s">
        <v>122</v>
      </c>
      <c r="G88" s="3">
        <v>7194.98</v>
      </c>
      <c r="K88" s="2"/>
    </row>
    <row r="89" spans="1:11">
      <c r="C89" s="6">
        <v>42089</v>
      </c>
      <c r="D89" s="2" t="s">
        <v>123</v>
      </c>
      <c r="E89" s="2" t="s">
        <v>124</v>
      </c>
      <c r="G89" s="3">
        <v>411.18</v>
      </c>
      <c r="K89" s="2"/>
    </row>
    <row r="90" spans="1:11">
      <c r="C90" s="6">
        <v>42087</v>
      </c>
      <c r="D90" s="2" t="s">
        <v>125</v>
      </c>
      <c r="E90" s="2" t="s">
        <v>124</v>
      </c>
      <c r="G90" s="3">
        <v>80</v>
      </c>
      <c r="K90" s="2"/>
    </row>
    <row r="91" spans="1:11">
      <c r="C91" s="6">
        <v>42066</v>
      </c>
      <c r="D91" s="2" t="s">
        <v>126</v>
      </c>
      <c r="E91" s="2" t="s">
        <v>124</v>
      </c>
      <c r="G91" s="3">
        <v>3149.49</v>
      </c>
      <c r="K91" s="2"/>
    </row>
    <row r="92" spans="1:11">
      <c r="C92" s="6">
        <v>42116</v>
      </c>
      <c r="D92" s="2" t="s">
        <v>127</v>
      </c>
      <c r="G92" s="3">
        <v>2322.0100000000002</v>
      </c>
      <c r="K92" s="2"/>
    </row>
    <row r="93" spans="1:11">
      <c r="C93" s="6">
        <v>42151</v>
      </c>
      <c r="D93" s="2" t="s">
        <v>128</v>
      </c>
      <c r="G93" s="3">
        <v>1382.26</v>
      </c>
      <c r="K93" s="2"/>
    </row>
    <row r="94" spans="1:11">
      <c r="C94" s="6">
        <v>42151</v>
      </c>
      <c r="D94" s="2" t="s">
        <v>129</v>
      </c>
      <c r="G94" s="3">
        <v>1025</v>
      </c>
      <c r="K94" s="2"/>
    </row>
    <row r="95" spans="1:11">
      <c r="C95" s="6">
        <v>42182</v>
      </c>
      <c r="D95" s="2" t="s">
        <v>130</v>
      </c>
      <c r="G95" s="3">
        <v>2985</v>
      </c>
      <c r="K95" s="2"/>
    </row>
    <row r="96" spans="1:11">
      <c r="C96" s="6">
        <v>42179</v>
      </c>
      <c r="D96" s="2" t="s">
        <v>131</v>
      </c>
      <c r="G96" s="3">
        <v>689.99</v>
      </c>
      <c r="K96" s="2"/>
    </row>
    <row r="97" spans="3:11">
      <c r="C97" s="6">
        <v>42173</v>
      </c>
      <c r="D97" s="2" t="s">
        <v>132</v>
      </c>
      <c r="G97" s="3">
        <v>1978.26</v>
      </c>
      <c r="K97" s="2"/>
    </row>
    <row r="98" spans="3:11">
      <c r="C98" s="6">
        <v>42171</v>
      </c>
      <c r="D98" s="2" t="s">
        <v>133</v>
      </c>
      <c r="G98" s="3">
        <f>194232.26-157000</f>
        <v>37232.260000000009</v>
      </c>
      <c r="K98" s="2"/>
    </row>
    <row r="99" spans="3:11">
      <c r="C99" s="6">
        <v>42160</v>
      </c>
      <c r="D99" s="2" t="s">
        <v>134</v>
      </c>
      <c r="G99" s="3">
        <v>2990.02</v>
      </c>
      <c r="K99" s="2"/>
    </row>
    <row r="100" spans="3:11">
      <c r="C100" s="6">
        <v>42208</v>
      </c>
      <c r="D100" s="2" t="s">
        <v>135</v>
      </c>
      <c r="G100" s="3">
        <v>198</v>
      </c>
      <c r="K100" s="2"/>
    </row>
    <row r="101" spans="3:11">
      <c r="C101" s="6">
        <v>42205</v>
      </c>
      <c r="D101" s="2" t="s">
        <v>136</v>
      </c>
      <c r="G101" s="3">
        <f>23675.33</f>
        <v>23675.33</v>
      </c>
      <c r="H101" s="2" t="s">
        <v>137</v>
      </c>
      <c r="I101" s="62" t="s">
        <v>235</v>
      </c>
      <c r="K101" s="2"/>
    </row>
    <row r="102" spans="3:11">
      <c r="C102" s="6">
        <v>42221</v>
      </c>
      <c r="D102" s="2" t="s">
        <v>131</v>
      </c>
      <c r="G102" s="3">
        <v>24000</v>
      </c>
      <c r="H102" s="1"/>
      <c r="J102" s="1"/>
      <c r="K102" s="2"/>
    </row>
    <row r="103" spans="3:11">
      <c r="C103" s="6">
        <v>42270</v>
      </c>
      <c r="D103" s="2" t="s">
        <v>138</v>
      </c>
      <c r="G103" s="3">
        <v>101</v>
      </c>
      <c r="H103" s="1"/>
      <c r="J103" s="1"/>
      <c r="K103" s="2"/>
    </row>
    <row r="104" spans="3:11">
      <c r="C104" s="6">
        <v>42266</v>
      </c>
      <c r="D104" s="2" t="s">
        <v>139</v>
      </c>
      <c r="G104" s="3">
        <v>189</v>
      </c>
      <c r="H104" s="1"/>
      <c r="J104" s="1"/>
      <c r="K104" s="2"/>
    </row>
    <row r="105" spans="3:11">
      <c r="C105" s="6">
        <v>42286</v>
      </c>
      <c r="D105" s="2" t="s">
        <v>140</v>
      </c>
      <c r="G105" s="3">
        <v>642.02</v>
      </c>
      <c r="J105" s="1"/>
      <c r="K105" s="2"/>
    </row>
    <row r="106" spans="3:11">
      <c r="C106" s="6">
        <v>42286</v>
      </c>
      <c r="D106" s="2" t="s">
        <v>141</v>
      </c>
      <c r="G106" s="3">
        <v>640.59</v>
      </c>
      <c r="H106" s="1" t="s">
        <v>142</v>
      </c>
      <c r="J106" s="1"/>
      <c r="K106" s="2"/>
    </row>
    <row r="107" spans="3:11">
      <c r="C107" s="6">
        <v>42284</v>
      </c>
      <c r="D107" s="2" t="s">
        <v>139</v>
      </c>
      <c r="G107" s="3">
        <v>338</v>
      </c>
      <c r="J107" s="1"/>
      <c r="K107" s="2"/>
    </row>
    <row r="108" spans="3:11">
      <c r="C108" s="6">
        <v>42334</v>
      </c>
      <c r="D108" s="2" t="s">
        <v>143</v>
      </c>
      <c r="G108" s="3">
        <v>450</v>
      </c>
      <c r="J108" s="1"/>
      <c r="K108" s="2"/>
    </row>
    <row r="109" spans="3:11">
      <c r="C109" s="6">
        <v>42334</v>
      </c>
      <c r="D109" s="2" t="s">
        <v>143</v>
      </c>
      <c r="G109" s="3">
        <v>1000.17</v>
      </c>
      <c r="J109" s="1"/>
      <c r="K109" s="2"/>
    </row>
    <row r="110" spans="3:11">
      <c r="C110" s="6">
        <v>42321</v>
      </c>
      <c r="D110" s="2" t="s">
        <v>144</v>
      </c>
      <c r="G110" s="3">
        <v>529.23</v>
      </c>
      <c r="J110" s="1"/>
      <c r="K110" s="2"/>
    </row>
    <row r="111" spans="3:11">
      <c r="C111" s="6">
        <v>42318</v>
      </c>
      <c r="D111" s="2" t="s">
        <v>143</v>
      </c>
      <c r="G111" s="3">
        <v>14198.41</v>
      </c>
      <c r="J111" s="1"/>
      <c r="K111" s="2"/>
    </row>
    <row r="112" spans="3:11">
      <c r="C112" s="33">
        <v>42317</v>
      </c>
      <c r="D112" s="34" t="s">
        <v>145</v>
      </c>
      <c r="E112" s="34"/>
      <c r="F112" s="34"/>
      <c r="G112" s="35">
        <v>610832.52</v>
      </c>
      <c r="H112" s="1" t="s">
        <v>146</v>
      </c>
      <c r="I112" s="2"/>
      <c r="J112" s="1"/>
      <c r="K112" s="2"/>
    </row>
    <row r="113" spans="3:11">
      <c r="C113" s="6">
        <v>42317</v>
      </c>
      <c r="D113" s="2" t="s">
        <v>147</v>
      </c>
      <c r="G113" s="3">
        <v>840</v>
      </c>
      <c r="H113" s="1"/>
      <c r="I113" s="2"/>
      <c r="J113" s="1"/>
      <c r="K113" s="2"/>
    </row>
    <row r="114" spans="3:11">
      <c r="C114" s="17">
        <v>42328</v>
      </c>
      <c r="D114" s="10" t="s">
        <v>148</v>
      </c>
      <c r="E114" s="10"/>
      <c r="F114" s="10"/>
      <c r="G114" s="18">
        <v>847.15000000000873</v>
      </c>
      <c r="H114" s="1" t="s">
        <v>149</v>
      </c>
      <c r="I114" s="2"/>
      <c r="J114" s="1"/>
      <c r="K114" s="2"/>
    </row>
    <row r="115" spans="3:11">
      <c r="C115" s="36">
        <v>42368</v>
      </c>
      <c r="D115" s="21" t="s">
        <v>150</v>
      </c>
      <c r="E115" s="10"/>
      <c r="F115" s="10"/>
      <c r="G115" s="72">
        <v>62289.54</v>
      </c>
      <c r="J115" s="1"/>
      <c r="K115" s="2"/>
    </row>
    <row r="116" spans="3:11">
      <c r="C116" s="36">
        <v>42368</v>
      </c>
      <c r="D116" s="21" t="s">
        <v>151</v>
      </c>
      <c r="E116" s="10"/>
      <c r="F116" s="10"/>
      <c r="G116" s="72">
        <v>52233.440000000002</v>
      </c>
      <c r="H116" s="2">
        <v>5511.29</v>
      </c>
      <c r="J116" s="1"/>
      <c r="K116" s="2"/>
    </row>
    <row r="117" spans="3:11">
      <c r="C117" s="36">
        <v>42366</v>
      </c>
      <c r="D117" s="36" t="s">
        <v>152</v>
      </c>
      <c r="E117" s="10"/>
      <c r="F117" s="10"/>
      <c r="G117" s="21">
        <v>35896.68</v>
      </c>
      <c r="J117" s="1"/>
      <c r="K117" s="2"/>
    </row>
    <row r="118" spans="3:11">
      <c r="C118" s="36">
        <v>42366</v>
      </c>
      <c r="D118" s="36" t="s">
        <v>153</v>
      </c>
      <c r="E118" s="10"/>
      <c r="F118" s="10"/>
      <c r="G118" s="21">
        <v>3901.09</v>
      </c>
      <c r="I118" s="32"/>
      <c r="J118" s="1"/>
      <c r="K118" s="2"/>
    </row>
    <row r="119" spans="3:11">
      <c r="C119" s="37">
        <v>42360</v>
      </c>
      <c r="D119" s="11" t="s">
        <v>154</v>
      </c>
      <c r="E119" s="10"/>
      <c r="F119" s="10"/>
      <c r="G119" s="69">
        <v>54917.84</v>
      </c>
      <c r="H119" s="70"/>
      <c r="J119" s="32"/>
      <c r="K119" s="2"/>
    </row>
    <row r="120" spans="3:11">
      <c r="C120" s="38">
        <v>42355</v>
      </c>
      <c r="D120" s="39" t="s">
        <v>131</v>
      </c>
      <c r="G120" s="40">
        <v>58.6</v>
      </c>
      <c r="J120" s="1"/>
      <c r="K120" s="2"/>
    </row>
    <row r="121" spans="3:11">
      <c r="C121" s="38">
        <v>42355</v>
      </c>
      <c r="D121" s="41" t="s">
        <v>155</v>
      </c>
      <c r="G121" s="40">
        <v>3306</v>
      </c>
      <c r="J121" s="1"/>
      <c r="K121" s="2"/>
    </row>
    <row r="122" spans="3:11">
      <c r="C122" s="39">
        <v>42353</v>
      </c>
      <c r="D122" s="41" t="s">
        <v>156</v>
      </c>
      <c r="G122" s="40">
        <v>1909.64</v>
      </c>
      <c r="J122" s="1"/>
      <c r="K122" s="2"/>
    </row>
    <row r="123" spans="3:11">
      <c r="C123" s="38">
        <v>42342</v>
      </c>
      <c r="D123" s="41" t="s">
        <v>139</v>
      </c>
      <c r="G123" s="40">
        <v>418.6</v>
      </c>
      <c r="J123" s="1"/>
      <c r="K123" s="2"/>
    </row>
    <row r="124" spans="3:11">
      <c r="C124" s="38">
        <v>42341</v>
      </c>
      <c r="D124" s="47" t="s">
        <v>157</v>
      </c>
      <c r="E124" s="12"/>
      <c r="F124" s="12"/>
      <c r="G124" s="71">
        <v>3009.94</v>
      </c>
      <c r="H124" s="2" t="s">
        <v>164</v>
      </c>
      <c r="J124" s="1"/>
      <c r="K124" s="2"/>
    </row>
    <row r="125" spans="3:11">
      <c r="C125" s="53">
        <v>42398</v>
      </c>
      <c r="D125" s="54" t="s">
        <v>220</v>
      </c>
      <c r="E125" s="12"/>
      <c r="F125" s="12"/>
      <c r="G125" s="23">
        <v>1222.2</v>
      </c>
      <c r="H125" s="60"/>
      <c r="J125" s="1"/>
      <c r="K125" s="2"/>
    </row>
    <row r="126" spans="3:11">
      <c r="C126" s="53">
        <v>42398</v>
      </c>
      <c r="D126" s="54" t="s">
        <v>221</v>
      </c>
      <c r="E126" s="12"/>
      <c r="F126" s="12"/>
      <c r="G126" s="23">
        <v>205204</v>
      </c>
      <c r="H126" s="63" t="s">
        <v>229</v>
      </c>
      <c r="J126" s="1"/>
      <c r="K126" s="2"/>
    </row>
    <row r="127" spans="3:11">
      <c r="C127" s="53">
        <v>42396</v>
      </c>
      <c r="D127" s="54" t="s">
        <v>222</v>
      </c>
      <c r="E127" s="12"/>
      <c r="F127" s="12"/>
      <c r="G127" s="23">
        <v>1115</v>
      </c>
      <c r="H127" s="60"/>
      <c r="J127" s="1"/>
      <c r="K127" s="2"/>
    </row>
    <row r="128" spans="3:11">
      <c r="C128" s="53">
        <v>42396</v>
      </c>
      <c r="D128" s="54" t="s">
        <v>139</v>
      </c>
      <c r="E128" s="12"/>
      <c r="F128" s="12"/>
      <c r="G128" s="23">
        <v>1270</v>
      </c>
      <c r="H128" s="61">
        <v>42410</v>
      </c>
      <c r="J128" s="1"/>
      <c r="K128" s="2"/>
    </row>
    <row r="129" spans="3:11">
      <c r="C129" s="53">
        <v>42396</v>
      </c>
      <c r="D129" s="54" t="s">
        <v>223</v>
      </c>
      <c r="E129" s="12"/>
      <c r="F129" s="12"/>
      <c r="G129" s="23">
        <v>57.6</v>
      </c>
      <c r="H129" s="60"/>
      <c r="J129" s="1"/>
      <c r="K129" s="2"/>
    </row>
    <row r="130" spans="3:11">
      <c r="C130" s="53">
        <v>42394</v>
      </c>
      <c r="D130" s="54" t="s">
        <v>224</v>
      </c>
      <c r="E130" s="12"/>
      <c r="F130" s="12"/>
      <c r="G130" s="23">
        <v>17811.439999999999</v>
      </c>
      <c r="H130" s="60" t="s">
        <v>230</v>
      </c>
      <c r="J130" s="1"/>
      <c r="K130" s="2"/>
    </row>
    <row r="131" spans="3:11">
      <c r="C131" s="64">
        <v>42394</v>
      </c>
      <c r="D131" s="65" t="s">
        <v>225</v>
      </c>
      <c r="E131" s="66"/>
      <c r="F131" s="66"/>
      <c r="G131" s="67">
        <v>3670</v>
      </c>
      <c r="H131" s="60" t="s">
        <v>231</v>
      </c>
      <c r="J131" s="1"/>
      <c r="K131" s="2"/>
    </row>
    <row r="132" spans="3:11">
      <c r="C132" s="53">
        <v>42389</v>
      </c>
      <c r="D132" s="54" t="s">
        <v>226</v>
      </c>
      <c r="E132" s="12"/>
      <c r="F132" s="12"/>
      <c r="G132" s="23">
        <v>3084.64</v>
      </c>
      <c r="H132" s="60"/>
      <c r="J132" s="1"/>
      <c r="K132" s="2"/>
    </row>
    <row r="133" spans="3:11">
      <c r="C133" s="53">
        <v>42389</v>
      </c>
      <c r="D133" s="54" t="s">
        <v>139</v>
      </c>
      <c r="E133" s="12"/>
      <c r="F133" s="12"/>
      <c r="G133" s="23">
        <v>1239</v>
      </c>
      <c r="H133" s="60"/>
      <c r="J133" s="1"/>
      <c r="K133" s="2"/>
    </row>
    <row r="134" spans="3:11">
      <c r="C134" s="64">
        <v>42387</v>
      </c>
      <c r="D134" s="68" t="s">
        <v>227</v>
      </c>
      <c r="E134" s="66"/>
      <c r="F134" s="66"/>
      <c r="G134" s="67">
        <v>5086.93</v>
      </c>
      <c r="H134" s="60" t="s">
        <v>232</v>
      </c>
      <c r="J134" s="1"/>
      <c r="K134" s="2"/>
    </row>
    <row r="135" spans="3:11">
      <c r="C135" s="53">
        <v>42384</v>
      </c>
      <c r="D135" s="55" t="s">
        <v>228</v>
      </c>
      <c r="E135" s="12"/>
      <c r="F135" s="12"/>
      <c r="G135" s="23">
        <v>983</v>
      </c>
      <c r="H135" s="60" t="s">
        <v>233</v>
      </c>
      <c r="J135" s="1"/>
      <c r="K135" s="2"/>
    </row>
    <row r="136" spans="3:11">
      <c r="C136" s="56">
        <v>42011</v>
      </c>
      <c r="D136" s="55" t="s">
        <v>167</v>
      </c>
      <c r="E136" s="12"/>
      <c r="F136" s="12"/>
      <c r="G136" s="48">
        <v>107970.49</v>
      </c>
      <c r="H136" s="60"/>
      <c r="J136" s="1"/>
      <c r="K136" s="2"/>
    </row>
    <row r="137" spans="3:11">
      <c r="C137" s="38"/>
      <c r="D137" s="47"/>
      <c r="E137" s="12"/>
      <c r="F137" s="12"/>
      <c r="G137" s="48"/>
      <c r="J137" s="1"/>
      <c r="K137" s="2"/>
    </row>
    <row r="138" spans="3:11">
      <c r="C138" s="6"/>
      <c r="G138" s="3"/>
      <c r="J138" s="1"/>
    </row>
    <row r="140" spans="3:11">
      <c r="F140" s="4" t="s">
        <v>158</v>
      </c>
      <c r="G140" s="3">
        <f>+H6+H8-H36+H66-H83</f>
        <v>2226778.9000000004</v>
      </c>
    </row>
    <row r="141" spans="3:11" ht="12" thickBot="1">
      <c r="F141" s="4" t="s">
        <v>159</v>
      </c>
      <c r="G141" s="42">
        <v>2226790.1399999927</v>
      </c>
      <c r="I141" s="43"/>
      <c r="J141" s="44"/>
    </row>
    <row r="142" spans="3:11" ht="12" thickTop="1">
      <c r="F142" s="4" t="s">
        <v>124</v>
      </c>
      <c r="G142" s="45">
        <f>+G140-G141</f>
        <v>-11.239999992307276</v>
      </c>
    </row>
    <row r="144" spans="3:11">
      <c r="G144" s="7"/>
    </row>
  </sheetData>
  <autoFilter ref="B83:H83"/>
  <mergeCells count="3">
    <mergeCell ref="A1:H1"/>
    <mergeCell ref="A2:H2"/>
    <mergeCell ref="A3:H3"/>
  </mergeCells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74"/>
  <sheetViews>
    <sheetView topLeftCell="A46" workbookViewId="0">
      <selection activeCell="E62" sqref="E6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3.85546875" style="2" customWidth="1"/>
    <col min="5" max="5" width="33.140625" style="87" bestFit="1" customWidth="1"/>
    <col min="6" max="6" width="8.140625" style="2" bestFit="1" customWidth="1"/>
    <col min="7" max="7" width="11.28515625" style="2" bestFit="1" customWidth="1"/>
    <col min="8" max="8" width="17.28515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23.25" customHeight="1" thickBot="1">
      <c r="A3" s="262" t="s">
        <v>576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668850.37</v>
      </c>
    </row>
    <row r="8" spans="1:10">
      <c r="A8" s="4" t="s">
        <v>3</v>
      </c>
      <c r="B8" s="4" t="s">
        <v>4</v>
      </c>
      <c r="H8" s="5">
        <f>+SUM(G11:G19)</f>
        <v>726756.66999999993</v>
      </c>
    </row>
    <row r="10" spans="1:10">
      <c r="B10" s="228" t="s">
        <v>5</v>
      </c>
      <c r="C10" s="228" t="s">
        <v>6</v>
      </c>
      <c r="D10" s="228" t="s">
        <v>7</v>
      </c>
      <c r="G10" s="228" t="s">
        <v>8</v>
      </c>
      <c r="H10" s="139"/>
      <c r="I10" s="139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52146.2+484.66-1025-2364.44</f>
        <v>49241.42</v>
      </c>
      <c r="H11" s="178"/>
      <c r="I11" s="139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39"/>
    </row>
    <row r="13" spans="1:10">
      <c r="B13" s="47"/>
      <c r="C13" s="125">
        <v>42643</v>
      </c>
      <c r="D13" s="14" t="s">
        <v>19</v>
      </c>
      <c r="E13" s="89" t="s">
        <v>20</v>
      </c>
      <c r="G13" s="16">
        <v>2557.4300000000003</v>
      </c>
      <c r="H13" s="189"/>
      <c r="I13" s="139"/>
      <c r="J13" s="7"/>
    </row>
    <row r="14" spans="1:10">
      <c r="B14" s="147" t="s">
        <v>505</v>
      </c>
      <c r="C14" s="148">
        <v>42642</v>
      </c>
      <c r="D14" s="220" t="s">
        <v>29</v>
      </c>
      <c r="E14" s="221" t="s">
        <v>29</v>
      </c>
      <c r="G14" s="219">
        <v>4383.0600000000004</v>
      </c>
      <c r="H14" s="189" t="s">
        <v>238</v>
      </c>
      <c r="I14" s="139"/>
      <c r="J14" s="7"/>
    </row>
    <row r="15" spans="1:10">
      <c r="B15" s="147" t="s">
        <v>577</v>
      </c>
      <c r="C15" s="148">
        <v>42642</v>
      </c>
      <c r="D15" s="220" t="s">
        <v>29</v>
      </c>
      <c r="E15" s="221" t="s">
        <v>29</v>
      </c>
      <c r="G15" s="219">
        <v>71159.95</v>
      </c>
      <c r="H15" s="189" t="s">
        <v>239</v>
      </c>
      <c r="I15" s="139"/>
      <c r="J15" s="7"/>
    </row>
    <row r="16" spans="1:10">
      <c r="B16" s="147" t="s">
        <v>578</v>
      </c>
      <c r="C16" s="148">
        <v>42643</v>
      </c>
      <c r="D16" s="220" t="s">
        <v>30</v>
      </c>
      <c r="E16" s="221" t="s">
        <v>30</v>
      </c>
      <c r="G16" s="219">
        <v>9633.65</v>
      </c>
      <c r="H16" s="189" t="s">
        <v>240</v>
      </c>
      <c r="I16" s="139"/>
      <c r="J16" s="7"/>
    </row>
    <row r="17" spans="1:10">
      <c r="B17" s="147" t="s">
        <v>579</v>
      </c>
      <c r="C17" s="148">
        <v>42643</v>
      </c>
      <c r="D17" s="220" t="s">
        <v>29</v>
      </c>
      <c r="E17" s="221" t="s">
        <v>29</v>
      </c>
      <c r="G17" s="219">
        <v>218028.22</v>
      </c>
      <c r="H17" s="189" t="s">
        <v>241</v>
      </c>
      <c r="I17" s="139"/>
      <c r="J17" s="7"/>
    </row>
    <row r="18" spans="1:10">
      <c r="B18" s="147" t="s">
        <v>580</v>
      </c>
      <c r="C18" s="148">
        <v>42643</v>
      </c>
      <c r="D18" s="220" t="s">
        <v>29</v>
      </c>
      <c r="E18" s="221" t="s">
        <v>29</v>
      </c>
      <c r="G18" s="219">
        <v>325705.36</v>
      </c>
      <c r="H18" s="189" t="s">
        <v>242</v>
      </c>
      <c r="I18" s="139"/>
      <c r="J18" s="7"/>
    </row>
    <row r="19" spans="1:10">
      <c r="B19" s="147" t="s">
        <v>581</v>
      </c>
      <c r="C19" s="148">
        <v>42643</v>
      </c>
      <c r="D19" s="220" t="s">
        <v>30</v>
      </c>
      <c r="E19" s="221" t="s">
        <v>30</v>
      </c>
      <c r="G19" s="219">
        <v>45914.080000000002</v>
      </c>
      <c r="H19" s="189" t="s">
        <v>240</v>
      </c>
      <c r="I19" s="139"/>
      <c r="J19" s="7"/>
    </row>
    <row r="20" spans="1:10">
      <c r="B20" s="142"/>
      <c r="C20" s="152"/>
      <c r="D20" s="142"/>
      <c r="E20" s="142"/>
      <c r="G20" s="173"/>
      <c r="H20" s="189"/>
      <c r="I20" s="139"/>
      <c r="J20" s="7"/>
    </row>
    <row r="21" spans="1:10">
      <c r="A21" s="4" t="s">
        <v>35</v>
      </c>
      <c r="B21" s="4" t="s">
        <v>36</v>
      </c>
      <c r="H21" s="5">
        <f>+SUM(G23:G29)</f>
        <v>278907.53000000003</v>
      </c>
    </row>
    <row r="23" spans="1:10">
      <c r="B23" s="142" t="s">
        <v>43</v>
      </c>
      <c r="C23" s="152">
        <v>41452</v>
      </c>
      <c r="D23" s="142" t="s">
        <v>44</v>
      </c>
      <c r="E23" s="142" t="s">
        <v>45</v>
      </c>
      <c r="F23" s="142"/>
      <c r="G23" s="173">
        <v>2180.0300000000002</v>
      </c>
    </row>
    <row r="24" spans="1:10">
      <c r="B24" s="2" t="s">
        <v>52</v>
      </c>
      <c r="C24" s="125">
        <v>41810</v>
      </c>
      <c r="D24" s="87" t="s">
        <v>53</v>
      </c>
      <c r="E24" s="87" t="s">
        <v>54</v>
      </c>
      <c r="G24" s="3">
        <v>2842</v>
      </c>
      <c r="H24" s="154"/>
      <c r="I24" s="139"/>
    </row>
    <row r="25" spans="1:10">
      <c r="B25" s="2" t="s">
        <v>61</v>
      </c>
      <c r="C25" s="125">
        <v>42004</v>
      </c>
      <c r="D25" s="87" t="s">
        <v>62</v>
      </c>
      <c r="E25" s="87" t="s">
        <v>63</v>
      </c>
      <c r="G25" s="3">
        <v>50000</v>
      </c>
      <c r="H25" s="178" t="s">
        <v>64</v>
      </c>
      <c r="I25" s="2"/>
    </row>
    <row r="26" spans="1:10">
      <c r="B26" s="12" t="s">
        <v>281</v>
      </c>
      <c r="C26" s="126">
        <v>42405</v>
      </c>
      <c r="D26" s="88" t="s">
        <v>282</v>
      </c>
      <c r="E26" s="88" t="s">
        <v>288</v>
      </c>
      <c r="F26" s="12"/>
      <c r="G26" s="23">
        <v>1160</v>
      </c>
      <c r="H26" s="114"/>
    </row>
    <row r="27" spans="1:10">
      <c r="B27" s="147" t="s">
        <v>582</v>
      </c>
      <c r="C27" s="148">
        <v>42628</v>
      </c>
      <c r="D27" s="220" t="s">
        <v>583</v>
      </c>
      <c r="E27" s="221" t="s">
        <v>588</v>
      </c>
      <c r="F27" s="12"/>
      <c r="G27" s="219">
        <v>225.5</v>
      </c>
      <c r="H27" s="114" t="s">
        <v>243</v>
      </c>
    </row>
    <row r="28" spans="1:10">
      <c r="B28" s="147" t="s">
        <v>584</v>
      </c>
      <c r="C28" s="148">
        <v>42633</v>
      </c>
      <c r="D28" s="220" t="s">
        <v>585</v>
      </c>
      <c r="E28" s="221" t="s">
        <v>589</v>
      </c>
      <c r="F28" s="12"/>
      <c r="G28" s="219">
        <v>217500</v>
      </c>
      <c r="H28" s="114" t="s">
        <v>244</v>
      </c>
    </row>
    <row r="29" spans="1:10">
      <c r="B29" s="147" t="s">
        <v>586</v>
      </c>
      <c r="C29" s="148">
        <v>42642</v>
      </c>
      <c r="D29" s="220" t="s">
        <v>587</v>
      </c>
      <c r="E29" s="221" t="s">
        <v>590</v>
      </c>
      <c r="F29" s="12"/>
      <c r="G29" s="219">
        <v>5000</v>
      </c>
      <c r="H29" s="114" t="s">
        <v>245</v>
      </c>
    </row>
    <row r="30" spans="1:10">
      <c r="B30" s="47"/>
      <c r="C30" s="130"/>
      <c r="D30" s="47"/>
      <c r="E30" s="47"/>
      <c r="G30" s="48"/>
      <c r="H30" s="231"/>
    </row>
    <row r="31" spans="1:10">
      <c r="A31" s="4" t="s">
        <v>3</v>
      </c>
      <c r="B31" s="4" t="s">
        <v>97</v>
      </c>
      <c r="H31" s="97">
        <f>+SUM(G33:G34)</f>
        <v>12188.89</v>
      </c>
      <c r="J31" s="2" t="s">
        <v>542</v>
      </c>
    </row>
    <row r="33" spans="1:11">
      <c r="C33" s="132">
        <v>42382</v>
      </c>
      <c r="D33" s="99" t="s">
        <v>218</v>
      </c>
      <c r="E33" s="88"/>
      <c r="F33" s="12"/>
      <c r="G33" s="23">
        <v>10000</v>
      </c>
      <c r="H33" s="178" t="s">
        <v>455</v>
      </c>
      <c r="I33" s="2"/>
    </row>
    <row r="34" spans="1:11">
      <c r="C34" s="15">
        <v>42628</v>
      </c>
      <c r="D34" s="122" t="s">
        <v>601</v>
      </c>
      <c r="E34" s="2"/>
      <c r="F34" s="12"/>
      <c r="G34" s="215">
        <v>2188.89</v>
      </c>
      <c r="H34" s="183"/>
      <c r="I34" s="2"/>
    </row>
    <row r="35" spans="1:11">
      <c r="C35" s="132"/>
      <c r="D35" s="99"/>
      <c r="E35" s="88"/>
      <c r="F35" s="12"/>
      <c r="G35" s="100"/>
      <c r="H35" s="1"/>
      <c r="I35" s="2"/>
    </row>
    <row r="36" spans="1:11">
      <c r="A36" s="4" t="s">
        <v>35</v>
      </c>
      <c r="B36" s="4" t="s">
        <v>115</v>
      </c>
      <c r="C36" s="232"/>
      <c r="D36" s="12"/>
      <c r="E36" s="88"/>
      <c r="F36" s="12"/>
      <c r="H36" s="97">
        <f>+SUM(G37:G64)</f>
        <v>284736.00999999995</v>
      </c>
      <c r="I36" s="103"/>
      <c r="J36" s="92"/>
    </row>
    <row r="37" spans="1:11">
      <c r="C37" s="132">
        <v>42389</v>
      </c>
      <c r="D37" s="91" t="s">
        <v>139</v>
      </c>
      <c r="E37" s="88"/>
      <c r="F37" s="12"/>
      <c r="G37" s="23">
        <v>1239</v>
      </c>
      <c r="H37" s="179" t="s">
        <v>447</v>
      </c>
      <c r="I37" s="178"/>
      <c r="J37" s="1"/>
      <c r="K37" s="2"/>
    </row>
    <row r="38" spans="1:11">
      <c r="C38" s="132">
        <v>42424</v>
      </c>
      <c r="D38" s="233" t="s">
        <v>293</v>
      </c>
      <c r="E38" s="88"/>
      <c r="F38" s="12"/>
      <c r="G38" s="171">
        <v>3871.64</v>
      </c>
      <c r="H38" s="179" t="s">
        <v>450</v>
      </c>
      <c r="I38" s="178"/>
      <c r="J38" s="1"/>
      <c r="K38" s="2"/>
    </row>
    <row r="39" spans="1:11">
      <c r="C39" s="132">
        <v>42409</v>
      </c>
      <c r="D39" s="91" t="s">
        <v>139</v>
      </c>
      <c r="E39" s="88"/>
      <c r="F39" s="12"/>
      <c r="G39" s="23">
        <v>58.5</v>
      </c>
      <c r="H39" s="179"/>
      <c r="I39" s="178"/>
      <c r="J39" s="1"/>
      <c r="K39" s="2"/>
    </row>
    <row r="40" spans="1:11">
      <c r="C40" s="132">
        <v>42404</v>
      </c>
      <c r="D40" s="91" t="s">
        <v>294</v>
      </c>
      <c r="E40" s="88"/>
      <c r="F40" s="12"/>
      <c r="G40" s="3">
        <v>117.19</v>
      </c>
      <c r="H40" s="179"/>
      <c r="I40" s="178"/>
      <c r="J40" s="1"/>
      <c r="K40" s="2"/>
    </row>
    <row r="41" spans="1:11">
      <c r="C41" s="132">
        <v>42452</v>
      </c>
      <c r="D41" s="91" t="s">
        <v>335</v>
      </c>
      <c r="E41" s="88"/>
      <c r="F41" s="12"/>
      <c r="G41" s="100">
        <v>1810.18</v>
      </c>
      <c r="H41" s="180" t="s">
        <v>383</v>
      </c>
      <c r="I41" s="178"/>
      <c r="J41" s="1"/>
    </row>
    <row r="42" spans="1:11">
      <c r="C42" s="132">
        <v>42452</v>
      </c>
      <c r="D42" s="91" t="s">
        <v>336</v>
      </c>
      <c r="E42" s="88"/>
      <c r="F42" s="12"/>
      <c r="G42" s="100">
        <v>4000</v>
      </c>
      <c r="H42" s="180" t="s">
        <v>452</v>
      </c>
      <c r="I42" s="178" t="s">
        <v>458</v>
      </c>
      <c r="J42" s="1"/>
    </row>
    <row r="43" spans="1:11">
      <c r="C43" s="132">
        <v>42468</v>
      </c>
      <c r="D43" s="91" t="s">
        <v>381</v>
      </c>
      <c r="E43" s="88"/>
      <c r="F43" s="12"/>
      <c r="G43" s="100">
        <v>1162</v>
      </c>
      <c r="H43" s="178" t="s">
        <v>404</v>
      </c>
      <c r="J43" s="1"/>
    </row>
    <row r="44" spans="1:11">
      <c r="C44" s="132">
        <v>42467</v>
      </c>
      <c r="D44" s="91" t="s">
        <v>382</v>
      </c>
      <c r="E44" s="88"/>
      <c r="F44" s="12"/>
      <c r="G44" s="92">
        <v>7404.57</v>
      </c>
      <c r="H44" s="178" t="s">
        <v>451</v>
      </c>
      <c r="I44" s="178"/>
      <c r="J44" s="1"/>
    </row>
    <row r="45" spans="1:11">
      <c r="C45" s="234">
        <v>42514</v>
      </c>
      <c r="D45" s="229" t="s">
        <v>442</v>
      </c>
      <c r="E45" s="230"/>
      <c r="F45" s="12"/>
      <c r="G45" s="164">
        <v>20000</v>
      </c>
      <c r="H45" s="178"/>
      <c r="I45" s="178"/>
      <c r="J45" s="1"/>
    </row>
    <row r="46" spans="1:11" ht="12">
      <c r="C46" s="132">
        <v>42514</v>
      </c>
      <c r="D46" s="167" t="s">
        <v>443</v>
      </c>
      <c r="E46" s="88"/>
      <c r="F46" s="12"/>
      <c r="G46" s="164">
        <v>1025</v>
      </c>
      <c r="H46" s="181" t="s">
        <v>456</v>
      </c>
      <c r="I46" s="182" t="s">
        <v>494</v>
      </c>
      <c r="J46" s="1" t="s">
        <v>496</v>
      </c>
    </row>
    <row r="47" spans="1:11">
      <c r="C47" s="126">
        <v>42502</v>
      </c>
      <c r="D47" s="88" t="s">
        <v>495</v>
      </c>
      <c r="E47" s="88"/>
      <c r="F47" s="12"/>
      <c r="G47" s="164">
        <v>26066.91</v>
      </c>
      <c r="H47" s="178" t="s">
        <v>493</v>
      </c>
      <c r="I47" s="178"/>
      <c r="J47" s="1"/>
    </row>
    <row r="48" spans="1:11">
      <c r="C48" s="132">
        <v>42545</v>
      </c>
      <c r="D48" s="167" t="s">
        <v>139</v>
      </c>
      <c r="E48" s="88"/>
      <c r="F48" s="12"/>
      <c r="G48" s="177">
        <v>5009</v>
      </c>
      <c r="H48" s="178" t="s">
        <v>247</v>
      </c>
      <c r="I48" s="178"/>
      <c r="J48" s="1"/>
    </row>
    <row r="49" spans="3:10">
      <c r="C49" s="132">
        <v>42536</v>
      </c>
      <c r="D49" s="167" t="s">
        <v>483</v>
      </c>
      <c r="E49" s="88"/>
      <c r="F49" s="12"/>
      <c r="G49" s="102">
        <v>78</v>
      </c>
      <c r="H49" s="178"/>
      <c r="I49" s="178"/>
      <c r="J49" s="1"/>
    </row>
    <row r="50" spans="3:10">
      <c r="C50" s="234">
        <v>42531</v>
      </c>
      <c r="D50" s="229" t="s">
        <v>484</v>
      </c>
      <c r="E50" s="230"/>
      <c r="F50" s="12"/>
      <c r="G50" s="102">
        <v>20000</v>
      </c>
      <c r="H50" s="178" t="s">
        <v>544</v>
      </c>
      <c r="I50" s="178"/>
      <c r="J50" s="1"/>
    </row>
    <row r="51" spans="3:10">
      <c r="C51" s="130">
        <v>42573</v>
      </c>
      <c r="D51" s="122" t="s">
        <v>530</v>
      </c>
      <c r="E51" s="88"/>
      <c r="F51" s="12"/>
      <c r="G51" s="202">
        <v>360</v>
      </c>
      <c r="H51" s="178"/>
      <c r="I51" s="178"/>
      <c r="J51" s="1"/>
    </row>
    <row r="52" spans="3:10">
      <c r="C52" s="235">
        <v>42572</v>
      </c>
      <c r="D52" s="230" t="s">
        <v>533</v>
      </c>
      <c r="E52" s="230"/>
      <c r="F52" s="12"/>
      <c r="G52" s="202">
        <v>20000</v>
      </c>
      <c r="H52" s="178" t="s">
        <v>544</v>
      </c>
      <c r="I52" s="178"/>
      <c r="J52" s="1"/>
    </row>
    <row r="53" spans="3:10">
      <c r="C53" s="235">
        <v>42552</v>
      </c>
      <c r="D53" s="230" t="s">
        <v>534</v>
      </c>
      <c r="E53" s="230"/>
      <c r="F53" s="12"/>
      <c r="G53" s="202">
        <v>20000</v>
      </c>
      <c r="H53" s="178" t="s">
        <v>543</v>
      </c>
      <c r="I53" s="178"/>
      <c r="J53" s="1"/>
    </row>
    <row r="54" spans="3:10">
      <c r="C54" s="235">
        <v>42608</v>
      </c>
      <c r="D54" s="230" t="s">
        <v>572</v>
      </c>
      <c r="E54" s="230"/>
      <c r="F54" s="12"/>
      <c r="G54" s="215">
        <v>20000</v>
      </c>
      <c r="H54" s="178"/>
      <c r="I54" s="178"/>
      <c r="J54" s="1"/>
    </row>
    <row r="55" spans="3:10">
      <c r="C55" s="130">
        <v>42598</v>
      </c>
      <c r="D55" s="122" t="s">
        <v>600</v>
      </c>
      <c r="E55" s="88"/>
      <c r="F55" s="12"/>
      <c r="G55" s="215">
        <v>1572.08</v>
      </c>
      <c r="H55" s="178"/>
      <c r="I55" s="178"/>
      <c r="J55" s="1"/>
    </row>
    <row r="56" spans="3:10">
      <c r="C56" s="130">
        <v>42593</v>
      </c>
      <c r="D56" s="122" t="s">
        <v>573</v>
      </c>
      <c r="E56" s="88"/>
      <c r="F56" s="12"/>
      <c r="G56" s="215">
        <v>100.24</v>
      </c>
      <c r="H56" s="178"/>
      <c r="I56" s="178"/>
      <c r="J56" s="1"/>
    </row>
    <row r="57" spans="3:10">
      <c r="C57" s="15">
        <v>42643</v>
      </c>
      <c r="D57" s="122" t="s">
        <v>591</v>
      </c>
      <c r="E57" s="88"/>
      <c r="F57" s="12"/>
      <c r="G57" s="215">
        <v>3030</v>
      </c>
      <c r="H57" s="170" t="s">
        <v>246</v>
      </c>
      <c r="I57" s="142"/>
      <c r="J57" s="1"/>
    </row>
    <row r="58" spans="3:10">
      <c r="C58" s="15">
        <v>42643</v>
      </c>
      <c r="D58" s="122" t="s">
        <v>592</v>
      </c>
      <c r="E58" s="88"/>
      <c r="F58" s="12"/>
      <c r="G58" s="215">
        <v>500</v>
      </c>
      <c r="H58" s="170"/>
      <c r="I58" s="142"/>
      <c r="J58" s="1"/>
    </row>
    <row r="59" spans="3:10">
      <c r="C59" s="15">
        <v>42641</v>
      </c>
      <c r="D59" s="122" t="s">
        <v>593</v>
      </c>
      <c r="E59" s="88"/>
      <c r="F59" s="12"/>
      <c r="G59" s="215">
        <v>2552</v>
      </c>
      <c r="H59" s="170" t="s">
        <v>248</v>
      </c>
      <c r="I59" s="142"/>
      <c r="J59" s="1"/>
    </row>
    <row r="60" spans="3:10">
      <c r="C60" s="15">
        <v>42634</v>
      </c>
      <c r="D60" s="122" t="s">
        <v>594</v>
      </c>
      <c r="E60" s="88"/>
      <c r="F60" s="12"/>
      <c r="G60" s="215">
        <v>111603</v>
      </c>
      <c r="H60" s="170"/>
      <c r="I60" s="142"/>
      <c r="J60" s="1"/>
    </row>
    <row r="61" spans="3:10">
      <c r="C61" s="15">
        <v>42630</v>
      </c>
      <c r="D61" s="122" t="s">
        <v>595</v>
      </c>
      <c r="E61" s="88"/>
      <c r="F61" s="12"/>
      <c r="G61" s="215">
        <v>6370</v>
      </c>
      <c r="H61" s="170"/>
      <c r="I61" s="142"/>
      <c r="J61" s="1"/>
    </row>
    <row r="62" spans="3:10">
      <c r="C62" s="15">
        <v>42622</v>
      </c>
      <c r="D62" s="122" t="s">
        <v>596</v>
      </c>
      <c r="E62" s="88"/>
      <c r="F62" s="12"/>
      <c r="G62" s="215">
        <v>590</v>
      </c>
      <c r="H62" s="170" t="s">
        <v>602</v>
      </c>
      <c r="I62" s="142" t="s">
        <v>603</v>
      </c>
      <c r="J62" s="1"/>
    </row>
    <row r="63" spans="3:10">
      <c r="C63" s="15">
        <v>42622</v>
      </c>
      <c r="D63" s="122" t="s">
        <v>597</v>
      </c>
      <c r="E63" s="88"/>
      <c r="F63" s="12"/>
      <c r="G63" s="215">
        <v>2390</v>
      </c>
      <c r="H63" s="236" t="s">
        <v>604</v>
      </c>
      <c r="I63" s="142"/>
      <c r="J63" s="1"/>
    </row>
    <row r="64" spans="3:10">
      <c r="C64" s="15">
        <v>42614</v>
      </c>
      <c r="D64" s="122" t="s">
        <v>598</v>
      </c>
      <c r="E64" s="88"/>
      <c r="F64" s="12"/>
      <c r="G64" s="215">
        <v>3826.7</v>
      </c>
      <c r="H64" s="236" t="s">
        <v>605</v>
      </c>
      <c r="I64" s="142"/>
      <c r="J64" s="1"/>
    </row>
    <row r="65" spans="3:13">
      <c r="C65" s="126"/>
      <c r="D65" s="87"/>
      <c r="G65" s="164"/>
      <c r="H65" s="178"/>
      <c r="I65" s="178"/>
      <c r="J65" s="1"/>
    </row>
    <row r="67" spans="3:13">
      <c r="D67" s="2" t="s">
        <v>261</v>
      </c>
      <c r="F67" s="4" t="s">
        <v>158</v>
      </c>
      <c r="G67" s="92">
        <f>+H6+H8-H21+H31-H36</f>
        <v>844152.3899999999</v>
      </c>
    </row>
    <row r="68" spans="3:13" ht="12" thickBot="1">
      <c r="F68" s="4" t="s">
        <v>159</v>
      </c>
      <c r="G68" s="108">
        <v>844059.01999998442</v>
      </c>
      <c r="I68" s="23"/>
      <c r="J68" s="44"/>
    </row>
    <row r="69" spans="3:13" ht="12" thickTop="1">
      <c r="F69" s="4" t="s">
        <v>124</v>
      </c>
      <c r="G69" s="93">
        <f>+G67-G68</f>
        <v>93.370000015478581</v>
      </c>
      <c r="H69" s="7" t="s">
        <v>261</v>
      </c>
      <c r="I69" s="32"/>
    </row>
    <row r="71" spans="3:13">
      <c r="G71" s="7"/>
    </row>
    <row r="73" spans="3:13">
      <c r="C73" s="228"/>
      <c r="D73" s="129"/>
      <c r="E73" s="2"/>
      <c r="F73" s="87"/>
    </row>
    <row r="74" spans="3:13" ht="15">
      <c r="C74" s="222"/>
      <c r="D74" s="198"/>
      <c r="E74"/>
      <c r="F74"/>
      <c r="G74"/>
      <c r="H74"/>
      <c r="I74"/>
      <c r="J74"/>
      <c r="K74"/>
      <c r="L74"/>
      <c r="M74" s="199"/>
    </row>
  </sheetData>
  <mergeCells count="3">
    <mergeCell ref="A1:H1"/>
    <mergeCell ref="A2:H2"/>
    <mergeCell ref="A3:H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78"/>
  <sheetViews>
    <sheetView topLeftCell="A46" workbookViewId="0">
      <selection activeCell="G72" sqref="G7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3.85546875" style="2" customWidth="1"/>
    <col min="5" max="5" width="33.140625" style="87" bestFit="1" customWidth="1"/>
    <col min="6" max="6" width="11.42578125" style="2" customWidth="1"/>
    <col min="7" max="7" width="11.28515625" style="2" bestFit="1" customWidth="1"/>
    <col min="8" max="8" width="17.28515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26.25" customHeight="1" thickBot="1">
      <c r="A3" s="262" t="s">
        <v>606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2944334.1800000006</v>
      </c>
    </row>
    <row r="8" spans="1:10">
      <c r="A8" s="4" t="s">
        <v>3</v>
      </c>
      <c r="B8" s="4" t="s">
        <v>4</v>
      </c>
      <c r="H8" s="5">
        <f>+SUM(G11:G22)</f>
        <v>824314.93</v>
      </c>
    </row>
    <row r="10" spans="1:10">
      <c r="B10" s="237" t="s">
        <v>5</v>
      </c>
      <c r="C10" s="237" t="s">
        <v>6</v>
      </c>
      <c r="D10" s="237" t="s">
        <v>7</v>
      </c>
      <c r="G10" s="237" t="s">
        <v>8</v>
      </c>
      <c r="H10" s="139"/>
      <c r="I10" s="139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52146.2+484.66-1025-2364.44</f>
        <v>49241.42</v>
      </c>
      <c r="H11" s="178"/>
      <c r="I11" s="139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39"/>
    </row>
    <row r="13" spans="1:10">
      <c r="B13" s="47"/>
      <c r="C13" s="125">
        <v>42643</v>
      </c>
      <c r="D13" s="14" t="s">
        <v>19</v>
      </c>
      <c r="E13" s="89" t="s">
        <v>20</v>
      </c>
      <c r="G13" s="16">
        <v>24268.440000000002</v>
      </c>
      <c r="H13" s="189"/>
      <c r="I13" s="139"/>
      <c r="J13" s="7"/>
    </row>
    <row r="14" spans="1:10">
      <c r="B14" s="142" t="s">
        <v>607</v>
      </c>
      <c r="C14" s="141">
        <v>42671</v>
      </c>
      <c r="D14" s="142" t="s">
        <v>29</v>
      </c>
      <c r="E14" s="142" t="s">
        <v>29</v>
      </c>
      <c r="G14" s="214">
        <v>8764.44</v>
      </c>
      <c r="H14" s="189" t="s">
        <v>238</v>
      </c>
      <c r="I14" s="139"/>
      <c r="J14" s="7"/>
    </row>
    <row r="15" spans="1:10">
      <c r="B15" s="142" t="s">
        <v>463</v>
      </c>
      <c r="C15" s="141">
        <v>42671</v>
      </c>
      <c r="D15" s="142" t="s">
        <v>29</v>
      </c>
      <c r="E15" s="142" t="s">
        <v>29</v>
      </c>
      <c r="G15" s="214">
        <v>22216.87</v>
      </c>
      <c r="H15" s="189" t="s">
        <v>239</v>
      </c>
      <c r="I15" s="139"/>
      <c r="J15" s="7"/>
    </row>
    <row r="16" spans="1:10">
      <c r="B16" s="142" t="s">
        <v>608</v>
      </c>
      <c r="C16" s="141">
        <v>42672</v>
      </c>
      <c r="D16" s="142" t="s">
        <v>29</v>
      </c>
      <c r="E16" s="142" t="s">
        <v>29</v>
      </c>
      <c r="G16" s="214">
        <v>154217.85</v>
      </c>
      <c r="H16" s="189" t="s">
        <v>240</v>
      </c>
      <c r="I16" s="139"/>
      <c r="J16" s="7"/>
    </row>
    <row r="17" spans="1:10">
      <c r="B17" s="142" t="s">
        <v>609</v>
      </c>
      <c r="C17" s="141">
        <v>42673</v>
      </c>
      <c r="D17" s="142" t="s">
        <v>29</v>
      </c>
      <c r="E17" s="142" t="s">
        <v>29</v>
      </c>
      <c r="G17" s="214">
        <v>17000</v>
      </c>
      <c r="H17" s="189" t="s">
        <v>241</v>
      </c>
      <c r="I17" s="139"/>
      <c r="J17" s="7"/>
    </row>
    <row r="18" spans="1:10">
      <c r="B18" s="142" t="s">
        <v>610</v>
      </c>
      <c r="C18" s="141">
        <v>42674</v>
      </c>
      <c r="D18" s="142" t="s">
        <v>30</v>
      </c>
      <c r="E18" s="142" t="s">
        <v>30</v>
      </c>
      <c r="G18" s="214">
        <v>65656.070000000007</v>
      </c>
      <c r="H18" s="189" t="s">
        <v>242</v>
      </c>
      <c r="I18" s="139"/>
      <c r="J18" s="7"/>
    </row>
    <row r="19" spans="1:10">
      <c r="B19" s="142" t="s">
        <v>611</v>
      </c>
      <c r="C19" s="141">
        <v>42674</v>
      </c>
      <c r="D19" s="142" t="s">
        <v>29</v>
      </c>
      <c r="E19" s="142" t="s">
        <v>29</v>
      </c>
      <c r="G19" s="214">
        <v>231637.72</v>
      </c>
      <c r="H19" s="189" t="s">
        <v>243</v>
      </c>
      <c r="I19" s="139"/>
      <c r="J19" s="7"/>
    </row>
    <row r="20" spans="1:10">
      <c r="B20" s="142" t="s">
        <v>612</v>
      </c>
      <c r="C20" s="141">
        <v>42674</v>
      </c>
      <c r="D20" s="142" t="s">
        <v>29</v>
      </c>
      <c r="E20" s="142" t="s">
        <v>29</v>
      </c>
      <c r="G20" s="214">
        <v>207007.05</v>
      </c>
      <c r="H20" s="189" t="s">
        <v>244</v>
      </c>
      <c r="I20" s="139"/>
      <c r="J20" s="7"/>
    </row>
    <row r="21" spans="1:10">
      <c r="B21" s="142" t="s">
        <v>613</v>
      </c>
      <c r="C21" s="141">
        <v>42674</v>
      </c>
      <c r="D21" s="142" t="s">
        <v>30</v>
      </c>
      <c r="E21" s="142" t="s">
        <v>30</v>
      </c>
      <c r="G21" s="214">
        <v>44171.57</v>
      </c>
      <c r="H21" s="189" t="s">
        <v>242</v>
      </c>
      <c r="I21" s="139"/>
      <c r="J21" s="7"/>
    </row>
    <row r="22" spans="1:10">
      <c r="B22" s="147"/>
      <c r="C22" s="148"/>
      <c r="D22" s="220"/>
      <c r="E22" s="221"/>
      <c r="G22" s="219"/>
      <c r="H22" s="189"/>
      <c r="I22" s="139"/>
      <c r="J22" s="7"/>
    </row>
    <row r="23" spans="1:10">
      <c r="B23" s="142"/>
      <c r="C23" s="152"/>
      <c r="D23" s="142"/>
      <c r="E23" s="142"/>
      <c r="G23" s="173"/>
      <c r="H23" s="189"/>
      <c r="I23" s="139"/>
      <c r="J23" s="7"/>
    </row>
    <row r="24" spans="1:10">
      <c r="A24" s="4" t="s">
        <v>35</v>
      </c>
      <c r="B24" s="4" t="s">
        <v>36</v>
      </c>
      <c r="H24" s="5">
        <f>+SUM(G26:G36)</f>
        <v>899774.87</v>
      </c>
    </row>
    <row r="26" spans="1:10">
      <c r="B26" s="142" t="s">
        <v>43</v>
      </c>
      <c r="C26" s="152">
        <v>41452</v>
      </c>
      <c r="D26" s="142" t="s">
        <v>44</v>
      </c>
      <c r="E26" s="142" t="s">
        <v>45</v>
      </c>
      <c r="F26" s="142"/>
      <c r="G26" s="173">
        <v>2180.0300000000002</v>
      </c>
    </row>
    <row r="27" spans="1:10">
      <c r="B27" s="2" t="s">
        <v>52</v>
      </c>
      <c r="C27" s="125">
        <v>41810</v>
      </c>
      <c r="D27" s="87" t="s">
        <v>53</v>
      </c>
      <c r="E27" s="87" t="s">
        <v>54</v>
      </c>
      <c r="G27" s="3">
        <v>2842</v>
      </c>
      <c r="H27" s="154"/>
      <c r="I27" s="139"/>
    </row>
    <row r="28" spans="1:10">
      <c r="B28" s="2" t="s">
        <v>61</v>
      </c>
      <c r="C28" s="125">
        <v>42004</v>
      </c>
      <c r="D28" s="87" t="s">
        <v>62</v>
      </c>
      <c r="E28" s="87" t="s">
        <v>63</v>
      </c>
      <c r="G28" s="3">
        <v>50000</v>
      </c>
      <c r="H28" s="178" t="s">
        <v>64</v>
      </c>
      <c r="I28" s="2"/>
    </row>
    <row r="29" spans="1:10">
      <c r="B29" s="12" t="s">
        <v>281</v>
      </c>
      <c r="C29" s="126">
        <v>42405</v>
      </c>
      <c r="D29" s="88" t="s">
        <v>282</v>
      </c>
      <c r="E29" s="88" t="s">
        <v>288</v>
      </c>
      <c r="F29" s="12"/>
      <c r="G29" s="23">
        <v>1160</v>
      </c>
      <c r="H29" s="114"/>
    </row>
    <row r="30" spans="1:10">
      <c r="B30" s="142" t="s">
        <v>614</v>
      </c>
      <c r="C30" s="141">
        <v>42646</v>
      </c>
      <c r="D30" s="142" t="s">
        <v>615</v>
      </c>
      <c r="E30" s="142" t="s">
        <v>616</v>
      </c>
      <c r="F30" s="12"/>
      <c r="G30" s="214">
        <v>516.61</v>
      </c>
      <c r="H30" s="114"/>
    </row>
    <row r="31" spans="1:10">
      <c r="B31" s="142" t="s">
        <v>617</v>
      </c>
      <c r="C31" s="141">
        <v>42646</v>
      </c>
      <c r="D31" s="142" t="s">
        <v>618</v>
      </c>
      <c r="E31" s="142" t="s">
        <v>619</v>
      </c>
      <c r="F31" s="12"/>
      <c r="G31" s="214">
        <v>5000</v>
      </c>
      <c r="H31" s="114" t="s">
        <v>245</v>
      </c>
    </row>
    <row r="32" spans="1:10">
      <c r="B32" s="142" t="s">
        <v>620</v>
      </c>
      <c r="C32" s="141">
        <v>42668</v>
      </c>
      <c r="D32" s="142" t="s">
        <v>621</v>
      </c>
      <c r="E32" s="142" t="s">
        <v>622</v>
      </c>
      <c r="F32" s="12"/>
      <c r="G32" s="214">
        <v>295000</v>
      </c>
      <c r="H32" s="114" t="s">
        <v>246</v>
      </c>
    </row>
    <row r="33" spans="1:11">
      <c r="B33" s="142" t="s">
        <v>90</v>
      </c>
      <c r="C33" s="141">
        <v>42668</v>
      </c>
      <c r="D33" s="142" t="s">
        <v>623</v>
      </c>
      <c r="E33" s="142" t="s">
        <v>624</v>
      </c>
      <c r="F33" s="12"/>
      <c r="G33" s="214">
        <v>405000</v>
      </c>
      <c r="H33" s="114" t="s">
        <v>247</v>
      </c>
    </row>
    <row r="34" spans="1:11">
      <c r="B34" s="142" t="s">
        <v>625</v>
      </c>
      <c r="C34" s="141">
        <v>42670</v>
      </c>
      <c r="D34" s="142" t="s">
        <v>626</v>
      </c>
      <c r="E34" s="142" t="s">
        <v>627</v>
      </c>
      <c r="F34" s="12"/>
      <c r="G34" s="214">
        <v>99511.75</v>
      </c>
      <c r="H34" s="114" t="s">
        <v>248</v>
      </c>
    </row>
    <row r="35" spans="1:11">
      <c r="B35" s="142" t="s">
        <v>528</v>
      </c>
      <c r="C35" s="141">
        <v>42670</v>
      </c>
      <c r="D35" s="142" t="s">
        <v>628</v>
      </c>
      <c r="E35" s="142" t="s">
        <v>629</v>
      </c>
      <c r="F35" s="12"/>
      <c r="G35" s="214">
        <v>38564.480000000003</v>
      </c>
      <c r="H35" s="114" t="s">
        <v>402</v>
      </c>
    </row>
    <row r="36" spans="1:11">
      <c r="B36" s="147"/>
      <c r="C36" s="148"/>
      <c r="D36" s="220"/>
      <c r="E36" s="221"/>
      <c r="F36" s="12"/>
      <c r="G36" s="219"/>
      <c r="H36" s="114"/>
    </row>
    <row r="37" spans="1:11">
      <c r="B37" s="47"/>
      <c r="C37" s="130"/>
      <c r="D37" s="47"/>
      <c r="E37" s="47"/>
      <c r="G37" s="48"/>
      <c r="H37" s="231"/>
    </row>
    <row r="38" spans="1:11">
      <c r="A38" s="4" t="s">
        <v>3</v>
      </c>
      <c r="B38" s="4" t="s">
        <v>97</v>
      </c>
      <c r="H38" s="97">
        <f>+SUM(G40:G41)</f>
        <v>12188.89</v>
      </c>
      <c r="J38" s="2" t="s">
        <v>542</v>
      </c>
    </row>
    <row r="40" spans="1:11">
      <c r="C40" s="132">
        <v>42382</v>
      </c>
      <c r="D40" s="99" t="s">
        <v>218</v>
      </c>
      <c r="E40" s="88"/>
      <c r="F40" s="12"/>
      <c r="G40" s="23">
        <v>10000</v>
      </c>
      <c r="H40" s="178" t="s">
        <v>455</v>
      </c>
      <c r="I40" s="2"/>
    </row>
    <row r="41" spans="1:11">
      <c r="C41" s="15">
        <v>42628</v>
      </c>
      <c r="D41" s="122" t="s">
        <v>601</v>
      </c>
      <c r="E41" s="2"/>
      <c r="F41" s="12"/>
      <c r="G41" s="215">
        <v>2188.89</v>
      </c>
      <c r="H41" s="183"/>
      <c r="I41" s="2"/>
    </row>
    <row r="42" spans="1:11">
      <c r="C42" s="132"/>
      <c r="D42" s="99"/>
      <c r="E42" s="88"/>
      <c r="F42" s="12"/>
      <c r="G42" s="100"/>
      <c r="H42" s="1"/>
      <c r="I42" s="2"/>
    </row>
    <row r="43" spans="1:11">
      <c r="A43" s="4" t="s">
        <v>35</v>
      </c>
      <c r="B43" s="4" t="s">
        <v>115</v>
      </c>
      <c r="C43" s="232"/>
      <c r="D43" s="12"/>
      <c r="E43" s="88"/>
      <c r="F43" s="12"/>
      <c r="H43" s="97">
        <f>+SUM(G44:G68)</f>
        <v>205960.81</v>
      </c>
      <c r="I43" s="103"/>
      <c r="J43" s="92"/>
    </row>
    <row r="44" spans="1:11">
      <c r="C44" s="132">
        <v>42389</v>
      </c>
      <c r="D44" s="91" t="s">
        <v>139</v>
      </c>
      <c r="E44" s="88"/>
      <c r="F44" s="12"/>
      <c r="G44" s="23">
        <v>1239</v>
      </c>
      <c r="H44" s="179" t="s">
        <v>447</v>
      </c>
      <c r="I44" s="178"/>
      <c r="J44" s="1"/>
      <c r="K44" s="2"/>
    </row>
    <row r="45" spans="1:11">
      <c r="C45" s="132">
        <v>42424</v>
      </c>
      <c r="D45" s="233" t="s">
        <v>293</v>
      </c>
      <c r="E45" s="88"/>
      <c r="F45" s="12"/>
      <c r="G45" s="171">
        <v>3871.64</v>
      </c>
      <c r="H45" s="179" t="s">
        <v>450</v>
      </c>
      <c r="I45" s="178"/>
      <c r="J45" s="1"/>
      <c r="K45" s="2"/>
    </row>
    <row r="46" spans="1:11">
      <c r="C46" s="132">
        <v>42409</v>
      </c>
      <c r="D46" s="91" t="s">
        <v>139</v>
      </c>
      <c r="E46" s="88"/>
      <c r="F46" s="12"/>
      <c r="G46" s="23">
        <v>58.5</v>
      </c>
      <c r="H46" s="179"/>
      <c r="I46" s="178"/>
      <c r="J46" s="1"/>
      <c r="K46" s="2"/>
    </row>
    <row r="47" spans="1:11">
      <c r="C47" s="132">
        <v>42404</v>
      </c>
      <c r="D47" s="91" t="s">
        <v>294</v>
      </c>
      <c r="E47" s="88"/>
      <c r="F47" s="12"/>
      <c r="G47" s="3">
        <v>117.19</v>
      </c>
      <c r="H47" s="179"/>
      <c r="I47" s="178"/>
      <c r="J47" s="1"/>
      <c r="K47" s="2"/>
    </row>
    <row r="48" spans="1:11">
      <c r="C48" s="132">
        <v>42452</v>
      </c>
      <c r="D48" s="91" t="s">
        <v>335</v>
      </c>
      <c r="E48" s="88"/>
      <c r="F48" s="12"/>
      <c r="G48" s="100">
        <v>1810.18</v>
      </c>
      <c r="H48" s="180" t="s">
        <v>383</v>
      </c>
      <c r="I48" s="178"/>
      <c r="J48" s="1"/>
    </row>
    <row r="49" spans="3:10">
      <c r="C49" s="132">
        <v>42452</v>
      </c>
      <c r="D49" s="91" t="s">
        <v>336</v>
      </c>
      <c r="E49" s="88"/>
      <c r="F49" s="12"/>
      <c r="G49" s="100">
        <v>4000</v>
      </c>
      <c r="H49" s="180" t="s">
        <v>452</v>
      </c>
      <c r="I49" s="178" t="s">
        <v>458</v>
      </c>
      <c r="J49" s="1"/>
    </row>
    <row r="50" spans="3:10">
      <c r="C50" s="132">
        <v>42468</v>
      </c>
      <c r="D50" s="91" t="s">
        <v>381</v>
      </c>
      <c r="E50" s="88"/>
      <c r="F50" s="12"/>
      <c r="G50" s="100">
        <v>1162</v>
      </c>
      <c r="H50" s="178" t="s">
        <v>404</v>
      </c>
      <c r="J50" s="1"/>
    </row>
    <row r="51" spans="3:10">
      <c r="C51" s="132">
        <v>42467</v>
      </c>
      <c r="D51" s="91" t="s">
        <v>382</v>
      </c>
      <c r="E51" s="88"/>
      <c r="F51" s="12"/>
      <c r="G51" s="92">
        <v>7404.57</v>
      </c>
      <c r="H51" s="178" t="s">
        <v>451</v>
      </c>
      <c r="I51" s="178"/>
      <c r="J51" s="1"/>
    </row>
    <row r="52" spans="3:10">
      <c r="C52" s="234">
        <v>42514</v>
      </c>
      <c r="D52" s="229" t="s">
        <v>442</v>
      </c>
      <c r="E52" s="230"/>
      <c r="F52" s="12"/>
      <c r="G52" s="164">
        <v>20000</v>
      </c>
      <c r="H52" s="178" t="s">
        <v>635</v>
      </c>
      <c r="I52" s="178"/>
      <c r="J52" s="1"/>
    </row>
    <row r="53" spans="3:10" ht="12">
      <c r="C53" s="132">
        <v>42514</v>
      </c>
      <c r="D53" s="167" t="s">
        <v>443</v>
      </c>
      <c r="E53" s="88"/>
      <c r="F53" s="12"/>
      <c r="G53" s="164">
        <v>1025</v>
      </c>
      <c r="H53" s="181" t="s">
        <v>456</v>
      </c>
      <c r="I53" s="182" t="s">
        <v>494</v>
      </c>
      <c r="J53" s="1" t="s">
        <v>496</v>
      </c>
    </row>
    <row r="54" spans="3:10">
      <c r="C54" s="126">
        <v>42502</v>
      </c>
      <c r="D54" s="88" t="s">
        <v>495</v>
      </c>
      <c r="E54" s="88"/>
      <c r="F54" s="12"/>
      <c r="G54" s="164">
        <v>26066.91</v>
      </c>
      <c r="H54" s="178" t="s">
        <v>493</v>
      </c>
      <c r="I54" s="178"/>
      <c r="J54" s="1"/>
    </row>
    <row r="55" spans="3:10">
      <c r="C55" s="238">
        <v>42536</v>
      </c>
      <c r="D55" s="239" t="s">
        <v>483</v>
      </c>
      <c r="E55" s="240"/>
      <c r="F55" s="241"/>
      <c r="G55" s="242">
        <v>78</v>
      </c>
      <c r="H55" s="178"/>
      <c r="I55" s="178"/>
      <c r="J55" s="1"/>
    </row>
    <row r="56" spans="3:10">
      <c r="C56" s="234">
        <v>42531</v>
      </c>
      <c r="D56" s="229" t="s">
        <v>484</v>
      </c>
      <c r="E56" s="230"/>
      <c r="F56" s="12"/>
      <c r="G56" s="102">
        <v>20000</v>
      </c>
      <c r="H56" s="178" t="s">
        <v>635</v>
      </c>
      <c r="I56" s="178"/>
      <c r="J56" s="1"/>
    </row>
    <row r="57" spans="3:10">
      <c r="C57" s="235">
        <v>42572</v>
      </c>
      <c r="D57" s="230" t="s">
        <v>533</v>
      </c>
      <c r="E57" s="230"/>
      <c r="F57" s="12"/>
      <c r="G57" s="202">
        <v>20000</v>
      </c>
      <c r="H57" s="178" t="s">
        <v>635</v>
      </c>
      <c r="I57" s="178"/>
      <c r="J57" s="1"/>
    </row>
    <row r="58" spans="3:10">
      <c r="C58" s="235">
        <v>42552</v>
      </c>
      <c r="D58" s="230" t="s">
        <v>534</v>
      </c>
      <c r="E58" s="230"/>
      <c r="F58" s="12"/>
      <c r="G58" s="202">
        <v>20000</v>
      </c>
      <c r="H58" s="178" t="s">
        <v>635</v>
      </c>
      <c r="I58" s="178"/>
      <c r="J58" s="1"/>
    </row>
    <row r="59" spans="3:10">
      <c r="C59" s="235">
        <v>42608</v>
      </c>
      <c r="D59" s="230" t="s">
        <v>572</v>
      </c>
      <c r="E59" s="230"/>
      <c r="F59" s="12"/>
      <c r="G59" s="215">
        <v>20000</v>
      </c>
      <c r="H59" s="178" t="s">
        <v>635</v>
      </c>
      <c r="I59" s="178"/>
      <c r="J59" s="1"/>
    </row>
    <row r="60" spans="3:10">
      <c r="C60" s="130">
        <v>42598</v>
      </c>
      <c r="D60" s="122" t="s">
        <v>600</v>
      </c>
      <c r="E60" s="88"/>
      <c r="F60" s="12"/>
      <c r="G60" s="215">
        <v>1572.08</v>
      </c>
      <c r="H60" s="178"/>
      <c r="I60" s="178"/>
      <c r="J60" s="1"/>
    </row>
    <row r="61" spans="3:10">
      <c r="C61" s="243">
        <v>42643</v>
      </c>
      <c r="D61" s="240" t="s">
        <v>592</v>
      </c>
      <c r="E61" s="240"/>
      <c r="F61" s="241"/>
      <c r="G61" s="244">
        <v>500</v>
      </c>
      <c r="H61" s="170"/>
      <c r="I61" s="142"/>
      <c r="J61" s="1"/>
    </row>
    <row r="62" spans="3:10">
      <c r="C62" s="15">
        <v>42622</v>
      </c>
      <c r="D62" s="122" t="s">
        <v>596</v>
      </c>
      <c r="E62" s="88"/>
      <c r="F62" s="12"/>
      <c r="G62" s="215">
        <v>590</v>
      </c>
      <c r="H62" s="170"/>
      <c r="I62" s="142" t="s">
        <v>603</v>
      </c>
      <c r="J62" s="1"/>
    </row>
    <row r="63" spans="3:10">
      <c r="C63" s="243">
        <v>42614</v>
      </c>
      <c r="D63" s="240" t="s">
        <v>598</v>
      </c>
      <c r="E63" s="240"/>
      <c r="F63" s="241"/>
      <c r="G63" s="244">
        <v>3826.7</v>
      </c>
      <c r="H63" s="236" t="s">
        <v>605</v>
      </c>
      <c r="I63" s="142" t="s">
        <v>636</v>
      </c>
      <c r="J63" s="1"/>
    </row>
    <row r="64" spans="3:10">
      <c r="C64" s="38">
        <v>42674</v>
      </c>
      <c r="D64" s="122" t="s">
        <v>630</v>
      </c>
      <c r="E64" s="88"/>
      <c r="F64" s="12"/>
      <c r="G64" s="245">
        <v>22016.97</v>
      </c>
      <c r="H64" s="241" t="s">
        <v>253</v>
      </c>
      <c r="I64" s="147"/>
      <c r="J64" s="1"/>
    </row>
    <row r="65" spans="3:13">
      <c r="C65" s="38">
        <v>42674</v>
      </c>
      <c r="D65" s="122" t="s">
        <v>631</v>
      </c>
      <c r="E65" s="88"/>
      <c r="F65" s="12"/>
      <c r="G65" s="245">
        <v>24710</v>
      </c>
      <c r="H65" s="241" t="s">
        <v>253</v>
      </c>
      <c r="I65" s="147"/>
      <c r="J65" s="1"/>
    </row>
    <row r="66" spans="3:13">
      <c r="C66" s="15">
        <v>42671</v>
      </c>
      <c r="D66" s="122" t="s">
        <v>632</v>
      </c>
      <c r="E66" s="88"/>
      <c r="F66" s="12"/>
      <c r="G66" s="215">
        <v>618.95000000000005</v>
      </c>
      <c r="H66" s="170" t="s">
        <v>251</v>
      </c>
      <c r="I66" s="142"/>
      <c r="J66" s="1"/>
    </row>
    <row r="67" spans="3:13">
      <c r="C67" s="15">
        <v>42671</v>
      </c>
      <c r="D67" s="122" t="s">
        <v>633</v>
      </c>
      <c r="E67" s="88"/>
      <c r="F67" s="12"/>
      <c r="G67" s="215">
        <v>2990</v>
      </c>
      <c r="H67" s="170" t="s">
        <v>249</v>
      </c>
      <c r="I67" s="142"/>
      <c r="J67" s="1"/>
    </row>
    <row r="68" spans="3:13">
      <c r="C68" s="15">
        <v>42670</v>
      </c>
      <c r="D68" s="122" t="s">
        <v>634</v>
      </c>
      <c r="E68" s="88"/>
      <c r="F68" s="12"/>
      <c r="G68" s="215">
        <v>2303.12</v>
      </c>
      <c r="H68" s="170" t="s">
        <v>250</v>
      </c>
      <c r="I68" s="142"/>
      <c r="J68" s="1"/>
    </row>
    <row r="69" spans="3:13">
      <c r="C69" s="15"/>
      <c r="D69" s="122"/>
      <c r="E69" s="88"/>
      <c r="F69" s="12"/>
      <c r="G69" s="215"/>
      <c r="H69" s="236"/>
      <c r="I69" s="142"/>
      <c r="J69" s="1"/>
    </row>
    <row r="71" spans="3:13">
      <c r="D71" s="2" t="s">
        <v>261</v>
      </c>
      <c r="F71" s="4" t="s">
        <v>158</v>
      </c>
      <c r="G71" s="3">
        <f>+H6+H8-H24+H38-H43</f>
        <v>2675102.3200000008</v>
      </c>
    </row>
    <row r="72" spans="3:13" ht="12" thickBot="1">
      <c r="F72" s="4" t="s">
        <v>159</v>
      </c>
      <c r="G72" s="42">
        <v>2675008.4199999841</v>
      </c>
      <c r="I72" s="23"/>
      <c r="J72" s="44"/>
    </row>
    <row r="73" spans="3:13" ht="12" thickTop="1">
      <c r="F73" s="4" t="s">
        <v>124</v>
      </c>
      <c r="G73" s="93">
        <f>+G71-G72</f>
        <v>93.900000016670674</v>
      </c>
      <c r="H73" s="7" t="s">
        <v>261</v>
      </c>
      <c r="I73" s="32"/>
    </row>
    <row r="75" spans="3:13">
      <c r="G75" s="7"/>
    </row>
    <row r="77" spans="3:13">
      <c r="C77" s="237"/>
      <c r="D77" s="129"/>
      <c r="E77" s="2"/>
      <c r="F77" s="87"/>
    </row>
    <row r="78" spans="3:13" ht="15">
      <c r="C78" s="222"/>
      <c r="D78" s="198"/>
      <c r="E78"/>
      <c r="F78"/>
      <c r="G78"/>
      <c r="H78"/>
      <c r="I78"/>
      <c r="J78"/>
      <c r="K78"/>
      <c r="L78"/>
      <c r="M78" s="199"/>
    </row>
  </sheetData>
  <autoFilter ref="B43:J68"/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69"/>
  <sheetViews>
    <sheetView workbookViewId="0">
      <selection activeCell="D11" sqref="D11:E1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3.85546875" style="2" customWidth="1"/>
    <col min="5" max="5" width="33.140625" style="87" bestFit="1" customWidth="1"/>
    <col min="6" max="6" width="11.42578125" style="2" customWidth="1"/>
    <col min="7" max="7" width="11.140625" style="2" bestFit="1" customWidth="1"/>
    <col min="8" max="8" width="17.57031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21" customHeight="1" thickBot="1">
      <c r="A3" s="262" t="s">
        <v>673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1780034.3500000029</v>
      </c>
    </row>
    <row r="8" spans="1:10">
      <c r="A8" s="4" t="s">
        <v>3</v>
      </c>
      <c r="B8" s="4" t="s">
        <v>4</v>
      </c>
      <c r="H8" s="5">
        <f>+SUM(G11:G21)</f>
        <v>680932.61999999988</v>
      </c>
    </row>
    <row r="10" spans="1:10">
      <c r="B10" s="246" t="s">
        <v>5</v>
      </c>
      <c r="C10" s="246" t="s">
        <v>6</v>
      </c>
      <c r="D10" s="246" t="s">
        <v>7</v>
      </c>
      <c r="G10" s="246" t="s">
        <v>8</v>
      </c>
      <c r="H10" s="139"/>
      <c r="I10" s="139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52146.2+484.66-1025-2364.44</f>
        <v>49241.42</v>
      </c>
      <c r="H11" s="178"/>
      <c r="I11" s="139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39"/>
    </row>
    <row r="13" spans="1:10">
      <c r="B13" s="47"/>
      <c r="C13" s="125">
        <v>42704</v>
      </c>
      <c r="D13" s="14" t="s">
        <v>19</v>
      </c>
      <c r="E13" s="89" t="s">
        <v>20</v>
      </c>
      <c r="G13" s="16">
        <v>1532.43</v>
      </c>
      <c r="H13" s="189"/>
      <c r="I13" s="139"/>
      <c r="J13" s="7"/>
    </row>
    <row r="14" spans="1:10">
      <c r="B14" s="142" t="s">
        <v>637</v>
      </c>
      <c r="C14" s="141">
        <v>42703</v>
      </c>
      <c r="D14" s="142" t="s">
        <v>29</v>
      </c>
      <c r="E14" s="142" t="s">
        <v>29</v>
      </c>
      <c r="G14" s="214">
        <v>30869.47</v>
      </c>
      <c r="H14" s="189" t="s">
        <v>245</v>
      </c>
      <c r="I14" s="139"/>
      <c r="J14" s="7"/>
    </row>
    <row r="15" spans="1:10">
      <c r="B15" s="142" t="s">
        <v>638</v>
      </c>
      <c r="C15" s="141">
        <v>42703</v>
      </c>
      <c r="D15" s="142" t="s">
        <v>29</v>
      </c>
      <c r="E15" s="142" t="s">
        <v>29</v>
      </c>
      <c r="G15" s="214">
        <v>70479.53</v>
      </c>
      <c r="H15" s="189" t="s">
        <v>246</v>
      </c>
      <c r="I15" s="139"/>
      <c r="J15" s="7"/>
    </row>
    <row r="16" spans="1:10">
      <c r="B16" s="142" t="s">
        <v>639</v>
      </c>
      <c r="C16" s="141">
        <v>42704</v>
      </c>
      <c r="D16" s="142" t="s">
        <v>512</v>
      </c>
      <c r="E16" s="142" t="s">
        <v>646</v>
      </c>
      <c r="G16" s="214">
        <v>3926.01</v>
      </c>
      <c r="H16" s="189" t="s">
        <v>247</v>
      </c>
      <c r="I16" s="139"/>
      <c r="J16" s="7"/>
    </row>
    <row r="17" spans="1:10">
      <c r="B17" s="142" t="s">
        <v>640</v>
      </c>
      <c r="C17" s="141">
        <v>42704</v>
      </c>
      <c r="D17" s="142" t="s">
        <v>29</v>
      </c>
      <c r="E17" s="142" t="s">
        <v>29</v>
      </c>
      <c r="G17" s="214">
        <v>5527.09</v>
      </c>
      <c r="H17" s="189" t="s">
        <v>248</v>
      </c>
      <c r="I17" s="139"/>
      <c r="J17" s="7"/>
    </row>
    <row r="18" spans="1:10">
      <c r="B18" s="183" t="s">
        <v>641</v>
      </c>
      <c r="C18" s="247">
        <v>42704</v>
      </c>
      <c r="D18" s="183" t="s">
        <v>30</v>
      </c>
      <c r="E18" s="183" t="s">
        <v>30</v>
      </c>
      <c r="G18" s="248">
        <v>13431.12</v>
      </c>
      <c r="H18" s="189" t="s">
        <v>249</v>
      </c>
      <c r="I18" s="139"/>
      <c r="J18" s="7"/>
    </row>
    <row r="19" spans="1:10">
      <c r="B19" s="142" t="s">
        <v>642</v>
      </c>
      <c r="C19" s="141">
        <v>42704</v>
      </c>
      <c r="D19" s="142" t="s">
        <v>512</v>
      </c>
      <c r="E19" s="142" t="s">
        <v>646</v>
      </c>
      <c r="G19" s="214">
        <v>1921</v>
      </c>
      <c r="H19" s="189" t="s">
        <v>250</v>
      </c>
      <c r="I19" s="139"/>
      <c r="J19" s="7"/>
    </row>
    <row r="20" spans="1:10">
      <c r="B20" s="142" t="s">
        <v>643</v>
      </c>
      <c r="C20" s="141">
        <v>42704</v>
      </c>
      <c r="D20" s="142" t="s">
        <v>29</v>
      </c>
      <c r="E20" s="142" t="s">
        <v>29</v>
      </c>
      <c r="G20" s="214">
        <v>361618.35</v>
      </c>
      <c r="H20" s="189" t="s">
        <v>251</v>
      </c>
      <c r="I20" s="139"/>
      <c r="J20" s="7"/>
    </row>
    <row r="21" spans="1:10">
      <c r="B21" s="183" t="s">
        <v>644</v>
      </c>
      <c r="C21" s="247">
        <v>42704</v>
      </c>
      <c r="D21" s="183" t="s">
        <v>30</v>
      </c>
      <c r="E21" s="183" t="s">
        <v>30</v>
      </c>
      <c r="G21" s="248">
        <v>142252.70000000001</v>
      </c>
      <c r="H21" s="189" t="s">
        <v>249</v>
      </c>
      <c r="I21" s="139"/>
      <c r="J21" s="7"/>
    </row>
    <row r="22" spans="1:10">
      <c r="B22" s="142"/>
      <c r="C22" s="152"/>
      <c r="D22" s="142"/>
      <c r="E22" s="142"/>
      <c r="G22" s="173"/>
      <c r="H22" s="189"/>
      <c r="I22" s="139"/>
      <c r="J22" s="7"/>
    </row>
    <row r="23" spans="1:10">
      <c r="A23" s="4" t="s">
        <v>35</v>
      </c>
      <c r="B23" s="4" t="s">
        <v>36</v>
      </c>
      <c r="H23" s="5">
        <f>+SUM(G25:G36)</f>
        <v>225765.17</v>
      </c>
    </row>
    <row r="25" spans="1:10">
      <c r="B25" s="142" t="s">
        <v>43</v>
      </c>
      <c r="C25" s="152">
        <v>41452</v>
      </c>
      <c r="D25" s="142" t="s">
        <v>44</v>
      </c>
      <c r="E25" s="142" t="s">
        <v>45</v>
      </c>
      <c r="F25" s="142"/>
      <c r="G25" s="173">
        <v>2180.0300000000002</v>
      </c>
    </row>
    <row r="26" spans="1:10">
      <c r="B26" s="2" t="s">
        <v>52</v>
      </c>
      <c r="C26" s="125">
        <v>41810</v>
      </c>
      <c r="D26" s="87" t="s">
        <v>53</v>
      </c>
      <c r="E26" s="87" t="s">
        <v>54</v>
      </c>
      <c r="G26" s="3">
        <v>2842</v>
      </c>
      <c r="H26" s="154"/>
      <c r="I26" s="139"/>
    </row>
    <row r="27" spans="1:10">
      <c r="B27" s="2" t="s">
        <v>61</v>
      </c>
      <c r="C27" s="125">
        <v>42004</v>
      </c>
      <c r="D27" s="87" t="s">
        <v>62</v>
      </c>
      <c r="E27" s="87" t="s">
        <v>63</v>
      </c>
      <c r="G27" s="3">
        <v>50000</v>
      </c>
      <c r="H27" s="178" t="s">
        <v>64</v>
      </c>
      <c r="I27" s="2"/>
    </row>
    <row r="28" spans="1:10">
      <c r="B28" s="12" t="s">
        <v>281</v>
      </c>
      <c r="C28" s="126">
        <v>42405</v>
      </c>
      <c r="D28" s="88" t="s">
        <v>282</v>
      </c>
      <c r="E28" s="88" t="s">
        <v>288</v>
      </c>
      <c r="F28" s="12"/>
      <c r="G28" s="23">
        <v>1160</v>
      </c>
      <c r="H28" s="114"/>
    </row>
    <row r="29" spans="1:10">
      <c r="B29" s="142" t="s">
        <v>614</v>
      </c>
      <c r="C29" s="141">
        <v>42646</v>
      </c>
      <c r="D29" s="142" t="s">
        <v>615</v>
      </c>
      <c r="E29" s="142" t="s">
        <v>616</v>
      </c>
      <c r="F29" s="12"/>
      <c r="G29" s="214">
        <v>516.61</v>
      </c>
      <c r="H29" s="114"/>
    </row>
    <row r="30" spans="1:10">
      <c r="B30" s="142" t="s">
        <v>647</v>
      </c>
      <c r="C30" s="141">
        <v>42675</v>
      </c>
      <c r="D30" s="142" t="s">
        <v>648</v>
      </c>
      <c r="E30" s="142" t="s">
        <v>659</v>
      </c>
      <c r="F30" s="12"/>
      <c r="G30" s="214">
        <v>500</v>
      </c>
      <c r="H30" s="114"/>
    </row>
    <row r="31" spans="1:10">
      <c r="B31" s="142" t="s">
        <v>649</v>
      </c>
      <c r="C31" s="141">
        <v>42675</v>
      </c>
      <c r="D31" s="142" t="s">
        <v>650</v>
      </c>
      <c r="E31" s="142" t="s">
        <v>660</v>
      </c>
      <c r="F31" s="12"/>
      <c r="G31" s="214">
        <v>5000</v>
      </c>
      <c r="H31" s="114"/>
    </row>
    <row r="32" spans="1:10">
      <c r="B32" s="142" t="s">
        <v>651</v>
      </c>
      <c r="C32" s="141">
        <v>42696</v>
      </c>
      <c r="D32" s="142" t="s">
        <v>652</v>
      </c>
      <c r="E32" s="142" t="s">
        <v>661</v>
      </c>
      <c r="F32" s="12"/>
      <c r="G32" s="214">
        <v>145000</v>
      </c>
      <c r="H32" s="114" t="s">
        <v>252</v>
      </c>
    </row>
    <row r="33" spans="1:10">
      <c r="B33" s="142" t="s">
        <v>653</v>
      </c>
      <c r="C33" s="141">
        <v>42699</v>
      </c>
      <c r="D33" s="142" t="s">
        <v>654</v>
      </c>
      <c r="E33" s="142" t="s">
        <v>662</v>
      </c>
      <c r="F33" s="12"/>
      <c r="G33" s="214">
        <v>3779.73</v>
      </c>
      <c r="H33" s="114" t="s">
        <v>253</v>
      </c>
    </row>
    <row r="34" spans="1:10">
      <c r="B34" s="142" t="s">
        <v>655</v>
      </c>
      <c r="C34" s="141">
        <v>42702</v>
      </c>
      <c r="D34" s="142" t="s">
        <v>656</v>
      </c>
      <c r="E34" s="142" t="s">
        <v>663</v>
      </c>
      <c r="F34" s="12"/>
      <c r="G34" s="214">
        <v>5009</v>
      </c>
      <c r="H34" s="114" t="s">
        <v>254</v>
      </c>
    </row>
    <row r="35" spans="1:10">
      <c r="B35" s="142" t="s">
        <v>657</v>
      </c>
      <c r="C35" s="141">
        <v>42702</v>
      </c>
      <c r="D35" s="142" t="s">
        <v>658</v>
      </c>
      <c r="E35" s="142" t="s">
        <v>664</v>
      </c>
      <c r="F35" s="12"/>
      <c r="G35" s="214">
        <v>9777.7999999999993</v>
      </c>
      <c r="H35" s="114" t="s">
        <v>255</v>
      </c>
    </row>
    <row r="36" spans="1:10">
      <c r="B36" s="147"/>
      <c r="C36" s="148"/>
      <c r="D36" s="220"/>
      <c r="E36" s="221"/>
      <c r="F36" s="12"/>
      <c r="G36" s="219"/>
      <c r="H36" s="114"/>
    </row>
    <row r="37" spans="1:10">
      <c r="B37" s="47"/>
      <c r="C37" s="130"/>
      <c r="D37" s="47"/>
      <c r="E37" s="47"/>
      <c r="G37" s="48"/>
      <c r="H37" s="231"/>
    </row>
    <row r="38" spans="1:10">
      <c r="A38" s="4" t="s">
        <v>3</v>
      </c>
      <c r="B38" s="4" t="s">
        <v>97</v>
      </c>
      <c r="H38" s="97">
        <f>+SUM(G40:G41)</f>
        <v>12188.89</v>
      </c>
      <c r="J38" s="2" t="s">
        <v>542</v>
      </c>
    </row>
    <row r="40" spans="1:10">
      <c r="C40" s="132">
        <v>42382</v>
      </c>
      <c r="D40" s="99" t="s">
        <v>218</v>
      </c>
      <c r="E40" s="88"/>
      <c r="F40" s="12"/>
      <c r="G40" s="23">
        <v>10000</v>
      </c>
      <c r="H40" s="178" t="s">
        <v>455</v>
      </c>
      <c r="I40" s="2"/>
    </row>
    <row r="41" spans="1:10">
      <c r="C41" s="15">
        <v>42628</v>
      </c>
      <c r="D41" s="122" t="s">
        <v>601</v>
      </c>
      <c r="E41" s="2"/>
      <c r="F41" s="12"/>
      <c r="G41" s="215">
        <v>2188.89</v>
      </c>
      <c r="H41" s="183"/>
      <c r="I41" s="2"/>
    </row>
    <row r="42" spans="1:10">
      <c r="C42" s="132"/>
      <c r="D42" s="99"/>
      <c r="E42" s="88"/>
      <c r="F42" s="12"/>
      <c r="G42" s="100"/>
      <c r="H42" s="1"/>
      <c r="I42" s="2"/>
    </row>
    <row r="43" spans="1:10">
      <c r="A43" s="4" t="s">
        <v>35</v>
      </c>
      <c r="B43" s="4" t="s">
        <v>115</v>
      </c>
      <c r="C43" s="232"/>
      <c r="D43" s="12"/>
      <c r="E43" s="88"/>
      <c r="F43" s="12"/>
      <c r="H43" s="97">
        <f>+SUM(G44:G59)</f>
        <v>392814.80000000005</v>
      </c>
      <c r="I43" s="103"/>
      <c r="J43" s="92"/>
    </row>
    <row r="44" spans="1:10">
      <c r="C44" s="257">
        <v>42536</v>
      </c>
      <c r="D44" s="258" t="s">
        <v>483</v>
      </c>
      <c r="E44" s="196"/>
      <c r="F44" s="197"/>
      <c r="G44" s="259">
        <v>78</v>
      </c>
      <c r="H44" s="178"/>
      <c r="I44" s="178"/>
      <c r="J44" s="1"/>
    </row>
    <row r="45" spans="1:10">
      <c r="C45" s="247">
        <v>42643</v>
      </c>
      <c r="D45" s="196" t="s">
        <v>592</v>
      </c>
      <c r="E45" s="196"/>
      <c r="F45" s="197"/>
      <c r="G45" s="248">
        <v>500</v>
      </c>
      <c r="H45" s="170"/>
      <c r="I45" s="142"/>
      <c r="J45" s="1"/>
    </row>
    <row r="46" spans="1:10">
      <c r="C46" s="247">
        <v>42614</v>
      </c>
      <c r="D46" s="196" t="s">
        <v>598</v>
      </c>
      <c r="E46" s="196"/>
      <c r="F46" s="197"/>
      <c r="G46" s="248">
        <v>3826.7</v>
      </c>
      <c r="H46" s="236" t="s">
        <v>605</v>
      </c>
      <c r="I46" s="142" t="s">
        <v>636</v>
      </c>
      <c r="J46" s="1"/>
    </row>
    <row r="47" spans="1:10">
      <c r="C47" s="15">
        <v>42704</v>
      </c>
      <c r="D47" s="122" t="s">
        <v>665</v>
      </c>
      <c r="E47" s="240"/>
      <c r="F47" s="241"/>
      <c r="G47" s="215">
        <v>205000</v>
      </c>
      <c r="H47" s="236" t="s">
        <v>238</v>
      </c>
      <c r="I47" s="142"/>
      <c r="J47" s="1"/>
    </row>
    <row r="48" spans="1:10">
      <c r="C48" s="15">
        <v>42704</v>
      </c>
      <c r="D48" s="122" t="s">
        <v>666</v>
      </c>
      <c r="E48" s="240"/>
      <c r="F48" s="241"/>
      <c r="G48" s="215">
        <v>9366.67</v>
      </c>
      <c r="H48" s="236" t="s">
        <v>239</v>
      </c>
      <c r="I48" s="142"/>
      <c r="J48" s="1"/>
    </row>
    <row r="49" spans="3:10">
      <c r="C49" s="15">
        <v>42703</v>
      </c>
      <c r="D49" s="122" t="s">
        <v>675</v>
      </c>
      <c r="E49" s="240"/>
      <c r="F49" s="241"/>
      <c r="G49" s="215">
        <v>20000</v>
      </c>
      <c r="H49" s="236" t="s">
        <v>244</v>
      </c>
      <c r="I49" s="142"/>
      <c r="J49" s="1"/>
    </row>
    <row r="50" spans="3:10">
      <c r="C50" s="15">
        <v>42703</v>
      </c>
      <c r="D50" s="122" t="s">
        <v>667</v>
      </c>
      <c r="E50" s="240"/>
      <c r="F50" s="241"/>
      <c r="G50" s="245">
        <v>1267.08</v>
      </c>
      <c r="H50" s="236" t="s">
        <v>243</v>
      </c>
      <c r="I50" s="142"/>
      <c r="J50" s="1"/>
    </row>
    <row r="51" spans="3:10">
      <c r="C51" s="15">
        <v>42703</v>
      </c>
      <c r="D51" s="122" t="s">
        <v>674</v>
      </c>
      <c r="E51" s="240"/>
      <c r="F51" s="241"/>
      <c r="G51" s="215">
        <v>196</v>
      </c>
      <c r="H51" s="236"/>
      <c r="I51" s="142"/>
      <c r="J51" s="1"/>
    </row>
    <row r="52" spans="3:10">
      <c r="C52" s="15">
        <v>42702</v>
      </c>
      <c r="D52" s="122" t="s">
        <v>668</v>
      </c>
      <c r="E52" s="240"/>
      <c r="F52" s="241"/>
      <c r="G52" s="215">
        <v>1038</v>
      </c>
      <c r="H52" s="236" t="s">
        <v>240</v>
      </c>
      <c r="I52" s="142"/>
      <c r="J52" s="1"/>
    </row>
    <row r="53" spans="3:10">
      <c r="C53" s="15">
        <v>42702</v>
      </c>
      <c r="D53" s="122" t="s">
        <v>669</v>
      </c>
      <c r="E53" s="240"/>
      <c r="F53" s="241"/>
      <c r="G53" s="215">
        <v>3030</v>
      </c>
      <c r="H53" s="170" t="s">
        <v>242</v>
      </c>
      <c r="I53" s="142"/>
      <c r="J53" s="1"/>
    </row>
    <row r="54" spans="3:10">
      <c r="C54" s="15">
        <v>42692</v>
      </c>
      <c r="D54" s="122" t="s">
        <v>530</v>
      </c>
      <c r="E54" s="240"/>
      <c r="F54" s="241"/>
      <c r="G54" s="215">
        <v>50100</v>
      </c>
      <c r="H54" s="236">
        <v>88</v>
      </c>
      <c r="I54" s="142"/>
      <c r="J54" s="1"/>
    </row>
    <row r="55" spans="3:10">
      <c r="C55" s="15">
        <v>42690</v>
      </c>
      <c r="D55" s="122" t="s">
        <v>676</v>
      </c>
      <c r="E55" s="240"/>
      <c r="F55" s="241"/>
      <c r="G55" s="215">
        <v>4100</v>
      </c>
      <c r="H55" s="236" t="s">
        <v>241</v>
      </c>
      <c r="I55" s="142"/>
      <c r="J55" s="1"/>
    </row>
    <row r="56" spans="3:10">
      <c r="C56" s="15">
        <v>42688</v>
      </c>
      <c r="D56" s="122" t="s">
        <v>530</v>
      </c>
      <c r="E56" s="240"/>
      <c r="F56" s="241"/>
      <c r="G56" s="215">
        <v>8541.64</v>
      </c>
      <c r="H56" s="236" t="s">
        <v>679</v>
      </c>
      <c r="I56" s="142"/>
      <c r="J56" s="1"/>
    </row>
    <row r="57" spans="3:10">
      <c r="C57" s="15">
        <v>42684</v>
      </c>
      <c r="D57" s="122" t="s">
        <v>670</v>
      </c>
      <c r="E57" s="240"/>
      <c r="F57" s="241"/>
      <c r="G57" s="215">
        <v>12849.68</v>
      </c>
      <c r="H57" s="236"/>
      <c r="I57" s="142"/>
      <c r="J57" s="1"/>
    </row>
    <row r="58" spans="3:10">
      <c r="C58" s="15">
        <v>42683</v>
      </c>
      <c r="D58" s="122" t="s">
        <v>671</v>
      </c>
      <c r="E58" s="240"/>
      <c r="F58" s="241"/>
      <c r="G58" s="215">
        <v>68867.03</v>
      </c>
      <c r="H58" s="236"/>
      <c r="I58" s="142"/>
      <c r="J58" s="1"/>
    </row>
    <row r="59" spans="3:10">
      <c r="C59" s="15">
        <v>42679</v>
      </c>
      <c r="D59" s="122" t="s">
        <v>672</v>
      </c>
      <c r="E59" s="240"/>
      <c r="F59" s="241"/>
      <c r="G59" s="215">
        <v>4054</v>
      </c>
      <c r="H59" s="236"/>
      <c r="I59" s="142"/>
      <c r="J59" s="1"/>
    </row>
    <row r="60" spans="3:10">
      <c r="C60" s="243"/>
      <c r="D60" s="240"/>
      <c r="E60" s="240"/>
      <c r="F60" s="241"/>
      <c r="G60" s="244"/>
      <c r="H60" s="236"/>
      <c r="I60" s="142"/>
      <c r="J60" s="1"/>
    </row>
    <row r="62" spans="3:10">
      <c r="D62" s="2" t="s">
        <v>261</v>
      </c>
      <c r="F62" s="4" t="s">
        <v>158</v>
      </c>
      <c r="G62" s="3">
        <f>+H6+H8-H23+H38-H43</f>
        <v>1854575.8900000027</v>
      </c>
    </row>
    <row r="63" spans="3:10" ht="12" thickBot="1">
      <c r="F63" s="4" t="s">
        <v>159</v>
      </c>
      <c r="G63" s="212">
        <v>1854480.11</v>
      </c>
      <c r="I63" s="23"/>
      <c r="J63" s="44"/>
    </row>
    <row r="64" spans="3:10" ht="12" thickTop="1">
      <c r="F64" s="4" t="s">
        <v>124</v>
      </c>
      <c r="G64" s="93">
        <f>+G62-G63</f>
        <v>95.780000002589077</v>
      </c>
      <c r="H64" s="7" t="s">
        <v>261</v>
      </c>
      <c r="I64" s="32"/>
    </row>
    <row r="66" spans="3:13">
      <c r="G66" s="7"/>
    </row>
    <row r="68" spans="3:13">
      <c r="C68" s="246"/>
      <c r="D68" s="129"/>
      <c r="E68" s="2"/>
      <c r="F68" s="87"/>
    </row>
    <row r="69" spans="3:13" ht="15">
      <c r="C69" s="222"/>
      <c r="D69" s="198"/>
      <c r="E69"/>
      <c r="F69"/>
      <c r="G69"/>
      <c r="H69"/>
      <c r="I69"/>
      <c r="J69"/>
      <c r="K69"/>
      <c r="L69"/>
      <c r="M69" s="199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workbookViewId="0">
      <selection activeCell="E15" sqref="E15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6.5703125" style="2" customWidth="1"/>
    <col min="5" max="5" width="36.85546875" style="87" customWidth="1"/>
    <col min="6" max="6" width="13.7109375" style="2" customWidth="1"/>
    <col min="7" max="7" width="11.140625" style="2" bestFit="1" customWidth="1"/>
    <col min="8" max="8" width="17.57031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24.75" customHeight="1" thickBot="1">
      <c r="A3" s="262" t="s">
        <v>680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4932239.2199999979</v>
      </c>
    </row>
    <row r="8" spans="1:10">
      <c r="A8" s="4" t="s">
        <v>3</v>
      </c>
      <c r="B8" s="4" t="s">
        <v>4</v>
      </c>
      <c r="H8" s="5">
        <f>+SUM(G11:G20)</f>
        <v>832878.05999999994</v>
      </c>
    </row>
    <row r="10" spans="1:10">
      <c r="B10" s="253" t="s">
        <v>5</v>
      </c>
      <c r="C10" s="253" t="s">
        <v>6</v>
      </c>
      <c r="D10" s="253" t="s">
        <v>7</v>
      </c>
      <c r="G10" s="253" t="s">
        <v>8</v>
      </c>
      <c r="H10" s="139"/>
      <c r="I10" s="139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263">
        <v>50773.85</v>
      </c>
      <c r="H11" s="139"/>
      <c r="I11" s="139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G12" s="263">
        <v>133.5</v>
      </c>
      <c r="H12" s="139"/>
      <c r="I12" s="139"/>
    </row>
    <row r="13" spans="1:10">
      <c r="B13" s="142" t="s">
        <v>681</v>
      </c>
      <c r="C13" s="141">
        <v>42733</v>
      </c>
      <c r="D13" s="142" t="s">
        <v>29</v>
      </c>
      <c r="E13" s="142" t="s">
        <v>29</v>
      </c>
      <c r="G13" s="144">
        <v>26979.85</v>
      </c>
      <c r="H13" s="189"/>
      <c r="I13" s="139"/>
      <c r="J13" s="7"/>
    </row>
    <row r="14" spans="1:10">
      <c r="B14" s="142" t="s">
        <v>682</v>
      </c>
      <c r="C14" s="141">
        <v>42733</v>
      </c>
      <c r="D14" s="142" t="s">
        <v>29</v>
      </c>
      <c r="E14" s="142" t="s">
        <v>29</v>
      </c>
      <c r="G14" s="144">
        <v>221356.98</v>
      </c>
      <c r="H14" s="189"/>
      <c r="I14" s="139"/>
      <c r="J14" s="7"/>
    </row>
    <row r="15" spans="1:10">
      <c r="B15" s="142" t="s">
        <v>683</v>
      </c>
      <c r="C15" s="141">
        <v>42734</v>
      </c>
      <c r="D15" s="142" t="s">
        <v>645</v>
      </c>
      <c r="E15" s="142" t="s">
        <v>688</v>
      </c>
      <c r="G15" s="144">
        <v>20000</v>
      </c>
      <c r="H15" s="189"/>
      <c r="I15" s="139"/>
      <c r="J15" s="7"/>
    </row>
    <row r="16" spans="1:10">
      <c r="B16" s="142" t="s">
        <v>684</v>
      </c>
      <c r="C16" s="141">
        <v>42734</v>
      </c>
      <c r="D16" s="142" t="s">
        <v>30</v>
      </c>
      <c r="E16" s="142" t="s">
        <v>30</v>
      </c>
      <c r="G16" s="144">
        <v>41277.31</v>
      </c>
      <c r="H16" s="189"/>
      <c r="I16" s="139"/>
      <c r="J16" s="7"/>
    </row>
    <row r="17" spans="1:10">
      <c r="B17" s="142" t="s">
        <v>685</v>
      </c>
      <c r="C17" s="141">
        <v>42734</v>
      </c>
      <c r="D17" s="142" t="s">
        <v>29</v>
      </c>
      <c r="E17" s="142" t="s">
        <v>29</v>
      </c>
      <c r="G17" s="144">
        <v>415055.24</v>
      </c>
      <c r="H17" s="189"/>
      <c r="I17" s="139"/>
      <c r="J17" s="7"/>
    </row>
    <row r="18" spans="1:10">
      <c r="B18" s="142" t="s">
        <v>686</v>
      </c>
      <c r="C18" s="141">
        <v>42735</v>
      </c>
      <c r="D18" s="142" t="s">
        <v>30</v>
      </c>
      <c r="E18" s="142" t="s">
        <v>30</v>
      </c>
      <c r="G18" s="144">
        <v>39598.83</v>
      </c>
      <c r="H18" s="189"/>
      <c r="I18" s="139"/>
      <c r="J18" s="7"/>
    </row>
    <row r="19" spans="1:10">
      <c r="B19" s="142" t="s">
        <v>687</v>
      </c>
      <c r="C19" s="141">
        <v>42735</v>
      </c>
      <c r="D19" s="142" t="s">
        <v>29</v>
      </c>
      <c r="E19" s="142" t="s">
        <v>29</v>
      </c>
      <c r="G19" s="144">
        <v>16695.5</v>
      </c>
      <c r="H19" s="189"/>
      <c r="I19" s="139"/>
      <c r="J19" s="7"/>
    </row>
    <row r="20" spans="1:10">
      <c r="B20" s="142"/>
      <c r="C20" s="141"/>
      <c r="D20" s="142"/>
      <c r="E20" s="142"/>
      <c r="G20" s="144">
        <v>1007</v>
      </c>
      <c r="H20" s="189"/>
      <c r="I20" s="139"/>
      <c r="J20" s="7"/>
    </row>
    <row r="21" spans="1:10">
      <c r="B21" s="47"/>
      <c r="C21" s="125"/>
      <c r="D21" s="14"/>
      <c r="E21" s="89"/>
      <c r="G21" s="16"/>
      <c r="H21" s="189"/>
      <c r="I21" s="139"/>
      <c r="J21" s="7"/>
    </row>
    <row r="22" spans="1:10">
      <c r="A22" s="4" t="s">
        <v>35</v>
      </c>
      <c r="B22" s="4" t="s">
        <v>36</v>
      </c>
      <c r="H22" s="5">
        <f>+SUM(G24:G33)</f>
        <v>65933.149999999994</v>
      </c>
    </row>
    <row r="24" spans="1:10">
      <c r="B24" s="142" t="s">
        <v>43</v>
      </c>
      <c r="C24" s="152">
        <v>41452</v>
      </c>
      <c r="D24" s="142" t="s">
        <v>44</v>
      </c>
      <c r="E24" s="142" t="s">
        <v>45</v>
      </c>
      <c r="F24" s="142"/>
      <c r="G24" s="144">
        <v>2180.0300000000002</v>
      </c>
    </row>
    <row r="25" spans="1:10">
      <c r="B25" s="2" t="s">
        <v>52</v>
      </c>
      <c r="C25" s="125">
        <v>41810</v>
      </c>
      <c r="D25" s="87" t="s">
        <v>53</v>
      </c>
      <c r="E25" s="87" t="s">
        <v>54</v>
      </c>
      <c r="G25" s="3">
        <v>2030.51</v>
      </c>
      <c r="H25" s="154"/>
      <c r="I25" s="139"/>
    </row>
    <row r="26" spans="1:10">
      <c r="B26" s="12" t="s">
        <v>281</v>
      </c>
      <c r="C26" s="126">
        <v>42405</v>
      </c>
      <c r="D26" s="88" t="s">
        <v>282</v>
      </c>
      <c r="E26" s="88" t="s">
        <v>288</v>
      </c>
      <c r="F26" s="12"/>
      <c r="G26" s="23">
        <v>1160</v>
      </c>
      <c r="H26" s="114"/>
    </row>
    <row r="27" spans="1:10">
      <c r="B27" s="142" t="s">
        <v>614</v>
      </c>
      <c r="C27" s="141">
        <v>42646</v>
      </c>
      <c r="D27" s="142" t="s">
        <v>615</v>
      </c>
      <c r="E27" s="142" t="s">
        <v>616</v>
      </c>
      <c r="F27" s="12"/>
      <c r="G27" s="144">
        <v>516.61</v>
      </c>
      <c r="H27" s="114"/>
    </row>
    <row r="28" spans="1:10">
      <c r="B28" s="142" t="s">
        <v>647</v>
      </c>
      <c r="C28" s="141">
        <v>42675</v>
      </c>
      <c r="D28" s="142" t="s">
        <v>648</v>
      </c>
      <c r="E28" s="142" t="s">
        <v>659</v>
      </c>
      <c r="F28" s="12"/>
      <c r="G28" s="144">
        <v>500</v>
      </c>
      <c r="H28" s="114"/>
    </row>
    <row r="29" spans="1:10">
      <c r="B29" s="142" t="s">
        <v>649</v>
      </c>
      <c r="C29" s="141">
        <v>42675</v>
      </c>
      <c r="D29" s="142" t="s">
        <v>650</v>
      </c>
      <c r="E29" s="142" t="s">
        <v>660</v>
      </c>
      <c r="F29" s="12"/>
      <c r="G29" s="144">
        <v>5000</v>
      </c>
      <c r="H29" s="114"/>
    </row>
    <row r="30" spans="1:10">
      <c r="B30" s="142" t="s">
        <v>689</v>
      </c>
      <c r="C30" s="141">
        <v>42725</v>
      </c>
      <c r="D30" s="142" t="s">
        <v>692</v>
      </c>
      <c r="E30" s="142" t="s">
        <v>480</v>
      </c>
      <c r="F30" s="12"/>
      <c r="G30" s="214">
        <v>2630</v>
      </c>
      <c r="H30" s="114"/>
    </row>
    <row r="31" spans="1:10">
      <c r="B31" s="142" t="s">
        <v>690</v>
      </c>
      <c r="C31" s="141">
        <v>42725</v>
      </c>
      <c r="D31" s="142" t="s">
        <v>693</v>
      </c>
      <c r="E31" s="142" t="s">
        <v>695</v>
      </c>
      <c r="F31" s="12"/>
      <c r="G31" s="214">
        <v>45900</v>
      </c>
      <c r="H31" s="114"/>
    </row>
    <row r="32" spans="1:10">
      <c r="B32" s="142" t="s">
        <v>691</v>
      </c>
      <c r="C32" s="141">
        <v>42733</v>
      </c>
      <c r="D32" s="142" t="s">
        <v>694</v>
      </c>
      <c r="E32" s="142" t="s">
        <v>696</v>
      </c>
      <c r="F32" s="12"/>
      <c r="G32" s="214">
        <v>6016</v>
      </c>
      <c r="H32" s="114"/>
    </row>
    <row r="33" spans="1:12">
      <c r="B33" s="142"/>
      <c r="C33" s="141"/>
      <c r="D33" s="142"/>
      <c r="E33" s="142"/>
      <c r="F33" s="12"/>
      <c r="G33" s="144"/>
      <c r="H33" s="114"/>
    </row>
    <row r="34" spans="1:12">
      <c r="B34" s="47"/>
      <c r="C34" s="130"/>
      <c r="D34" s="47"/>
      <c r="E34" s="47"/>
      <c r="G34" s="48"/>
      <c r="H34" s="231"/>
    </row>
    <row r="35" spans="1:12">
      <c r="A35" s="4" t="s">
        <v>3</v>
      </c>
      <c r="B35" s="4" t="s">
        <v>97</v>
      </c>
      <c r="H35" s="97">
        <f>+SUM(G37:G38)</f>
        <v>10500</v>
      </c>
      <c r="J35" s="2" t="s">
        <v>542</v>
      </c>
    </row>
    <row r="37" spans="1:12">
      <c r="C37" s="132">
        <v>42382</v>
      </c>
      <c r="D37" s="99" t="s">
        <v>218</v>
      </c>
      <c r="E37" s="88"/>
      <c r="F37" s="12"/>
      <c r="G37" s="23">
        <v>10000</v>
      </c>
      <c r="H37" s="178" t="s">
        <v>455</v>
      </c>
      <c r="I37" s="2"/>
    </row>
    <row r="38" spans="1:12">
      <c r="C38" s="38">
        <v>42731</v>
      </c>
      <c r="D38" s="122" t="s">
        <v>697</v>
      </c>
      <c r="E38" s="12"/>
      <c r="F38" s="12"/>
      <c r="G38" s="245">
        <v>500</v>
      </c>
      <c r="H38" s="183"/>
      <c r="I38" s="2"/>
    </row>
    <row r="39" spans="1:12">
      <c r="C39" s="132"/>
      <c r="D39" s="99"/>
      <c r="E39" s="88"/>
      <c r="F39" s="12"/>
      <c r="G39" s="100"/>
      <c r="H39" s="1"/>
      <c r="I39" s="2"/>
    </row>
    <row r="40" spans="1:12">
      <c r="A40" s="4" t="s">
        <v>35</v>
      </c>
      <c r="B40" s="4" t="s">
        <v>115</v>
      </c>
      <c r="C40" s="232"/>
      <c r="D40" s="12"/>
      <c r="E40" s="88"/>
      <c r="F40" s="12"/>
      <c r="H40" s="97">
        <f>+SUM(G41:G52)</f>
        <v>156696.56</v>
      </c>
      <c r="I40" s="103"/>
      <c r="J40" s="92"/>
    </row>
    <row r="41" spans="1:12">
      <c r="C41" s="15">
        <v>42614</v>
      </c>
      <c r="D41" s="122" t="s">
        <v>598</v>
      </c>
      <c r="E41" s="122"/>
      <c r="F41" s="47"/>
      <c r="G41" s="215">
        <v>3826.7</v>
      </c>
      <c r="H41" s="236"/>
      <c r="I41" s="236" t="s">
        <v>716</v>
      </c>
      <c r="J41" s="142"/>
      <c r="K41" s="1"/>
      <c r="L41" s="92"/>
    </row>
    <row r="42" spans="1:12">
      <c r="C42" s="15">
        <v>42688</v>
      </c>
      <c r="D42" s="122" t="s">
        <v>530</v>
      </c>
      <c r="E42" s="122"/>
      <c r="F42" s="47"/>
      <c r="G42" s="215">
        <v>8541.64</v>
      </c>
      <c r="H42" s="170"/>
      <c r="I42" s="170" t="s">
        <v>718</v>
      </c>
      <c r="J42" s="236" t="s">
        <v>679</v>
      </c>
      <c r="K42" s="1"/>
      <c r="L42" s="92"/>
    </row>
    <row r="43" spans="1:12">
      <c r="C43" s="15">
        <v>42734</v>
      </c>
      <c r="D43" s="122" t="s">
        <v>698</v>
      </c>
      <c r="E43" s="122"/>
      <c r="F43" s="47"/>
      <c r="G43" s="215">
        <v>27919.84</v>
      </c>
      <c r="H43" s="170"/>
      <c r="I43" s="170" t="s">
        <v>707</v>
      </c>
      <c r="J43" s="142"/>
      <c r="K43" s="255"/>
      <c r="L43" s="92"/>
    </row>
    <row r="44" spans="1:12">
      <c r="C44" s="15">
        <v>42734</v>
      </c>
      <c r="D44" s="122" t="s">
        <v>699</v>
      </c>
      <c r="E44" s="122"/>
      <c r="F44" s="47"/>
      <c r="G44" s="215">
        <v>3247.11</v>
      </c>
      <c r="I44" s="2" t="s">
        <v>719</v>
      </c>
      <c r="J44" s="170" t="s">
        <v>708</v>
      </c>
      <c r="K44" s="1"/>
      <c r="L44" s="92"/>
    </row>
    <row r="45" spans="1:12">
      <c r="C45" s="15">
        <v>42734</v>
      </c>
      <c r="D45" s="122" t="s">
        <v>700</v>
      </c>
      <c r="E45" s="122"/>
      <c r="F45" s="47"/>
      <c r="G45" s="215">
        <v>55000</v>
      </c>
      <c r="H45" s="170"/>
      <c r="I45" s="170" t="s">
        <v>713</v>
      </c>
      <c r="J45" s="142"/>
      <c r="K45" s="1"/>
      <c r="L45" s="92"/>
    </row>
    <row r="46" spans="1:12">
      <c r="C46" s="15">
        <v>42733</v>
      </c>
      <c r="D46" s="122" t="s">
        <v>701</v>
      </c>
      <c r="E46" s="122"/>
      <c r="F46" s="47"/>
      <c r="G46" s="215">
        <v>25000</v>
      </c>
      <c r="H46" s="170"/>
      <c r="I46" s="170" t="s">
        <v>713</v>
      </c>
      <c r="J46" s="142"/>
      <c r="K46" s="1"/>
      <c r="L46" s="92"/>
    </row>
    <row r="47" spans="1:12">
      <c r="C47" s="15">
        <v>42733</v>
      </c>
      <c r="D47" s="122" t="s">
        <v>530</v>
      </c>
      <c r="E47" s="122"/>
      <c r="F47" s="47"/>
      <c r="G47" s="215">
        <v>20000</v>
      </c>
      <c r="H47" s="170"/>
      <c r="I47" s="170" t="s">
        <v>709</v>
      </c>
      <c r="J47" s="142"/>
      <c r="K47" s="1"/>
      <c r="L47" s="92"/>
    </row>
    <row r="48" spans="1:12">
      <c r="C48" s="15">
        <v>42728</v>
      </c>
      <c r="D48" s="122" t="s">
        <v>702</v>
      </c>
      <c r="E48" s="122"/>
      <c r="F48" s="47"/>
      <c r="G48" s="215">
        <v>1840</v>
      </c>
      <c r="H48" s="170"/>
      <c r="I48" s="170" t="s">
        <v>717</v>
      </c>
      <c r="J48" s="142"/>
      <c r="K48" s="1"/>
      <c r="L48" s="92"/>
    </row>
    <row r="49" spans="3:13">
      <c r="C49" s="15">
        <v>42727</v>
      </c>
      <c r="D49" s="122" t="s">
        <v>703</v>
      </c>
      <c r="E49" s="122"/>
      <c r="F49" s="47"/>
      <c r="G49" s="215">
        <v>1025</v>
      </c>
      <c r="H49" s="170"/>
      <c r="I49" s="170" t="s">
        <v>710</v>
      </c>
      <c r="J49" s="142"/>
      <c r="K49" s="1"/>
      <c r="L49" s="92"/>
    </row>
    <row r="50" spans="3:13">
      <c r="C50" s="15">
        <v>42712</v>
      </c>
      <c r="D50" s="122" t="s">
        <v>704</v>
      </c>
      <c r="E50" s="122"/>
      <c r="F50" s="47"/>
      <c r="G50" s="215">
        <v>1921</v>
      </c>
      <c r="H50" s="170"/>
      <c r="I50" s="170" t="s">
        <v>714</v>
      </c>
      <c r="J50" s="142"/>
      <c r="K50" s="1"/>
      <c r="L50" s="92"/>
    </row>
    <row r="51" spans="3:13">
      <c r="C51" s="38">
        <v>42711</v>
      </c>
      <c r="D51" s="122" t="s">
        <v>705</v>
      </c>
      <c r="E51" s="122"/>
      <c r="F51" s="47"/>
      <c r="G51" s="245">
        <v>3030</v>
      </c>
      <c r="H51" s="170"/>
      <c r="I51" s="170" t="s">
        <v>715</v>
      </c>
      <c r="J51" s="142" t="s">
        <v>711</v>
      </c>
      <c r="K51" s="1"/>
      <c r="L51" s="92"/>
    </row>
    <row r="52" spans="3:13">
      <c r="C52" s="15">
        <v>42705</v>
      </c>
      <c r="D52" s="122" t="s">
        <v>706</v>
      </c>
      <c r="E52" s="122"/>
      <c r="F52" s="47"/>
      <c r="G52" s="215">
        <v>5345.27</v>
      </c>
      <c r="H52" s="170"/>
      <c r="I52" s="170" t="s">
        <v>712</v>
      </c>
      <c r="J52" s="142"/>
      <c r="K52" s="1"/>
      <c r="L52" s="92"/>
    </row>
    <row r="53" spans="3:13">
      <c r="C53" s="15"/>
      <c r="D53" s="122"/>
      <c r="E53" s="122"/>
      <c r="F53" s="47"/>
      <c r="G53" s="215"/>
      <c r="H53" s="236"/>
      <c r="I53" s="236"/>
      <c r="J53" s="142"/>
      <c r="K53" s="1"/>
      <c r="L53" s="92"/>
    </row>
    <row r="55" spans="3:13">
      <c r="D55" s="2" t="s">
        <v>261</v>
      </c>
      <c r="F55" s="4" t="s">
        <v>158</v>
      </c>
      <c r="G55" s="3">
        <f>+H6+H8-H22+H35-H40</f>
        <v>5552987.5699999975</v>
      </c>
    </row>
    <row r="56" spans="3:13" ht="12" thickBot="1">
      <c r="F56" s="4" t="s">
        <v>159</v>
      </c>
      <c r="G56" s="254">
        <v>5503105.2200000007</v>
      </c>
      <c r="I56" s="23"/>
      <c r="J56" s="44"/>
    </row>
    <row r="57" spans="3:13" ht="12" thickTop="1">
      <c r="F57" s="4" t="s">
        <v>124</v>
      </c>
      <c r="G57" s="93">
        <f>+G55-G56</f>
        <v>49882.349999996834</v>
      </c>
      <c r="H57" s="7" t="s">
        <v>261</v>
      </c>
      <c r="I57" s="32"/>
    </row>
    <row r="59" spans="3:13">
      <c r="G59" s="7"/>
    </row>
    <row r="61" spans="3:13">
      <c r="C61" s="253"/>
      <c r="D61" s="129"/>
      <c r="E61" s="2"/>
      <c r="F61" s="87"/>
    </row>
    <row r="62" spans="3:13" ht="15">
      <c r="C62" s="222"/>
      <c r="D62" s="198"/>
      <c r="E62"/>
      <c r="F62"/>
      <c r="G62"/>
      <c r="H62"/>
      <c r="I62"/>
      <c r="J62"/>
      <c r="K62"/>
      <c r="L62"/>
      <c r="M62" s="199"/>
    </row>
    <row r="67" spans="5:5">
      <c r="E67" s="87" t="s">
        <v>261</v>
      </c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57"/>
  <sheetViews>
    <sheetView tabSelected="1" topLeftCell="A26" workbookViewId="0">
      <selection activeCell="I49" sqref="I49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3.85546875" style="2" customWidth="1"/>
    <col min="5" max="5" width="36.85546875" style="87" customWidth="1"/>
    <col min="6" max="6" width="13.7109375" style="2" customWidth="1"/>
    <col min="7" max="7" width="11.140625" style="2" bestFit="1" customWidth="1"/>
    <col min="8" max="8" width="17.57031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12" thickBot="1">
      <c r="A3" s="262" t="s">
        <v>680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4932239.2199999979</v>
      </c>
    </row>
    <row r="8" spans="1:10">
      <c r="A8" s="4" t="s">
        <v>3</v>
      </c>
      <c r="B8" s="4" t="s">
        <v>4</v>
      </c>
      <c r="H8" s="5">
        <f>+SUM(G11:G17)</f>
        <v>761970.71</v>
      </c>
    </row>
    <row r="10" spans="1:10">
      <c r="B10" s="260" t="s">
        <v>5</v>
      </c>
      <c r="C10" s="260" t="s">
        <v>6</v>
      </c>
      <c r="D10" s="260" t="s">
        <v>7</v>
      </c>
      <c r="G10" s="260" t="s">
        <v>8</v>
      </c>
      <c r="H10" s="139"/>
      <c r="I10" s="139"/>
    </row>
    <row r="11" spans="1:10">
      <c r="B11" s="142" t="s">
        <v>681</v>
      </c>
      <c r="C11" s="141">
        <v>42733</v>
      </c>
      <c r="D11" s="142" t="s">
        <v>29</v>
      </c>
      <c r="E11" s="142" t="s">
        <v>29</v>
      </c>
      <c r="G11" s="214">
        <v>26979.85</v>
      </c>
      <c r="H11" s="189" t="s">
        <v>243</v>
      </c>
      <c r="I11" s="139"/>
      <c r="J11" s="7"/>
    </row>
    <row r="12" spans="1:10">
      <c r="B12" s="142" t="s">
        <v>682</v>
      </c>
      <c r="C12" s="141">
        <v>42733</v>
      </c>
      <c r="D12" s="142" t="s">
        <v>29</v>
      </c>
      <c r="E12" s="142" t="s">
        <v>29</v>
      </c>
      <c r="G12" s="214">
        <v>221356.98</v>
      </c>
      <c r="H12" s="189" t="s">
        <v>242</v>
      </c>
      <c r="I12" s="139"/>
      <c r="J12" s="7"/>
    </row>
    <row r="13" spans="1:10">
      <c r="B13" s="142" t="s">
        <v>684</v>
      </c>
      <c r="C13" s="141">
        <v>42734</v>
      </c>
      <c r="D13" s="142" t="s">
        <v>30</v>
      </c>
      <c r="E13" s="142" t="s">
        <v>30</v>
      </c>
      <c r="G13" s="214">
        <v>41277.31</v>
      </c>
      <c r="H13" s="189" t="s">
        <v>240</v>
      </c>
      <c r="I13" s="139"/>
      <c r="J13" s="7"/>
    </row>
    <row r="14" spans="1:10">
      <c r="B14" s="142" t="s">
        <v>685</v>
      </c>
      <c r="C14" s="141">
        <v>42734</v>
      </c>
      <c r="D14" s="142" t="s">
        <v>29</v>
      </c>
      <c r="E14" s="142" t="s">
        <v>29</v>
      </c>
      <c r="G14" s="214">
        <v>415055.24</v>
      </c>
      <c r="H14" s="189" t="s">
        <v>241</v>
      </c>
      <c r="I14" s="139"/>
      <c r="J14" s="7"/>
    </row>
    <row r="15" spans="1:10">
      <c r="B15" s="142" t="s">
        <v>686</v>
      </c>
      <c r="C15" s="141">
        <v>42735</v>
      </c>
      <c r="D15" s="142" t="s">
        <v>30</v>
      </c>
      <c r="E15" s="142" t="s">
        <v>30</v>
      </c>
      <c r="G15" s="214">
        <v>39598.83</v>
      </c>
      <c r="H15" s="189" t="s">
        <v>240</v>
      </c>
      <c r="I15" s="139"/>
      <c r="J15" s="7"/>
    </row>
    <row r="16" spans="1:10">
      <c r="B16" s="142" t="s">
        <v>687</v>
      </c>
      <c r="C16" s="141">
        <v>42735</v>
      </c>
      <c r="D16" s="142" t="s">
        <v>29</v>
      </c>
      <c r="E16" s="142" t="s">
        <v>29</v>
      </c>
      <c r="G16" s="214">
        <v>16695.5</v>
      </c>
      <c r="H16" s="189" t="s">
        <v>239</v>
      </c>
      <c r="I16" s="139"/>
      <c r="J16" s="7"/>
    </row>
    <row r="17" spans="1:10">
      <c r="B17" s="142"/>
      <c r="C17" s="141"/>
      <c r="D17" s="142"/>
      <c r="E17" s="142"/>
      <c r="G17" s="214">
        <v>1007</v>
      </c>
      <c r="H17" s="189" t="s">
        <v>238</v>
      </c>
      <c r="I17" s="139"/>
      <c r="J17" s="7"/>
    </row>
    <row r="18" spans="1:10">
      <c r="B18" s="47"/>
      <c r="C18" s="125"/>
      <c r="D18" s="14"/>
      <c r="E18" s="89"/>
      <c r="G18" s="94"/>
      <c r="H18" s="189"/>
      <c r="I18" s="139"/>
      <c r="J18" s="7"/>
    </row>
    <row r="19" spans="1:10">
      <c r="A19" s="4" t="s">
        <v>35</v>
      </c>
      <c r="B19" s="4" t="s">
        <v>36</v>
      </c>
      <c r="H19" s="5">
        <f>+SUM(G21:G28)</f>
        <v>61722.61</v>
      </c>
    </row>
    <row r="21" spans="1:10">
      <c r="B21" s="12" t="s">
        <v>281</v>
      </c>
      <c r="C21" s="126">
        <v>42405</v>
      </c>
      <c r="D21" s="88" t="s">
        <v>282</v>
      </c>
      <c r="E21" s="88" t="s">
        <v>288</v>
      </c>
      <c r="F21" s="12"/>
      <c r="G21" s="100">
        <v>1160</v>
      </c>
      <c r="H21" s="114"/>
    </row>
    <row r="22" spans="1:10">
      <c r="B22" s="142" t="s">
        <v>614</v>
      </c>
      <c r="C22" s="141">
        <v>42646</v>
      </c>
      <c r="D22" s="142" t="s">
        <v>615</v>
      </c>
      <c r="E22" s="142" t="s">
        <v>616</v>
      </c>
      <c r="F22" s="12"/>
      <c r="G22" s="264">
        <v>516.61</v>
      </c>
      <c r="H22" s="114"/>
    </row>
    <row r="23" spans="1:10">
      <c r="B23" s="142" t="s">
        <v>647</v>
      </c>
      <c r="C23" s="141">
        <v>42675</v>
      </c>
      <c r="D23" s="142" t="s">
        <v>648</v>
      </c>
      <c r="E23" s="142" t="s">
        <v>659</v>
      </c>
      <c r="F23" s="12"/>
      <c r="G23" s="264">
        <v>500</v>
      </c>
      <c r="H23" s="114"/>
    </row>
    <row r="24" spans="1:10">
      <c r="B24" s="142" t="s">
        <v>649</v>
      </c>
      <c r="C24" s="141">
        <v>42675</v>
      </c>
      <c r="D24" s="142" t="s">
        <v>650</v>
      </c>
      <c r="E24" s="142" t="s">
        <v>660</v>
      </c>
      <c r="F24" s="12"/>
      <c r="G24" s="264">
        <v>5000</v>
      </c>
      <c r="H24" s="114" t="s">
        <v>247</v>
      </c>
    </row>
    <row r="25" spans="1:10">
      <c r="B25" s="142" t="s">
        <v>689</v>
      </c>
      <c r="C25" s="141">
        <v>42725</v>
      </c>
      <c r="D25" s="142" t="s">
        <v>692</v>
      </c>
      <c r="E25" s="142" t="s">
        <v>480</v>
      </c>
      <c r="F25" s="12"/>
      <c r="G25" s="214">
        <v>2630</v>
      </c>
      <c r="H25" s="114" t="s">
        <v>246</v>
      </c>
    </row>
    <row r="26" spans="1:10">
      <c r="B26" s="142" t="s">
        <v>690</v>
      </c>
      <c r="C26" s="141">
        <v>42725</v>
      </c>
      <c r="D26" s="142" t="s">
        <v>693</v>
      </c>
      <c r="E26" s="142" t="s">
        <v>695</v>
      </c>
      <c r="F26" s="12"/>
      <c r="G26" s="214">
        <v>45900</v>
      </c>
      <c r="H26" s="114" t="s">
        <v>245</v>
      </c>
    </row>
    <row r="27" spans="1:10">
      <c r="B27" s="142" t="s">
        <v>691</v>
      </c>
      <c r="C27" s="141">
        <v>42733</v>
      </c>
      <c r="D27" s="142" t="s">
        <v>694</v>
      </c>
      <c r="E27" s="142" t="s">
        <v>696</v>
      </c>
      <c r="F27" s="12"/>
      <c r="G27" s="214">
        <v>6016</v>
      </c>
      <c r="H27" s="114" t="s">
        <v>244</v>
      </c>
    </row>
    <row r="28" spans="1:10">
      <c r="B28" s="142"/>
      <c r="C28" s="141"/>
      <c r="D28" s="142"/>
      <c r="E28" s="142"/>
      <c r="F28" s="12"/>
      <c r="G28" s="264"/>
      <c r="H28" s="114"/>
    </row>
    <row r="29" spans="1:10">
      <c r="B29" s="47"/>
      <c r="C29" s="130"/>
      <c r="D29" s="47"/>
      <c r="E29" s="47"/>
      <c r="G29" s="265"/>
      <c r="H29" s="231"/>
    </row>
    <row r="30" spans="1:10">
      <c r="A30" s="4" t="s">
        <v>3</v>
      </c>
      <c r="B30" s="4" t="s">
        <v>97</v>
      </c>
      <c r="H30" s="97">
        <f>+SUM(G32:G33)</f>
        <v>10500</v>
      </c>
      <c r="J30" s="2" t="s">
        <v>542</v>
      </c>
    </row>
    <row r="32" spans="1:10">
      <c r="C32" s="132">
        <v>42382</v>
      </c>
      <c r="D32" s="99" t="s">
        <v>218</v>
      </c>
      <c r="E32" s="88"/>
      <c r="F32" s="12"/>
      <c r="G32" s="100">
        <v>10000</v>
      </c>
      <c r="I32" s="178" t="s">
        <v>455</v>
      </c>
    </row>
    <row r="33" spans="1:10">
      <c r="C33" s="38">
        <v>42731</v>
      </c>
      <c r="D33" s="122" t="s">
        <v>697</v>
      </c>
      <c r="E33" s="12"/>
      <c r="F33" s="12"/>
      <c r="G33" s="245">
        <v>500</v>
      </c>
      <c r="H33" s="183"/>
      <c r="I33" s="2"/>
    </row>
    <row r="34" spans="1:10">
      <c r="C34" s="132"/>
      <c r="D34" s="99"/>
      <c r="E34" s="88"/>
      <c r="F34" s="12"/>
      <c r="G34" s="100"/>
      <c r="H34" s="1"/>
      <c r="I34" s="2"/>
    </row>
    <row r="35" spans="1:10">
      <c r="A35" s="4" t="s">
        <v>35</v>
      </c>
      <c r="B35" s="4" t="s">
        <v>115</v>
      </c>
      <c r="C35" s="232"/>
      <c r="D35" s="12"/>
      <c r="E35" s="88"/>
      <c r="F35" s="12"/>
      <c r="H35" s="97">
        <f>+SUM(G36:G45)</f>
        <v>135671.56</v>
      </c>
      <c r="I35" s="103"/>
      <c r="J35" s="92"/>
    </row>
    <row r="36" spans="1:10">
      <c r="C36" s="243">
        <v>42614</v>
      </c>
      <c r="D36" s="240" t="s">
        <v>598</v>
      </c>
      <c r="E36" s="240"/>
      <c r="F36" s="241"/>
      <c r="G36" s="244">
        <v>3826.7</v>
      </c>
      <c r="I36" s="236" t="s">
        <v>716</v>
      </c>
      <c r="J36" s="142"/>
    </row>
    <row r="37" spans="1:10">
      <c r="C37" s="15">
        <v>42688</v>
      </c>
      <c r="D37" s="122" t="s">
        <v>530</v>
      </c>
      <c r="E37" s="240"/>
      <c r="F37" s="241"/>
      <c r="G37" s="215">
        <v>8541.64</v>
      </c>
      <c r="I37" s="170" t="s">
        <v>251</v>
      </c>
      <c r="J37" s="236" t="s">
        <v>679</v>
      </c>
    </row>
    <row r="38" spans="1:10">
      <c r="C38" s="15">
        <v>42734</v>
      </c>
      <c r="D38" s="266" t="s">
        <v>698</v>
      </c>
      <c r="E38" s="240"/>
      <c r="F38" s="241"/>
      <c r="G38" s="215">
        <v>27919.84</v>
      </c>
      <c r="I38" s="170" t="s">
        <v>250</v>
      </c>
      <c r="J38" s="142"/>
    </row>
    <row r="39" spans="1:10">
      <c r="C39" s="15">
        <v>42734</v>
      </c>
      <c r="D39" s="122" t="s">
        <v>699</v>
      </c>
      <c r="E39" s="240"/>
      <c r="F39" s="241"/>
      <c r="G39" s="215">
        <v>3247.11</v>
      </c>
      <c r="I39" s="2" t="s">
        <v>252</v>
      </c>
      <c r="J39" s="170" t="s">
        <v>708</v>
      </c>
    </row>
    <row r="40" spans="1:10">
      <c r="C40" s="15">
        <v>42734</v>
      </c>
      <c r="D40" s="122" t="s">
        <v>700</v>
      </c>
      <c r="E40" s="240"/>
      <c r="F40" s="241"/>
      <c r="G40" s="215">
        <v>55000</v>
      </c>
      <c r="I40" s="170" t="s">
        <v>249</v>
      </c>
      <c r="J40" s="142"/>
    </row>
    <row r="41" spans="1:10">
      <c r="C41" s="15">
        <v>42733</v>
      </c>
      <c r="D41" s="122" t="s">
        <v>701</v>
      </c>
      <c r="E41" s="240"/>
      <c r="F41" s="241"/>
      <c r="G41" s="215">
        <v>25000</v>
      </c>
      <c r="I41" s="170" t="s">
        <v>248</v>
      </c>
      <c r="J41" s="142"/>
    </row>
    <row r="42" spans="1:10">
      <c r="C42" s="15">
        <v>42728</v>
      </c>
      <c r="D42" s="122" t="s">
        <v>702</v>
      </c>
      <c r="E42" s="240"/>
      <c r="F42" s="241"/>
      <c r="G42" s="215">
        <v>1840</v>
      </c>
      <c r="I42" s="170" t="s">
        <v>717</v>
      </c>
      <c r="J42" s="142"/>
    </row>
    <row r="43" spans="1:10">
      <c r="C43" s="15">
        <v>42712</v>
      </c>
      <c r="D43" s="122" t="s">
        <v>704</v>
      </c>
      <c r="E43" s="240"/>
      <c r="F43" s="241"/>
      <c r="G43" s="215">
        <v>1921</v>
      </c>
      <c r="I43" s="170" t="s">
        <v>714</v>
      </c>
      <c r="J43" s="142"/>
    </row>
    <row r="44" spans="1:10">
      <c r="C44" s="38">
        <v>42711</v>
      </c>
      <c r="D44" s="122" t="s">
        <v>705</v>
      </c>
      <c r="E44" s="240"/>
      <c r="F44" s="241"/>
      <c r="G44" s="245">
        <v>3030</v>
      </c>
      <c r="I44" s="140" t="s">
        <v>720</v>
      </c>
      <c r="J44" s="142" t="s">
        <v>711</v>
      </c>
    </row>
    <row r="45" spans="1:10">
      <c r="C45" s="15">
        <v>42705</v>
      </c>
      <c r="D45" s="122" t="s">
        <v>706</v>
      </c>
      <c r="E45" s="240"/>
      <c r="F45" s="241"/>
      <c r="G45" s="215">
        <v>5345.27</v>
      </c>
      <c r="I45" s="140" t="s">
        <v>721</v>
      </c>
      <c r="J45" s="142"/>
    </row>
    <row r="46" spans="1:10">
      <c r="C46" s="15"/>
      <c r="D46" s="122"/>
      <c r="E46" s="240"/>
      <c r="F46" s="241"/>
      <c r="G46" s="215"/>
      <c r="H46" s="236"/>
      <c r="I46" s="142"/>
      <c r="J46" s="1"/>
    </row>
    <row r="47" spans="1:10">
      <c r="C47" s="15"/>
      <c r="D47" s="122"/>
      <c r="E47" s="240"/>
      <c r="F47" s="241"/>
      <c r="G47" s="215"/>
      <c r="H47" s="236"/>
      <c r="I47" s="142"/>
      <c r="J47" s="1"/>
    </row>
    <row r="48" spans="1:10">
      <c r="C48" s="243"/>
      <c r="D48" s="240"/>
      <c r="E48" s="240"/>
      <c r="F48" s="241"/>
      <c r="G48" s="244"/>
      <c r="H48" s="236"/>
      <c r="I48" s="142"/>
      <c r="J48" s="1" t="s">
        <v>261</v>
      </c>
    </row>
    <row r="50" spans="3:13">
      <c r="D50" s="2" t="s">
        <v>261</v>
      </c>
      <c r="F50" s="4" t="s">
        <v>158</v>
      </c>
      <c r="G50" s="92">
        <f>+H6+H8-H19+H30-H35</f>
        <v>5507315.7599999979</v>
      </c>
    </row>
    <row r="51" spans="3:13" ht="12" thickBot="1">
      <c r="F51" s="4" t="s">
        <v>159</v>
      </c>
      <c r="G51" s="254">
        <v>5507219.9000000013</v>
      </c>
      <c r="I51" s="100"/>
      <c r="J51" s="44"/>
    </row>
    <row r="52" spans="3:13" ht="12" thickTop="1">
      <c r="F52" s="4" t="s">
        <v>124</v>
      </c>
      <c r="G52" s="93">
        <f>+G50-G51</f>
        <v>95.859999996609986</v>
      </c>
      <c r="H52" s="7" t="s">
        <v>261</v>
      </c>
      <c r="I52" s="32"/>
    </row>
    <row r="54" spans="3:13">
      <c r="G54" s="7"/>
    </row>
    <row r="56" spans="3:13">
      <c r="C56" s="260"/>
      <c r="D56" s="129"/>
      <c r="E56" s="2"/>
      <c r="F56" s="87"/>
    </row>
    <row r="57" spans="3:13" ht="15">
      <c r="C57" s="222"/>
      <c r="D57" s="198"/>
      <c r="E57"/>
      <c r="F57"/>
      <c r="G57"/>
      <c r="H57"/>
      <c r="I57"/>
      <c r="J57"/>
      <c r="K57"/>
      <c r="L57"/>
      <c r="M57" s="199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1"/>
  <sheetViews>
    <sheetView topLeftCell="A55" workbookViewId="0">
      <selection activeCell="H74" sqref="H74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1.7109375" style="2" customWidth="1"/>
    <col min="5" max="5" width="39.42578125" style="2" customWidth="1"/>
    <col min="6" max="6" width="13.85546875" style="2" customWidth="1"/>
    <col min="7" max="7" width="11.140625" style="2" bestFit="1" customWidth="1"/>
    <col min="8" max="8" width="16.140625" style="2" customWidth="1"/>
    <col min="9" max="9" width="48.42578125" style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31.5" customHeight="1" thickBot="1">
      <c r="A3" s="262" t="s">
        <v>196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4" t="s">
        <v>2</v>
      </c>
      <c r="H6" s="59">
        <v>4054648.81</v>
      </c>
    </row>
    <row r="8" spans="1:10">
      <c r="A8" s="4" t="s">
        <v>3</v>
      </c>
      <c r="B8" s="4" t="s">
        <v>4</v>
      </c>
      <c r="H8" s="45">
        <f>+SUM(G11:G29)</f>
        <v>423890.82</v>
      </c>
    </row>
    <row r="10" spans="1:10">
      <c r="B10" s="46" t="s">
        <v>5</v>
      </c>
      <c r="C10" s="185" t="s">
        <v>6</v>
      </c>
      <c r="D10" s="46" t="s">
        <v>7</v>
      </c>
      <c r="G10" s="46" t="s">
        <v>8</v>
      </c>
      <c r="H10" s="189"/>
    </row>
    <row r="11" spans="1:10">
      <c r="B11" s="2" t="s">
        <v>9</v>
      </c>
      <c r="C11" s="125">
        <v>42094</v>
      </c>
      <c r="D11" s="2" t="s">
        <v>10</v>
      </c>
      <c r="E11" s="2" t="s">
        <v>11</v>
      </c>
      <c r="G11" s="3">
        <v>53102.21</v>
      </c>
      <c r="H11" s="189"/>
    </row>
    <row r="12" spans="1:10">
      <c r="B12" s="2" t="s">
        <v>13</v>
      </c>
      <c r="C12" s="125">
        <v>42094</v>
      </c>
      <c r="D12" s="2" t="s">
        <v>14</v>
      </c>
      <c r="E12" s="2" t="s">
        <v>15</v>
      </c>
      <c r="G12" s="3">
        <v>7006.64</v>
      </c>
      <c r="H12" s="189"/>
    </row>
    <row r="13" spans="1:10">
      <c r="B13" s="2" t="s">
        <v>16</v>
      </c>
      <c r="C13" s="126">
        <v>42209</v>
      </c>
      <c r="D13" s="12" t="s">
        <v>17</v>
      </c>
      <c r="E13" s="12" t="s">
        <v>18</v>
      </c>
      <c r="F13" s="12"/>
      <c r="G13" s="23">
        <v>133.5</v>
      </c>
      <c r="H13" s="189" t="s">
        <v>19</v>
      </c>
    </row>
    <row r="14" spans="1:10">
      <c r="B14" s="2" t="s">
        <v>168</v>
      </c>
      <c r="C14" s="125">
        <v>42397</v>
      </c>
      <c r="D14" s="2" t="s">
        <v>29</v>
      </c>
      <c r="E14" s="49" t="s">
        <v>29</v>
      </c>
      <c r="F14" s="12"/>
      <c r="G14" s="3">
        <v>600</v>
      </c>
      <c r="H14" s="189" t="s">
        <v>251</v>
      </c>
      <c r="J14" s="7"/>
    </row>
    <row r="15" spans="1:10">
      <c r="B15" s="2" t="s">
        <v>169</v>
      </c>
      <c r="C15" s="125">
        <v>42398</v>
      </c>
      <c r="D15" s="2" t="s">
        <v>29</v>
      </c>
      <c r="E15" s="49" t="s">
        <v>186</v>
      </c>
      <c r="F15" s="12"/>
      <c r="G15" s="3">
        <v>20000</v>
      </c>
      <c r="H15" s="189" t="s">
        <v>252</v>
      </c>
      <c r="J15" s="7"/>
    </row>
    <row r="16" spans="1:10">
      <c r="B16" s="2" t="s">
        <v>170</v>
      </c>
      <c r="C16" s="125">
        <v>42398</v>
      </c>
      <c r="D16" s="2" t="s">
        <v>30</v>
      </c>
      <c r="E16" s="49" t="s">
        <v>30</v>
      </c>
      <c r="F16" s="12"/>
      <c r="G16" s="3">
        <v>38793.31</v>
      </c>
      <c r="H16" s="189" t="s">
        <v>253</v>
      </c>
      <c r="J16" s="7"/>
    </row>
    <row r="17" spans="1:10">
      <c r="B17" s="2" t="s">
        <v>171</v>
      </c>
      <c r="C17" s="125">
        <v>42398</v>
      </c>
      <c r="D17" s="2" t="s">
        <v>30</v>
      </c>
      <c r="E17" s="49" t="s">
        <v>30</v>
      </c>
      <c r="F17" s="12"/>
      <c r="G17" s="3">
        <v>18183.189999999999</v>
      </c>
      <c r="H17" s="189" t="s">
        <v>253</v>
      </c>
      <c r="J17" s="7"/>
    </row>
    <row r="18" spans="1:10">
      <c r="B18" s="2" t="s">
        <v>172</v>
      </c>
      <c r="C18" s="125">
        <v>42399</v>
      </c>
      <c r="D18" s="2" t="s">
        <v>29</v>
      </c>
      <c r="E18" s="49" t="s">
        <v>187</v>
      </c>
      <c r="F18" s="12"/>
      <c r="G18" s="3">
        <v>20000</v>
      </c>
      <c r="H18" s="189" t="s">
        <v>254</v>
      </c>
      <c r="J18" s="7"/>
    </row>
    <row r="19" spans="1:10">
      <c r="B19" s="2" t="s">
        <v>173</v>
      </c>
      <c r="C19" s="125">
        <v>42399</v>
      </c>
      <c r="D19" s="2" t="s">
        <v>29</v>
      </c>
      <c r="E19" s="49" t="s">
        <v>188</v>
      </c>
      <c r="F19" s="12"/>
      <c r="G19" s="3">
        <v>20000</v>
      </c>
      <c r="H19" s="189" t="s">
        <v>254</v>
      </c>
      <c r="J19" s="7"/>
    </row>
    <row r="20" spans="1:10">
      <c r="B20" s="2" t="s">
        <v>174</v>
      </c>
      <c r="C20" s="125">
        <v>42399</v>
      </c>
      <c r="D20" s="2" t="s">
        <v>182</v>
      </c>
      <c r="E20" s="49" t="s">
        <v>189</v>
      </c>
      <c r="F20" s="12"/>
      <c r="G20" s="3">
        <v>55977.41</v>
      </c>
      <c r="H20" s="189" t="s">
        <v>255</v>
      </c>
      <c r="J20" s="7"/>
    </row>
    <row r="21" spans="1:10">
      <c r="B21" s="2" t="s">
        <v>175</v>
      </c>
      <c r="C21" s="125">
        <v>42399</v>
      </c>
      <c r="D21" s="2" t="s">
        <v>183</v>
      </c>
      <c r="E21" s="49" t="s">
        <v>190</v>
      </c>
      <c r="F21" s="12"/>
      <c r="G21" s="3">
        <v>12000</v>
      </c>
      <c r="H21" s="189" t="s">
        <v>259</v>
      </c>
      <c r="J21" s="7"/>
    </row>
    <row r="22" spans="1:10">
      <c r="B22" s="2" t="s">
        <v>176</v>
      </c>
      <c r="C22" s="125">
        <v>42399</v>
      </c>
      <c r="D22" s="2" t="s">
        <v>30</v>
      </c>
      <c r="E22" s="49" t="s">
        <v>30</v>
      </c>
      <c r="F22" s="12"/>
      <c r="G22" s="3">
        <v>46064.6</v>
      </c>
      <c r="H22" s="189" t="s">
        <v>259</v>
      </c>
      <c r="J22" s="7"/>
    </row>
    <row r="23" spans="1:10">
      <c r="B23" s="2" t="s">
        <v>177</v>
      </c>
      <c r="C23" s="125">
        <v>42399</v>
      </c>
      <c r="D23" s="2" t="s">
        <v>29</v>
      </c>
      <c r="E23" s="49" t="s">
        <v>29</v>
      </c>
      <c r="F23" s="12"/>
      <c r="G23" s="3">
        <v>37330.51</v>
      </c>
      <c r="H23" s="189" t="s">
        <v>260</v>
      </c>
      <c r="J23" s="7"/>
    </row>
    <row r="24" spans="1:10">
      <c r="B24" s="2" t="s">
        <v>178</v>
      </c>
      <c r="C24" s="125">
        <v>42400</v>
      </c>
      <c r="D24" s="2" t="s">
        <v>184</v>
      </c>
      <c r="E24" s="49" t="s">
        <v>191</v>
      </c>
      <c r="F24" s="12"/>
      <c r="G24" s="3">
        <v>20000</v>
      </c>
      <c r="H24" s="189" t="s">
        <v>256</v>
      </c>
      <c r="J24" s="7"/>
    </row>
    <row r="25" spans="1:10">
      <c r="B25" s="2" t="s">
        <v>179</v>
      </c>
      <c r="C25" s="125">
        <v>42400</v>
      </c>
      <c r="D25" s="2" t="s">
        <v>30</v>
      </c>
      <c r="E25" s="49" t="s">
        <v>192</v>
      </c>
      <c r="F25" s="12"/>
      <c r="G25" s="3">
        <v>40000</v>
      </c>
      <c r="H25" s="189">
        <v>2</v>
      </c>
      <c r="J25" s="7"/>
    </row>
    <row r="26" spans="1:10">
      <c r="B26" s="2" t="s">
        <v>180</v>
      </c>
      <c r="C26" s="125">
        <v>42400</v>
      </c>
      <c r="D26" s="2" t="s">
        <v>185</v>
      </c>
      <c r="E26" s="49" t="s">
        <v>193</v>
      </c>
      <c r="F26" s="12"/>
      <c r="G26" s="3">
        <v>20000</v>
      </c>
      <c r="H26" s="189" t="s">
        <v>256</v>
      </c>
      <c r="J26" s="7"/>
    </row>
    <row r="27" spans="1:10">
      <c r="B27" s="2" t="s">
        <v>181</v>
      </c>
      <c r="C27" s="125">
        <v>42400</v>
      </c>
      <c r="D27" s="2" t="s">
        <v>182</v>
      </c>
      <c r="E27" s="49" t="s">
        <v>194</v>
      </c>
      <c r="F27" s="12"/>
      <c r="G27" s="3">
        <v>10000</v>
      </c>
      <c r="H27" s="189" t="s">
        <v>257</v>
      </c>
      <c r="J27" s="7"/>
    </row>
    <row r="28" spans="1:10">
      <c r="B28" s="47"/>
      <c r="C28" s="125">
        <v>42400</v>
      </c>
      <c r="D28" s="14" t="s">
        <v>19</v>
      </c>
      <c r="E28" s="14" t="s">
        <v>20</v>
      </c>
      <c r="G28" s="16">
        <v>3984.45</v>
      </c>
      <c r="H28" s="189" t="s">
        <v>195</v>
      </c>
      <c r="J28" s="7"/>
    </row>
    <row r="29" spans="1:10">
      <c r="B29" s="12" t="s">
        <v>236</v>
      </c>
      <c r="C29" s="126">
        <v>42382</v>
      </c>
      <c r="D29" s="12" t="s">
        <v>22</v>
      </c>
      <c r="E29" s="12" t="s">
        <v>237</v>
      </c>
      <c r="F29" s="12"/>
      <c r="G29" s="23">
        <v>715</v>
      </c>
      <c r="H29" s="189" t="s">
        <v>258</v>
      </c>
      <c r="J29" s="7"/>
    </row>
    <row r="31" spans="1:10">
      <c r="A31" s="4" t="s">
        <v>35</v>
      </c>
      <c r="B31" s="4" t="s">
        <v>36</v>
      </c>
      <c r="H31" s="45">
        <f>+SUM(G33:G47)</f>
        <v>609614.81999999995</v>
      </c>
    </row>
    <row r="32" spans="1:10">
      <c r="A32" s="4"/>
      <c r="B32" s="4"/>
      <c r="H32" s="45"/>
    </row>
    <row r="33" spans="2:8">
      <c r="B33" s="142" t="s">
        <v>43</v>
      </c>
      <c r="C33" s="152">
        <v>41452</v>
      </c>
      <c r="D33" s="142" t="s">
        <v>44</v>
      </c>
      <c r="E33" s="142" t="s">
        <v>45</v>
      </c>
      <c r="F33" s="142"/>
      <c r="G33" s="173">
        <v>2180.0300000000002</v>
      </c>
      <c r="H33" s="170"/>
    </row>
    <row r="34" spans="2:8">
      <c r="B34" s="2" t="s">
        <v>52</v>
      </c>
      <c r="C34" s="125">
        <v>41810</v>
      </c>
      <c r="D34" s="2" t="s">
        <v>53</v>
      </c>
      <c r="E34" s="2" t="s">
        <v>54</v>
      </c>
      <c r="G34" s="3">
        <v>2842</v>
      </c>
      <c r="H34" s="170"/>
    </row>
    <row r="35" spans="2:8">
      <c r="B35" s="2" t="s">
        <v>58</v>
      </c>
      <c r="C35" s="125">
        <v>41976</v>
      </c>
      <c r="D35" s="2" t="s">
        <v>59</v>
      </c>
      <c r="E35" s="2" t="s">
        <v>60</v>
      </c>
      <c r="G35" s="3">
        <v>10440</v>
      </c>
      <c r="H35" s="183"/>
    </row>
    <row r="36" spans="2:8">
      <c r="B36" s="2" t="s">
        <v>61</v>
      </c>
      <c r="C36" s="125">
        <v>42004</v>
      </c>
      <c r="D36" s="2" t="s">
        <v>62</v>
      </c>
      <c r="E36" s="2" t="s">
        <v>63</v>
      </c>
      <c r="G36" s="3">
        <v>50000</v>
      </c>
      <c r="H36" s="183" t="s">
        <v>64</v>
      </c>
    </row>
    <row r="37" spans="2:8">
      <c r="B37" s="14" t="s">
        <v>87</v>
      </c>
      <c r="C37" s="186">
        <v>42352</v>
      </c>
      <c r="D37" s="14" t="s">
        <v>88</v>
      </c>
      <c r="E37" s="14" t="s">
        <v>89</v>
      </c>
      <c r="G37" s="16">
        <v>429.46</v>
      </c>
      <c r="H37" s="183" t="s">
        <v>246</v>
      </c>
    </row>
    <row r="38" spans="2:8">
      <c r="B38" s="14" t="s">
        <v>92</v>
      </c>
      <c r="C38" s="186">
        <v>42359</v>
      </c>
      <c r="D38" s="14" t="s">
        <v>93</v>
      </c>
      <c r="E38" s="14" t="s">
        <v>91</v>
      </c>
      <c r="G38" s="16">
        <v>20873.61</v>
      </c>
      <c r="H38" s="183" t="s">
        <v>249</v>
      </c>
    </row>
    <row r="39" spans="2:8">
      <c r="B39" s="14" t="s">
        <v>94</v>
      </c>
      <c r="C39" s="186">
        <v>42369</v>
      </c>
      <c r="D39" s="14" t="s">
        <v>95</v>
      </c>
      <c r="E39" s="14" t="s">
        <v>96</v>
      </c>
      <c r="G39" s="16">
        <v>270694.18</v>
      </c>
      <c r="H39" s="183" t="s">
        <v>242</v>
      </c>
    </row>
    <row r="40" spans="2:8">
      <c r="B40" s="2" t="s">
        <v>86</v>
      </c>
      <c r="C40" s="125">
        <v>42377</v>
      </c>
      <c r="D40" s="2" t="s">
        <v>203</v>
      </c>
      <c r="E40" s="49" t="s">
        <v>89</v>
      </c>
      <c r="G40" s="52">
        <v>221.11</v>
      </c>
      <c r="H40" s="190" t="s">
        <v>247</v>
      </c>
    </row>
    <row r="41" spans="2:8">
      <c r="B41" s="2" t="s">
        <v>198</v>
      </c>
      <c r="C41" s="125">
        <v>42390</v>
      </c>
      <c r="D41" s="2" t="s">
        <v>204</v>
      </c>
      <c r="E41" s="49" t="s">
        <v>210</v>
      </c>
      <c r="G41" s="52">
        <v>100000</v>
      </c>
      <c r="H41" s="190" t="s">
        <v>248</v>
      </c>
    </row>
    <row r="42" spans="2:8">
      <c r="B42" s="2" t="s">
        <v>40</v>
      </c>
      <c r="C42" s="125">
        <v>42390</v>
      </c>
      <c r="D42" s="2" t="s">
        <v>205</v>
      </c>
      <c r="E42" s="49" t="s">
        <v>211</v>
      </c>
      <c r="G42" s="52">
        <v>88000</v>
      </c>
      <c r="H42" s="190" t="s">
        <v>243</v>
      </c>
    </row>
    <row r="43" spans="2:8">
      <c r="B43" s="2" t="s">
        <v>199</v>
      </c>
      <c r="C43" s="125">
        <v>42394</v>
      </c>
      <c r="D43" s="2" t="s">
        <v>206</v>
      </c>
      <c r="E43" s="49" t="s">
        <v>89</v>
      </c>
      <c r="G43" s="52">
        <v>270.12</v>
      </c>
      <c r="H43" s="190" t="s">
        <v>245</v>
      </c>
    </row>
    <row r="44" spans="2:8">
      <c r="B44" s="2" t="s">
        <v>200</v>
      </c>
      <c r="C44" s="125">
        <v>42398</v>
      </c>
      <c r="D44" s="2" t="s">
        <v>207</v>
      </c>
      <c r="E44" s="49" t="s">
        <v>212</v>
      </c>
      <c r="G44" s="52">
        <v>3169.48</v>
      </c>
      <c r="H44" s="190" t="s">
        <v>250</v>
      </c>
    </row>
    <row r="45" spans="2:8">
      <c r="B45" s="2" t="s">
        <v>201</v>
      </c>
      <c r="C45" s="125">
        <v>42398</v>
      </c>
      <c r="D45" s="2" t="s">
        <v>208</v>
      </c>
      <c r="E45" s="49" t="s">
        <v>213</v>
      </c>
      <c r="G45" s="52">
        <v>10058.35</v>
      </c>
      <c r="H45" s="190" t="s">
        <v>244</v>
      </c>
    </row>
    <row r="46" spans="2:8">
      <c r="B46" s="2" t="s">
        <v>202</v>
      </c>
      <c r="C46" s="125">
        <v>42398</v>
      </c>
      <c r="D46" s="2" t="s">
        <v>209</v>
      </c>
      <c r="E46" s="49" t="s">
        <v>214</v>
      </c>
      <c r="G46" s="52">
        <v>4180</v>
      </c>
      <c r="H46" s="170"/>
    </row>
    <row r="47" spans="2:8">
      <c r="B47" s="12" t="s">
        <v>297</v>
      </c>
      <c r="C47" s="126">
        <v>42390</v>
      </c>
      <c r="D47" s="12" t="s">
        <v>296</v>
      </c>
      <c r="E47" s="23" t="s">
        <v>298</v>
      </c>
      <c r="G47" s="23">
        <v>46256.480000000003</v>
      </c>
      <c r="H47" s="170"/>
    </row>
    <row r="48" spans="2:8">
      <c r="C48" s="125"/>
      <c r="D48" s="14"/>
      <c r="E48" s="14"/>
      <c r="G48" s="16"/>
    </row>
    <row r="50" spans="1:11">
      <c r="A50" s="4" t="s">
        <v>3</v>
      </c>
      <c r="B50" s="4" t="s">
        <v>97</v>
      </c>
      <c r="H50" s="5">
        <f>+SUM(G52:G52)</f>
        <v>10000</v>
      </c>
    </row>
    <row r="52" spans="1:11">
      <c r="C52" s="187">
        <v>42382</v>
      </c>
      <c r="D52" s="55" t="s">
        <v>218</v>
      </c>
      <c r="E52" s="12"/>
      <c r="F52" s="12"/>
      <c r="G52" s="23">
        <v>10000</v>
      </c>
      <c r="H52" s="183" t="s">
        <v>219</v>
      </c>
      <c r="I52" s="2"/>
    </row>
    <row r="54" spans="1:11">
      <c r="A54" s="4" t="s">
        <v>35</v>
      </c>
      <c r="B54" s="4" t="s">
        <v>115</v>
      </c>
      <c r="H54" s="5">
        <f>+SUM(G55:G73)</f>
        <v>242640.19</v>
      </c>
      <c r="I54" s="31"/>
      <c r="J54" s="3"/>
    </row>
    <row r="55" spans="1:11">
      <c r="C55" s="125">
        <v>41978</v>
      </c>
      <c r="D55" s="2" t="s">
        <v>116</v>
      </c>
      <c r="G55" s="3">
        <v>1248.3699999999999</v>
      </c>
      <c r="H55" s="183"/>
      <c r="I55" s="32"/>
      <c r="J55" s="7"/>
      <c r="K55" s="2"/>
    </row>
    <row r="56" spans="1:11">
      <c r="C56" s="125">
        <v>42011</v>
      </c>
      <c r="D56" s="2" t="s">
        <v>119</v>
      </c>
      <c r="G56" s="3">
        <v>232.01</v>
      </c>
      <c r="H56" s="183"/>
      <c r="K56" s="2"/>
    </row>
    <row r="57" spans="1:11">
      <c r="C57" s="125">
        <v>42039</v>
      </c>
      <c r="D57" s="2" t="s">
        <v>122</v>
      </c>
      <c r="G57" s="145">
        <f>7194.98-3619.14-3030</f>
        <v>545.83999999999969</v>
      </c>
      <c r="H57" s="183"/>
      <c r="K57" s="2"/>
    </row>
    <row r="58" spans="1:11">
      <c r="C58" s="125">
        <v>42179</v>
      </c>
      <c r="D58" s="2" t="s">
        <v>131</v>
      </c>
      <c r="G58" s="3">
        <v>689.99</v>
      </c>
      <c r="H58" s="183"/>
      <c r="K58" s="2"/>
    </row>
    <row r="59" spans="1:11">
      <c r="C59" s="125">
        <v>42173</v>
      </c>
      <c r="D59" s="2" t="s">
        <v>132</v>
      </c>
      <c r="G59" s="3">
        <v>1978.26</v>
      </c>
      <c r="H59" s="183"/>
      <c r="K59" s="2"/>
    </row>
    <row r="60" spans="1:11">
      <c r="C60" s="125">
        <v>42286</v>
      </c>
      <c r="D60" s="2" t="s">
        <v>140</v>
      </c>
      <c r="G60" s="3">
        <v>642.02</v>
      </c>
      <c r="H60" s="183"/>
      <c r="J60" s="1"/>
      <c r="K60" s="2"/>
    </row>
    <row r="61" spans="1:11">
      <c r="C61" s="125">
        <v>42286</v>
      </c>
      <c r="D61" s="2" t="s">
        <v>141</v>
      </c>
      <c r="G61" s="3">
        <v>640.59</v>
      </c>
      <c r="H61" s="183" t="s">
        <v>142</v>
      </c>
      <c r="J61" s="1"/>
      <c r="K61" s="2"/>
    </row>
    <row r="62" spans="1:11">
      <c r="C62" s="125">
        <v>42321</v>
      </c>
      <c r="D62" s="2" t="s">
        <v>144</v>
      </c>
      <c r="G62" s="3">
        <v>529.23</v>
      </c>
      <c r="H62" s="183"/>
      <c r="J62" s="1"/>
      <c r="K62" s="2"/>
    </row>
    <row r="63" spans="1:11">
      <c r="C63" s="125">
        <v>42317</v>
      </c>
      <c r="D63" s="2" t="s">
        <v>147</v>
      </c>
      <c r="G63" s="3">
        <v>840</v>
      </c>
      <c r="H63" s="183"/>
      <c r="I63" s="2"/>
      <c r="J63" s="1"/>
      <c r="K63" s="2"/>
    </row>
    <row r="64" spans="1:11">
      <c r="C64" s="130">
        <v>42355</v>
      </c>
      <c r="D64" s="39" t="s">
        <v>131</v>
      </c>
      <c r="G64" s="40">
        <v>58.6</v>
      </c>
      <c r="H64" s="183"/>
      <c r="J64" s="1"/>
      <c r="K64" s="2"/>
    </row>
    <row r="65" spans="3:11">
      <c r="C65" s="130">
        <v>42355</v>
      </c>
      <c r="D65" s="41" t="s">
        <v>155</v>
      </c>
      <c r="G65" s="40">
        <v>3306</v>
      </c>
      <c r="H65" s="183"/>
      <c r="J65" s="1"/>
      <c r="K65" s="2"/>
    </row>
    <row r="66" spans="3:11">
      <c r="C66" s="188">
        <v>42398</v>
      </c>
      <c r="D66" s="54" t="s">
        <v>220</v>
      </c>
      <c r="E66" s="12"/>
      <c r="F66" s="12"/>
      <c r="G66" s="23">
        <v>1222.2</v>
      </c>
      <c r="H66" s="191" t="s">
        <v>238</v>
      </c>
      <c r="J66" s="1"/>
      <c r="K66" s="2"/>
    </row>
    <row r="67" spans="3:11">
      <c r="C67" s="188">
        <v>42398</v>
      </c>
      <c r="D67" s="54" t="s">
        <v>221</v>
      </c>
      <c r="E67" s="12"/>
      <c r="F67" s="12"/>
      <c r="G67" s="23">
        <v>205204</v>
      </c>
      <c r="H67" s="193"/>
      <c r="J67" s="1"/>
      <c r="K67" s="2"/>
    </row>
    <row r="68" spans="3:11">
      <c r="C68" s="188">
        <v>42396</v>
      </c>
      <c r="D68" s="54" t="s">
        <v>222</v>
      </c>
      <c r="E68" s="12"/>
      <c r="F68" s="12"/>
      <c r="G68" s="23">
        <v>1115</v>
      </c>
      <c r="H68" s="191" t="s">
        <v>239</v>
      </c>
      <c r="J68" s="1"/>
      <c r="K68" s="2"/>
    </row>
    <row r="69" spans="3:11">
      <c r="C69" s="188">
        <v>42396</v>
      </c>
      <c r="D69" s="54" t="s">
        <v>139</v>
      </c>
      <c r="E69" s="12"/>
      <c r="F69" s="12"/>
      <c r="G69" s="23">
        <v>1270</v>
      </c>
      <c r="H69" s="192" t="s">
        <v>240</v>
      </c>
      <c r="J69" s="1"/>
      <c r="K69" s="2"/>
    </row>
    <row r="70" spans="3:11">
      <c r="C70" s="188">
        <v>42394</v>
      </c>
      <c r="D70" s="54" t="s">
        <v>224</v>
      </c>
      <c r="E70" s="12"/>
      <c r="F70" s="12"/>
      <c r="G70" s="23">
        <v>17811.439999999999</v>
      </c>
      <c r="H70" s="191" t="s">
        <v>241</v>
      </c>
      <c r="J70" s="1"/>
      <c r="K70" s="2"/>
    </row>
    <row r="71" spans="3:11">
      <c r="C71" s="188">
        <v>42389</v>
      </c>
      <c r="D71" s="54" t="s">
        <v>226</v>
      </c>
      <c r="E71" s="12"/>
      <c r="F71" s="12"/>
      <c r="G71" s="23">
        <v>3084.64</v>
      </c>
      <c r="H71" s="191"/>
      <c r="J71" s="1"/>
      <c r="K71" s="2"/>
    </row>
    <row r="72" spans="3:11">
      <c r="C72" s="188">
        <v>42389</v>
      </c>
      <c r="D72" s="54" t="s">
        <v>139</v>
      </c>
      <c r="E72" s="12"/>
      <c r="F72" s="12"/>
      <c r="G72" s="23">
        <v>1239</v>
      </c>
      <c r="H72" s="191"/>
      <c r="J72" s="1"/>
      <c r="K72" s="2"/>
    </row>
    <row r="73" spans="3:11">
      <c r="C73" s="188">
        <v>42384</v>
      </c>
      <c r="D73" s="55" t="s">
        <v>228</v>
      </c>
      <c r="E73" s="12"/>
      <c r="F73" s="12"/>
      <c r="G73" s="23">
        <v>983</v>
      </c>
      <c r="H73" s="191" t="s">
        <v>233</v>
      </c>
      <c r="J73" s="1"/>
      <c r="K73" s="2"/>
    </row>
    <row r="74" spans="3:11">
      <c r="C74" s="130"/>
      <c r="D74" s="47"/>
      <c r="E74" s="12"/>
      <c r="F74" s="12"/>
      <c r="G74" s="48"/>
      <c r="J74" s="1"/>
      <c r="K74" s="2"/>
    </row>
    <row r="75" spans="3:11">
      <c r="C75" s="125"/>
      <c r="G75" s="3"/>
      <c r="J75" s="1"/>
    </row>
    <row r="77" spans="3:11">
      <c r="F77" s="4" t="s">
        <v>158</v>
      </c>
      <c r="G77" s="3">
        <f>+H6+H8-H31+H50-H54</f>
        <v>3636284.62</v>
      </c>
    </row>
    <row r="78" spans="3:11" ht="12" thickBot="1">
      <c r="F78" s="4" t="s">
        <v>159</v>
      </c>
      <c r="G78" s="207">
        <v>3636296.2699999916</v>
      </c>
      <c r="I78" s="43"/>
      <c r="J78" s="44"/>
    </row>
    <row r="79" spans="3:11" ht="12" thickTop="1">
      <c r="F79" s="4" t="s">
        <v>124</v>
      </c>
      <c r="G79" s="45">
        <f>+G77-G78</f>
        <v>-11.649999991524965</v>
      </c>
    </row>
    <row r="81" spans="7:7">
      <c r="G81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9"/>
  <sheetViews>
    <sheetView topLeftCell="A64" workbookViewId="0">
      <selection activeCell="G66" sqref="G66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140625" style="2" customWidth="1"/>
    <col min="4" max="4" width="17.140625" style="2" customWidth="1"/>
    <col min="5" max="5" width="26" style="87" customWidth="1"/>
    <col min="6" max="6" width="8.140625" style="2" bestFit="1" customWidth="1"/>
    <col min="7" max="7" width="11.140625" style="2" bestFit="1" customWidth="1"/>
    <col min="8" max="8" width="13.7109375" style="2" customWidth="1"/>
    <col min="9" max="9" width="48.42578125" style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33" customHeight="1" thickBot="1">
      <c r="A3" s="262" t="s">
        <v>302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1334042.3899999999</v>
      </c>
    </row>
    <row r="8" spans="1:10">
      <c r="A8" s="4" t="s">
        <v>3</v>
      </c>
      <c r="B8" s="4" t="s">
        <v>4</v>
      </c>
      <c r="H8" s="45">
        <f>+SUM(G11:G26)</f>
        <v>656338.81999999995</v>
      </c>
    </row>
    <row r="10" spans="1:10">
      <c r="B10" s="46" t="s">
        <v>5</v>
      </c>
      <c r="C10" s="46" t="s">
        <v>6</v>
      </c>
      <c r="D10" s="46" t="s">
        <v>7</v>
      </c>
      <c r="G10" s="46" t="s">
        <v>8</v>
      </c>
    </row>
    <row r="11" spans="1:10">
      <c r="B11" s="2" t="s">
        <v>9</v>
      </c>
      <c r="C11" s="6">
        <v>42094</v>
      </c>
      <c r="D11" s="2" t="s">
        <v>10</v>
      </c>
      <c r="E11" s="87" t="s">
        <v>11</v>
      </c>
      <c r="G11" s="3">
        <v>53102.21</v>
      </c>
      <c r="H11" s="183"/>
    </row>
    <row r="12" spans="1:10">
      <c r="B12" s="2" t="s">
        <v>13</v>
      </c>
      <c r="C12" s="6">
        <v>42094</v>
      </c>
      <c r="D12" s="2" t="s">
        <v>14</v>
      </c>
      <c r="E12" s="87" t="s">
        <v>15</v>
      </c>
      <c r="G12" s="3">
        <v>7006.64</v>
      </c>
      <c r="H12" s="183"/>
    </row>
    <row r="13" spans="1:10">
      <c r="B13" s="2" t="s">
        <v>16</v>
      </c>
      <c r="C13" s="22">
        <v>42209</v>
      </c>
      <c r="D13" s="12" t="s">
        <v>17</v>
      </c>
      <c r="E13" s="88" t="s">
        <v>18</v>
      </c>
      <c r="F13" s="12"/>
      <c r="G13" s="23">
        <v>133.5</v>
      </c>
      <c r="H13" s="183" t="s">
        <v>19</v>
      </c>
    </row>
    <row r="14" spans="1:10">
      <c r="B14" s="47"/>
      <c r="C14" s="6">
        <v>42429</v>
      </c>
      <c r="D14" s="14" t="s">
        <v>19</v>
      </c>
      <c r="E14" s="89" t="s">
        <v>20</v>
      </c>
      <c r="G14" s="16">
        <v>2523</v>
      </c>
      <c r="H14" s="183" t="s">
        <v>295</v>
      </c>
      <c r="J14" s="7"/>
    </row>
    <row r="15" spans="1:10" ht="12">
      <c r="B15" s="12" t="s">
        <v>261</v>
      </c>
      <c r="C15" s="22">
        <v>42418</v>
      </c>
      <c r="D15" s="12" t="s">
        <v>272</v>
      </c>
      <c r="E15" s="88" t="s">
        <v>274</v>
      </c>
      <c r="F15" s="12"/>
      <c r="G15" s="23">
        <v>293000</v>
      </c>
      <c r="H15" s="194" t="s">
        <v>253</v>
      </c>
      <c r="J15" s="7"/>
    </row>
    <row r="16" spans="1:10">
      <c r="B16" s="12" t="s">
        <v>262</v>
      </c>
      <c r="C16" s="22">
        <v>42423</v>
      </c>
      <c r="D16" s="12" t="s">
        <v>29</v>
      </c>
      <c r="E16" s="87" t="s">
        <v>275</v>
      </c>
      <c r="G16" s="3">
        <v>35000</v>
      </c>
      <c r="H16" s="195" t="s">
        <v>238</v>
      </c>
      <c r="J16" s="7"/>
    </row>
    <row r="17" spans="1:10">
      <c r="B17" s="12" t="s">
        <v>263</v>
      </c>
      <c r="C17" s="22">
        <v>42429</v>
      </c>
      <c r="D17" s="12" t="s">
        <v>30</v>
      </c>
      <c r="E17" s="87" t="s">
        <v>30</v>
      </c>
      <c r="G17" s="3">
        <v>6060</v>
      </c>
      <c r="H17" s="195" t="s">
        <v>239</v>
      </c>
      <c r="J17" s="7"/>
    </row>
    <row r="18" spans="1:10">
      <c r="B18" s="12" t="s">
        <v>264</v>
      </c>
      <c r="C18" s="22">
        <v>42429</v>
      </c>
      <c r="D18" s="12" t="s">
        <v>29</v>
      </c>
      <c r="E18" s="87" t="s">
        <v>29</v>
      </c>
      <c r="G18" s="3">
        <v>9408.9699999999993</v>
      </c>
      <c r="H18" s="195" t="s">
        <v>240</v>
      </c>
      <c r="J18" s="7"/>
    </row>
    <row r="19" spans="1:10">
      <c r="B19" s="12" t="s">
        <v>265</v>
      </c>
      <c r="C19" s="22">
        <v>42429</v>
      </c>
      <c r="D19" s="12" t="s">
        <v>29</v>
      </c>
      <c r="E19" s="87" t="s">
        <v>276</v>
      </c>
      <c r="G19" s="3">
        <v>47000</v>
      </c>
      <c r="H19" s="195" t="s">
        <v>241</v>
      </c>
      <c r="J19" s="7"/>
    </row>
    <row r="20" spans="1:10">
      <c r="B20" s="12" t="s">
        <v>266</v>
      </c>
      <c r="C20" s="22">
        <v>42429</v>
      </c>
      <c r="D20" s="12" t="s">
        <v>29</v>
      </c>
      <c r="E20" s="87" t="s">
        <v>277</v>
      </c>
      <c r="G20" s="3">
        <v>17000</v>
      </c>
      <c r="H20" s="195" t="s">
        <v>242</v>
      </c>
      <c r="J20" s="7"/>
    </row>
    <row r="21" spans="1:10">
      <c r="B21" s="12" t="s">
        <v>267</v>
      </c>
      <c r="C21" s="22">
        <v>42429</v>
      </c>
      <c r="D21" s="12" t="s">
        <v>29</v>
      </c>
      <c r="E21" s="87" t="s">
        <v>278</v>
      </c>
      <c r="G21" s="3">
        <v>20000</v>
      </c>
      <c r="H21" s="195" t="s">
        <v>243</v>
      </c>
      <c r="J21" s="7"/>
    </row>
    <row r="22" spans="1:10">
      <c r="B22" s="12" t="s">
        <v>268</v>
      </c>
      <c r="C22" s="22">
        <v>42429</v>
      </c>
      <c r="D22" s="12" t="s">
        <v>30</v>
      </c>
      <c r="E22" s="87" t="s">
        <v>30</v>
      </c>
      <c r="G22" s="3">
        <v>51744.59</v>
      </c>
      <c r="H22" s="195" t="s">
        <v>239</v>
      </c>
      <c r="J22" s="7"/>
    </row>
    <row r="23" spans="1:10">
      <c r="B23" s="12" t="s">
        <v>269</v>
      </c>
      <c r="C23" s="22">
        <v>42429</v>
      </c>
      <c r="D23" s="12" t="s">
        <v>29</v>
      </c>
      <c r="E23" s="87" t="s">
        <v>29</v>
      </c>
      <c r="G23" s="3">
        <v>25486.55</v>
      </c>
      <c r="H23" s="195" t="s">
        <v>244</v>
      </c>
      <c r="J23" s="7"/>
    </row>
    <row r="24" spans="1:10">
      <c r="B24" s="12" t="s">
        <v>270</v>
      </c>
      <c r="C24" s="22">
        <v>42429</v>
      </c>
      <c r="D24" s="12" t="s">
        <v>29</v>
      </c>
      <c r="E24" s="87" t="s">
        <v>279</v>
      </c>
      <c r="G24" s="3">
        <v>20000</v>
      </c>
      <c r="H24" s="195" t="s">
        <v>245</v>
      </c>
      <c r="J24" s="7"/>
    </row>
    <row r="25" spans="1:10">
      <c r="B25" s="12" t="s">
        <v>271</v>
      </c>
      <c r="C25" s="22">
        <v>42429</v>
      </c>
      <c r="D25" s="12" t="s">
        <v>273</v>
      </c>
      <c r="E25" s="87" t="s">
        <v>280</v>
      </c>
      <c r="G25" s="3">
        <v>20000</v>
      </c>
      <c r="H25" s="196">
        <v>2</v>
      </c>
      <c r="J25" s="7"/>
    </row>
    <row r="26" spans="1:10">
      <c r="B26" s="12" t="s">
        <v>299</v>
      </c>
      <c r="C26" s="22">
        <v>42429</v>
      </c>
      <c r="D26" s="12" t="s">
        <v>300</v>
      </c>
      <c r="E26" s="85" t="s">
        <v>301</v>
      </c>
      <c r="F26" s="12"/>
      <c r="G26" s="23">
        <v>48873.36</v>
      </c>
      <c r="H26" s="195">
        <v>42440</v>
      </c>
      <c r="J26" s="7"/>
    </row>
    <row r="27" spans="1:10">
      <c r="B27" s="47"/>
      <c r="C27" s="6"/>
      <c r="D27" s="14"/>
      <c r="E27" s="89"/>
      <c r="G27" s="16"/>
      <c r="J27" s="7"/>
    </row>
    <row r="28" spans="1:10">
      <c r="A28" s="4" t="s">
        <v>35</v>
      </c>
      <c r="B28" s="4" t="s">
        <v>36</v>
      </c>
      <c r="H28" s="45">
        <f>+SUM(G30:G38)</f>
        <v>2289547.5799999996</v>
      </c>
    </row>
    <row r="30" spans="1:10">
      <c r="B30" s="142" t="s">
        <v>43</v>
      </c>
      <c r="C30" s="141">
        <v>41452</v>
      </c>
      <c r="D30" s="142" t="s">
        <v>44</v>
      </c>
      <c r="E30" s="142" t="s">
        <v>45</v>
      </c>
      <c r="F30" s="142"/>
      <c r="G30" s="173">
        <v>2180.0300000000002</v>
      </c>
    </row>
    <row r="31" spans="1:10">
      <c r="B31" s="2" t="s">
        <v>52</v>
      </c>
      <c r="C31" s="6">
        <v>41810</v>
      </c>
      <c r="D31" s="2" t="s">
        <v>53</v>
      </c>
      <c r="E31" s="87" t="s">
        <v>54</v>
      </c>
      <c r="G31" s="3">
        <v>2842</v>
      </c>
      <c r="H31" s="183"/>
    </row>
    <row r="32" spans="1:10">
      <c r="B32" s="2" t="s">
        <v>58</v>
      </c>
      <c r="C32" s="6">
        <v>41976</v>
      </c>
      <c r="D32" s="2" t="s">
        <v>59</v>
      </c>
      <c r="E32" s="87" t="s">
        <v>60</v>
      </c>
      <c r="G32" s="3">
        <v>10440</v>
      </c>
      <c r="H32" s="183" t="s">
        <v>251</v>
      </c>
    </row>
    <row r="33" spans="1:11">
      <c r="B33" s="2" t="s">
        <v>61</v>
      </c>
      <c r="C33" s="6">
        <v>42004</v>
      </c>
      <c r="D33" s="2" t="s">
        <v>62</v>
      </c>
      <c r="E33" s="87" t="s">
        <v>63</v>
      </c>
      <c r="G33" s="3">
        <v>50000</v>
      </c>
      <c r="H33" s="183" t="s">
        <v>64</v>
      </c>
    </row>
    <row r="34" spans="1:11">
      <c r="B34" s="2" t="s">
        <v>202</v>
      </c>
      <c r="C34" s="6">
        <v>42398</v>
      </c>
      <c r="D34" s="2" t="s">
        <v>209</v>
      </c>
      <c r="E34" s="49" t="s">
        <v>214</v>
      </c>
      <c r="G34" s="52">
        <v>4180</v>
      </c>
      <c r="H34" s="183"/>
    </row>
    <row r="35" spans="1:11">
      <c r="B35" s="12" t="s">
        <v>281</v>
      </c>
      <c r="C35" s="22">
        <v>42405</v>
      </c>
      <c r="D35" s="12" t="s">
        <v>282</v>
      </c>
      <c r="E35" s="88" t="s">
        <v>288</v>
      </c>
      <c r="F35" s="12"/>
      <c r="G35" s="23">
        <v>1160</v>
      </c>
      <c r="H35" s="197"/>
    </row>
    <row r="36" spans="1:11">
      <c r="A36" s="12"/>
      <c r="B36" s="12" t="s">
        <v>283</v>
      </c>
      <c r="C36" s="22">
        <v>42411</v>
      </c>
      <c r="D36" s="12" t="s">
        <v>284</v>
      </c>
      <c r="E36" s="88" t="s">
        <v>289</v>
      </c>
      <c r="F36" s="12"/>
      <c r="G36" s="23">
        <v>2185527.5499999998</v>
      </c>
      <c r="H36" s="197" t="s">
        <v>250</v>
      </c>
    </row>
    <row r="37" spans="1:11">
      <c r="B37" s="2" t="s">
        <v>285</v>
      </c>
      <c r="C37" s="6">
        <v>42418</v>
      </c>
      <c r="D37" s="2" t="s">
        <v>286</v>
      </c>
      <c r="E37" s="87" t="s">
        <v>290</v>
      </c>
      <c r="G37" s="3">
        <v>21800</v>
      </c>
      <c r="H37" s="195" t="s">
        <v>246</v>
      </c>
    </row>
    <row r="38" spans="1:11">
      <c r="B38" s="2" t="s">
        <v>90</v>
      </c>
      <c r="C38" s="6">
        <v>42424</v>
      </c>
      <c r="D38" s="2" t="s">
        <v>287</v>
      </c>
      <c r="E38" s="87" t="s">
        <v>213</v>
      </c>
      <c r="G38" s="3">
        <v>11418</v>
      </c>
      <c r="H38" s="195" t="s">
        <v>247</v>
      </c>
    </row>
    <row r="39" spans="1:11">
      <c r="C39" s="6"/>
      <c r="E39" s="49"/>
      <c r="G39" s="52"/>
      <c r="H39" s="183"/>
    </row>
    <row r="40" spans="1:11">
      <c r="A40" s="4" t="s">
        <v>3</v>
      </c>
      <c r="B40" s="4" t="s">
        <v>97</v>
      </c>
      <c r="H40" s="5">
        <f>+SUM(G42:G42)</f>
        <v>10000</v>
      </c>
    </row>
    <row r="42" spans="1:11">
      <c r="C42" s="56">
        <v>42382</v>
      </c>
      <c r="D42" s="55" t="s">
        <v>218</v>
      </c>
      <c r="E42" s="88"/>
      <c r="F42" s="12"/>
      <c r="G42" s="23">
        <v>10000</v>
      </c>
      <c r="H42" s="183" t="s">
        <v>219</v>
      </c>
      <c r="I42" s="2"/>
    </row>
    <row r="43" spans="1:11">
      <c r="C43" s="56"/>
      <c r="D43" s="55"/>
      <c r="E43" s="88"/>
      <c r="F43" s="12"/>
      <c r="G43" s="23"/>
      <c r="H43" s="1"/>
      <c r="I43" s="2"/>
    </row>
    <row r="44" spans="1:11">
      <c r="A44" s="4" t="s">
        <v>35</v>
      </c>
      <c r="B44" s="4" t="s">
        <v>115</v>
      </c>
      <c r="H44" s="5">
        <f>+SUM(G45:G63)</f>
        <v>249628.17</v>
      </c>
      <c r="I44" s="31"/>
      <c r="J44" s="3"/>
    </row>
    <row r="45" spans="1:11">
      <c r="C45" s="6">
        <v>41978</v>
      </c>
      <c r="D45" s="2" t="s">
        <v>116</v>
      </c>
      <c r="G45" s="3">
        <v>1248.3699999999999</v>
      </c>
      <c r="H45" s="183"/>
      <c r="I45" s="32"/>
      <c r="J45" s="7"/>
      <c r="K45" s="2"/>
    </row>
    <row r="46" spans="1:11">
      <c r="C46" s="6">
        <v>42011</v>
      </c>
      <c r="D46" s="2" t="s">
        <v>119</v>
      </c>
      <c r="G46" s="3">
        <v>232.01</v>
      </c>
      <c r="H46" s="183"/>
      <c r="K46" s="2"/>
    </row>
    <row r="47" spans="1:11">
      <c r="C47" s="6">
        <v>42039</v>
      </c>
      <c r="D47" s="2" t="s">
        <v>122</v>
      </c>
      <c r="G47" s="145">
        <f>7194.98-3619.14-3030</f>
        <v>545.83999999999969</v>
      </c>
      <c r="H47" s="183"/>
      <c r="K47" s="2"/>
    </row>
    <row r="48" spans="1:11">
      <c r="C48" s="6">
        <v>42179</v>
      </c>
      <c r="D48" s="2" t="s">
        <v>131</v>
      </c>
      <c r="G48" s="3">
        <v>689.99</v>
      </c>
      <c r="H48" s="183"/>
      <c r="K48" s="2"/>
    </row>
    <row r="49" spans="3:11">
      <c r="C49" s="6">
        <v>42173</v>
      </c>
      <c r="D49" s="2" t="s">
        <v>132</v>
      </c>
      <c r="G49" s="3">
        <v>1978.26</v>
      </c>
      <c r="H49" s="183"/>
      <c r="K49" s="2"/>
    </row>
    <row r="50" spans="3:11">
      <c r="C50" s="6">
        <v>42286</v>
      </c>
      <c r="D50" s="2" t="s">
        <v>140</v>
      </c>
      <c r="G50" s="3">
        <v>642.02</v>
      </c>
      <c r="H50" s="183"/>
      <c r="J50" s="1"/>
      <c r="K50" s="2"/>
    </row>
    <row r="51" spans="3:11">
      <c r="C51" s="6">
        <v>42286</v>
      </c>
      <c r="D51" s="2" t="s">
        <v>141</v>
      </c>
      <c r="G51" s="3">
        <v>640.59</v>
      </c>
      <c r="H51" s="183" t="s">
        <v>142</v>
      </c>
      <c r="J51" s="1"/>
      <c r="K51" s="2"/>
    </row>
    <row r="52" spans="3:11">
      <c r="C52" s="6">
        <v>42321</v>
      </c>
      <c r="D52" s="2" t="s">
        <v>144</v>
      </c>
      <c r="G52" s="3">
        <v>529.23</v>
      </c>
      <c r="H52" s="183"/>
      <c r="J52" s="1"/>
      <c r="K52" s="2"/>
    </row>
    <row r="53" spans="3:11">
      <c r="C53" s="6">
        <v>42317</v>
      </c>
      <c r="D53" s="2" t="s">
        <v>147</v>
      </c>
      <c r="G53" s="3">
        <v>840</v>
      </c>
      <c r="H53" s="183"/>
      <c r="I53" s="2"/>
      <c r="J53" s="1"/>
      <c r="K53" s="2"/>
    </row>
    <row r="54" spans="3:11">
      <c r="C54" s="38">
        <v>42355</v>
      </c>
      <c r="D54" s="39" t="s">
        <v>131</v>
      </c>
      <c r="G54" s="40">
        <v>58.6</v>
      </c>
      <c r="H54" s="183"/>
      <c r="J54" s="1"/>
      <c r="K54" s="2"/>
    </row>
    <row r="55" spans="3:11">
      <c r="C55" s="38">
        <v>42355</v>
      </c>
      <c r="D55" s="41" t="s">
        <v>155</v>
      </c>
      <c r="G55" s="40">
        <v>3306</v>
      </c>
      <c r="H55" s="183"/>
      <c r="J55" s="1"/>
      <c r="K55" s="2"/>
    </row>
    <row r="56" spans="3:11">
      <c r="C56" s="53">
        <v>42389</v>
      </c>
      <c r="D56" s="54" t="s">
        <v>226</v>
      </c>
      <c r="E56" s="88"/>
      <c r="F56" s="12"/>
      <c r="G56" s="23">
        <v>3084.64</v>
      </c>
      <c r="H56" s="191"/>
      <c r="J56" s="1"/>
      <c r="K56" s="2"/>
    </row>
    <row r="57" spans="3:11">
      <c r="C57" s="53">
        <v>42389</v>
      </c>
      <c r="D57" s="54" t="s">
        <v>139</v>
      </c>
      <c r="E57" s="88"/>
      <c r="F57" s="12"/>
      <c r="G57" s="23">
        <v>1239</v>
      </c>
      <c r="H57" s="191"/>
      <c r="J57" s="1"/>
      <c r="K57" s="2"/>
    </row>
    <row r="58" spans="3:11">
      <c r="C58" s="53">
        <v>42384</v>
      </c>
      <c r="D58" s="55" t="s">
        <v>228</v>
      </c>
      <c r="E58" s="88"/>
      <c r="F58" s="12"/>
      <c r="G58" s="23">
        <v>983</v>
      </c>
      <c r="H58" s="191" t="s">
        <v>233</v>
      </c>
      <c r="J58" s="1"/>
      <c r="K58" s="2"/>
    </row>
    <row r="59" spans="3:11">
      <c r="C59" s="77">
        <v>42429</v>
      </c>
      <c r="D59" s="79" t="s">
        <v>291</v>
      </c>
      <c r="E59" s="88"/>
      <c r="F59" s="12"/>
      <c r="G59" s="79">
        <v>222063.29</v>
      </c>
      <c r="H59" s="191" t="s">
        <v>252</v>
      </c>
      <c r="J59" s="1"/>
      <c r="K59" s="2"/>
    </row>
    <row r="60" spans="3:11">
      <c r="C60" s="75">
        <v>42426</v>
      </c>
      <c r="D60" s="76" t="s">
        <v>292</v>
      </c>
      <c r="E60" s="88"/>
      <c r="F60" s="12"/>
      <c r="G60" s="79">
        <v>7500</v>
      </c>
      <c r="H60" s="191" t="s">
        <v>248</v>
      </c>
      <c r="J60" s="1"/>
      <c r="K60" s="2"/>
    </row>
    <row r="61" spans="3:11">
      <c r="C61" s="77">
        <v>42424</v>
      </c>
      <c r="D61" s="78" t="s">
        <v>293</v>
      </c>
      <c r="E61" s="88"/>
      <c r="F61" s="12"/>
      <c r="G61" s="80">
        <v>3871.64</v>
      </c>
      <c r="H61" s="60"/>
      <c r="J61" s="1"/>
      <c r="K61" s="2"/>
    </row>
    <row r="62" spans="3:11">
      <c r="C62" s="77">
        <v>42409</v>
      </c>
      <c r="D62" s="76" t="s">
        <v>139</v>
      </c>
      <c r="E62" s="88"/>
      <c r="F62" s="12"/>
      <c r="G62" s="79">
        <v>58.5</v>
      </c>
      <c r="H62" s="60"/>
      <c r="J62" s="1"/>
      <c r="K62" s="2"/>
    </row>
    <row r="63" spans="3:11">
      <c r="C63" s="81">
        <v>42404</v>
      </c>
      <c r="D63" s="82" t="s">
        <v>294</v>
      </c>
      <c r="E63" s="88"/>
      <c r="F63" s="12"/>
      <c r="G63" s="83">
        <v>117.19</v>
      </c>
      <c r="H63" s="60"/>
      <c r="J63" s="1"/>
      <c r="K63" s="2"/>
    </row>
    <row r="65" spans="4:10">
      <c r="D65" s="2" t="s">
        <v>261</v>
      </c>
      <c r="F65" s="4" t="s">
        <v>158</v>
      </c>
      <c r="G65" s="3">
        <f>+H6+H8-H28+H40-H44</f>
        <v>-538794.53999999969</v>
      </c>
    </row>
    <row r="66" spans="4:10" ht="12" thickBot="1">
      <c r="F66" s="4" t="s">
        <v>159</v>
      </c>
      <c r="G66" s="208">
        <v>-538711.4700000101</v>
      </c>
      <c r="I66" s="43"/>
      <c r="J66" s="44"/>
    </row>
    <row r="67" spans="4:10" ht="12" thickTop="1">
      <c r="F67" s="4" t="s">
        <v>124</v>
      </c>
      <c r="G67" s="45">
        <f>+G65-G66</f>
        <v>-83.069999989587814</v>
      </c>
    </row>
    <row r="69" spans="4:10">
      <c r="G69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5"/>
  <sheetViews>
    <sheetView topLeftCell="A58" workbookViewId="0">
      <selection activeCell="G72" sqref="G7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140625" style="2" customWidth="1"/>
    <col min="4" max="4" width="13.5703125" style="2" customWidth="1"/>
    <col min="5" max="5" width="33.85546875" style="87" bestFit="1" customWidth="1"/>
    <col min="6" max="6" width="8.140625" style="2" bestFit="1" customWidth="1"/>
    <col min="7" max="7" width="11.140625" style="2" bestFit="1" customWidth="1"/>
    <col min="8" max="8" width="23.85546875" style="2" customWidth="1"/>
    <col min="9" max="9" width="48.42578125" style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30" customHeight="1" thickBot="1">
      <c r="A3" s="262" t="s">
        <v>341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2790088.09</v>
      </c>
    </row>
    <row r="8" spans="1:10">
      <c r="A8" s="4" t="s">
        <v>3</v>
      </c>
      <c r="B8" s="4" t="s">
        <v>4</v>
      </c>
      <c r="H8" s="93">
        <f>+SUM(G11:G24)</f>
        <v>196835.09</v>
      </c>
    </row>
    <row r="10" spans="1:10">
      <c r="B10" s="46" t="s">
        <v>5</v>
      </c>
      <c r="C10" s="46" t="s">
        <v>6</v>
      </c>
      <c r="D10" s="46" t="s">
        <v>7</v>
      </c>
      <c r="G10" s="46" t="s">
        <v>8</v>
      </c>
      <c r="H10" s="112"/>
      <c r="I10" s="112"/>
    </row>
    <row r="11" spans="1:10">
      <c r="B11" s="2" t="s">
        <v>9</v>
      </c>
      <c r="C11" s="6">
        <v>42094</v>
      </c>
      <c r="D11" s="2" t="s">
        <v>10</v>
      </c>
      <c r="E11" s="87" t="s">
        <v>11</v>
      </c>
      <c r="G11" s="3">
        <v>53102.21</v>
      </c>
      <c r="H11" s="112" t="s">
        <v>12</v>
      </c>
      <c r="I11" s="112"/>
    </row>
    <row r="12" spans="1:10">
      <c r="B12" s="2" t="s">
        <v>13</v>
      </c>
      <c r="C12" s="6">
        <v>42094</v>
      </c>
      <c r="D12" s="2" t="s">
        <v>14</v>
      </c>
      <c r="E12" s="87" t="s">
        <v>15</v>
      </c>
      <c r="G12" s="3">
        <v>7006.64</v>
      </c>
      <c r="H12" s="112"/>
      <c r="I12" s="112"/>
    </row>
    <row r="13" spans="1:10">
      <c r="B13" s="2" t="s">
        <v>16</v>
      </c>
      <c r="C13" s="22">
        <v>42209</v>
      </c>
      <c r="D13" s="12" t="s">
        <v>17</v>
      </c>
      <c r="E13" s="88" t="s">
        <v>18</v>
      </c>
      <c r="F13" s="12"/>
      <c r="G13" s="23">
        <v>133.5</v>
      </c>
      <c r="H13" s="112" t="s">
        <v>19</v>
      </c>
      <c r="I13" s="112"/>
    </row>
    <row r="14" spans="1:10">
      <c r="B14" s="47"/>
      <c r="C14" s="6">
        <v>42429</v>
      </c>
      <c r="D14" s="14" t="s">
        <v>19</v>
      </c>
      <c r="E14" s="89" t="s">
        <v>20</v>
      </c>
      <c r="G14" s="16">
        <f>2584.42+1538</f>
        <v>4122.42</v>
      </c>
      <c r="H14" s="112" t="s">
        <v>295</v>
      </c>
      <c r="I14" s="112"/>
      <c r="J14" s="7"/>
    </row>
    <row r="15" spans="1:10">
      <c r="B15" s="47"/>
      <c r="C15" s="6"/>
      <c r="D15" s="14"/>
      <c r="E15" s="89" t="s">
        <v>337</v>
      </c>
      <c r="G15" s="16">
        <v>5646.18</v>
      </c>
      <c r="H15" s="112"/>
      <c r="I15" s="112"/>
      <c r="J15" s="7"/>
    </row>
    <row r="16" spans="1:10">
      <c r="B16" s="47" t="s">
        <v>303</v>
      </c>
      <c r="C16" s="38">
        <v>42440</v>
      </c>
      <c r="D16" s="47" t="s">
        <v>182</v>
      </c>
      <c r="E16" s="47" t="s">
        <v>310</v>
      </c>
      <c r="G16" s="48">
        <v>3030</v>
      </c>
      <c r="H16" s="112" t="s">
        <v>238</v>
      </c>
      <c r="I16" s="112"/>
      <c r="J16" s="7"/>
    </row>
    <row r="17" spans="1:10">
      <c r="B17" s="47" t="s">
        <v>304</v>
      </c>
      <c r="C17" s="38">
        <v>42453</v>
      </c>
      <c r="D17" s="47" t="s">
        <v>29</v>
      </c>
      <c r="E17" s="47" t="s">
        <v>29</v>
      </c>
      <c r="G17" s="48">
        <v>16709</v>
      </c>
      <c r="H17" s="112" t="s">
        <v>239</v>
      </c>
      <c r="I17" s="112"/>
      <c r="J17" s="7"/>
    </row>
    <row r="18" spans="1:10">
      <c r="B18" s="47" t="s">
        <v>305</v>
      </c>
      <c r="C18" s="38">
        <v>42459</v>
      </c>
      <c r="D18" s="47" t="s">
        <v>29</v>
      </c>
      <c r="E18" s="47" t="s">
        <v>29</v>
      </c>
      <c r="G18" s="48">
        <v>8110.01</v>
      </c>
      <c r="H18" s="112" t="s">
        <v>240</v>
      </c>
      <c r="I18" s="112"/>
      <c r="J18" s="7"/>
    </row>
    <row r="19" spans="1:10">
      <c r="B19" s="47" t="s">
        <v>306</v>
      </c>
      <c r="C19" s="38">
        <v>42460</v>
      </c>
      <c r="D19" s="47" t="s">
        <v>30</v>
      </c>
      <c r="E19" s="47" t="s">
        <v>30</v>
      </c>
      <c r="G19" s="48">
        <v>18756</v>
      </c>
      <c r="H19" s="112" t="s">
        <v>241</v>
      </c>
      <c r="J19" s="7"/>
    </row>
    <row r="20" spans="1:10">
      <c r="B20" s="47" t="s">
        <v>307</v>
      </c>
      <c r="C20" s="38">
        <v>42460</v>
      </c>
      <c r="D20" s="47" t="s">
        <v>29</v>
      </c>
      <c r="E20" s="47" t="s">
        <v>29</v>
      </c>
      <c r="G20" s="48">
        <v>4314.57</v>
      </c>
      <c r="H20" s="112" t="s">
        <v>242</v>
      </c>
      <c r="J20" s="7"/>
    </row>
    <row r="21" spans="1:10">
      <c r="B21" s="47" t="s">
        <v>308</v>
      </c>
      <c r="C21" s="38">
        <v>42460</v>
      </c>
      <c r="D21" s="47" t="s">
        <v>29</v>
      </c>
      <c r="E21" s="47" t="s">
        <v>29</v>
      </c>
      <c r="G21" s="48">
        <v>20666.41</v>
      </c>
      <c r="H21" s="112" t="s">
        <v>243</v>
      </c>
      <c r="J21" s="7"/>
    </row>
    <row r="22" spans="1:10">
      <c r="B22" s="47" t="s">
        <v>309</v>
      </c>
      <c r="C22" s="38">
        <v>42460</v>
      </c>
      <c r="D22" s="47" t="s">
        <v>30</v>
      </c>
      <c r="E22" s="47" t="s">
        <v>30</v>
      </c>
      <c r="G22" s="48">
        <v>46701.15</v>
      </c>
      <c r="H22" s="112" t="s">
        <v>241</v>
      </c>
      <c r="J22" s="7"/>
    </row>
    <row r="23" spans="1:10">
      <c r="B23" s="47" t="s">
        <v>338</v>
      </c>
      <c r="C23" s="38">
        <v>42460</v>
      </c>
      <c r="D23" s="47" t="s">
        <v>339</v>
      </c>
      <c r="E23" s="47" t="s">
        <v>340</v>
      </c>
      <c r="F23" s="47"/>
      <c r="G23" s="48">
        <v>8537</v>
      </c>
      <c r="H23" s="112" t="s">
        <v>241</v>
      </c>
      <c r="J23" s="7"/>
    </row>
    <row r="24" spans="1:10">
      <c r="B24" s="47"/>
      <c r="C24" s="6"/>
      <c r="D24" s="14"/>
      <c r="E24" s="89"/>
      <c r="G24" s="94"/>
      <c r="J24" s="7"/>
    </row>
    <row r="25" spans="1:10">
      <c r="A25" s="4" t="s">
        <v>35</v>
      </c>
      <c r="B25" s="4" t="s">
        <v>36</v>
      </c>
      <c r="H25" s="93">
        <f>+SUM(G27:G38)</f>
        <v>689745.1</v>
      </c>
    </row>
    <row r="27" spans="1:10">
      <c r="B27" s="142" t="s">
        <v>43</v>
      </c>
      <c r="C27" s="141">
        <v>41452</v>
      </c>
      <c r="D27" s="142" t="s">
        <v>44</v>
      </c>
      <c r="E27" s="142" t="s">
        <v>45</v>
      </c>
      <c r="F27" s="142"/>
      <c r="G27" s="173">
        <v>2180.0300000000002</v>
      </c>
    </row>
    <row r="28" spans="1:10">
      <c r="B28" s="2" t="s">
        <v>52</v>
      </c>
      <c r="C28" s="6">
        <v>41810</v>
      </c>
      <c r="D28" s="2" t="s">
        <v>53</v>
      </c>
      <c r="E28" s="87" t="s">
        <v>54</v>
      </c>
      <c r="G28" s="92">
        <v>2842</v>
      </c>
      <c r="H28" s="113"/>
      <c r="I28" s="112"/>
    </row>
    <row r="29" spans="1:10">
      <c r="B29" s="2" t="s">
        <v>61</v>
      </c>
      <c r="C29" s="6">
        <v>42004</v>
      </c>
      <c r="D29" s="2" t="s">
        <v>62</v>
      </c>
      <c r="E29" s="87" t="s">
        <v>63</v>
      </c>
      <c r="G29" s="92">
        <v>50000</v>
      </c>
      <c r="H29" s="113" t="s">
        <v>215</v>
      </c>
      <c r="I29" s="112" t="s">
        <v>64</v>
      </c>
    </row>
    <row r="30" spans="1:10">
      <c r="B30" s="2" t="s">
        <v>202</v>
      </c>
      <c r="C30" s="6">
        <v>42398</v>
      </c>
      <c r="D30" s="2" t="s">
        <v>209</v>
      </c>
      <c r="E30" s="95" t="s">
        <v>214</v>
      </c>
      <c r="G30" s="96">
        <v>4180</v>
      </c>
      <c r="H30" s="113"/>
      <c r="I30" s="112"/>
    </row>
    <row r="31" spans="1:10">
      <c r="B31" s="12" t="s">
        <v>281</v>
      </c>
      <c r="C31" s="22">
        <v>42405</v>
      </c>
      <c r="D31" s="12" t="s">
        <v>282</v>
      </c>
      <c r="E31" s="88" t="s">
        <v>288</v>
      </c>
      <c r="F31" s="12"/>
      <c r="G31" s="100">
        <v>1160</v>
      </c>
      <c r="H31" s="114"/>
    </row>
    <row r="32" spans="1:10">
      <c r="B32" s="47" t="s">
        <v>311</v>
      </c>
      <c r="C32" s="38">
        <v>42430</v>
      </c>
      <c r="D32" s="47" t="s">
        <v>312</v>
      </c>
      <c r="E32" s="47" t="s">
        <v>324</v>
      </c>
      <c r="G32" s="48">
        <v>209283.07</v>
      </c>
      <c r="H32" s="114"/>
    </row>
    <row r="33" spans="1:11">
      <c r="B33" s="47" t="s">
        <v>313</v>
      </c>
      <c r="C33" s="38">
        <v>42432</v>
      </c>
      <c r="D33" s="47" t="s">
        <v>314</v>
      </c>
      <c r="E33" s="47" t="s">
        <v>325</v>
      </c>
      <c r="G33" s="48">
        <v>90000</v>
      </c>
      <c r="H33" s="115" t="s">
        <v>252</v>
      </c>
    </row>
    <row r="34" spans="1:11">
      <c r="B34" s="47" t="s">
        <v>315</v>
      </c>
      <c r="C34" s="38">
        <v>42436</v>
      </c>
      <c r="D34" s="47" t="s">
        <v>316</v>
      </c>
      <c r="E34" s="47" t="s">
        <v>326</v>
      </c>
      <c r="G34" s="48">
        <v>5000</v>
      </c>
      <c r="H34" s="115" t="s">
        <v>244</v>
      </c>
    </row>
    <row r="35" spans="1:11">
      <c r="B35" s="47" t="s">
        <v>317</v>
      </c>
      <c r="C35" s="38">
        <v>42443</v>
      </c>
      <c r="D35" s="47" t="s">
        <v>318</v>
      </c>
      <c r="E35" s="47" t="s">
        <v>327</v>
      </c>
      <c r="G35" s="48">
        <v>20000</v>
      </c>
      <c r="H35" s="115" t="s">
        <v>245</v>
      </c>
    </row>
    <row r="36" spans="1:11">
      <c r="B36" s="47" t="s">
        <v>319</v>
      </c>
      <c r="C36" s="38">
        <v>42458</v>
      </c>
      <c r="D36" s="47" t="s">
        <v>320</v>
      </c>
      <c r="E36" s="47" t="s">
        <v>328</v>
      </c>
      <c r="G36" s="48">
        <v>12600</v>
      </c>
      <c r="H36" s="115" t="s">
        <v>246</v>
      </c>
    </row>
    <row r="37" spans="1:11">
      <c r="B37" s="47" t="s">
        <v>321</v>
      </c>
      <c r="C37" s="38">
        <v>42459</v>
      </c>
      <c r="D37" s="47" t="s">
        <v>322</v>
      </c>
      <c r="E37" s="47" t="s">
        <v>329</v>
      </c>
      <c r="G37" s="48">
        <v>117500</v>
      </c>
      <c r="H37" s="115" t="s">
        <v>247</v>
      </c>
    </row>
    <row r="38" spans="1:11">
      <c r="B38" s="47" t="s">
        <v>200</v>
      </c>
      <c r="C38" s="38">
        <v>42459</v>
      </c>
      <c r="D38" s="47" t="s">
        <v>323</v>
      </c>
      <c r="E38" s="47" t="s">
        <v>330</v>
      </c>
      <c r="G38" s="48">
        <v>175000</v>
      </c>
      <c r="H38" s="115" t="s">
        <v>248</v>
      </c>
    </row>
    <row r="39" spans="1:11">
      <c r="C39" s="6"/>
      <c r="G39" s="92"/>
      <c r="H39" s="84"/>
    </row>
    <row r="41" spans="1:11">
      <c r="A41" s="4" t="s">
        <v>3</v>
      </c>
      <c r="B41" s="4" t="s">
        <v>97</v>
      </c>
      <c r="H41" s="97">
        <f>+SUM(G43:G43)</f>
        <v>10000</v>
      </c>
    </row>
    <row r="43" spans="1:11">
      <c r="C43" s="98">
        <v>42382</v>
      </c>
      <c r="D43" s="99" t="s">
        <v>218</v>
      </c>
      <c r="E43" s="88"/>
      <c r="F43" s="12"/>
      <c r="G43" s="100">
        <v>10000</v>
      </c>
      <c r="H43" s="112" t="s">
        <v>219</v>
      </c>
      <c r="I43" s="2"/>
    </row>
    <row r="44" spans="1:11">
      <c r="C44" s="98"/>
      <c r="D44" s="99"/>
      <c r="E44" s="88"/>
      <c r="F44" s="12"/>
      <c r="G44" s="100"/>
      <c r="H44" s="1"/>
      <c r="I44" s="2"/>
    </row>
    <row r="45" spans="1:11">
      <c r="A45" s="4" t="s">
        <v>35</v>
      </c>
      <c r="B45" s="4" t="s">
        <v>115</v>
      </c>
      <c r="H45" s="97">
        <f>+SUM(G46:G68)</f>
        <v>85684.68</v>
      </c>
      <c r="I45" s="103"/>
      <c r="J45" s="92"/>
    </row>
    <row r="46" spans="1:11">
      <c r="C46" s="6">
        <v>41978</v>
      </c>
      <c r="D46" s="2" t="s">
        <v>116</v>
      </c>
      <c r="G46" s="92">
        <v>1248.3699999999999</v>
      </c>
      <c r="I46" s="32"/>
      <c r="J46" s="7"/>
      <c r="K46" s="2"/>
    </row>
    <row r="47" spans="1:11">
      <c r="C47" s="6">
        <v>42011</v>
      </c>
      <c r="D47" s="2" t="s">
        <v>119</v>
      </c>
      <c r="G47" s="92">
        <v>232.01</v>
      </c>
      <c r="H47" s="112"/>
      <c r="I47" s="112"/>
      <c r="K47" s="2"/>
    </row>
    <row r="48" spans="1:11">
      <c r="C48" s="6">
        <v>42039</v>
      </c>
      <c r="D48" s="2" t="s">
        <v>122</v>
      </c>
      <c r="G48" s="145">
        <f>7194.98-3619.14-3030</f>
        <v>545.83999999999969</v>
      </c>
      <c r="H48" s="112"/>
      <c r="I48" s="112"/>
      <c r="K48" s="2"/>
    </row>
    <row r="49" spans="3:11">
      <c r="C49" s="6">
        <v>42179</v>
      </c>
      <c r="D49" s="2" t="s">
        <v>131</v>
      </c>
      <c r="G49" s="92">
        <v>689.99</v>
      </c>
      <c r="H49" s="112"/>
      <c r="I49" s="112"/>
      <c r="K49" s="2"/>
    </row>
    <row r="50" spans="3:11">
      <c r="C50" s="6">
        <v>42173</v>
      </c>
      <c r="D50" s="2" t="s">
        <v>132</v>
      </c>
      <c r="G50" s="92">
        <v>1978.26</v>
      </c>
      <c r="H50" s="112"/>
      <c r="I50" s="112"/>
      <c r="K50" s="2"/>
    </row>
    <row r="51" spans="3:11">
      <c r="C51" s="6">
        <v>42286</v>
      </c>
      <c r="D51" s="2" t="s">
        <v>140</v>
      </c>
      <c r="G51" s="92">
        <v>642.02</v>
      </c>
      <c r="H51" s="112"/>
      <c r="I51" s="112"/>
      <c r="J51" s="1"/>
      <c r="K51" s="2"/>
    </row>
    <row r="52" spans="3:11">
      <c r="C52" s="6">
        <v>42286</v>
      </c>
      <c r="D52" s="2" t="s">
        <v>141</v>
      </c>
      <c r="G52" s="92">
        <v>640.59</v>
      </c>
      <c r="H52" s="112" t="s">
        <v>142</v>
      </c>
      <c r="I52" s="112"/>
      <c r="J52" s="1"/>
      <c r="K52" s="2"/>
    </row>
    <row r="53" spans="3:11">
      <c r="C53" s="6">
        <v>42321</v>
      </c>
      <c r="D53" s="2" t="s">
        <v>144</v>
      </c>
      <c r="G53" s="92">
        <v>529.23</v>
      </c>
      <c r="H53" s="112"/>
      <c r="I53" s="112"/>
      <c r="J53" s="1"/>
      <c r="K53" s="2"/>
    </row>
    <row r="54" spans="3:11">
      <c r="C54" s="6">
        <v>42317</v>
      </c>
      <c r="D54" s="2" t="s">
        <v>147</v>
      </c>
      <c r="G54" s="92">
        <v>840</v>
      </c>
      <c r="H54" s="112"/>
      <c r="I54" s="112"/>
      <c r="J54" s="1"/>
      <c r="K54" s="2"/>
    </row>
    <row r="55" spans="3:11">
      <c r="C55" s="38">
        <v>42355</v>
      </c>
      <c r="D55" s="39" t="s">
        <v>131</v>
      </c>
      <c r="G55" s="104">
        <v>58.6</v>
      </c>
      <c r="H55" s="112"/>
      <c r="I55" s="112"/>
      <c r="J55" s="1"/>
      <c r="K55" s="2"/>
    </row>
    <row r="56" spans="3:11">
      <c r="C56" s="38">
        <v>42355</v>
      </c>
      <c r="D56" s="41" t="s">
        <v>155</v>
      </c>
      <c r="G56" s="104">
        <v>3306</v>
      </c>
      <c r="H56" s="112"/>
      <c r="I56" s="112"/>
      <c r="J56" s="1"/>
      <c r="K56" s="2"/>
    </row>
    <row r="57" spans="3:11">
      <c r="C57" s="90">
        <v>42389</v>
      </c>
      <c r="D57" s="91" t="s">
        <v>226</v>
      </c>
      <c r="E57" s="88"/>
      <c r="F57" s="12"/>
      <c r="G57" s="100">
        <v>3084.64</v>
      </c>
      <c r="H57" s="110"/>
      <c r="I57" s="112"/>
      <c r="J57" s="1"/>
      <c r="K57" s="2"/>
    </row>
    <row r="58" spans="3:11">
      <c r="C58" s="90">
        <v>42389</v>
      </c>
      <c r="D58" s="91" t="s">
        <v>139</v>
      </c>
      <c r="E58" s="88"/>
      <c r="F58" s="12"/>
      <c r="G58" s="100">
        <v>1239</v>
      </c>
      <c r="H58" s="110"/>
      <c r="I58" s="112"/>
      <c r="J58" s="1"/>
      <c r="K58" s="2"/>
    </row>
    <row r="59" spans="3:11">
      <c r="C59" s="90">
        <v>42424</v>
      </c>
      <c r="D59" s="101" t="s">
        <v>293</v>
      </c>
      <c r="E59" s="88"/>
      <c r="F59" s="12"/>
      <c r="G59" s="102">
        <v>3871.64</v>
      </c>
      <c r="H59" s="110"/>
      <c r="I59" s="112"/>
      <c r="J59" s="1"/>
      <c r="K59" s="2"/>
    </row>
    <row r="60" spans="3:11">
      <c r="C60" s="90">
        <v>42409</v>
      </c>
      <c r="D60" s="91" t="s">
        <v>139</v>
      </c>
      <c r="E60" s="88"/>
      <c r="F60" s="12"/>
      <c r="G60" s="100">
        <v>58.5</v>
      </c>
      <c r="H60" s="110"/>
      <c r="I60" s="112"/>
      <c r="J60" s="1"/>
      <c r="K60" s="2"/>
    </row>
    <row r="61" spans="3:11">
      <c r="C61" s="98">
        <v>42404</v>
      </c>
      <c r="D61" s="105" t="s">
        <v>294</v>
      </c>
      <c r="E61" s="88"/>
      <c r="F61" s="12"/>
      <c r="G61" s="92">
        <v>117.19</v>
      </c>
      <c r="H61" s="110"/>
      <c r="I61" s="112"/>
      <c r="J61" s="1"/>
      <c r="K61" s="2"/>
    </row>
    <row r="62" spans="3:11">
      <c r="C62" s="90">
        <v>42460</v>
      </c>
      <c r="D62" s="91" t="s">
        <v>331</v>
      </c>
      <c r="G62" s="100">
        <v>5140.62</v>
      </c>
      <c r="H62" s="111" t="s">
        <v>249</v>
      </c>
      <c r="I62" s="112"/>
      <c r="J62" s="1"/>
    </row>
    <row r="63" spans="3:11">
      <c r="C63" s="90">
        <v>42460</v>
      </c>
      <c r="D63" s="107" t="s">
        <v>332</v>
      </c>
      <c r="G63" s="100">
        <v>18513.14</v>
      </c>
      <c r="H63" s="111" t="s">
        <v>250</v>
      </c>
      <c r="I63" s="112"/>
      <c r="J63" s="1"/>
    </row>
    <row r="64" spans="3:11">
      <c r="C64" s="90">
        <v>42460</v>
      </c>
      <c r="D64" s="107" t="s">
        <v>333</v>
      </c>
      <c r="G64" s="100">
        <v>15438.86</v>
      </c>
      <c r="H64" s="111" t="s">
        <v>251</v>
      </c>
      <c r="I64" s="112"/>
      <c r="J64" s="1"/>
    </row>
    <row r="65" spans="3:10">
      <c r="C65" s="90">
        <v>42459</v>
      </c>
      <c r="D65" s="91" t="s">
        <v>334</v>
      </c>
      <c r="G65" s="100">
        <v>1700</v>
      </c>
      <c r="H65" s="111"/>
      <c r="I65" s="112"/>
      <c r="J65" s="1"/>
    </row>
    <row r="66" spans="3:10">
      <c r="C66" s="90">
        <v>42452</v>
      </c>
      <c r="D66" s="91" t="s">
        <v>335</v>
      </c>
      <c r="G66" s="100">
        <v>1810.18</v>
      </c>
      <c r="H66" s="111"/>
      <c r="I66" s="112"/>
      <c r="J66" s="1"/>
    </row>
    <row r="67" spans="3:10">
      <c r="C67" s="90">
        <v>42452</v>
      </c>
      <c r="D67" s="91" t="s">
        <v>336</v>
      </c>
      <c r="G67" s="100">
        <v>4000</v>
      </c>
      <c r="H67" s="111"/>
      <c r="I67" s="112"/>
      <c r="J67" s="1"/>
    </row>
    <row r="68" spans="3:10">
      <c r="C68" s="90">
        <v>42443</v>
      </c>
      <c r="D68" s="91" t="s">
        <v>139</v>
      </c>
      <c r="G68" s="100">
        <v>20000</v>
      </c>
      <c r="H68" s="111"/>
      <c r="I68" s="112"/>
      <c r="J68" s="1"/>
    </row>
    <row r="69" spans="3:10">
      <c r="C69" s="6"/>
      <c r="D69" s="106"/>
      <c r="G69" s="100"/>
      <c r="J69" s="1"/>
    </row>
    <row r="71" spans="3:10">
      <c r="D71" s="2" t="s">
        <v>261</v>
      </c>
      <c r="F71" s="4" t="s">
        <v>158</v>
      </c>
      <c r="G71" s="92">
        <f>+H6+H8-H25+H41-H45</f>
        <v>2221493.3999999994</v>
      </c>
    </row>
    <row r="72" spans="3:10" ht="12" thickBot="1">
      <c r="F72" s="4" t="s">
        <v>159</v>
      </c>
      <c r="G72" s="209">
        <v>2221578.2299999977</v>
      </c>
      <c r="I72" s="109"/>
      <c r="J72" s="44"/>
    </row>
    <row r="73" spans="3:10" ht="12" thickTop="1">
      <c r="F73" s="4" t="s">
        <v>124</v>
      </c>
      <c r="G73" s="93">
        <f>+G71-G72</f>
        <v>-84.829999998211861</v>
      </c>
      <c r="I73" s="32"/>
    </row>
    <row r="75" spans="3:10">
      <c r="G75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0"/>
  <sheetViews>
    <sheetView topLeftCell="A58" workbookViewId="0">
      <selection activeCell="G77" sqref="G77"/>
    </sheetView>
  </sheetViews>
  <sheetFormatPr baseColWidth="10" defaultRowHeight="11.25"/>
  <cols>
    <col min="1" max="1" width="1.85546875" style="2" bestFit="1" customWidth="1"/>
    <col min="2" max="2" width="7.85546875" style="2" customWidth="1"/>
    <col min="3" max="3" width="13.140625" style="2" customWidth="1"/>
    <col min="4" max="4" width="13.5703125" style="2" customWidth="1"/>
    <col min="5" max="5" width="33.28515625" style="87" customWidth="1"/>
    <col min="6" max="6" width="8.140625" style="2" bestFit="1" customWidth="1"/>
    <col min="7" max="7" width="11.140625" style="2" bestFit="1" customWidth="1"/>
    <col min="8" max="8" width="17" style="2" bestFit="1" customWidth="1"/>
    <col min="9" max="9" width="48.42578125" style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30" customHeight="1" thickBot="1">
      <c r="A3" s="262" t="s">
        <v>343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1592012.639999998</v>
      </c>
    </row>
    <row r="8" spans="1:10">
      <c r="A8" s="4" t="s">
        <v>3</v>
      </c>
      <c r="B8" s="4" t="s">
        <v>4</v>
      </c>
      <c r="H8" s="93">
        <f>+SUM(G11:G29)</f>
        <v>726586.45000000007</v>
      </c>
    </row>
    <row r="10" spans="1:10">
      <c r="B10" s="46" t="s">
        <v>5</v>
      </c>
      <c r="C10" s="46" t="s">
        <v>6</v>
      </c>
      <c r="D10" s="46" t="s">
        <v>7</v>
      </c>
      <c r="G10" s="46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v>52216.2</v>
      </c>
      <c r="H11" s="112"/>
      <c r="I11" s="112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12" t="s">
        <v>19</v>
      </c>
      <c r="I12" s="112"/>
    </row>
    <row r="13" spans="1:10">
      <c r="B13" s="47"/>
      <c r="C13" s="125">
        <v>42429</v>
      </c>
      <c r="D13" s="14" t="s">
        <v>19</v>
      </c>
      <c r="E13" s="89" t="s">
        <v>20</v>
      </c>
      <c r="G13" s="16">
        <v>24669.729999999996</v>
      </c>
      <c r="H13" s="112" t="s">
        <v>342</v>
      </c>
      <c r="I13" s="112"/>
      <c r="J13" s="7"/>
    </row>
    <row r="14" spans="1:10">
      <c r="B14" s="47"/>
      <c r="C14" s="125"/>
      <c r="D14" s="14"/>
      <c r="E14" s="89" t="s">
        <v>337</v>
      </c>
      <c r="G14" s="16">
        <v>5646.18</v>
      </c>
      <c r="H14" s="112"/>
      <c r="I14" s="112"/>
      <c r="J14" s="7"/>
    </row>
    <row r="15" spans="1:10">
      <c r="B15" s="116" t="s">
        <v>344</v>
      </c>
      <c r="C15" s="127">
        <v>42489</v>
      </c>
      <c r="D15" s="116" t="s">
        <v>30</v>
      </c>
      <c r="E15" s="118" t="s">
        <v>30</v>
      </c>
      <c r="G15" s="120">
        <v>26089.29</v>
      </c>
      <c r="H15" s="139" t="s">
        <v>401</v>
      </c>
      <c r="I15" s="112"/>
      <c r="J15" s="7"/>
    </row>
    <row r="16" spans="1:10">
      <c r="B16" s="116" t="s">
        <v>345</v>
      </c>
      <c r="C16" s="127">
        <v>42489</v>
      </c>
      <c r="D16" s="116" t="s">
        <v>29</v>
      </c>
      <c r="E16" s="118" t="s">
        <v>29</v>
      </c>
      <c r="G16" s="120">
        <v>6797</v>
      </c>
      <c r="H16" s="139" t="s">
        <v>402</v>
      </c>
      <c r="I16" s="112"/>
      <c r="J16" s="7"/>
    </row>
    <row r="17" spans="1:10">
      <c r="B17" s="116" t="s">
        <v>346</v>
      </c>
      <c r="C17" s="127">
        <v>42489</v>
      </c>
      <c r="D17" s="116" t="s">
        <v>347</v>
      </c>
      <c r="E17" s="118" t="s">
        <v>354</v>
      </c>
      <c r="G17" s="120">
        <v>1025</v>
      </c>
      <c r="H17" s="139" t="s">
        <v>401</v>
      </c>
      <c r="I17" s="112"/>
      <c r="J17" s="7"/>
    </row>
    <row r="18" spans="1:10">
      <c r="B18" s="116" t="s">
        <v>348</v>
      </c>
      <c r="C18" s="127">
        <v>42489</v>
      </c>
      <c r="D18" s="116" t="s">
        <v>30</v>
      </c>
      <c r="E18" s="118" t="s">
        <v>30</v>
      </c>
      <c r="G18" s="120">
        <v>21457.98</v>
      </c>
      <c r="H18" s="139" t="s">
        <v>401</v>
      </c>
      <c r="I18" s="112"/>
      <c r="J18" s="7"/>
    </row>
    <row r="19" spans="1:10">
      <c r="B19" s="116" t="s">
        <v>349</v>
      </c>
      <c r="C19" s="127">
        <v>42490</v>
      </c>
      <c r="D19" s="116" t="s">
        <v>29</v>
      </c>
      <c r="E19" s="118" t="s">
        <v>355</v>
      </c>
      <c r="G19" s="120">
        <v>200000</v>
      </c>
      <c r="H19" s="139" t="s">
        <v>260</v>
      </c>
      <c r="I19" s="112"/>
      <c r="J19" s="7"/>
    </row>
    <row r="20" spans="1:10">
      <c r="B20" s="116" t="s">
        <v>350</v>
      </c>
      <c r="C20" s="127">
        <v>42490</v>
      </c>
      <c r="D20" s="116" t="s">
        <v>29</v>
      </c>
      <c r="E20" s="118" t="s">
        <v>356</v>
      </c>
      <c r="G20" s="120">
        <v>136630</v>
      </c>
      <c r="H20" s="139" t="s">
        <v>400</v>
      </c>
      <c r="I20" s="112"/>
      <c r="J20" s="7"/>
    </row>
    <row r="21" spans="1:10">
      <c r="B21" s="116" t="s">
        <v>351</v>
      </c>
      <c r="C21" s="127">
        <v>42490</v>
      </c>
      <c r="D21" s="116" t="s">
        <v>29</v>
      </c>
      <c r="E21" s="118" t="s">
        <v>357</v>
      </c>
      <c r="G21" s="120">
        <v>81034.55</v>
      </c>
      <c r="H21" s="139" t="s">
        <v>259</v>
      </c>
      <c r="I21" s="112"/>
      <c r="J21" s="7"/>
    </row>
    <row r="22" spans="1:10">
      <c r="B22" s="117" t="s">
        <v>352</v>
      </c>
      <c r="C22" s="128">
        <v>42490</v>
      </c>
      <c r="D22" s="117" t="s">
        <v>30</v>
      </c>
      <c r="E22" s="119" t="s">
        <v>30</v>
      </c>
      <c r="G22" s="121">
        <v>43519.99</v>
      </c>
      <c r="H22" s="139" t="s">
        <v>258</v>
      </c>
      <c r="I22" s="112"/>
      <c r="J22" s="7"/>
    </row>
    <row r="23" spans="1:10">
      <c r="B23" s="116" t="s">
        <v>353</v>
      </c>
      <c r="C23" s="127">
        <v>42490</v>
      </c>
      <c r="D23" s="116" t="s">
        <v>29</v>
      </c>
      <c r="E23" s="118" t="s">
        <v>29</v>
      </c>
      <c r="G23" s="120">
        <v>20481.419999999998</v>
      </c>
      <c r="H23" s="139" t="s">
        <v>257</v>
      </c>
      <c r="I23" s="112"/>
      <c r="J23" s="7"/>
    </row>
    <row r="24" spans="1:10">
      <c r="B24" s="137" t="s">
        <v>384</v>
      </c>
      <c r="C24" s="153">
        <v>42490</v>
      </c>
      <c r="D24" s="137" t="s">
        <v>182</v>
      </c>
      <c r="E24" s="138" t="s">
        <v>356</v>
      </c>
      <c r="G24" s="16">
        <v>25000</v>
      </c>
      <c r="H24" s="139" t="s">
        <v>256</v>
      </c>
      <c r="I24" s="112"/>
      <c r="J24" s="7"/>
    </row>
    <row r="25" spans="1:10">
      <c r="C25" s="152">
        <v>42490</v>
      </c>
      <c r="E25" s="142" t="s">
        <v>356</v>
      </c>
      <c r="F25" s="143"/>
      <c r="G25" s="144">
        <v>30000</v>
      </c>
      <c r="H25" s="139" t="s">
        <v>255</v>
      </c>
      <c r="I25" s="112"/>
      <c r="J25" s="7"/>
    </row>
    <row r="26" spans="1:10">
      <c r="B26" s="149" t="s">
        <v>385</v>
      </c>
      <c r="C26" s="152">
        <v>42489</v>
      </c>
      <c r="D26" s="149" t="s">
        <v>182</v>
      </c>
      <c r="E26" s="151" t="s">
        <v>386</v>
      </c>
      <c r="F26" s="143"/>
      <c r="G26" s="144">
        <v>3030</v>
      </c>
      <c r="H26" s="139" t="s">
        <v>244</v>
      </c>
      <c r="I26" s="112"/>
      <c r="J26" s="7"/>
    </row>
    <row r="27" spans="1:10">
      <c r="B27" s="149" t="s">
        <v>387</v>
      </c>
      <c r="C27" s="152">
        <v>42489</v>
      </c>
      <c r="D27" s="149" t="s">
        <v>29</v>
      </c>
      <c r="E27" s="151" t="s">
        <v>388</v>
      </c>
      <c r="F27" s="143"/>
      <c r="G27" s="144">
        <v>10000</v>
      </c>
      <c r="H27" s="139" t="s">
        <v>241</v>
      </c>
      <c r="I27" s="112"/>
      <c r="J27" s="7"/>
    </row>
    <row r="28" spans="1:10">
      <c r="B28" s="149" t="s">
        <v>389</v>
      </c>
      <c r="C28" s="152">
        <v>42489</v>
      </c>
      <c r="D28" s="149" t="s">
        <v>29</v>
      </c>
      <c r="E28" s="151" t="s">
        <v>390</v>
      </c>
      <c r="G28" s="144">
        <v>20000</v>
      </c>
      <c r="H28" s="139" t="s">
        <v>240</v>
      </c>
      <c r="I28" s="112"/>
      <c r="J28" s="7"/>
    </row>
    <row r="29" spans="1:10">
      <c r="B29" s="149" t="s">
        <v>391</v>
      </c>
      <c r="C29" s="152">
        <v>42489</v>
      </c>
      <c r="D29" s="149" t="s">
        <v>29</v>
      </c>
      <c r="E29" s="151" t="s">
        <v>29</v>
      </c>
      <c r="F29" s="143"/>
      <c r="G29" s="144">
        <v>18855.61</v>
      </c>
      <c r="H29" s="139" t="s">
        <v>239</v>
      </c>
      <c r="I29" s="112"/>
      <c r="J29" s="7"/>
    </row>
    <row r="30" spans="1:10">
      <c r="C30" s="152"/>
      <c r="E30" s="142"/>
      <c r="F30" s="143"/>
      <c r="G30" s="144"/>
      <c r="H30" s="112"/>
      <c r="I30" s="112"/>
      <c r="J30" s="7"/>
    </row>
    <row r="31" spans="1:10">
      <c r="B31" s="47"/>
      <c r="C31" s="125"/>
      <c r="D31" s="14"/>
      <c r="E31" s="89"/>
      <c r="G31" s="94"/>
      <c r="J31" s="7"/>
    </row>
    <row r="32" spans="1:10">
      <c r="A32" s="4" t="s">
        <v>35</v>
      </c>
      <c r="B32" s="4" t="s">
        <v>36</v>
      </c>
      <c r="C32" s="129"/>
      <c r="H32" s="93">
        <f>+SUM(G34:G49)</f>
        <v>1159009.0799999998</v>
      </c>
    </row>
    <row r="33" spans="2:9">
      <c r="C33" s="129"/>
    </row>
    <row r="34" spans="2:9">
      <c r="B34" s="142" t="s">
        <v>43</v>
      </c>
      <c r="C34" s="141">
        <v>41452</v>
      </c>
      <c r="D34" s="142" t="s">
        <v>44</v>
      </c>
      <c r="E34" s="142" t="s">
        <v>45</v>
      </c>
      <c r="F34" s="142"/>
      <c r="G34" s="173">
        <v>2180.0300000000002</v>
      </c>
    </row>
    <row r="35" spans="2:9">
      <c r="B35" s="2" t="s">
        <v>52</v>
      </c>
      <c r="C35" s="125">
        <v>41810</v>
      </c>
      <c r="D35" s="87" t="s">
        <v>53</v>
      </c>
      <c r="E35" s="87" t="s">
        <v>54</v>
      </c>
      <c r="G35" s="92">
        <v>2842</v>
      </c>
      <c r="H35" s="113"/>
      <c r="I35" s="112"/>
    </row>
    <row r="36" spans="2:9">
      <c r="B36" s="2" t="s">
        <v>61</v>
      </c>
      <c r="C36" s="125">
        <v>42004</v>
      </c>
      <c r="D36" s="87" t="s">
        <v>62</v>
      </c>
      <c r="E36" s="87" t="s">
        <v>63</v>
      </c>
      <c r="G36" s="92">
        <v>50000</v>
      </c>
      <c r="H36" s="113"/>
      <c r="I36" s="112" t="s">
        <v>64</v>
      </c>
    </row>
    <row r="37" spans="2:9">
      <c r="B37" s="2" t="s">
        <v>202</v>
      </c>
      <c r="C37" s="125">
        <v>42398</v>
      </c>
      <c r="D37" s="87" t="s">
        <v>209</v>
      </c>
      <c r="E37" s="95" t="s">
        <v>214</v>
      </c>
      <c r="G37" s="96">
        <v>4180</v>
      </c>
      <c r="H37" s="154" t="s">
        <v>250</v>
      </c>
      <c r="I37" s="112"/>
    </row>
    <row r="38" spans="2:9">
      <c r="B38" s="12" t="s">
        <v>281</v>
      </c>
      <c r="C38" s="126">
        <v>42405</v>
      </c>
      <c r="D38" s="88" t="s">
        <v>282</v>
      </c>
      <c r="E38" s="88" t="s">
        <v>288</v>
      </c>
      <c r="F38" s="12"/>
      <c r="G38" s="100">
        <v>1160</v>
      </c>
      <c r="H38" s="114"/>
    </row>
    <row r="39" spans="2:9">
      <c r="B39" s="47" t="s">
        <v>311</v>
      </c>
      <c r="C39" s="130">
        <v>42430</v>
      </c>
      <c r="D39" s="122" t="s">
        <v>312</v>
      </c>
      <c r="E39" s="47" t="s">
        <v>324</v>
      </c>
      <c r="G39" s="48">
        <v>209283.07</v>
      </c>
      <c r="H39" s="156" t="s">
        <v>251</v>
      </c>
    </row>
    <row r="40" spans="2:9">
      <c r="B40" s="116" t="s">
        <v>359</v>
      </c>
      <c r="C40" s="127">
        <v>42473</v>
      </c>
      <c r="D40" s="123" t="s">
        <v>360</v>
      </c>
      <c r="E40" s="118" t="s">
        <v>372</v>
      </c>
      <c r="G40" s="120">
        <v>168000</v>
      </c>
      <c r="H40" s="112" t="s">
        <v>358</v>
      </c>
    </row>
    <row r="41" spans="2:9">
      <c r="B41" s="116" t="s">
        <v>361</v>
      </c>
      <c r="C41" s="127">
        <v>42475</v>
      </c>
      <c r="D41" s="123" t="s">
        <v>362</v>
      </c>
      <c r="E41" s="118" t="s">
        <v>373</v>
      </c>
      <c r="G41" s="120">
        <v>840</v>
      </c>
      <c r="H41" s="112" t="s">
        <v>358</v>
      </c>
    </row>
    <row r="42" spans="2:9">
      <c r="B42" s="116" t="s">
        <v>55</v>
      </c>
      <c r="C42" s="127">
        <v>42478</v>
      </c>
      <c r="D42" s="123" t="s">
        <v>363</v>
      </c>
      <c r="E42" s="118" t="s">
        <v>374</v>
      </c>
      <c r="G42" s="120">
        <v>380</v>
      </c>
      <c r="H42" s="112" t="s">
        <v>358</v>
      </c>
    </row>
    <row r="43" spans="2:9">
      <c r="B43" s="117" t="s">
        <v>364</v>
      </c>
      <c r="C43" s="128">
        <v>42479</v>
      </c>
      <c r="D43" s="124" t="s">
        <v>365</v>
      </c>
      <c r="E43" s="119" t="s">
        <v>375</v>
      </c>
      <c r="F43" s="12"/>
      <c r="G43" s="121">
        <v>1000</v>
      </c>
      <c r="H43" s="139" t="s">
        <v>403</v>
      </c>
    </row>
    <row r="44" spans="2:9">
      <c r="B44" s="116" t="s">
        <v>366</v>
      </c>
      <c r="C44" s="127">
        <v>42481</v>
      </c>
      <c r="D44" s="123" t="s">
        <v>367</v>
      </c>
      <c r="E44" s="118" t="s">
        <v>376</v>
      </c>
      <c r="G44" s="120">
        <v>58005.56</v>
      </c>
      <c r="H44" s="112" t="s">
        <v>358</v>
      </c>
    </row>
    <row r="45" spans="2:9">
      <c r="B45" s="116" t="s">
        <v>368</v>
      </c>
      <c r="C45" s="127">
        <v>42481</v>
      </c>
      <c r="D45" s="123" t="s">
        <v>369</v>
      </c>
      <c r="E45" s="118" t="s">
        <v>376</v>
      </c>
      <c r="G45" s="120">
        <v>53994.44</v>
      </c>
      <c r="H45" s="112" t="s">
        <v>358</v>
      </c>
    </row>
    <row r="46" spans="2:9">
      <c r="B46" s="116" t="s">
        <v>370</v>
      </c>
      <c r="C46" s="127">
        <v>42490</v>
      </c>
      <c r="D46" s="123" t="s">
        <v>371</v>
      </c>
      <c r="E46" s="118" t="s">
        <v>377</v>
      </c>
      <c r="G46" s="120">
        <v>2169.1999999999998</v>
      </c>
      <c r="H46" s="139" t="s">
        <v>238</v>
      </c>
    </row>
    <row r="47" spans="2:9">
      <c r="B47" s="149" t="s">
        <v>392</v>
      </c>
      <c r="C47" s="152">
        <v>42487</v>
      </c>
      <c r="D47" s="149" t="s">
        <v>393</v>
      </c>
      <c r="E47" s="151" t="s">
        <v>394</v>
      </c>
      <c r="G47" s="144">
        <v>579521</v>
      </c>
      <c r="H47" s="139" t="s">
        <v>243</v>
      </c>
    </row>
    <row r="48" spans="2:9">
      <c r="B48" s="149" t="s">
        <v>398</v>
      </c>
      <c r="C48" s="152">
        <v>42490</v>
      </c>
      <c r="D48" s="149" t="s">
        <v>396</v>
      </c>
      <c r="E48" s="151" t="s">
        <v>399</v>
      </c>
      <c r="G48" s="144">
        <v>4013.23</v>
      </c>
      <c r="H48" s="139" t="s">
        <v>247</v>
      </c>
    </row>
    <row r="49" spans="1:11">
      <c r="B49" s="149" t="s">
        <v>395</v>
      </c>
      <c r="C49" s="152">
        <v>42490</v>
      </c>
      <c r="D49" s="149" t="s">
        <v>396</v>
      </c>
      <c r="E49" s="151" t="s">
        <v>397</v>
      </c>
      <c r="G49" s="144">
        <v>21440.55</v>
      </c>
      <c r="H49" s="139" t="s">
        <v>245</v>
      </c>
    </row>
    <row r="50" spans="1:11">
      <c r="B50" s="116"/>
      <c r="C50" s="127"/>
      <c r="D50" s="123"/>
      <c r="E50" s="118"/>
      <c r="G50" s="120"/>
      <c r="H50" s="112"/>
    </row>
    <row r="51" spans="1:11">
      <c r="B51" s="47"/>
      <c r="C51" s="130"/>
      <c r="D51" s="47"/>
      <c r="E51" s="47"/>
      <c r="G51" s="48"/>
      <c r="H51" s="115"/>
    </row>
    <row r="52" spans="1:11">
      <c r="A52" s="4" t="s">
        <v>3</v>
      </c>
      <c r="B52" s="4" t="s">
        <v>97</v>
      </c>
      <c r="C52" s="129"/>
      <c r="H52" s="97">
        <f>+SUM(G54:G54)</f>
        <v>10000</v>
      </c>
    </row>
    <row r="53" spans="1:11">
      <c r="C53" s="129"/>
    </row>
    <row r="54" spans="1:11">
      <c r="C54" s="131">
        <v>42382</v>
      </c>
      <c r="D54" s="99" t="s">
        <v>218</v>
      </c>
      <c r="E54" s="88"/>
      <c r="F54" s="12"/>
      <c r="G54" s="100">
        <v>10000</v>
      </c>
      <c r="H54" s="112"/>
      <c r="I54" s="2"/>
    </row>
    <row r="55" spans="1:11">
      <c r="C55" s="131"/>
      <c r="D55" s="99"/>
      <c r="E55" s="88"/>
      <c r="F55" s="12"/>
      <c r="G55" s="100"/>
      <c r="H55" s="1"/>
      <c r="I55" s="2"/>
    </row>
    <row r="56" spans="1:11">
      <c r="A56" s="4" t="s">
        <v>35</v>
      </c>
      <c r="B56" s="4" t="s">
        <v>115</v>
      </c>
      <c r="C56" s="129"/>
      <c r="H56" s="97">
        <f>+SUM(G57:G73)</f>
        <v>204227.33000000002</v>
      </c>
      <c r="I56" s="103"/>
      <c r="J56" s="92"/>
    </row>
    <row r="57" spans="1:11">
      <c r="C57" s="125">
        <v>42173</v>
      </c>
      <c r="D57" s="2" t="s">
        <v>132</v>
      </c>
      <c r="G57" s="92">
        <v>1978.26</v>
      </c>
      <c r="H57" s="140" t="s">
        <v>254</v>
      </c>
      <c r="I57" s="2"/>
      <c r="K57" s="2"/>
    </row>
    <row r="58" spans="1:11">
      <c r="C58" s="132">
        <v>42389</v>
      </c>
      <c r="D58" s="91" t="s">
        <v>226</v>
      </c>
      <c r="E58" s="88"/>
      <c r="F58" s="12"/>
      <c r="G58" s="100">
        <v>3084.64</v>
      </c>
      <c r="H58" s="110"/>
      <c r="I58" s="112"/>
      <c r="J58" s="1"/>
      <c r="K58" s="2"/>
    </row>
    <row r="59" spans="1:11">
      <c r="C59" s="132">
        <v>42389</v>
      </c>
      <c r="D59" s="91" t="s">
        <v>139</v>
      </c>
      <c r="E59" s="88"/>
      <c r="F59" s="12"/>
      <c r="G59" s="100">
        <v>1239</v>
      </c>
      <c r="H59" s="110"/>
      <c r="I59" s="112"/>
      <c r="J59" s="1"/>
      <c r="K59" s="2"/>
    </row>
    <row r="60" spans="1:11">
      <c r="C60" s="132">
        <v>42424</v>
      </c>
      <c r="D60" s="101" t="s">
        <v>293</v>
      </c>
      <c r="E60" s="88"/>
      <c r="F60" s="12"/>
      <c r="G60" s="102">
        <v>3871.64</v>
      </c>
      <c r="H60" s="110"/>
      <c r="I60" s="112"/>
      <c r="J60" s="1"/>
      <c r="K60" s="2"/>
    </row>
    <row r="61" spans="1:11">
      <c r="C61" s="132">
        <v>42409</v>
      </c>
      <c r="D61" s="91" t="s">
        <v>139</v>
      </c>
      <c r="E61" s="88"/>
      <c r="F61" s="12"/>
      <c r="G61" s="100">
        <v>58.5</v>
      </c>
      <c r="H61" s="110"/>
      <c r="I61" s="112"/>
      <c r="J61" s="1"/>
      <c r="K61" s="2"/>
    </row>
    <row r="62" spans="1:11">
      <c r="C62" s="131">
        <v>42404</v>
      </c>
      <c r="D62" s="105" t="s">
        <v>294</v>
      </c>
      <c r="E62" s="88"/>
      <c r="F62" s="12"/>
      <c r="G62" s="92">
        <v>117.19</v>
      </c>
      <c r="H62" s="110"/>
      <c r="I62" s="112"/>
      <c r="J62" s="1"/>
      <c r="K62" s="2"/>
    </row>
    <row r="63" spans="1:11">
      <c r="C63" s="132">
        <v>42459</v>
      </c>
      <c r="D63" s="91" t="s">
        <v>334</v>
      </c>
      <c r="G63" s="100">
        <v>1700</v>
      </c>
      <c r="H63" s="111"/>
      <c r="I63" s="112"/>
      <c r="J63" s="1"/>
    </row>
    <row r="64" spans="1:11">
      <c r="C64" s="132">
        <v>42452</v>
      </c>
      <c r="D64" s="91" t="s">
        <v>335</v>
      </c>
      <c r="G64" s="100">
        <v>1810.18</v>
      </c>
      <c r="H64" s="111" t="s">
        <v>383</v>
      </c>
      <c r="I64" s="112"/>
      <c r="J64" s="1"/>
    </row>
    <row r="65" spans="3:10">
      <c r="C65" s="132">
        <v>42452</v>
      </c>
      <c r="D65" s="91" t="s">
        <v>336</v>
      </c>
      <c r="G65" s="100">
        <v>4000</v>
      </c>
      <c r="H65" s="111"/>
      <c r="I65" s="112"/>
      <c r="J65" s="1"/>
    </row>
    <row r="66" spans="3:10">
      <c r="C66" s="133">
        <v>42443</v>
      </c>
      <c r="D66" s="134" t="s">
        <v>139</v>
      </c>
      <c r="E66" s="135"/>
      <c r="F66" s="66"/>
      <c r="G66" s="136">
        <v>20000</v>
      </c>
      <c r="H66" s="155" t="s">
        <v>252</v>
      </c>
      <c r="I66" s="112"/>
      <c r="J66" s="1"/>
    </row>
    <row r="67" spans="3:10">
      <c r="C67" s="131">
        <v>42489</v>
      </c>
      <c r="D67" s="105" t="s">
        <v>378</v>
      </c>
      <c r="G67" s="100">
        <v>37212.35</v>
      </c>
      <c r="H67" s="139" t="s">
        <v>248</v>
      </c>
      <c r="I67" s="112"/>
      <c r="J67" s="1"/>
    </row>
    <row r="68" spans="3:10">
      <c r="C68" s="131">
        <v>42489</v>
      </c>
      <c r="D68" s="105" t="s">
        <v>222</v>
      </c>
      <c r="G68" s="92">
        <v>1589</v>
      </c>
      <c r="H68" s="139" t="s">
        <v>246</v>
      </c>
      <c r="I68" s="112"/>
      <c r="J68" s="1"/>
    </row>
    <row r="69" spans="3:10">
      <c r="C69" s="131">
        <v>42489</v>
      </c>
      <c r="D69" s="105" t="s">
        <v>379</v>
      </c>
      <c r="G69" s="92">
        <v>90000</v>
      </c>
      <c r="H69" s="139" t="s">
        <v>249</v>
      </c>
      <c r="I69" s="112"/>
      <c r="J69" s="1"/>
    </row>
    <row r="70" spans="3:10">
      <c r="C70" s="131">
        <v>42483</v>
      </c>
      <c r="D70" s="105" t="s">
        <v>380</v>
      </c>
      <c r="G70" s="92">
        <v>10000</v>
      </c>
      <c r="H70" s="139" t="s">
        <v>247</v>
      </c>
      <c r="I70" s="112"/>
      <c r="J70" s="1"/>
    </row>
    <row r="71" spans="3:10">
      <c r="C71" s="131">
        <v>42468</v>
      </c>
      <c r="D71" s="105" t="s">
        <v>381</v>
      </c>
      <c r="G71" s="92">
        <v>1162</v>
      </c>
      <c r="H71" s="139" t="s">
        <v>404</v>
      </c>
      <c r="I71" s="112"/>
      <c r="J71" s="1"/>
    </row>
    <row r="72" spans="3:10">
      <c r="C72" s="131">
        <v>42467</v>
      </c>
      <c r="D72" s="105" t="s">
        <v>382</v>
      </c>
      <c r="G72" s="92">
        <v>7404.57</v>
      </c>
      <c r="H72" s="112"/>
      <c r="I72" s="112"/>
      <c r="J72" s="1"/>
    </row>
    <row r="73" spans="3:10">
      <c r="C73" s="133">
        <v>42464</v>
      </c>
      <c r="D73" s="134" t="s">
        <v>139</v>
      </c>
      <c r="E73" s="135"/>
      <c r="F73" s="66"/>
      <c r="G73" s="136">
        <v>19000</v>
      </c>
      <c r="H73" s="139" t="s">
        <v>253</v>
      </c>
      <c r="I73" s="112"/>
      <c r="J73" s="1"/>
    </row>
    <row r="74" spans="3:10">
      <c r="C74" s="6"/>
      <c r="D74" s="106"/>
      <c r="G74" s="100"/>
      <c r="J74" s="1"/>
    </row>
    <row r="76" spans="3:10">
      <c r="D76" s="2" t="s">
        <v>261</v>
      </c>
      <c r="F76" s="4" t="s">
        <v>158</v>
      </c>
      <c r="G76" s="92">
        <f>+H6+H8-H32+H52-H56</f>
        <v>965362.67999999807</v>
      </c>
    </row>
    <row r="77" spans="3:10" ht="12" thickBot="1">
      <c r="F77" s="4" t="s">
        <v>159</v>
      </c>
      <c r="G77" s="210">
        <v>965446.93999999086</v>
      </c>
      <c r="I77" s="109"/>
      <c r="J77" s="44"/>
    </row>
    <row r="78" spans="3:10" ht="12" thickTop="1">
      <c r="F78" s="4" t="s">
        <v>124</v>
      </c>
      <c r="G78" s="93">
        <f>+G76-G77</f>
        <v>-84.259999992791563</v>
      </c>
      <c r="H78" s="7"/>
      <c r="I78" s="32"/>
    </row>
    <row r="80" spans="3:10">
      <c r="G80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7"/>
  <sheetViews>
    <sheetView topLeftCell="A49" workbookViewId="0">
      <selection activeCell="G74" sqref="G74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2" bestFit="1" customWidth="1"/>
    <col min="4" max="4" width="13.85546875" style="2" customWidth="1"/>
    <col min="5" max="5" width="34.5703125" style="87" customWidth="1"/>
    <col min="6" max="6" width="8.140625" style="2" bestFit="1" customWidth="1"/>
    <col min="7" max="7" width="11.140625" style="2" bestFit="1" customWidth="1"/>
    <col min="8" max="8" width="23" style="2" customWidth="1"/>
    <col min="9" max="9" width="48.42578125" style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32.25" customHeight="1" thickBot="1">
      <c r="A3" s="262" t="s">
        <v>453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887791.86999999662</v>
      </c>
    </row>
    <row r="8" spans="1:10">
      <c r="A8" s="4" t="s">
        <v>3</v>
      </c>
      <c r="B8" s="4" t="s">
        <v>4</v>
      </c>
      <c r="H8" s="93">
        <f>+SUM(G11:G33)</f>
        <v>686503.89999999991</v>
      </c>
    </row>
    <row r="10" spans="1:10">
      <c r="B10" s="157" t="s">
        <v>5</v>
      </c>
      <c r="C10" s="157" t="s">
        <v>6</v>
      </c>
      <c r="D10" s="157" t="s">
        <v>7</v>
      </c>
      <c r="G10" s="157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v>52216.2</v>
      </c>
      <c r="H11" s="112"/>
      <c r="I11" s="112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12" t="s">
        <v>19</v>
      </c>
      <c r="I12" s="112"/>
    </row>
    <row r="13" spans="1:10">
      <c r="B13" s="47"/>
      <c r="C13" s="125">
        <v>42521</v>
      </c>
      <c r="D13" s="14" t="s">
        <v>19</v>
      </c>
      <c r="E13" s="89" t="s">
        <v>20</v>
      </c>
      <c r="G13" s="16">
        <v>-834</v>
      </c>
      <c r="H13" s="112" t="s">
        <v>342</v>
      </c>
      <c r="I13" s="112"/>
      <c r="J13" s="7"/>
    </row>
    <row r="14" spans="1:10">
      <c r="B14" s="142" t="s">
        <v>405</v>
      </c>
      <c r="C14" s="141">
        <v>42515</v>
      </c>
      <c r="D14" s="142" t="s">
        <v>29</v>
      </c>
      <c r="E14" s="158" t="s">
        <v>29</v>
      </c>
      <c r="G14" s="150">
        <v>16317.7</v>
      </c>
      <c r="H14" s="139" t="s">
        <v>401</v>
      </c>
      <c r="I14" s="112"/>
      <c r="J14" s="7"/>
    </row>
    <row r="15" spans="1:10">
      <c r="B15" s="142" t="s">
        <v>406</v>
      </c>
      <c r="C15" s="141">
        <v>42516</v>
      </c>
      <c r="D15" s="142" t="s">
        <v>29</v>
      </c>
      <c r="E15" s="158" t="s">
        <v>29</v>
      </c>
      <c r="G15" s="150">
        <v>3330.87</v>
      </c>
      <c r="H15" s="139" t="s">
        <v>401</v>
      </c>
      <c r="I15" s="112"/>
      <c r="J15" s="7"/>
    </row>
    <row r="16" spans="1:10">
      <c r="B16" s="142" t="s">
        <v>407</v>
      </c>
      <c r="C16" s="141">
        <v>42516</v>
      </c>
      <c r="D16" s="142" t="s">
        <v>29</v>
      </c>
      <c r="E16" s="158" t="s">
        <v>29</v>
      </c>
      <c r="G16" s="150">
        <v>15669.85</v>
      </c>
      <c r="H16" s="139" t="s">
        <v>401</v>
      </c>
      <c r="I16" s="112"/>
      <c r="J16" s="7"/>
    </row>
    <row r="17" spans="2:10">
      <c r="B17" s="142" t="s">
        <v>408</v>
      </c>
      <c r="C17" s="141">
        <v>42517</v>
      </c>
      <c r="D17" s="142" t="s">
        <v>29</v>
      </c>
      <c r="E17" s="158" t="s">
        <v>29</v>
      </c>
      <c r="G17" s="150">
        <v>11191.44</v>
      </c>
      <c r="H17" s="139" t="s">
        <v>401</v>
      </c>
      <c r="I17" s="112"/>
      <c r="J17" s="7"/>
    </row>
    <row r="18" spans="2:10">
      <c r="B18" s="142" t="s">
        <v>409</v>
      </c>
      <c r="C18" s="141">
        <v>42517</v>
      </c>
      <c r="D18" s="142" t="s">
        <v>29</v>
      </c>
      <c r="E18" s="158" t="s">
        <v>29</v>
      </c>
      <c r="G18" s="150">
        <v>13730.62</v>
      </c>
      <c r="H18" s="139" t="s">
        <v>401</v>
      </c>
      <c r="I18" s="112"/>
      <c r="J18" s="7"/>
    </row>
    <row r="19" spans="2:10">
      <c r="B19" s="142" t="s">
        <v>410</v>
      </c>
      <c r="C19" s="141">
        <v>42518</v>
      </c>
      <c r="D19" s="142" t="s">
        <v>29</v>
      </c>
      <c r="E19" s="158" t="s">
        <v>29</v>
      </c>
      <c r="G19" s="174">
        <v>23896.81</v>
      </c>
      <c r="H19" s="139" t="s">
        <v>401</v>
      </c>
      <c r="I19" s="112"/>
      <c r="J19" s="7"/>
    </row>
    <row r="20" spans="2:10">
      <c r="B20" s="142" t="s">
        <v>411</v>
      </c>
      <c r="C20" s="141">
        <v>42520</v>
      </c>
      <c r="D20" s="142" t="s">
        <v>29</v>
      </c>
      <c r="E20" s="158" t="s">
        <v>29</v>
      </c>
      <c r="G20" s="174">
        <v>23456.52</v>
      </c>
      <c r="H20" s="139" t="s">
        <v>401</v>
      </c>
      <c r="I20" s="112"/>
      <c r="J20" s="7"/>
    </row>
    <row r="21" spans="2:10">
      <c r="B21" s="142" t="s">
        <v>412</v>
      </c>
      <c r="C21" s="141">
        <v>42520</v>
      </c>
      <c r="D21" s="142" t="s">
        <v>29</v>
      </c>
      <c r="E21" s="158" t="s">
        <v>29</v>
      </c>
      <c r="G21" s="174">
        <v>13701.28</v>
      </c>
      <c r="H21" s="139" t="s">
        <v>401</v>
      </c>
      <c r="I21" s="112"/>
      <c r="J21" s="7"/>
    </row>
    <row r="22" spans="2:10">
      <c r="B22" s="142" t="s">
        <v>413</v>
      </c>
      <c r="C22" s="141">
        <v>42521</v>
      </c>
      <c r="D22" s="142" t="s">
        <v>29</v>
      </c>
      <c r="E22" s="158" t="s">
        <v>424</v>
      </c>
      <c r="G22" s="174">
        <v>131000</v>
      </c>
      <c r="H22" s="139" t="s">
        <v>401</v>
      </c>
      <c r="I22" s="112"/>
      <c r="J22" s="7"/>
    </row>
    <row r="23" spans="2:10">
      <c r="B23" s="142" t="s">
        <v>414</v>
      </c>
      <c r="C23" s="141">
        <v>42521</v>
      </c>
      <c r="D23" s="142" t="s">
        <v>29</v>
      </c>
      <c r="E23" s="158" t="s">
        <v>425</v>
      </c>
      <c r="G23" s="174">
        <v>15000</v>
      </c>
      <c r="H23" s="139" t="s">
        <v>401</v>
      </c>
      <c r="I23" s="112"/>
      <c r="J23" s="7"/>
    </row>
    <row r="24" spans="2:10">
      <c r="B24" s="142" t="s">
        <v>415</v>
      </c>
      <c r="C24" s="141">
        <v>42521</v>
      </c>
      <c r="D24" s="142" t="s">
        <v>30</v>
      </c>
      <c r="E24" s="158" t="s">
        <v>30</v>
      </c>
      <c r="G24" s="146">
        <v>62430</v>
      </c>
      <c r="H24" s="139" t="s">
        <v>241</v>
      </c>
      <c r="I24" s="112"/>
      <c r="J24" s="7"/>
    </row>
    <row r="25" spans="2:10">
      <c r="B25" s="142" t="s">
        <v>416</v>
      </c>
      <c r="C25" s="141">
        <v>42521</v>
      </c>
      <c r="D25" s="142" t="s">
        <v>29</v>
      </c>
      <c r="E25" s="158" t="s">
        <v>29</v>
      </c>
      <c r="G25" s="174">
        <v>5675.1</v>
      </c>
      <c r="H25" s="139" t="s">
        <v>401</v>
      </c>
      <c r="I25" s="112"/>
      <c r="J25" s="7"/>
    </row>
    <row r="26" spans="2:10">
      <c r="B26" s="142" t="s">
        <v>417</v>
      </c>
      <c r="C26" s="141">
        <v>42521</v>
      </c>
      <c r="D26" s="142" t="s">
        <v>29</v>
      </c>
      <c r="E26" s="158" t="s">
        <v>426</v>
      </c>
      <c r="G26" s="174">
        <v>20285.080000000002</v>
      </c>
      <c r="H26" s="139" t="s">
        <v>401</v>
      </c>
      <c r="I26" s="112"/>
      <c r="J26" s="7"/>
    </row>
    <row r="27" spans="2:10">
      <c r="B27" s="142" t="s">
        <v>418</v>
      </c>
      <c r="C27" s="141">
        <v>42521</v>
      </c>
      <c r="D27" s="142" t="s">
        <v>29</v>
      </c>
      <c r="E27" s="158" t="s">
        <v>427</v>
      </c>
      <c r="G27" s="150">
        <v>233500</v>
      </c>
      <c r="H27" s="139" t="s">
        <v>401</v>
      </c>
      <c r="I27" s="112"/>
      <c r="J27" s="7"/>
    </row>
    <row r="28" spans="2:10">
      <c r="B28" s="142" t="s">
        <v>299</v>
      </c>
      <c r="C28" s="141">
        <v>42521</v>
      </c>
      <c r="D28" s="142" t="s">
        <v>182</v>
      </c>
      <c r="E28" s="158" t="s">
        <v>428</v>
      </c>
      <c r="G28" s="144">
        <v>5220</v>
      </c>
      <c r="H28" s="139" t="s">
        <v>242</v>
      </c>
      <c r="I28" s="112"/>
      <c r="J28" s="7"/>
    </row>
    <row r="29" spans="2:10">
      <c r="B29" s="142" t="s">
        <v>419</v>
      </c>
      <c r="C29" s="141">
        <v>42521</v>
      </c>
      <c r="D29" s="142" t="s">
        <v>29</v>
      </c>
      <c r="E29" s="158" t="s">
        <v>29</v>
      </c>
      <c r="G29" s="150">
        <v>15691.57</v>
      </c>
      <c r="H29" s="139" t="s">
        <v>401</v>
      </c>
      <c r="I29" s="112"/>
      <c r="J29" s="7"/>
    </row>
    <row r="30" spans="2:10">
      <c r="B30" s="142" t="s">
        <v>309</v>
      </c>
      <c r="C30" s="141">
        <v>42521</v>
      </c>
      <c r="D30" s="142" t="s">
        <v>30</v>
      </c>
      <c r="E30" s="158" t="s">
        <v>30</v>
      </c>
      <c r="G30" s="144">
        <v>23774.36</v>
      </c>
      <c r="H30" s="139" t="s">
        <v>241</v>
      </c>
      <c r="I30" s="112"/>
      <c r="J30" s="7"/>
    </row>
    <row r="31" spans="2:10">
      <c r="B31" s="142" t="s">
        <v>420</v>
      </c>
      <c r="C31" s="141">
        <v>42521</v>
      </c>
      <c r="D31" s="142" t="s">
        <v>421</v>
      </c>
      <c r="E31" s="142" t="s">
        <v>429</v>
      </c>
      <c r="G31" s="144">
        <v>472</v>
      </c>
      <c r="H31" s="139" t="s">
        <v>240</v>
      </c>
      <c r="I31" s="112"/>
      <c r="J31" s="7"/>
    </row>
    <row r="32" spans="2:10">
      <c r="B32" s="142" t="s">
        <v>422</v>
      </c>
      <c r="C32" s="141">
        <v>42521</v>
      </c>
      <c r="D32" s="142" t="s">
        <v>421</v>
      </c>
      <c r="E32" s="142" t="s">
        <v>430</v>
      </c>
      <c r="G32" s="144">
        <v>447</v>
      </c>
      <c r="H32" s="139" t="s">
        <v>239</v>
      </c>
      <c r="I32" s="112"/>
      <c r="J32" s="7"/>
    </row>
    <row r="33" spans="1:10">
      <c r="B33" s="142" t="s">
        <v>423</v>
      </c>
      <c r="C33" s="141">
        <v>42521</v>
      </c>
      <c r="D33" s="142" t="s">
        <v>421</v>
      </c>
      <c r="E33" s="142" t="s">
        <v>431</v>
      </c>
      <c r="G33" s="144">
        <v>198</v>
      </c>
      <c r="H33" s="139" t="s">
        <v>238</v>
      </c>
      <c r="I33" s="112"/>
      <c r="J33" s="7"/>
    </row>
    <row r="34" spans="1:10">
      <c r="B34" s="47"/>
      <c r="C34" s="125"/>
      <c r="D34" s="14"/>
      <c r="E34" s="89"/>
      <c r="G34" s="16"/>
      <c r="H34" s="112"/>
      <c r="I34" s="112"/>
      <c r="J34" s="7"/>
    </row>
    <row r="35" spans="1:10">
      <c r="B35" s="47"/>
      <c r="C35" s="125"/>
      <c r="D35" s="14"/>
      <c r="E35" s="89"/>
      <c r="G35" s="94"/>
      <c r="J35" s="7"/>
    </row>
    <row r="36" spans="1:10">
      <c r="A36" s="4" t="s">
        <v>35</v>
      </c>
      <c r="B36" s="4" t="s">
        <v>36</v>
      </c>
      <c r="C36" s="129"/>
      <c r="H36" s="93">
        <f>+SUM(G38:G48)</f>
        <v>819025.64999999991</v>
      </c>
    </row>
    <row r="37" spans="1:10">
      <c r="C37" s="129"/>
    </row>
    <row r="38" spans="1:10">
      <c r="B38" s="142" t="s">
        <v>43</v>
      </c>
      <c r="C38" s="141">
        <v>41452</v>
      </c>
      <c r="D38" s="142" t="s">
        <v>44</v>
      </c>
      <c r="E38" s="142" t="s">
        <v>45</v>
      </c>
      <c r="F38" s="142"/>
      <c r="G38" s="173">
        <v>2180.0300000000002</v>
      </c>
    </row>
    <row r="39" spans="1:10">
      <c r="B39" s="2" t="s">
        <v>52</v>
      </c>
      <c r="C39" s="125">
        <v>41810</v>
      </c>
      <c r="D39" s="87" t="s">
        <v>53</v>
      </c>
      <c r="E39" s="87" t="s">
        <v>54</v>
      </c>
      <c r="G39" s="3">
        <v>2842</v>
      </c>
      <c r="H39" s="113"/>
      <c r="I39" s="112"/>
    </row>
    <row r="40" spans="1:10">
      <c r="B40" s="2" t="s">
        <v>61</v>
      </c>
      <c r="C40" s="125">
        <v>42004</v>
      </c>
      <c r="D40" s="87" t="s">
        <v>62</v>
      </c>
      <c r="E40" s="87" t="s">
        <v>63</v>
      </c>
      <c r="G40" s="3">
        <v>50000</v>
      </c>
      <c r="H40" s="113"/>
      <c r="I40" s="112" t="s">
        <v>64</v>
      </c>
    </row>
    <row r="41" spans="1:10">
      <c r="B41" s="12" t="s">
        <v>281</v>
      </c>
      <c r="C41" s="126">
        <v>42405</v>
      </c>
      <c r="D41" s="88" t="s">
        <v>282</v>
      </c>
      <c r="E41" s="88" t="s">
        <v>288</v>
      </c>
      <c r="F41" s="12"/>
      <c r="G41" s="23">
        <v>1160</v>
      </c>
      <c r="H41" s="114"/>
    </row>
    <row r="42" spans="1:10">
      <c r="B42" s="116" t="s">
        <v>359</v>
      </c>
      <c r="C42" s="127">
        <v>42473</v>
      </c>
      <c r="D42" s="123" t="s">
        <v>360</v>
      </c>
      <c r="E42" s="118" t="s">
        <v>372</v>
      </c>
      <c r="G42" s="120">
        <v>168000</v>
      </c>
      <c r="H42" s="139" t="s">
        <v>247</v>
      </c>
    </row>
    <row r="43" spans="1:10">
      <c r="B43" s="116" t="s">
        <v>55</v>
      </c>
      <c r="C43" s="127">
        <v>42478</v>
      </c>
      <c r="D43" s="123" t="s">
        <v>363</v>
      </c>
      <c r="E43" s="118" t="s">
        <v>374</v>
      </c>
      <c r="G43" s="120">
        <v>380</v>
      </c>
      <c r="H43" s="112"/>
    </row>
    <row r="44" spans="1:10">
      <c r="B44" s="116" t="s">
        <v>366</v>
      </c>
      <c r="C44" s="127">
        <v>42481</v>
      </c>
      <c r="D44" s="123" t="s">
        <v>367</v>
      </c>
      <c r="E44" s="118" t="s">
        <v>376</v>
      </c>
      <c r="G44" s="120">
        <v>58005.56</v>
      </c>
      <c r="H44" s="139" t="s">
        <v>249</v>
      </c>
    </row>
    <row r="45" spans="1:10">
      <c r="B45" s="116" t="s">
        <v>368</v>
      </c>
      <c r="C45" s="127">
        <v>42481</v>
      </c>
      <c r="D45" s="123" t="s">
        <v>369</v>
      </c>
      <c r="E45" s="118" t="s">
        <v>376</v>
      </c>
      <c r="G45" s="120">
        <v>53994.44</v>
      </c>
      <c r="H45" s="139" t="s">
        <v>248</v>
      </c>
    </row>
    <row r="46" spans="1:10">
      <c r="B46" s="142" t="s">
        <v>432</v>
      </c>
      <c r="C46" s="141">
        <v>42493</v>
      </c>
      <c r="D46" s="142" t="s">
        <v>433</v>
      </c>
      <c r="E46" s="158" t="s">
        <v>438</v>
      </c>
      <c r="G46" s="160">
        <v>463.62</v>
      </c>
      <c r="H46" s="112"/>
    </row>
    <row r="47" spans="1:10">
      <c r="B47" s="147" t="s">
        <v>434</v>
      </c>
      <c r="C47" s="148">
        <v>42499</v>
      </c>
      <c r="D47" s="147" t="s">
        <v>435</v>
      </c>
      <c r="E47" s="159" t="s">
        <v>439</v>
      </c>
      <c r="G47" s="161">
        <v>132000</v>
      </c>
      <c r="H47" s="139" t="s">
        <v>251</v>
      </c>
    </row>
    <row r="48" spans="1:10">
      <c r="B48" s="142" t="s">
        <v>436</v>
      </c>
      <c r="C48" s="141">
        <v>42516</v>
      </c>
      <c r="D48" s="142" t="s">
        <v>437</v>
      </c>
      <c r="E48" s="158" t="s">
        <v>440</v>
      </c>
      <c r="G48" s="160">
        <v>350000</v>
      </c>
      <c r="H48" s="139" t="s">
        <v>250</v>
      </c>
    </row>
    <row r="49" spans="1:11">
      <c r="B49" s="116"/>
      <c r="C49" s="127"/>
      <c r="D49" s="123"/>
      <c r="E49" s="118"/>
      <c r="G49" s="120"/>
      <c r="H49" s="112"/>
    </row>
    <row r="50" spans="1:11">
      <c r="B50" s="47"/>
      <c r="C50" s="130"/>
      <c r="D50" s="47"/>
      <c r="E50" s="47"/>
      <c r="G50" s="48"/>
      <c r="H50" s="115"/>
    </row>
    <row r="51" spans="1:11">
      <c r="A51" s="4" t="s">
        <v>3</v>
      </c>
      <c r="B51" s="4" t="s">
        <v>97</v>
      </c>
      <c r="C51" s="129"/>
      <c r="H51" s="97">
        <f>+SUM(G53:G53)</f>
        <v>10000</v>
      </c>
    </row>
    <row r="52" spans="1:11">
      <c r="C52" s="129"/>
    </row>
    <row r="53" spans="1:11">
      <c r="C53" s="131">
        <v>42382</v>
      </c>
      <c r="D53" s="99" t="s">
        <v>218</v>
      </c>
      <c r="E53" s="88"/>
      <c r="F53" s="12"/>
      <c r="G53" s="23">
        <v>10000</v>
      </c>
      <c r="H53" s="139" t="s">
        <v>455</v>
      </c>
      <c r="I53" s="2"/>
    </row>
    <row r="54" spans="1:11">
      <c r="C54" s="131"/>
      <c r="D54" s="99"/>
      <c r="E54" s="88"/>
      <c r="F54" s="12"/>
      <c r="G54" s="100"/>
      <c r="H54" s="1"/>
      <c r="I54" s="2"/>
    </row>
    <row r="55" spans="1:11">
      <c r="A55" s="4" t="s">
        <v>35</v>
      </c>
      <c r="B55" s="4" t="s">
        <v>115</v>
      </c>
      <c r="C55" s="129"/>
      <c r="H55" s="97">
        <f>+SUM(G56:G70)</f>
        <v>78319.700000000012</v>
      </c>
      <c r="I55" s="103"/>
      <c r="J55" s="92"/>
    </row>
    <row r="56" spans="1:11">
      <c r="C56" s="132">
        <v>42389</v>
      </c>
      <c r="D56" s="91" t="s">
        <v>226</v>
      </c>
      <c r="E56" s="88"/>
      <c r="F56" s="12"/>
      <c r="G56" s="23">
        <v>3084.64</v>
      </c>
      <c r="H56" s="60" t="s">
        <v>446</v>
      </c>
      <c r="I56" s="139" t="s">
        <v>243</v>
      </c>
      <c r="J56" s="1"/>
      <c r="K56" s="2"/>
    </row>
    <row r="57" spans="1:11">
      <c r="C57" s="132">
        <v>42389</v>
      </c>
      <c r="D57" s="91" t="s">
        <v>139</v>
      </c>
      <c r="E57" s="88"/>
      <c r="F57" s="12"/>
      <c r="G57" s="23">
        <v>1239</v>
      </c>
      <c r="H57" s="60" t="s">
        <v>447</v>
      </c>
      <c r="I57" s="112"/>
      <c r="J57" s="1"/>
      <c r="K57" s="2"/>
    </row>
    <row r="58" spans="1:11">
      <c r="C58" s="132">
        <v>42424</v>
      </c>
      <c r="D58" s="101" t="s">
        <v>293</v>
      </c>
      <c r="E58" s="88"/>
      <c r="F58" s="12"/>
      <c r="G58" s="171">
        <v>3871.64</v>
      </c>
      <c r="H58" s="60" t="s">
        <v>450</v>
      </c>
      <c r="I58" s="139" t="s">
        <v>457</v>
      </c>
      <c r="J58" s="1"/>
      <c r="K58" s="2"/>
    </row>
    <row r="59" spans="1:11">
      <c r="C59" s="132">
        <v>42409</v>
      </c>
      <c r="D59" s="91" t="s">
        <v>139</v>
      </c>
      <c r="E59" s="88"/>
      <c r="F59" s="12"/>
      <c r="G59" s="23">
        <v>58.5</v>
      </c>
      <c r="H59" s="110"/>
      <c r="I59" s="112"/>
      <c r="J59" s="1"/>
      <c r="K59" s="2"/>
    </row>
    <row r="60" spans="1:11">
      <c r="C60" s="131">
        <v>42404</v>
      </c>
      <c r="D60" s="105" t="s">
        <v>294</v>
      </c>
      <c r="E60" s="88"/>
      <c r="F60" s="12"/>
      <c r="G60" s="3">
        <v>117.19</v>
      </c>
      <c r="H60" s="110"/>
      <c r="I60" s="112"/>
      <c r="J60" s="1"/>
      <c r="K60" s="2"/>
    </row>
    <row r="61" spans="1:11">
      <c r="C61" s="132">
        <v>42459</v>
      </c>
      <c r="D61" s="91" t="s">
        <v>334</v>
      </c>
      <c r="G61" s="100">
        <v>1700</v>
      </c>
      <c r="H61" s="155" t="s">
        <v>454</v>
      </c>
      <c r="I61" s="139" t="s">
        <v>246</v>
      </c>
      <c r="J61" s="1"/>
    </row>
    <row r="62" spans="1:11">
      <c r="C62" s="132">
        <v>42452</v>
      </c>
      <c r="D62" s="91" t="s">
        <v>335</v>
      </c>
      <c r="G62" s="100">
        <v>1810.18</v>
      </c>
      <c r="H62" s="111" t="s">
        <v>383</v>
      </c>
      <c r="I62" s="112"/>
      <c r="J62" s="1"/>
    </row>
    <row r="63" spans="1:11">
      <c r="C63" s="132">
        <v>42452</v>
      </c>
      <c r="D63" s="91" t="s">
        <v>336</v>
      </c>
      <c r="G63" s="100">
        <v>4000</v>
      </c>
      <c r="H63" s="155" t="s">
        <v>452</v>
      </c>
      <c r="I63" s="139" t="s">
        <v>458</v>
      </c>
      <c r="J63" s="1"/>
    </row>
    <row r="64" spans="1:11">
      <c r="C64" s="131">
        <v>42468</v>
      </c>
      <c r="D64" s="105" t="s">
        <v>381</v>
      </c>
      <c r="G64" s="92">
        <v>1162</v>
      </c>
      <c r="H64" s="139" t="s">
        <v>404</v>
      </c>
      <c r="J64" s="1"/>
    </row>
    <row r="65" spans="3:10">
      <c r="C65" s="131">
        <v>42467</v>
      </c>
      <c r="D65" s="105" t="s">
        <v>382</v>
      </c>
      <c r="G65" s="92">
        <v>7404.57</v>
      </c>
      <c r="H65" s="139" t="s">
        <v>451</v>
      </c>
      <c r="I65" s="139" t="s">
        <v>457</v>
      </c>
      <c r="J65" s="1"/>
    </row>
    <row r="66" spans="3:10">
      <c r="C66" s="162">
        <v>42521</v>
      </c>
      <c r="D66" s="163" t="s">
        <v>441</v>
      </c>
      <c r="G66" s="164">
        <v>2852</v>
      </c>
      <c r="H66" s="139" t="s">
        <v>449</v>
      </c>
      <c r="I66" s="139" t="s">
        <v>244</v>
      </c>
      <c r="J66" s="1"/>
    </row>
    <row r="67" spans="3:10">
      <c r="C67" s="227">
        <v>42514</v>
      </c>
      <c r="D67" s="223" t="s">
        <v>442</v>
      </c>
      <c r="E67" s="224"/>
      <c r="F67" s="225"/>
      <c r="G67" s="249">
        <v>20000</v>
      </c>
      <c r="H67" s="178" t="s">
        <v>677</v>
      </c>
      <c r="I67" s="112"/>
      <c r="J67" s="1"/>
    </row>
    <row r="68" spans="3:10" ht="12">
      <c r="C68" s="165">
        <v>42514</v>
      </c>
      <c r="D68" s="167" t="s">
        <v>443</v>
      </c>
      <c r="G68" s="164">
        <v>1025</v>
      </c>
      <c r="H68" s="168" t="s">
        <v>456</v>
      </c>
      <c r="I68" s="169"/>
      <c r="J68" s="1"/>
    </row>
    <row r="69" spans="3:10">
      <c r="C69" s="126">
        <v>42502</v>
      </c>
      <c r="D69" s="87" t="s">
        <v>444</v>
      </c>
      <c r="G69" s="164">
        <v>26066.91</v>
      </c>
      <c r="H69" s="139" t="s">
        <v>445</v>
      </c>
      <c r="I69" s="112"/>
      <c r="J69" s="1"/>
    </row>
    <row r="70" spans="3:10">
      <c r="C70" s="132">
        <v>42493</v>
      </c>
      <c r="D70" s="166" t="s">
        <v>131</v>
      </c>
      <c r="G70" s="164">
        <v>3928.07</v>
      </c>
      <c r="H70" s="139" t="s">
        <v>448</v>
      </c>
      <c r="I70" s="139" t="s">
        <v>245</v>
      </c>
      <c r="J70" s="1"/>
    </row>
    <row r="71" spans="3:10">
      <c r="C71" s="6"/>
      <c r="D71" s="106"/>
      <c r="G71" s="100"/>
      <c r="H71" s="112"/>
      <c r="I71" s="112"/>
      <c r="J71" s="1"/>
    </row>
    <row r="73" spans="3:10">
      <c r="D73" s="2" t="s">
        <v>261</v>
      </c>
      <c r="F73" s="4" t="s">
        <v>158</v>
      </c>
      <c r="G73" s="92">
        <f>+H6+H8-H36+H51-H55</f>
        <v>686950.41999999667</v>
      </c>
    </row>
    <row r="74" spans="3:10" ht="12" thickBot="1">
      <c r="F74" s="4" t="s">
        <v>159</v>
      </c>
      <c r="G74" s="211">
        <v>686864.79999998957</v>
      </c>
      <c r="I74" s="109"/>
      <c r="J74" s="44"/>
    </row>
    <row r="75" spans="3:10" ht="12" thickTop="1">
      <c r="F75" s="4" t="s">
        <v>124</v>
      </c>
      <c r="G75" s="93">
        <f>+G73-G74</f>
        <v>85.620000007096678</v>
      </c>
      <c r="H75" s="7"/>
      <c r="I75" s="32"/>
    </row>
    <row r="77" spans="3:10">
      <c r="G77" s="7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1"/>
  <sheetViews>
    <sheetView topLeftCell="A43" workbookViewId="0">
      <selection activeCell="G65" sqref="G65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2" bestFit="1" customWidth="1"/>
    <col min="4" max="4" width="13.85546875" style="2" customWidth="1"/>
    <col min="5" max="5" width="28.140625" style="87" customWidth="1"/>
    <col min="6" max="6" width="8.140625" style="2" bestFit="1" customWidth="1"/>
    <col min="7" max="7" width="9.85546875" style="2" bestFit="1" customWidth="1"/>
    <col min="8" max="8" width="17.28515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30" customHeight="1" thickBot="1">
      <c r="A3" s="262" t="s">
        <v>469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1010635.3399999916</v>
      </c>
    </row>
    <row r="8" spans="1:10">
      <c r="A8" s="4" t="s">
        <v>3</v>
      </c>
      <c r="B8" s="4" t="s">
        <v>4</v>
      </c>
      <c r="H8" s="5">
        <f>+SUM(G11:G23)</f>
        <v>594170.99</v>
      </c>
    </row>
    <row r="10" spans="1:10">
      <c r="B10" s="172" t="s">
        <v>5</v>
      </c>
      <c r="C10" s="172" t="s">
        <v>6</v>
      </c>
      <c r="D10" s="172" t="s">
        <v>7</v>
      </c>
      <c r="G10" s="172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52146.2-2364.44</f>
        <v>49781.759999999995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78" t="s">
        <v>19</v>
      </c>
      <c r="I12" s="112"/>
    </row>
    <row r="13" spans="1:10">
      <c r="B13" s="47"/>
      <c r="C13" s="125">
        <v>42551</v>
      </c>
      <c r="D13" s="14" t="s">
        <v>19</v>
      </c>
      <c r="E13" s="89" t="s">
        <v>20</v>
      </c>
      <c r="G13" s="16">
        <v>1530.43</v>
      </c>
      <c r="H13" s="178"/>
      <c r="I13" s="112"/>
      <c r="J13" s="7"/>
    </row>
    <row r="14" spans="1:10">
      <c r="B14" s="142" t="s">
        <v>459</v>
      </c>
      <c r="C14" s="141">
        <v>42550</v>
      </c>
      <c r="D14" s="142" t="s">
        <v>29</v>
      </c>
      <c r="E14" s="175" t="s">
        <v>29</v>
      </c>
      <c r="G14" s="173">
        <v>9320.7000000000007</v>
      </c>
      <c r="H14" s="139" t="s">
        <v>240</v>
      </c>
      <c r="I14" s="112"/>
      <c r="J14" s="7"/>
    </row>
    <row r="15" spans="1:10">
      <c r="B15" s="142" t="s">
        <v>460</v>
      </c>
      <c r="C15" s="141">
        <v>42551</v>
      </c>
      <c r="D15" s="142" t="s">
        <v>29</v>
      </c>
      <c r="E15" s="175" t="s">
        <v>29</v>
      </c>
      <c r="G15" s="173">
        <v>234667.57</v>
      </c>
      <c r="H15" s="139" t="s">
        <v>241</v>
      </c>
      <c r="I15" s="112"/>
      <c r="J15" s="7"/>
    </row>
    <row r="16" spans="1:10">
      <c r="B16" s="142" t="s">
        <v>461</v>
      </c>
      <c r="C16" s="141">
        <v>42551</v>
      </c>
      <c r="D16" s="142" t="s">
        <v>29</v>
      </c>
      <c r="E16" s="175" t="s">
        <v>29</v>
      </c>
      <c r="G16" s="173">
        <v>3905.91</v>
      </c>
      <c r="H16" s="139" t="s">
        <v>243</v>
      </c>
      <c r="I16" s="112"/>
      <c r="J16" s="7"/>
    </row>
    <row r="17" spans="1:10">
      <c r="B17" s="142" t="s">
        <v>462</v>
      </c>
      <c r="C17" s="141">
        <v>42551</v>
      </c>
      <c r="D17" s="142" t="s">
        <v>30</v>
      </c>
      <c r="E17" s="175" t="s">
        <v>30</v>
      </c>
      <c r="G17" s="173">
        <v>8203.86</v>
      </c>
      <c r="H17" s="139" t="s">
        <v>245</v>
      </c>
      <c r="I17" s="112"/>
      <c r="J17" s="7"/>
    </row>
    <row r="18" spans="1:10">
      <c r="B18" s="142" t="s">
        <v>463</v>
      </c>
      <c r="C18" s="141">
        <v>42551</v>
      </c>
      <c r="D18" s="142" t="s">
        <v>30</v>
      </c>
      <c r="E18" s="175" t="s">
        <v>30</v>
      </c>
      <c r="G18" s="173">
        <v>20000</v>
      </c>
      <c r="H18" s="139" t="s">
        <v>245</v>
      </c>
      <c r="I18" s="112"/>
      <c r="J18" s="7"/>
    </row>
    <row r="19" spans="1:10">
      <c r="B19" s="142" t="s">
        <v>464</v>
      </c>
      <c r="C19" s="141">
        <v>42551</v>
      </c>
      <c r="D19" s="142" t="s">
        <v>29</v>
      </c>
      <c r="E19" s="175" t="s">
        <v>29</v>
      </c>
      <c r="G19" s="173">
        <v>235758.25</v>
      </c>
      <c r="H19" s="139" t="s">
        <v>244</v>
      </c>
      <c r="I19" s="112"/>
      <c r="J19" s="7"/>
    </row>
    <row r="20" spans="1:10">
      <c r="B20" s="142" t="s">
        <v>465</v>
      </c>
      <c r="C20" s="141">
        <v>42551</v>
      </c>
      <c r="D20" s="142" t="s">
        <v>30</v>
      </c>
      <c r="E20" s="175" t="s">
        <v>30</v>
      </c>
      <c r="G20" s="173">
        <v>19728.009999999998</v>
      </c>
      <c r="H20" s="139" t="s">
        <v>245</v>
      </c>
      <c r="I20" s="112"/>
      <c r="J20" s="7"/>
    </row>
    <row r="21" spans="1:10">
      <c r="B21" s="142" t="s">
        <v>466</v>
      </c>
      <c r="C21" s="141">
        <v>42551</v>
      </c>
      <c r="D21" s="142" t="s">
        <v>468</v>
      </c>
      <c r="E21" s="175" t="s">
        <v>467</v>
      </c>
      <c r="G21" s="173">
        <v>10000</v>
      </c>
      <c r="H21" s="139" t="s">
        <v>252</v>
      </c>
      <c r="I21" s="112"/>
      <c r="J21" s="7"/>
    </row>
    <row r="22" spans="1:10">
      <c r="B22" s="142" t="s">
        <v>487</v>
      </c>
      <c r="C22" s="141">
        <v>42551</v>
      </c>
      <c r="D22" s="142" t="s">
        <v>488</v>
      </c>
      <c r="E22" s="142" t="s">
        <v>485</v>
      </c>
      <c r="F22" s="173"/>
      <c r="G22" s="173">
        <v>735</v>
      </c>
      <c r="H22" s="139" t="s">
        <v>239</v>
      </c>
      <c r="I22" s="112"/>
      <c r="J22" s="7"/>
    </row>
    <row r="23" spans="1:10">
      <c r="B23" s="142" t="s">
        <v>489</v>
      </c>
      <c r="C23" s="141">
        <v>42551</v>
      </c>
      <c r="D23" s="142" t="s">
        <v>488</v>
      </c>
      <c r="E23" s="142" t="s">
        <v>486</v>
      </c>
      <c r="F23" s="173"/>
      <c r="G23" s="173">
        <v>406</v>
      </c>
      <c r="H23" s="139" t="s">
        <v>238</v>
      </c>
      <c r="I23" s="112"/>
      <c r="J23" s="7"/>
    </row>
    <row r="24" spans="1:10">
      <c r="B24" s="47"/>
      <c r="C24" s="125"/>
      <c r="D24" s="14"/>
      <c r="E24" s="89"/>
      <c r="G24" s="94"/>
      <c r="J24" s="7"/>
    </row>
    <row r="25" spans="1:10">
      <c r="A25" s="4" t="s">
        <v>35</v>
      </c>
      <c r="B25" s="4" t="s">
        <v>36</v>
      </c>
      <c r="C25" s="129"/>
      <c r="H25" s="5">
        <f>+SUM(G27:G37)</f>
        <v>503661.24</v>
      </c>
    </row>
    <row r="26" spans="1:10">
      <c r="C26" s="129"/>
    </row>
    <row r="27" spans="1:10">
      <c r="B27" s="142" t="s">
        <v>43</v>
      </c>
      <c r="C27" s="141">
        <v>41452</v>
      </c>
      <c r="D27" s="142" t="s">
        <v>44</v>
      </c>
      <c r="E27" s="142" t="s">
        <v>45</v>
      </c>
      <c r="F27" s="142"/>
      <c r="G27" s="173">
        <v>2180.0300000000002</v>
      </c>
    </row>
    <row r="28" spans="1:10">
      <c r="B28" s="2" t="s">
        <v>52</v>
      </c>
      <c r="C28" s="125">
        <v>41810</v>
      </c>
      <c r="D28" s="87" t="s">
        <v>53</v>
      </c>
      <c r="E28" s="87" t="s">
        <v>54</v>
      </c>
      <c r="G28" s="3">
        <v>2842</v>
      </c>
      <c r="H28" s="113"/>
      <c r="I28" s="112"/>
    </row>
    <row r="29" spans="1:10">
      <c r="B29" s="2" t="s">
        <v>61</v>
      </c>
      <c r="C29" s="125">
        <v>42004</v>
      </c>
      <c r="D29" s="87" t="s">
        <v>62</v>
      </c>
      <c r="E29" s="87" t="s">
        <v>63</v>
      </c>
      <c r="G29" s="3">
        <v>50000</v>
      </c>
      <c r="H29" s="178" t="s">
        <v>64</v>
      </c>
      <c r="I29" s="2"/>
    </row>
    <row r="30" spans="1:10">
      <c r="B30" s="12" t="s">
        <v>281</v>
      </c>
      <c r="C30" s="126">
        <v>42405</v>
      </c>
      <c r="D30" s="88" t="s">
        <v>282</v>
      </c>
      <c r="E30" s="88" t="s">
        <v>288</v>
      </c>
      <c r="F30" s="12"/>
      <c r="G30" s="23">
        <v>1160</v>
      </c>
      <c r="H30" s="114"/>
    </row>
    <row r="31" spans="1:10">
      <c r="B31" s="116" t="s">
        <v>55</v>
      </c>
      <c r="C31" s="127">
        <v>42478</v>
      </c>
      <c r="D31" s="123" t="s">
        <v>363</v>
      </c>
      <c r="E31" s="118" t="s">
        <v>374</v>
      </c>
      <c r="G31" s="120">
        <v>380</v>
      </c>
      <c r="H31" s="139" t="s">
        <v>251</v>
      </c>
    </row>
    <row r="32" spans="1:10">
      <c r="B32" s="142" t="s">
        <v>432</v>
      </c>
      <c r="C32" s="141">
        <v>42493</v>
      </c>
      <c r="D32" s="142" t="s">
        <v>433</v>
      </c>
      <c r="E32" s="158" t="s">
        <v>438</v>
      </c>
      <c r="G32" s="160">
        <v>463.62</v>
      </c>
      <c r="H32" s="139" t="s">
        <v>250</v>
      </c>
    </row>
    <row r="33" spans="1:11">
      <c r="B33" s="142" t="s">
        <v>359</v>
      </c>
      <c r="C33" s="141">
        <v>42530</v>
      </c>
      <c r="D33" s="142" t="s">
        <v>470</v>
      </c>
      <c r="E33" s="175" t="s">
        <v>477</v>
      </c>
      <c r="G33" s="173">
        <v>9798</v>
      </c>
      <c r="H33" s="139" t="s">
        <v>255</v>
      </c>
    </row>
    <row r="34" spans="1:11">
      <c r="B34" s="142" t="s">
        <v>283</v>
      </c>
      <c r="C34" s="141">
        <v>42535</v>
      </c>
      <c r="D34" s="142" t="s">
        <v>471</v>
      </c>
      <c r="E34" s="175" t="s">
        <v>478</v>
      </c>
      <c r="G34" s="173">
        <v>100</v>
      </c>
      <c r="H34" s="139" t="s">
        <v>248</v>
      </c>
    </row>
    <row r="35" spans="1:11">
      <c r="B35" s="142" t="s">
        <v>472</v>
      </c>
      <c r="C35" s="141">
        <v>42536</v>
      </c>
      <c r="D35" s="142" t="s">
        <v>473</v>
      </c>
      <c r="E35" s="175" t="s">
        <v>479</v>
      </c>
      <c r="G35" s="173">
        <v>661.59</v>
      </c>
      <c r="H35" s="139" t="s">
        <v>249</v>
      </c>
    </row>
    <row r="36" spans="1:11">
      <c r="B36" s="142" t="s">
        <v>474</v>
      </c>
      <c r="C36" s="141">
        <v>42550</v>
      </c>
      <c r="D36" s="142" t="s">
        <v>475</v>
      </c>
      <c r="E36" s="175" t="s">
        <v>480</v>
      </c>
      <c r="G36" s="173">
        <v>11076</v>
      </c>
      <c r="H36" s="139" t="s">
        <v>247</v>
      </c>
    </row>
    <row r="37" spans="1:11">
      <c r="B37" s="142" t="s">
        <v>297</v>
      </c>
      <c r="C37" s="141">
        <v>42550</v>
      </c>
      <c r="D37" s="142" t="s">
        <v>476</v>
      </c>
      <c r="E37" s="175" t="s">
        <v>481</v>
      </c>
      <c r="G37" s="173">
        <v>425000</v>
      </c>
      <c r="H37" s="139" t="s">
        <v>246</v>
      </c>
    </row>
    <row r="38" spans="1:11">
      <c r="B38" s="47"/>
      <c r="C38" s="130"/>
      <c r="D38" s="47"/>
      <c r="E38" s="47"/>
      <c r="G38" s="48"/>
      <c r="H38" s="115"/>
    </row>
    <row r="39" spans="1:11">
      <c r="A39" s="4" t="s">
        <v>3</v>
      </c>
      <c r="B39" s="4" t="s">
        <v>97</v>
      </c>
      <c r="C39" s="129"/>
      <c r="H39" s="97">
        <f>+SUM(G41:G41)</f>
        <v>10000</v>
      </c>
    </row>
    <row r="40" spans="1:11">
      <c r="C40" s="129"/>
    </row>
    <row r="41" spans="1:11">
      <c r="C41" s="131">
        <v>42382</v>
      </c>
      <c r="D41" s="99" t="s">
        <v>218</v>
      </c>
      <c r="E41" s="88"/>
      <c r="F41" s="12"/>
      <c r="G41" s="23">
        <v>10000</v>
      </c>
      <c r="H41" s="178" t="s">
        <v>455</v>
      </c>
      <c r="I41" s="2"/>
    </row>
    <row r="42" spans="1:11">
      <c r="C42" s="131"/>
      <c r="D42" s="99"/>
      <c r="E42" s="88"/>
      <c r="F42" s="12"/>
      <c r="G42" s="100"/>
      <c r="H42" s="1"/>
      <c r="I42" s="2"/>
    </row>
    <row r="43" spans="1:11">
      <c r="A43" s="4" t="s">
        <v>35</v>
      </c>
      <c r="B43" s="4" t="s">
        <v>115</v>
      </c>
      <c r="C43" s="129"/>
      <c r="H43" s="97">
        <f>+SUM(G44:G61)</f>
        <v>210577.99</v>
      </c>
      <c r="I43" s="103"/>
      <c r="J43" s="92"/>
    </row>
    <row r="44" spans="1:11">
      <c r="C44" s="132">
        <v>42389</v>
      </c>
      <c r="D44" s="91" t="s">
        <v>139</v>
      </c>
      <c r="E44" s="88"/>
      <c r="F44" s="12"/>
      <c r="G44" s="23">
        <v>1239</v>
      </c>
      <c r="H44" s="179" t="s">
        <v>447</v>
      </c>
      <c r="I44" s="178"/>
      <c r="J44" s="1"/>
      <c r="K44" s="2"/>
    </row>
    <row r="45" spans="1:11">
      <c r="C45" s="132">
        <v>42424</v>
      </c>
      <c r="D45" s="101" t="s">
        <v>293</v>
      </c>
      <c r="E45" s="88"/>
      <c r="F45" s="12"/>
      <c r="G45" s="171">
        <v>3871.64</v>
      </c>
      <c r="H45" s="179" t="s">
        <v>450</v>
      </c>
      <c r="I45" s="178"/>
      <c r="J45" s="1"/>
      <c r="K45" s="2"/>
    </row>
    <row r="46" spans="1:11">
      <c r="C46" s="132">
        <v>42409</v>
      </c>
      <c r="D46" s="91" t="s">
        <v>139</v>
      </c>
      <c r="E46" s="88"/>
      <c r="F46" s="12"/>
      <c r="G46" s="23">
        <v>58.5</v>
      </c>
      <c r="H46" s="179"/>
      <c r="I46" s="178"/>
      <c r="J46" s="1"/>
      <c r="K46" s="2"/>
    </row>
    <row r="47" spans="1:11">
      <c r="C47" s="131">
        <v>42404</v>
      </c>
      <c r="D47" s="105" t="s">
        <v>294</v>
      </c>
      <c r="E47" s="88"/>
      <c r="F47" s="12"/>
      <c r="G47" s="3">
        <v>117.19</v>
      </c>
      <c r="H47" s="179"/>
      <c r="I47" s="178"/>
      <c r="J47" s="1"/>
      <c r="K47" s="2"/>
    </row>
    <row r="48" spans="1:11">
      <c r="C48" s="132">
        <v>42452</v>
      </c>
      <c r="D48" s="91" t="s">
        <v>335</v>
      </c>
      <c r="G48" s="100">
        <v>1810.18</v>
      </c>
      <c r="H48" s="180" t="s">
        <v>383</v>
      </c>
      <c r="I48" s="178"/>
      <c r="J48" s="1"/>
    </row>
    <row r="49" spans="3:10">
      <c r="C49" s="132">
        <v>42452</v>
      </c>
      <c r="D49" s="91" t="s">
        <v>336</v>
      </c>
      <c r="G49" s="100">
        <v>4000</v>
      </c>
      <c r="H49" s="180" t="s">
        <v>452</v>
      </c>
      <c r="I49" s="178" t="s">
        <v>458</v>
      </c>
      <c r="J49" s="1"/>
    </row>
    <row r="50" spans="3:10">
      <c r="C50" s="131">
        <v>42468</v>
      </c>
      <c r="D50" s="105" t="s">
        <v>381</v>
      </c>
      <c r="G50" s="100">
        <v>1162</v>
      </c>
      <c r="H50" s="178" t="s">
        <v>404</v>
      </c>
      <c r="J50" s="1"/>
    </row>
    <row r="51" spans="3:10">
      <c r="C51" s="131">
        <v>42467</v>
      </c>
      <c r="D51" s="105" t="s">
        <v>382</v>
      </c>
      <c r="G51" s="92">
        <v>7404.57</v>
      </c>
      <c r="H51" s="178" t="s">
        <v>451</v>
      </c>
      <c r="I51" s="178"/>
      <c r="J51" s="1"/>
    </row>
    <row r="52" spans="3:10">
      <c r="C52" s="165">
        <v>42514</v>
      </c>
      <c r="D52" s="167" t="s">
        <v>442</v>
      </c>
      <c r="G52" s="164">
        <v>20000</v>
      </c>
      <c r="H52" s="178"/>
      <c r="I52" s="178"/>
      <c r="J52" s="1"/>
    </row>
    <row r="53" spans="3:10" ht="12">
      <c r="C53" s="165">
        <v>42514</v>
      </c>
      <c r="D53" s="167" t="s">
        <v>443</v>
      </c>
      <c r="G53" s="164">
        <v>1025</v>
      </c>
      <c r="H53" s="181" t="s">
        <v>456</v>
      </c>
      <c r="I53" s="182" t="s">
        <v>494</v>
      </c>
      <c r="J53" s="1" t="s">
        <v>496</v>
      </c>
    </row>
    <row r="54" spans="3:10">
      <c r="C54" s="126">
        <v>42502</v>
      </c>
      <c r="D54" s="87" t="s">
        <v>495</v>
      </c>
      <c r="G54" s="164">
        <v>26066.91</v>
      </c>
      <c r="H54" s="178" t="s">
        <v>493</v>
      </c>
      <c r="I54" s="178"/>
      <c r="J54" s="1"/>
    </row>
    <row r="55" spans="3:10">
      <c r="C55" s="15">
        <v>42551</v>
      </c>
      <c r="D55" s="122" t="s">
        <v>490</v>
      </c>
      <c r="G55" s="94">
        <v>2240</v>
      </c>
      <c r="H55" s="178" t="s">
        <v>256</v>
      </c>
      <c r="I55" s="178"/>
      <c r="J55" s="1"/>
    </row>
    <row r="56" spans="3:10">
      <c r="C56" s="15">
        <v>42550</v>
      </c>
      <c r="D56" s="122" t="s">
        <v>491</v>
      </c>
      <c r="G56" s="94">
        <v>112500</v>
      </c>
      <c r="H56" s="139" t="s">
        <v>253</v>
      </c>
      <c r="I56" s="178"/>
      <c r="J56" s="1"/>
    </row>
    <row r="57" spans="3:10">
      <c r="C57" s="15">
        <v>42549</v>
      </c>
      <c r="D57" s="176" t="s">
        <v>482</v>
      </c>
      <c r="G57" s="94">
        <v>2971</v>
      </c>
      <c r="H57" s="169" t="s">
        <v>254</v>
      </c>
      <c r="I57" s="182"/>
      <c r="J57" s="1"/>
    </row>
    <row r="58" spans="3:10">
      <c r="C58" s="227">
        <v>42545</v>
      </c>
      <c r="D58" s="223" t="s">
        <v>139</v>
      </c>
      <c r="E58" s="224"/>
      <c r="F58" s="225"/>
      <c r="G58" s="226">
        <v>5009</v>
      </c>
      <c r="H58" s="178" t="s">
        <v>599</v>
      </c>
      <c r="I58" s="178"/>
      <c r="J58" s="1"/>
    </row>
    <row r="59" spans="3:10">
      <c r="C59" s="165">
        <v>42536</v>
      </c>
      <c r="D59" s="163" t="s">
        <v>483</v>
      </c>
      <c r="G59" s="102">
        <v>78</v>
      </c>
      <c r="H59" s="178"/>
      <c r="I59" s="178"/>
      <c r="J59" s="1"/>
    </row>
    <row r="60" spans="3:10">
      <c r="C60" s="162">
        <v>42534</v>
      </c>
      <c r="D60" s="163" t="s">
        <v>131</v>
      </c>
      <c r="G60" s="102">
        <v>1025</v>
      </c>
      <c r="H60" s="178" t="s">
        <v>492</v>
      </c>
      <c r="I60" s="178"/>
      <c r="J60" s="1"/>
    </row>
    <row r="61" spans="3:10">
      <c r="C61" s="227">
        <v>42531</v>
      </c>
      <c r="D61" s="223" t="s">
        <v>484</v>
      </c>
      <c r="E61" s="224"/>
      <c r="F61" s="225"/>
      <c r="G61" s="226">
        <v>20000</v>
      </c>
      <c r="H61" s="178" t="s">
        <v>677</v>
      </c>
      <c r="I61" s="178"/>
      <c r="J61" s="1"/>
    </row>
    <row r="62" spans="3:10">
      <c r="C62" s="126"/>
      <c r="D62" s="87"/>
      <c r="G62" s="164"/>
      <c r="H62" s="178"/>
      <c r="I62" s="178"/>
      <c r="J62" s="1"/>
    </row>
    <row r="64" spans="3:10">
      <c r="D64" s="2" t="s">
        <v>261</v>
      </c>
      <c r="F64" s="4" t="s">
        <v>158</v>
      </c>
      <c r="G64" s="92">
        <f>+H6+H8-H25+H39-H43</f>
        <v>900567.09999999171</v>
      </c>
    </row>
    <row r="65" spans="3:13" ht="12" thickBot="1">
      <c r="F65" s="4" t="s">
        <v>159</v>
      </c>
      <c r="G65" s="212">
        <v>900476.21999998519</v>
      </c>
      <c r="I65" s="23"/>
      <c r="J65" s="44"/>
    </row>
    <row r="66" spans="3:13" ht="12" thickTop="1">
      <c r="F66" s="4" t="s">
        <v>124</v>
      </c>
      <c r="G66" s="93">
        <f>+G64-G65</f>
        <v>90.880000006523915</v>
      </c>
      <c r="H66" s="7"/>
      <c r="I66" s="32"/>
    </row>
    <row r="68" spans="3:13">
      <c r="G68" s="7"/>
    </row>
    <row r="70" spans="3:13">
      <c r="C70" s="4"/>
      <c r="D70" s="129"/>
      <c r="E70" s="2"/>
      <c r="F70" s="87"/>
    </row>
    <row r="71" spans="3:13" ht="15">
      <c r="C71"/>
      <c r="D71" s="198"/>
      <c r="E71"/>
      <c r="F71"/>
      <c r="G71"/>
      <c r="H71"/>
      <c r="I71"/>
      <c r="J71"/>
      <c r="K71"/>
      <c r="L71"/>
      <c r="M71" s="199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8"/>
  <sheetViews>
    <sheetView topLeftCell="A58" workbookViewId="0">
      <selection activeCell="G68" sqref="G68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2" bestFit="1" customWidth="1"/>
    <col min="4" max="4" width="13.85546875" style="2" customWidth="1"/>
    <col min="5" max="5" width="33.140625" style="87" bestFit="1" customWidth="1"/>
    <col min="6" max="6" width="8.140625" style="2" bestFit="1" customWidth="1"/>
    <col min="7" max="7" width="11.140625" style="2" bestFit="1" customWidth="1"/>
    <col min="8" max="8" width="23.140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27" customHeight="1" thickBot="1">
      <c r="A3" s="262" t="s">
        <v>516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1526852.79</v>
      </c>
    </row>
    <row r="8" spans="1:10">
      <c r="A8" s="4" t="s">
        <v>3</v>
      </c>
      <c r="B8" s="4" t="s">
        <v>4</v>
      </c>
      <c r="H8" s="5">
        <f>+SUM(G11:G27)</f>
        <v>616247.93000000005</v>
      </c>
    </row>
    <row r="10" spans="1:10">
      <c r="B10" s="200" t="s">
        <v>5</v>
      </c>
      <c r="C10" s="200" t="s">
        <v>6</v>
      </c>
      <c r="D10" s="200" t="s">
        <v>7</v>
      </c>
      <c r="G10" s="200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52146.2-2364.44</f>
        <v>49781.759999999995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12"/>
    </row>
    <row r="13" spans="1:10">
      <c r="B13" s="47"/>
      <c r="C13" s="125">
        <v>42551</v>
      </c>
      <c r="D13" s="14" t="s">
        <v>19</v>
      </c>
      <c r="E13" s="89" t="s">
        <v>20</v>
      </c>
      <c r="G13" s="16">
        <v>7785.43</v>
      </c>
      <c r="H13" s="189"/>
      <c r="I13" s="112"/>
      <c r="J13" s="7"/>
    </row>
    <row r="14" spans="1:10">
      <c r="B14" s="142" t="s">
        <v>502</v>
      </c>
      <c r="C14" s="141">
        <v>42577</v>
      </c>
      <c r="D14" s="142" t="s">
        <v>512</v>
      </c>
      <c r="E14" s="201" t="s">
        <v>497</v>
      </c>
      <c r="G14" s="173">
        <v>150000</v>
      </c>
      <c r="H14" s="189" t="s">
        <v>238</v>
      </c>
      <c r="I14" s="112"/>
      <c r="J14" s="7"/>
    </row>
    <row r="15" spans="1:10">
      <c r="B15" s="204" t="s">
        <v>535</v>
      </c>
      <c r="C15" s="205">
        <v>42579</v>
      </c>
      <c r="D15" s="204" t="s">
        <v>29</v>
      </c>
      <c r="E15" s="204" t="s">
        <v>29</v>
      </c>
      <c r="G15" s="203">
        <v>2752.11</v>
      </c>
      <c r="H15" s="189" t="s">
        <v>239</v>
      </c>
      <c r="I15" s="112"/>
      <c r="J15" s="7"/>
    </row>
    <row r="16" spans="1:10">
      <c r="B16" s="204" t="s">
        <v>536</v>
      </c>
      <c r="C16" s="205">
        <v>42579</v>
      </c>
      <c r="D16" s="204" t="s">
        <v>29</v>
      </c>
      <c r="E16" s="204" t="s">
        <v>29</v>
      </c>
      <c r="G16" s="203">
        <v>30938.959999999999</v>
      </c>
      <c r="H16" s="189" t="s">
        <v>240</v>
      </c>
      <c r="I16" s="112"/>
      <c r="J16" s="7"/>
    </row>
    <row r="17" spans="1:10">
      <c r="B17" s="142" t="s">
        <v>503</v>
      </c>
      <c r="C17" s="141">
        <v>42580</v>
      </c>
      <c r="D17" s="142" t="s">
        <v>513</v>
      </c>
      <c r="E17" s="142" t="s">
        <v>498</v>
      </c>
      <c r="G17" s="173">
        <v>30000</v>
      </c>
      <c r="H17" s="189" t="s">
        <v>241</v>
      </c>
      <c r="I17" s="112"/>
      <c r="J17" s="7"/>
    </row>
    <row r="18" spans="1:10">
      <c r="B18" s="142" t="s">
        <v>504</v>
      </c>
      <c r="C18" s="141">
        <v>42580</v>
      </c>
      <c r="D18" s="142" t="s">
        <v>512</v>
      </c>
      <c r="E18" s="142" t="s">
        <v>499</v>
      </c>
      <c r="G18" s="173">
        <v>1840</v>
      </c>
      <c r="H18" s="189" t="s">
        <v>242</v>
      </c>
      <c r="I18" s="112"/>
      <c r="J18" s="7"/>
    </row>
    <row r="19" spans="1:10">
      <c r="B19" s="142" t="s">
        <v>505</v>
      </c>
      <c r="C19" s="141">
        <v>42580</v>
      </c>
      <c r="D19" s="142" t="s">
        <v>30</v>
      </c>
      <c r="E19" s="142" t="s">
        <v>30</v>
      </c>
      <c r="G19" s="173">
        <v>16879.189999999999</v>
      </c>
      <c r="H19" s="189" t="s">
        <v>246</v>
      </c>
      <c r="I19" s="112"/>
      <c r="J19" s="7"/>
    </row>
    <row r="20" spans="1:10">
      <c r="B20" s="142" t="s">
        <v>506</v>
      </c>
      <c r="C20" s="141">
        <v>42580</v>
      </c>
      <c r="D20" s="142" t="s">
        <v>29</v>
      </c>
      <c r="E20" s="142" t="s">
        <v>29</v>
      </c>
      <c r="G20" s="173">
        <v>48517.14</v>
      </c>
      <c r="H20" s="189" t="s">
        <v>243</v>
      </c>
      <c r="I20" s="112"/>
      <c r="J20" s="7"/>
    </row>
    <row r="21" spans="1:10">
      <c r="B21" s="204" t="s">
        <v>537</v>
      </c>
      <c r="C21" s="205">
        <v>42581</v>
      </c>
      <c r="D21" s="204" t="s">
        <v>538</v>
      </c>
      <c r="E21" s="204" t="s">
        <v>539</v>
      </c>
      <c r="G21" s="203">
        <v>1840</v>
      </c>
      <c r="H21" s="189" t="s">
        <v>244</v>
      </c>
      <c r="I21" s="112"/>
      <c r="J21" s="7"/>
    </row>
    <row r="22" spans="1:10">
      <c r="B22" s="142" t="s">
        <v>507</v>
      </c>
      <c r="C22" s="141">
        <v>42581</v>
      </c>
      <c r="D22" s="142" t="s">
        <v>512</v>
      </c>
      <c r="E22" s="142" t="s">
        <v>499</v>
      </c>
      <c r="G22" s="173">
        <v>1840</v>
      </c>
      <c r="H22" s="206" t="s">
        <v>245</v>
      </c>
      <c r="I22" s="112"/>
      <c r="J22" s="7"/>
    </row>
    <row r="23" spans="1:10">
      <c r="B23" s="142" t="s">
        <v>508</v>
      </c>
      <c r="C23" s="141">
        <v>42581</v>
      </c>
      <c r="D23" s="142" t="s">
        <v>30</v>
      </c>
      <c r="E23" s="142" t="s">
        <v>30</v>
      </c>
      <c r="G23" s="173">
        <v>60903.99</v>
      </c>
      <c r="H23" s="189" t="s">
        <v>246</v>
      </c>
      <c r="I23" s="112"/>
      <c r="J23" s="7"/>
    </row>
    <row r="24" spans="1:10">
      <c r="B24" s="142" t="s">
        <v>509</v>
      </c>
      <c r="C24" s="141">
        <v>42581</v>
      </c>
      <c r="D24" s="142" t="s">
        <v>29</v>
      </c>
      <c r="E24" s="142" t="s">
        <v>29</v>
      </c>
      <c r="G24" s="173">
        <v>207242.85</v>
      </c>
      <c r="H24" s="189" t="s">
        <v>247</v>
      </c>
      <c r="I24" s="112"/>
      <c r="J24" s="7"/>
    </row>
    <row r="25" spans="1:10">
      <c r="B25" s="142" t="s">
        <v>510</v>
      </c>
      <c r="C25" s="141">
        <v>42582</v>
      </c>
      <c r="D25" s="142" t="s">
        <v>514</v>
      </c>
      <c r="E25" s="142" t="s">
        <v>500</v>
      </c>
      <c r="G25" s="173">
        <v>5000</v>
      </c>
      <c r="H25" s="189" t="s">
        <v>258</v>
      </c>
      <c r="I25" s="112"/>
      <c r="J25" s="7"/>
    </row>
    <row r="26" spans="1:10">
      <c r="B26" s="142" t="s">
        <v>511</v>
      </c>
      <c r="C26" s="141">
        <v>42582</v>
      </c>
      <c r="D26" s="142" t="s">
        <v>515</v>
      </c>
      <c r="E26" s="142" t="s">
        <v>501</v>
      </c>
      <c r="G26" s="173">
        <v>628</v>
      </c>
      <c r="H26" s="189" t="s">
        <v>248</v>
      </c>
      <c r="I26" s="112"/>
      <c r="J26" s="7"/>
    </row>
    <row r="27" spans="1:10">
      <c r="B27" s="142"/>
      <c r="C27" s="141"/>
      <c r="D27" s="142"/>
      <c r="E27" s="142"/>
      <c r="G27" s="173">
        <v>165</v>
      </c>
      <c r="H27" s="189" t="s">
        <v>249</v>
      </c>
      <c r="I27" s="112"/>
      <c r="J27" s="7"/>
    </row>
    <row r="28" spans="1:10">
      <c r="B28" s="142"/>
      <c r="C28" s="141"/>
      <c r="D28" s="142"/>
      <c r="E28" s="142"/>
      <c r="G28" s="173"/>
      <c r="H28" s="189"/>
      <c r="I28" s="112"/>
      <c r="J28" s="7"/>
    </row>
    <row r="29" spans="1:10">
      <c r="A29" s="4" t="s">
        <v>35</v>
      </c>
      <c r="B29" s="4" t="s">
        <v>36</v>
      </c>
      <c r="C29" s="129"/>
      <c r="H29" s="5">
        <f>+SUM(G31:G40)</f>
        <v>857088.54</v>
      </c>
    </row>
    <row r="30" spans="1:10">
      <c r="C30" s="129"/>
    </row>
    <row r="31" spans="1:10">
      <c r="B31" s="142" t="s">
        <v>43</v>
      </c>
      <c r="C31" s="141">
        <v>41452</v>
      </c>
      <c r="D31" s="142" t="s">
        <v>44</v>
      </c>
      <c r="E31" s="142" t="s">
        <v>45</v>
      </c>
      <c r="F31" s="142"/>
      <c r="G31" s="173">
        <v>2180.0300000000002</v>
      </c>
    </row>
    <row r="32" spans="1:10">
      <c r="B32" s="2" t="s">
        <v>52</v>
      </c>
      <c r="C32" s="125">
        <v>41810</v>
      </c>
      <c r="D32" s="87" t="s">
        <v>53</v>
      </c>
      <c r="E32" s="87" t="s">
        <v>54</v>
      </c>
      <c r="G32" s="3">
        <v>2842</v>
      </c>
      <c r="H32" s="113"/>
      <c r="I32" s="112"/>
    </row>
    <row r="33" spans="1:11">
      <c r="B33" s="2" t="s">
        <v>61</v>
      </c>
      <c r="C33" s="125">
        <v>42004</v>
      </c>
      <c r="D33" s="87" t="s">
        <v>62</v>
      </c>
      <c r="E33" s="87" t="s">
        <v>63</v>
      </c>
      <c r="G33" s="3">
        <v>50000</v>
      </c>
      <c r="H33" s="178" t="s">
        <v>64</v>
      </c>
      <c r="I33" s="2"/>
    </row>
    <row r="34" spans="1:11">
      <c r="B34" s="12" t="s">
        <v>281</v>
      </c>
      <c r="C34" s="126">
        <v>42405</v>
      </c>
      <c r="D34" s="88" t="s">
        <v>282</v>
      </c>
      <c r="E34" s="88" t="s">
        <v>288</v>
      </c>
      <c r="F34" s="12"/>
      <c r="G34" s="23">
        <v>1160</v>
      </c>
      <c r="H34" s="114"/>
    </row>
    <row r="35" spans="1:11">
      <c r="B35" s="142" t="s">
        <v>525</v>
      </c>
      <c r="C35" s="141">
        <v>42576</v>
      </c>
      <c r="D35" s="142" t="s">
        <v>520</v>
      </c>
      <c r="E35" s="142" t="s">
        <v>517</v>
      </c>
      <c r="G35" s="173">
        <v>200000</v>
      </c>
      <c r="H35" s="139" t="s">
        <v>250</v>
      </c>
    </row>
    <row r="36" spans="1:11">
      <c r="B36" s="142" t="s">
        <v>526</v>
      </c>
      <c r="C36" s="141">
        <v>42576</v>
      </c>
      <c r="D36" s="142" t="s">
        <v>521</v>
      </c>
      <c r="E36" s="142" t="s">
        <v>289</v>
      </c>
      <c r="G36" s="173">
        <v>221000</v>
      </c>
      <c r="H36" s="139" t="s">
        <v>256</v>
      </c>
    </row>
    <row r="37" spans="1:11">
      <c r="B37" s="142" t="s">
        <v>527</v>
      </c>
      <c r="C37" s="141">
        <v>42576</v>
      </c>
      <c r="D37" s="142" t="s">
        <v>522</v>
      </c>
      <c r="E37" s="142" t="s">
        <v>289</v>
      </c>
      <c r="G37" s="173">
        <v>221000</v>
      </c>
      <c r="H37" s="139" t="s">
        <v>257</v>
      </c>
    </row>
    <row r="38" spans="1:11">
      <c r="B38" s="142" t="s">
        <v>528</v>
      </c>
      <c r="C38" s="141">
        <v>42579</v>
      </c>
      <c r="D38" s="142" t="s">
        <v>523</v>
      </c>
      <c r="E38" s="142" t="s">
        <v>518</v>
      </c>
      <c r="G38" s="173">
        <v>150000</v>
      </c>
      <c r="H38" s="139" t="s">
        <v>251</v>
      </c>
    </row>
    <row r="39" spans="1:11">
      <c r="B39" s="142" t="s">
        <v>529</v>
      </c>
      <c r="C39" s="141">
        <v>42582</v>
      </c>
      <c r="D39" s="142" t="s">
        <v>524</v>
      </c>
      <c r="E39" s="142" t="s">
        <v>519</v>
      </c>
      <c r="G39" s="173">
        <v>3906.51</v>
      </c>
      <c r="H39" s="139" t="s">
        <v>253</v>
      </c>
    </row>
    <row r="40" spans="1:11">
      <c r="B40" s="142"/>
      <c r="C40" s="141"/>
      <c r="D40" s="142"/>
      <c r="E40" s="175" t="s">
        <v>540</v>
      </c>
      <c r="G40" s="173">
        <v>5000</v>
      </c>
      <c r="H40" s="139" t="s">
        <v>252</v>
      </c>
    </row>
    <row r="41" spans="1:11">
      <c r="B41" s="47"/>
      <c r="C41" s="130"/>
      <c r="D41" s="47"/>
      <c r="E41" s="47"/>
      <c r="G41" s="48"/>
      <c r="H41" s="115"/>
    </row>
    <row r="42" spans="1:11">
      <c r="A42" s="4" t="s">
        <v>3</v>
      </c>
      <c r="B42" s="4" t="s">
        <v>97</v>
      </c>
      <c r="C42" s="129"/>
      <c r="H42" s="97">
        <f>+SUM(G44:G45)</f>
        <v>10000</v>
      </c>
      <c r="J42" s="2" t="s">
        <v>542</v>
      </c>
    </row>
    <row r="43" spans="1:11">
      <c r="C43" s="129"/>
    </row>
    <row r="44" spans="1:11">
      <c r="C44" s="131">
        <v>42382</v>
      </c>
      <c r="D44" s="99" t="s">
        <v>218</v>
      </c>
      <c r="E44" s="88"/>
      <c r="F44" s="12"/>
      <c r="G44" s="23">
        <v>10000</v>
      </c>
      <c r="H44" s="178" t="s">
        <v>455</v>
      </c>
      <c r="I44" s="2"/>
    </row>
    <row r="45" spans="1:11">
      <c r="C45" s="132"/>
      <c r="D45" s="91"/>
      <c r="F45" s="12"/>
      <c r="G45" s="23"/>
      <c r="H45" s="183"/>
      <c r="I45" s="2"/>
    </row>
    <row r="46" spans="1:11">
      <c r="C46" s="131"/>
      <c r="D46" s="99"/>
      <c r="E46" s="88"/>
      <c r="F46" s="12"/>
      <c r="G46" s="100"/>
      <c r="H46" s="1"/>
      <c r="I46" s="2"/>
    </row>
    <row r="47" spans="1:11">
      <c r="A47" s="4" t="s">
        <v>35</v>
      </c>
      <c r="B47" s="4" t="s">
        <v>115</v>
      </c>
      <c r="C47" s="129"/>
      <c r="H47" s="97">
        <f>+SUM(G48:G68)</f>
        <v>136559.15999999997</v>
      </c>
      <c r="I47" s="103"/>
      <c r="J47" s="92"/>
    </row>
    <row r="48" spans="1:11">
      <c r="C48" s="132">
        <v>42389</v>
      </c>
      <c r="D48" s="91" t="s">
        <v>139</v>
      </c>
      <c r="E48" s="88"/>
      <c r="F48" s="12"/>
      <c r="G48" s="23">
        <v>1239</v>
      </c>
      <c r="H48" s="179" t="s">
        <v>447</v>
      </c>
      <c r="I48" s="178"/>
      <c r="J48" s="1"/>
      <c r="K48" s="2"/>
    </row>
    <row r="49" spans="3:11">
      <c r="C49" s="132">
        <v>42424</v>
      </c>
      <c r="D49" s="101" t="s">
        <v>293</v>
      </c>
      <c r="E49" s="88"/>
      <c r="F49" s="12"/>
      <c r="G49" s="171">
        <v>3871.64</v>
      </c>
      <c r="H49" s="179" t="s">
        <v>450</v>
      </c>
      <c r="I49" s="178"/>
      <c r="J49" s="1"/>
      <c r="K49" s="2"/>
    </row>
    <row r="50" spans="3:11">
      <c r="C50" s="132">
        <v>42409</v>
      </c>
      <c r="D50" s="91" t="s">
        <v>139</v>
      </c>
      <c r="E50" s="88"/>
      <c r="F50" s="12"/>
      <c r="G50" s="23">
        <v>58.5</v>
      </c>
      <c r="H50" s="179"/>
      <c r="I50" s="178"/>
      <c r="J50" s="1"/>
      <c r="K50" s="2"/>
    </row>
    <row r="51" spans="3:11">
      <c r="C51" s="131">
        <v>42404</v>
      </c>
      <c r="D51" s="105" t="s">
        <v>294</v>
      </c>
      <c r="E51" s="88"/>
      <c r="F51" s="12"/>
      <c r="G51" s="3">
        <v>117.19</v>
      </c>
      <c r="H51" s="179"/>
      <c r="I51" s="178"/>
      <c r="J51" s="1"/>
      <c r="K51" s="2"/>
    </row>
    <row r="52" spans="3:11">
      <c r="C52" s="132">
        <v>42452</v>
      </c>
      <c r="D52" s="91" t="s">
        <v>335</v>
      </c>
      <c r="G52" s="100">
        <v>1810.18</v>
      </c>
      <c r="H52" s="180" t="s">
        <v>383</v>
      </c>
      <c r="I52" s="178"/>
      <c r="J52" s="1"/>
    </row>
    <row r="53" spans="3:11">
      <c r="C53" s="132">
        <v>42452</v>
      </c>
      <c r="D53" s="91" t="s">
        <v>336</v>
      </c>
      <c r="G53" s="100">
        <v>4000</v>
      </c>
      <c r="H53" s="180" t="s">
        <v>452</v>
      </c>
      <c r="I53" s="178" t="s">
        <v>458</v>
      </c>
      <c r="J53" s="1"/>
    </row>
    <row r="54" spans="3:11">
      <c r="C54" s="131">
        <v>42468</v>
      </c>
      <c r="D54" s="105" t="s">
        <v>381</v>
      </c>
      <c r="G54" s="184">
        <v>1162</v>
      </c>
      <c r="H54" s="178" t="s">
        <v>404</v>
      </c>
      <c r="J54" s="1"/>
    </row>
    <row r="55" spans="3:11">
      <c r="C55" s="131">
        <v>42467</v>
      </c>
      <c r="D55" s="105" t="s">
        <v>382</v>
      </c>
      <c r="G55" s="92">
        <v>7404.57</v>
      </c>
      <c r="H55" s="178" t="s">
        <v>451</v>
      </c>
      <c r="I55" s="178"/>
      <c r="J55" s="1"/>
    </row>
    <row r="56" spans="3:11">
      <c r="C56" s="165">
        <v>42514</v>
      </c>
      <c r="D56" s="167" t="s">
        <v>442</v>
      </c>
      <c r="G56" s="164">
        <v>20000</v>
      </c>
      <c r="H56" s="178"/>
      <c r="I56" s="178"/>
      <c r="J56" s="1"/>
    </row>
    <row r="57" spans="3:11" ht="12">
      <c r="C57" s="165">
        <v>42514</v>
      </c>
      <c r="D57" s="167" t="s">
        <v>443</v>
      </c>
      <c r="G57" s="164">
        <v>1025</v>
      </c>
      <c r="H57" s="181" t="s">
        <v>456</v>
      </c>
      <c r="I57" s="182" t="s">
        <v>494</v>
      </c>
      <c r="J57" s="1" t="s">
        <v>496</v>
      </c>
    </row>
    <row r="58" spans="3:11">
      <c r="C58" s="126">
        <v>42502</v>
      </c>
      <c r="D58" s="87" t="s">
        <v>495</v>
      </c>
      <c r="G58" s="164">
        <v>26066.91</v>
      </c>
      <c r="H58" s="178" t="s">
        <v>493</v>
      </c>
      <c r="I58" s="178"/>
      <c r="J58" s="1"/>
    </row>
    <row r="59" spans="3:11">
      <c r="C59" s="162">
        <v>42545</v>
      </c>
      <c r="D59" s="167" t="s">
        <v>139</v>
      </c>
      <c r="G59" s="177">
        <v>5009</v>
      </c>
      <c r="H59" s="178"/>
      <c r="I59" s="178"/>
      <c r="J59" s="1"/>
    </row>
    <row r="60" spans="3:11">
      <c r="C60" s="165">
        <v>42536</v>
      </c>
      <c r="D60" s="163" t="s">
        <v>483</v>
      </c>
      <c r="G60" s="102">
        <v>78</v>
      </c>
      <c r="H60" s="178"/>
      <c r="I60" s="178"/>
      <c r="J60" s="1"/>
    </row>
    <row r="61" spans="3:11">
      <c r="C61" s="162">
        <v>42534</v>
      </c>
      <c r="D61" s="163" t="s">
        <v>131</v>
      </c>
      <c r="G61" s="102">
        <v>1025</v>
      </c>
      <c r="H61" s="178" t="s">
        <v>492</v>
      </c>
      <c r="I61" s="178"/>
      <c r="J61" s="1"/>
    </row>
    <row r="62" spans="3:11">
      <c r="C62" s="162">
        <v>42531</v>
      </c>
      <c r="D62" s="163" t="s">
        <v>484</v>
      </c>
      <c r="G62" s="102">
        <v>20000</v>
      </c>
      <c r="H62" s="178" t="s">
        <v>544</v>
      </c>
      <c r="I62" s="178"/>
      <c r="J62" s="1"/>
    </row>
    <row r="63" spans="3:11">
      <c r="C63" s="15">
        <v>42579</v>
      </c>
      <c r="D63" s="122" t="s">
        <v>531</v>
      </c>
      <c r="G63" s="202">
        <v>1000</v>
      </c>
      <c r="H63" s="178" t="s">
        <v>255</v>
      </c>
      <c r="I63" s="178"/>
      <c r="J63" s="1"/>
    </row>
    <row r="64" spans="3:11">
      <c r="C64" s="15">
        <v>42577</v>
      </c>
      <c r="D64" s="122" t="s">
        <v>532</v>
      </c>
      <c r="G64" s="202">
        <v>1021.51</v>
      </c>
      <c r="H64" s="178" t="s">
        <v>545</v>
      </c>
      <c r="I64" s="178"/>
      <c r="J64" s="1"/>
    </row>
    <row r="65" spans="3:13">
      <c r="C65" s="15">
        <v>42573</v>
      </c>
      <c r="D65" s="122" t="s">
        <v>530</v>
      </c>
      <c r="G65" s="202">
        <v>360</v>
      </c>
      <c r="H65" s="178"/>
      <c r="I65" s="178"/>
      <c r="J65" s="1"/>
    </row>
    <row r="66" spans="3:13">
      <c r="C66" s="250">
        <v>42572</v>
      </c>
      <c r="D66" s="251" t="s">
        <v>533</v>
      </c>
      <c r="E66" s="224"/>
      <c r="F66" s="225"/>
      <c r="G66" s="252">
        <v>20000</v>
      </c>
      <c r="H66" s="178" t="s">
        <v>678</v>
      </c>
      <c r="I66" s="178"/>
      <c r="J66" s="1"/>
    </row>
    <row r="67" spans="3:13">
      <c r="C67" s="15">
        <v>42552</v>
      </c>
      <c r="D67" s="122" t="s">
        <v>534</v>
      </c>
      <c r="G67" s="202">
        <v>20000</v>
      </c>
      <c r="H67" s="178" t="s">
        <v>543</v>
      </c>
      <c r="I67" s="178"/>
      <c r="J67" s="1"/>
    </row>
    <row r="68" spans="3:13">
      <c r="C68" s="126"/>
      <c r="D68" s="87" t="s">
        <v>541</v>
      </c>
      <c r="G68" s="164">
        <v>1310.6599999999889</v>
      </c>
      <c r="H68" s="178"/>
      <c r="I68" s="178"/>
      <c r="J68" s="1"/>
    </row>
    <row r="69" spans="3:13">
      <c r="C69" s="6"/>
      <c r="D69" s="106"/>
      <c r="G69" s="100"/>
      <c r="H69" s="112"/>
      <c r="I69" s="112"/>
      <c r="J69" s="1"/>
    </row>
    <row r="71" spans="3:13">
      <c r="D71" s="2" t="s">
        <v>261</v>
      </c>
      <c r="F71" s="4" t="s">
        <v>158</v>
      </c>
      <c r="G71" s="92">
        <f>+H6+H8-H29+H42-H47</f>
        <v>1159453.0200000003</v>
      </c>
    </row>
    <row r="72" spans="3:13" ht="12" thickBot="1">
      <c r="F72" s="4" t="s">
        <v>159</v>
      </c>
      <c r="G72" s="108">
        <v>1159362.9399999848</v>
      </c>
      <c r="I72" s="23"/>
      <c r="J72" s="44"/>
    </row>
    <row r="73" spans="3:13" ht="12" thickTop="1">
      <c r="F73" s="4" t="s">
        <v>124</v>
      </c>
      <c r="G73" s="93">
        <f>+G71-G72</f>
        <v>90.080000015441328</v>
      </c>
      <c r="H73" s="7"/>
      <c r="I73" s="32"/>
    </row>
    <row r="75" spans="3:13">
      <c r="G75" s="7"/>
    </row>
    <row r="77" spans="3:13">
      <c r="C77" s="4"/>
      <c r="D77" s="129"/>
      <c r="E77" s="2"/>
      <c r="F77" s="87"/>
    </row>
    <row r="78" spans="3:13" ht="15">
      <c r="C78"/>
      <c r="D78" s="198"/>
      <c r="E78"/>
      <c r="F78"/>
      <c r="G78"/>
      <c r="H78"/>
      <c r="I78"/>
      <c r="J78"/>
      <c r="K78"/>
      <c r="L78"/>
      <c r="M78" s="199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75"/>
  <sheetViews>
    <sheetView topLeftCell="A40" workbookViewId="0">
      <selection activeCell="G66" sqref="G66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28515625" style="2" bestFit="1" customWidth="1"/>
    <col min="4" max="4" width="13.85546875" style="2" customWidth="1"/>
    <col min="5" max="5" width="33.140625" style="87" bestFit="1" customWidth="1"/>
    <col min="6" max="6" width="8.140625" style="2" bestFit="1" customWidth="1"/>
    <col min="7" max="7" width="11.28515625" style="2" bestFit="1" customWidth="1"/>
    <col min="8" max="8" width="23.140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1" t="s">
        <v>0</v>
      </c>
      <c r="B1" s="261"/>
      <c r="C1" s="261"/>
      <c r="D1" s="261"/>
      <c r="E1" s="261"/>
      <c r="F1" s="261"/>
      <c r="G1" s="261"/>
      <c r="H1" s="261"/>
    </row>
    <row r="2" spans="1:10">
      <c r="A2" s="261" t="s">
        <v>1</v>
      </c>
      <c r="B2" s="261"/>
      <c r="C2" s="261"/>
      <c r="D2" s="261"/>
      <c r="E2" s="261"/>
      <c r="F2" s="261"/>
      <c r="G2" s="261"/>
      <c r="H2" s="261"/>
    </row>
    <row r="3" spans="1:10" ht="24" customHeight="1" thickBot="1">
      <c r="A3" s="262" t="s">
        <v>555</v>
      </c>
      <c r="B3" s="262"/>
      <c r="C3" s="262"/>
      <c r="D3" s="262"/>
      <c r="E3" s="262"/>
      <c r="F3" s="262"/>
      <c r="G3" s="262"/>
      <c r="H3" s="262"/>
    </row>
    <row r="4" spans="1:10" ht="12" thickTop="1"/>
    <row r="6" spans="1:10">
      <c r="E6" s="86" t="s">
        <v>2</v>
      </c>
      <c r="H6" s="59">
        <v>2556975.0400000005</v>
      </c>
    </row>
    <row r="8" spans="1:10">
      <c r="A8" s="4" t="s">
        <v>3</v>
      </c>
      <c r="B8" s="4" t="s">
        <v>4</v>
      </c>
      <c r="H8" s="5">
        <f>+SUM(G11:G22)</f>
        <v>668489.37000000011</v>
      </c>
    </row>
    <row r="10" spans="1:10">
      <c r="B10" s="213" t="s">
        <v>5</v>
      </c>
      <c r="C10" s="213" t="s">
        <v>6</v>
      </c>
      <c r="D10" s="213" t="s">
        <v>7</v>
      </c>
      <c r="G10" s="213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52146.2+484.66-1025-2364.44</f>
        <v>49241.42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12"/>
    </row>
    <row r="13" spans="1:10">
      <c r="B13" s="47"/>
      <c r="C13" s="125">
        <v>42613</v>
      </c>
      <c r="D13" s="14" t="s">
        <v>19</v>
      </c>
      <c r="E13" s="89" t="s">
        <v>20</v>
      </c>
      <c r="G13" s="16">
        <v>2656.0300000000025</v>
      </c>
      <c r="H13" s="189"/>
      <c r="I13" s="112"/>
      <c r="J13" s="7"/>
    </row>
    <row r="14" spans="1:10">
      <c r="B14" s="142" t="s">
        <v>307</v>
      </c>
      <c r="C14" s="141">
        <v>42612</v>
      </c>
      <c r="D14" s="142" t="s">
        <v>512</v>
      </c>
      <c r="E14" s="142" t="s">
        <v>553</v>
      </c>
      <c r="G14" s="214">
        <v>27000</v>
      </c>
      <c r="H14" s="189" t="s">
        <v>238</v>
      </c>
      <c r="I14" s="112"/>
      <c r="J14" s="7"/>
    </row>
    <row r="15" spans="1:10">
      <c r="B15" s="142" t="s">
        <v>546</v>
      </c>
      <c r="C15" s="141">
        <v>42612</v>
      </c>
      <c r="D15" s="142" t="s">
        <v>29</v>
      </c>
      <c r="E15" s="142" t="s">
        <v>29</v>
      </c>
      <c r="G15" s="214">
        <v>81499.09</v>
      </c>
      <c r="H15" s="189" t="s">
        <v>239</v>
      </c>
      <c r="I15" s="112"/>
      <c r="J15" s="7"/>
    </row>
    <row r="16" spans="1:10">
      <c r="B16" s="142" t="s">
        <v>547</v>
      </c>
      <c r="C16" s="141">
        <v>42612</v>
      </c>
      <c r="D16" s="142" t="s">
        <v>29</v>
      </c>
      <c r="E16" s="142" t="s">
        <v>29</v>
      </c>
      <c r="G16" s="214">
        <v>356266.51</v>
      </c>
      <c r="H16" s="189" t="s">
        <v>240</v>
      </c>
      <c r="I16" s="112"/>
      <c r="J16" s="7"/>
    </row>
    <row r="17" spans="1:10">
      <c r="B17" s="142" t="s">
        <v>548</v>
      </c>
      <c r="C17" s="141">
        <v>42613</v>
      </c>
      <c r="D17" s="142" t="s">
        <v>29</v>
      </c>
      <c r="E17" s="142" t="s">
        <v>29</v>
      </c>
      <c r="G17" s="214">
        <v>28530.240000000002</v>
      </c>
      <c r="H17" s="189" t="s">
        <v>241</v>
      </c>
      <c r="I17" s="112"/>
      <c r="J17" s="7"/>
    </row>
    <row r="18" spans="1:10">
      <c r="B18" s="142" t="s">
        <v>549</v>
      </c>
      <c r="C18" s="141">
        <v>42613</v>
      </c>
      <c r="D18" s="142" t="s">
        <v>30</v>
      </c>
      <c r="E18" s="142" t="s">
        <v>30</v>
      </c>
      <c r="G18" s="214">
        <v>2626.06</v>
      </c>
      <c r="H18" s="189" t="s">
        <v>242</v>
      </c>
      <c r="I18" s="112"/>
      <c r="J18" s="7"/>
    </row>
    <row r="19" spans="1:10">
      <c r="B19" s="142" t="s">
        <v>550</v>
      </c>
      <c r="C19" s="141">
        <v>42613</v>
      </c>
      <c r="D19" s="142" t="s">
        <v>514</v>
      </c>
      <c r="E19" s="142" t="s">
        <v>554</v>
      </c>
      <c r="G19" s="214">
        <v>20000</v>
      </c>
      <c r="H19" s="189">
        <v>12</v>
      </c>
      <c r="I19" s="112"/>
      <c r="J19" s="7"/>
    </row>
    <row r="20" spans="1:10">
      <c r="B20" s="142" t="s">
        <v>551</v>
      </c>
      <c r="C20" s="141">
        <v>42613</v>
      </c>
      <c r="D20" s="142" t="s">
        <v>29</v>
      </c>
      <c r="E20" s="142" t="s">
        <v>29</v>
      </c>
      <c r="G20" s="214">
        <v>63959.16</v>
      </c>
      <c r="H20" s="189" t="s">
        <v>249</v>
      </c>
      <c r="I20" s="112"/>
      <c r="J20" s="7"/>
    </row>
    <row r="21" spans="1:10">
      <c r="B21" s="142" t="s">
        <v>552</v>
      </c>
      <c r="C21" s="141">
        <v>42613</v>
      </c>
      <c r="D21" s="142" t="s">
        <v>30</v>
      </c>
      <c r="E21" s="142" t="s">
        <v>30</v>
      </c>
      <c r="G21" s="214">
        <v>34212.36</v>
      </c>
      <c r="H21" s="189" t="s">
        <v>242</v>
      </c>
      <c r="I21" s="112"/>
      <c r="J21" s="7"/>
    </row>
    <row r="22" spans="1:10">
      <c r="B22" s="142" t="s">
        <v>574</v>
      </c>
      <c r="C22" s="141">
        <v>42613</v>
      </c>
      <c r="D22" s="142" t="s">
        <v>512</v>
      </c>
      <c r="E22" s="142" t="s">
        <v>575</v>
      </c>
      <c r="G22" s="214">
        <v>2365</v>
      </c>
      <c r="H22" s="189" t="s">
        <v>243</v>
      </c>
      <c r="I22" s="112"/>
      <c r="J22" s="7"/>
    </row>
    <row r="23" spans="1:10">
      <c r="B23" s="142"/>
      <c r="C23" s="141"/>
      <c r="D23" s="142"/>
      <c r="E23" s="142"/>
      <c r="G23" s="173"/>
      <c r="H23" s="189"/>
      <c r="I23" s="112"/>
      <c r="J23" s="7"/>
    </row>
    <row r="24" spans="1:10">
      <c r="A24" s="4" t="s">
        <v>35</v>
      </c>
      <c r="B24" s="4" t="s">
        <v>36</v>
      </c>
      <c r="C24" s="129"/>
      <c r="H24" s="5">
        <f>+SUM(G26:G35)</f>
        <v>1049087.8700000001</v>
      </c>
    </row>
    <row r="25" spans="1:10">
      <c r="C25" s="129"/>
    </row>
    <row r="26" spans="1:10">
      <c r="B26" s="142" t="s">
        <v>43</v>
      </c>
      <c r="C26" s="216">
        <v>41452</v>
      </c>
      <c r="D26" s="142" t="s">
        <v>44</v>
      </c>
      <c r="E26" s="142" t="s">
        <v>45</v>
      </c>
      <c r="F26" s="142"/>
      <c r="G26" s="173">
        <v>2180.0300000000002</v>
      </c>
    </row>
    <row r="27" spans="1:10">
      <c r="B27" s="2" t="s">
        <v>52</v>
      </c>
      <c r="C27" s="217">
        <v>41810</v>
      </c>
      <c r="D27" s="87" t="s">
        <v>53</v>
      </c>
      <c r="E27" s="87" t="s">
        <v>54</v>
      </c>
      <c r="G27" s="3">
        <v>2842</v>
      </c>
      <c r="H27" s="113"/>
      <c r="I27" s="112"/>
    </row>
    <row r="28" spans="1:10">
      <c r="B28" s="2" t="s">
        <v>61</v>
      </c>
      <c r="C28" s="217">
        <v>42004</v>
      </c>
      <c r="D28" s="87" t="s">
        <v>62</v>
      </c>
      <c r="E28" s="87" t="s">
        <v>63</v>
      </c>
      <c r="G28" s="3">
        <v>50000</v>
      </c>
      <c r="H28" s="178" t="s">
        <v>64</v>
      </c>
      <c r="I28" s="2"/>
    </row>
    <row r="29" spans="1:10">
      <c r="B29" s="12" t="s">
        <v>281</v>
      </c>
      <c r="C29" s="218">
        <v>42405</v>
      </c>
      <c r="D29" s="88" t="s">
        <v>282</v>
      </c>
      <c r="E29" s="88" t="s">
        <v>288</v>
      </c>
      <c r="F29" s="12"/>
      <c r="G29" s="23">
        <v>1160</v>
      </c>
      <c r="H29" s="114"/>
    </row>
    <row r="30" spans="1:10">
      <c r="B30" s="142" t="s">
        <v>83</v>
      </c>
      <c r="C30" s="216">
        <v>42600</v>
      </c>
      <c r="D30" s="142" t="s">
        <v>556</v>
      </c>
      <c r="E30" s="142" t="s">
        <v>566</v>
      </c>
      <c r="G30" s="214">
        <v>317000</v>
      </c>
      <c r="H30" s="139" t="s">
        <v>248</v>
      </c>
    </row>
    <row r="31" spans="1:10">
      <c r="B31" s="142" t="s">
        <v>557</v>
      </c>
      <c r="C31" s="216">
        <v>42600</v>
      </c>
      <c r="D31" s="142" t="s">
        <v>558</v>
      </c>
      <c r="E31" s="142" t="s">
        <v>567</v>
      </c>
      <c r="G31" s="214">
        <v>15001.09</v>
      </c>
      <c r="H31" s="139" t="s">
        <v>247</v>
      </c>
    </row>
    <row r="32" spans="1:10">
      <c r="B32" s="142" t="s">
        <v>559</v>
      </c>
      <c r="C32" s="216">
        <v>42605</v>
      </c>
      <c r="D32" s="142" t="s">
        <v>560</v>
      </c>
      <c r="E32" s="142" t="s">
        <v>568</v>
      </c>
      <c r="G32" s="214">
        <v>268000</v>
      </c>
      <c r="H32" s="139" t="s">
        <v>246</v>
      </c>
    </row>
    <row r="33" spans="1:11">
      <c r="B33" s="142" t="s">
        <v>319</v>
      </c>
      <c r="C33" s="216">
        <v>42605</v>
      </c>
      <c r="D33" s="142" t="s">
        <v>561</v>
      </c>
      <c r="E33" s="142" t="s">
        <v>569</v>
      </c>
      <c r="G33" s="214">
        <v>245800</v>
      </c>
      <c r="H33" s="139" t="s">
        <v>245</v>
      </c>
    </row>
    <row r="34" spans="1:11">
      <c r="B34" s="142" t="s">
        <v>562</v>
      </c>
      <c r="C34" s="216">
        <v>42611</v>
      </c>
      <c r="D34" s="142" t="s">
        <v>563</v>
      </c>
      <c r="E34" s="142" t="s">
        <v>289</v>
      </c>
      <c r="G34" s="214">
        <v>107104.75</v>
      </c>
      <c r="H34" s="139" t="s">
        <v>251</v>
      </c>
    </row>
    <row r="35" spans="1:11">
      <c r="B35" s="142" t="s">
        <v>564</v>
      </c>
      <c r="C35" s="216">
        <v>42612</v>
      </c>
      <c r="D35" s="142" t="s">
        <v>565</v>
      </c>
      <c r="E35" s="142" t="s">
        <v>570</v>
      </c>
      <c r="G35" s="214">
        <v>40000</v>
      </c>
      <c r="H35" s="139" t="s">
        <v>244</v>
      </c>
    </row>
    <row r="36" spans="1:11">
      <c r="B36" s="142"/>
      <c r="C36" s="141"/>
      <c r="D36" s="142"/>
      <c r="E36" s="142"/>
      <c r="G36" s="173"/>
      <c r="H36" s="112"/>
    </row>
    <row r="37" spans="1:11">
      <c r="B37" s="47"/>
      <c r="C37" s="130"/>
      <c r="D37" s="47"/>
      <c r="E37" s="47"/>
      <c r="G37" s="48"/>
      <c r="H37" s="115"/>
    </row>
    <row r="38" spans="1:11">
      <c r="A38" s="4" t="s">
        <v>3</v>
      </c>
      <c r="B38" s="4" t="s">
        <v>97</v>
      </c>
      <c r="C38" s="129"/>
      <c r="H38" s="97">
        <f>+SUM(G40:G42)</f>
        <v>10500</v>
      </c>
      <c r="J38" s="2" t="s">
        <v>542</v>
      </c>
    </row>
    <row r="39" spans="1:11">
      <c r="C39" s="129"/>
    </row>
    <row r="40" spans="1:11">
      <c r="C40" s="131">
        <v>42382</v>
      </c>
      <c r="D40" s="99" t="s">
        <v>218</v>
      </c>
      <c r="E40" s="88"/>
      <c r="F40" s="12"/>
      <c r="G40" s="23">
        <v>10000</v>
      </c>
      <c r="H40" s="178" t="s">
        <v>455</v>
      </c>
      <c r="I40" s="2"/>
    </row>
    <row r="41" spans="1:11">
      <c r="C41" s="15">
        <v>42612</v>
      </c>
      <c r="D41" s="122" t="s">
        <v>571</v>
      </c>
      <c r="E41" s="2"/>
      <c r="F41" s="12"/>
      <c r="G41" s="215">
        <v>500</v>
      </c>
      <c r="H41" s="178" t="s">
        <v>252</v>
      </c>
      <c r="I41" s="2"/>
    </row>
    <row r="42" spans="1:11">
      <c r="C42" s="132"/>
      <c r="D42" s="91"/>
      <c r="F42" s="12"/>
      <c r="G42" s="23"/>
      <c r="H42" s="183"/>
      <c r="I42" s="2"/>
    </row>
    <row r="43" spans="1:11">
      <c r="C43" s="131"/>
      <c r="D43" s="99"/>
      <c r="E43" s="88"/>
      <c r="F43" s="12"/>
      <c r="G43" s="100"/>
      <c r="H43" s="1"/>
      <c r="I43" s="2"/>
    </row>
    <row r="44" spans="1:11">
      <c r="A44" s="4" t="s">
        <v>35</v>
      </c>
      <c r="B44" s="4" t="s">
        <v>115</v>
      </c>
      <c r="C44" s="129"/>
      <c r="H44" s="97">
        <f>+SUM(G45:G65)</f>
        <v>154895.81999999998</v>
      </c>
      <c r="I44" s="103"/>
      <c r="J44" s="92"/>
    </row>
    <row r="45" spans="1:11">
      <c r="C45" s="132">
        <v>42389</v>
      </c>
      <c r="D45" s="91" t="s">
        <v>139</v>
      </c>
      <c r="E45" s="88"/>
      <c r="F45" s="12"/>
      <c r="G45" s="23">
        <v>1239</v>
      </c>
      <c r="H45" s="179" t="s">
        <v>447</v>
      </c>
      <c r="I45" s="178"/>
      <c r="J45" s="1"/>
      <c r="K45" s="2"/>
    </row>
    <row r="46" spans="1:11">
      <c r="C46" s="132">
        <v>42424</v>
      </c>
      <c r="D46" s="101" t="s">
        <v>293</v>
      </c>
      <c r="E46" s="88"/>
      <c r="F46" s="12"/>
      <c r="G46" s="171">
        <v>3871.64</v>
      </c>
      <c r="H46" s="179" t="s">
        <v>450</v>
      </c>
      <c r="I46" s="178"/>
      <c r="J46" s="1"/>
      <c r="K46" s="2"/>
    </row>
    <row r="47" spans="1:11">
      <c r="C47" s="132">
        <v>42409</v>
      </c>
      <c r="D47" s="91" t="s">
        <v>139</v>
      </c>
      <c r="E47" s="88"/>
      <c r="F47" s="12"/>
      <c r="G47" s="23">
        <v>58.5</v>
      </c>
      <c r="H47" s="179"/>
      <c r="I47" s="178"/>
      <c r="J47" s="1"/>
      <c r="K47" s="2"/>
    </row>
    <row r="48" spans="1:11">
      <c r="C48" s="132">
        <v>42404</v>
      </c>
      <c r="D48" s="91" t="s">
        <v>294</v>
      </c>
      <c r="E48" s="88"/>
      <c r="F48" s="12"/>
      <c r="G48" s="23">
        <v>117.19</v>
      </c>
      <c r="H48" s="179"/>
      <c r="I48" s="178"/>
      <c r="J48" s="1"/>
      <c r="K48" s="2"/>
    </row>
    <row r="49" spans="3:10">
      <c r="C49" s="132">
        <v>42452</v>
      </c>
      <c r="D49" s="91" t="s">
        <v>335</v>
      </c>
      <c r="E49" s="88"/>
      <c r="F49" s="12"/>
      <c r="G49" s="100">
        <v>1810.18</v>
      </c>
      <c r="H49" s="180" t="s">
        <v>383</v>
      </c>
      <c r="I49" s="178"/>
      <c r="J49" s="1"/>
    </row>
    <row r="50" spans="3:10">
      <c r="C50" s="132">
        <v>42452</v>
      </c>
      <c r="D50" s="91" t="s">
        <v>336</v>
      </c>
      <c r="E50" s="88"/>
      <c r="F50" s="12"/>
      <c r="G50" s="100">
        <v>4000</v>
      </c>
      <c r="H50" s="180" t="s">
        <v>452</v>
      </c>
      <c r="I50" s="178" t="s">
        <v>458</v>
      </c>
      <c r="J50" s="1"/>
    </row>
    <row r="51" spans="3:10">
      <c r="C51" s="132">
        <v>42468</v>
      </c>
      <c r="D51" s="91" t="s">
        <v>381</v>
      </c>
      <c r="E51" s="88"/>
      <c r="F51" s="12"/>
      <c r="G51" s="100">
        <v>1162</v>
      </c>
      <c r="H51" s="178" t="s">
        <v>404</v>
      </c>
      <c r="J51" s="1"/>
    </row>
    <row r="52" spans="3:10">
      <c r="C52" s="132">
        <v>42467</v>
      </c>
      <c r="D52" s="91" t="s">
        <v>382</v>
      </c>
      <c r="E52" s="88"/>
      <c r="F52" s="12"/>
      <c r="G52" s="100">
        <v>7404.57</v>
      </c>
      <c r="H52" s="178" t="s">
        <v>451</v>
      </c>
      <c r="I52" s="178"/>
      <c r="J52" s="1"/>
    </row>
    <row r="53" spans="3:10">
      <c r="C53" s="132">
        <v>42514</v>
      </c>
      <c r="D53" s="167" t="s">
        <v>442</v>
      </c>
      <c r="E53" s="88"/>
      <c r="F53" s="12"/>
      <c r="G53" s="164">
        <v>20000</v>
      </c>
      <c r="H53" s="178"/>
      <c r="I53" s="178"/>
      <c r="J53" s="1"/>
    </row>
    <row r="54" spans="3:10" ht="12">
      <c r="C54" s="132">
        <v>42514</v>
      </c>
      <c r="D54" s="167" t="s">
        <v>443</v>
      </c>
      <c r="E54" s="88"/>
      <c r="F54" s="12"/>
      <c r="G54" s="164">
        <v>1025</v>
      </c>
      <c r="H54" s="181" t="s">
        <v>456</v>
      </c>
      <c r="I54" s="182" t="s">
        <v>494</v>
      </c>
      <c r="J54" s="1" t="s">
        <v>496</v>
      </c>
    </row>
    <row r="55" spans="3:10">
      <c r="C55" s="126">
        <v>42502</v>
      </c>
      <c r="D55" s="88" t="s">
        <v>495</v>
      </c>
      <c r="E55" s="88"/>
      <c r="F55" s="12"/>
      <c r="G55" s="164">
        <v>26066.91</v>
      </c>
      <c r="H55" s="178" t="s">
        <v>493</v>
      </c>
      <c r="I55" s="178"/>
      <c r="J55" s="1"/>
    </row>
    <row r="56" spans="3:10">
      <c r="C56" s="132">
        <v>42545</v>
      </c>
      <c r="D56" s="167" t="s">
        <v>139</v>
      </c>
      <c r="E56" s="88"/>
      <c r="F56" s="12"/>
      <c r="G56" s="177">
        <v>5009</v>
      </c>
      <c r="H56" s="178"/>
      <c r="I56" s="178"/>
      <c r="J56" s="1"/>
    </row>
    <row r="57" spans="3:10">
      <c r="C57" s="132">
        <v>42536</v>
      </c>
      <c r="D57" s="167" t="s">
        <v>483</v>
      </c>
      <c r="E57" s="88"/>
      <c r="F57" s="12"/>
      <c r="G57" s="177">
        <v>78</v>
      </c>
      <c r="H57" s="178"/>
      <c r="I57" s="178"/>
      <c r="J57" s="1"/>
    </row>
    <row r="58" spans="3:10">
      <c r="C58" s="132">
        <v>42531</v>
      </c>
      <c r="D58" s="167" t="s">
        <v>484</v>
      </c>
      <c r="E58" s="88"/>
      <c r="F58" s="12"/>
      <c r="G58" s="177">
        <v>20000</v>
      </c>
      <c r="H58" s="178" t="s">
        <v>544</v>
      </c>
      <c r="I58" s="178"/>
      <c r="J58" s="1"/>
    </row>
    <row r="59" spans="3:10">
      <c r="C59" s="130">
        <v>42577</v>
      </c>
      <c r="D59" s="122" t="s">
        <v>532</v>
      </c>
      <c r="E59" s="88"/>
      <c r="F59" s="12"/>
      <c r="G59" s="256">
        <v>1021.51</v>
      </c>
      <c r="H59" s="178" t="s">
        <v>250</v>
      </c>
      <c r="I59" s="178"/>
      <c r="J59" s="1"/>
    </row>
    <row r="60" spans="3:10">
      <c r="C60" s="130">
        <v>42573</v>
      </c>
      <c r="D60" s="122" t="s">
        <v>530</v>
      </c>
      <c r="E60" s="88"/>
      <c r="F60" s="12"/>
      <c r="G60" s="256">
        <v>360</v>
      </c>
      <c r="H60" s="178"/>
      <c r="I60" s="178"/>
      <c r="J60" s="1"/>
    </row>
    <row r="61" spans="3:10">
      <c r="C61" s="130">
        <v>42572</v>
      </c>
      <c r="D61" s="122" t="s">
        <v>533</v>
      </c>
      <c r="E61" s="88"/>
      <c r="F61" s="12"/>
      <c r="G61" s="256">
        <v>20000</v>
      </c>
      <c r="H61" s="178" t="s">
        <v>544</v>
      </c>
      <c r="I61" s="178"/>
      <c r="J61" s="1"/>
    </row>
    <row r="62" spans="3:10">
      <c r="C62" s="130">
        <v>42552</v>
      </c>
      <c r="D62" s="122" t="s">
        <v>534</v>
      </c>
      <c r="E62" s="88"/>
      <c r="F62" s="12"/>
      <c r="G62" s="256">
        <v>20000</v>
      </c>
      <c r="H62" s="178" t="s">
        <v>543</v>
      </c>
      <c r="I62" s="178"/>
      <c r="J62" s="1"/>
    </row>
    <row r="63" spans="3:10">
      <c r="C63" s="130">
        <v>42608</v>
      </c>
      <c r="D63" s="122" t="s">
        <v>572</v>
      </c>
      <c r="E63" s="88"/>
      <c r="F63" s="12"/>
      <c r="G63" s="245">
        <v>20000</v>
      </c>
      <c r="H63" s="178" t="s">
        <v>678</v>
      </c>
      <c r="I63" s="178"/>
      <c r="J63" s="1"/>
    </row>
    <row r="64" spans="3:10">
      <c r="C64" s="130">
        <v>42598</v>
      </c>
      <c r="D64" s="122" t="s">
        <v>600</v>
      </c>
      <c r="E64" s="88"/>
      <c r="F64" s="12"/>
      <c r="G64" s="245">
        <v>1572.08</v>
      </c>
      <c r="H64" s="178"/>
      <c r="I64" s="178"/>
      <c r="J64" s="1"/>
    </row>
    <row r="65" spans="3:13">
      <c r="C65" s="130">
        <v>42593</v>
      </c>
      <c r="D65" s="122" t="s">
        <v>573</v>
      </c>
      <c r="E65" s="88"/>
      <c r="F65" s="12"/>
      <c r="G65" s="245">
        <v>100.24</v>
      </c>
      <c r="H65" s="178"/>
      <c r="I65" s="178"/>
      <c r="J65" s="1"/>
    </row>
    <row r="66" spans="3:13">
      <c r="C66" s="126"/>
      <c r="D66" s="88"/>
      <c r="E66" s="88"/>
      <c r="F66" s="12"/>
      <c r="G66" s="164"/>
      <c r="H66" s="178"/>
      <c r="I66" s="178"/>
      <c r="J66" s="1"/>
    </row>
    <row r="67" spans="3:13">
      <c r="C67" s="12"/>
      <c r="D67" s="12"/>
      <c r="E67" s="88"/>
      <c r="F67" s="12"/>
      <c r="G67" s="12"/>
    </row>
    <row r="68" spans="3:13">
      <c r="D68" s="2" t="s">
        <v>261</v>
      </c>
      <c r="F68" s="4" t="s">
        <v>158</v>
      </c>
      <c r="G68" s="92">
        <f>+H6+H8-H24+H38-H44</f>
        <v>2031980.7200000004</v>
      </c>
    </row>
    <row r="69" spans="3:13" ht="12" thickBot="1">
      <c r="F69" s="4" t="s">
        <v>159</v>
      </c>
      <c r="G69" s="108">
        <v>2031886.4099999862</v>
      </c>
      <c r="I69" s="23"/>
      <c r="J69" s="44"/>
    </row>
    <row r="70" spans="3:13" ht="12" thickTop="1">
      <c r="F70" s="4" t="s">
        <v>124</v>
      </c>
      <c r="G70" s="93">
        <f>+G68-G69</f>
        <v>94.310000014258549</v>
      </c>
      <c r="H70" s="7" t="s">
        <v>261</v>
      </c>
      <c r="I70" s="32"/>
    </row>
    <row r="72" spans="3:13">
      <c r="G72" s="7"/>
    </row>
    <row r="74" spans="3:13">
      <c r="C74" s="4"/>
      <c r="D74" s="129"/>
      <c r="E74" s="2"/>
      <c r="F74" s="87"/>
    </row>
    <row r="75" spans="3:13" ht="15">
      <c r="C75"/>
      <c r="D75" s="198"/>
      <c r="E75"/>
      <c r="F75"/>
      <c r="G75"/>
      <c r="H75"/>
      <c r="I75"/>
      <c r="J75"/>
      <c r="K75"/>
      <c r="L75"/>
      <c r="M75" s="199"/>
    </row>
  </sheetData>
  <autoFilter ref="B45:H65"/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1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 </vt:lpstr>
      <vt:lpstr>NOV</vt:lpstr>
      <vt:lpstr>DIC</vt:lpstr>
      <vt:lpstr>Hoja1</vt:lpstr>
      <vt:lpstr>DIC!Área_de_impresión</vt:lpstr>
      <vt:lpstr>JUL!Área_de_impresión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2017-06-14T16:37:05Z</cp:lastPrinted>
  <dcterms:created xsi:type="dcterms:W3CDTF">2016-02-08T19:14:43Z</dcterms:created>
  <dcterms:modified xsi:type="dcterms:W3CDTF">2017-06-14T16:37:43Z</dcterms:modified>
</cp:coreProperties>
</file>