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activeTab="4"/>
  </bookViews>
  <sheets>
    <sheet name="ABR" sheetId="1" r:id="rId1"/>
    <sheet name="MAY" sheetId="2" r:id="rId2"/>
    <sheet name="JUN" sheetId="4" r:id="rId3"/>
    <sheet name="OCT" sheetId="5" r:id="rId4"/>
    <sheet name="NOV" sheetId="6" r:id="rId5"/>
  </sheets>
  <definedNames>
    <definedName name="_xlnm._FilterDatabase" localSheetId="0" hidden="1">ABR!$A$7:$N$51</definedName>
    <definedName name="_xlnm._FilterDatabase" localSheetId="1" hidden="1">MAY!$A$8:$N$51</definedName>
    <definedName name="_xlnm.Print_Area" localSheetId="0">ABR!$A$1:$L$54</definedName>
  </definedNames>
  <calcPr calcId="125725"/>
</workbook>
</file>

<file path=xl/calcChain.xml><?xml version="1.0" encoding="utf-8"?>
<calcChain xmlns="http://schemas.openxmlformats.org/spreadsheetml/2006/main">
  <c r="M10" i="5"/>
  <c r="M50" i="2" l="1"/>
  <c r="M51"/>
  <c r="Q46" i="1" l="1"/>
  <c r="P18" i="2"/>
  <c r="L9" i="1" l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50" s="1"/>
  <c r="L8" i="2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M51" i="1" l="1"/>
</calcChain>
</file>

<file path=xl/sharedStrings.xml><?xml version="1.0" encoding="utf-8"?>
<sst xmlns="http://schemas.openxmlformats.org/spreadsheetml/2006/main" count="774" uniqueCount="427">
  <si>
    <t>GRUPO RAMAHA S.C.</t>
  </si>
  <si>
    <t>--------</t>
  </si>
  <si>
    <t>---------</t>
  </si>
  <si>
    <t>------------</t>
  </si>
  <si>
    <t>------------------</t>
  </si>
  <si>
    <t>---------------------</t>
  </si>
  <si>
    <t>--------------------------------</t>
  </si>
  <si>
    <t>-------------------</t>
  </si>
  <si>
    <t>--------------</t>
  </si>
  <si>
    <t>---------------</t>
  </si>
  <si>
    <t>D  1,325</t>
  </si>
  <si>
    <t>IMPSRA0416</t>
  </si>
  <si>
    <t>01 XA12001-P013839</t>
  </si>
  <si>
    <t>Contrarecibo con IVA</t>
  </si>
  <si>
    <t>AAGUILAR</t>
  </si>
  <si>
    <t>E    134</t>
  </si>
  <si>
    <t>CH-17414</t>
  </si>
  <si>
    <t>01 XD31001-0017414</t>
  </si>
  <si>
    <t>BANCOMER 0150149039</t>
  </si>
  <si>
    <t>D  1,478</t>
  </si>
  <si>
    <t>A000000148</t>
  </si>
  <si>
    <t>01 XA15001-0013635</t>
  </si>
  <si>
    <t>Compra con IVA</t>
  </si>
  <si>
    <t>LJIMENEZ</t>
  </si>
  <si>
    <t>D  1,931</t>
  </si>
  <si>
    <t>NOMSEM1616</t>
  </si>
  <si>
    <t>01 XA12001-P014007</t>
  </si>
  <si>
    <t>D  1,932</t>
  </si>
  <si>
    <t>COMNOMINA1</t>
  </si>
  <si>
    <t>01 XA12001-P014008</t>
  </si>
  <si>
    <t>E    164</t>
  </si>
  <si>
    <t>CH-17426</t>
  </si>
  <si>
    <t>01 XD31001-0017426</t>
  </si>
  <si>
    <t>E    165</t>
  </si>
  <si>
    <t>CH-17427</t>
  </si>
  <si>
    <t>01 XD31001-0017427</t>
  </si>
  <si>
    <t>D  2,011</t>
  </si>
  <si>
    <t>FINQJAVIER</t>
  </si>
  <si>
    <t>01 XA12001-P014009</t>
  </si>
  <si>
    <t>E    180</t>
  </si>
  <si>
    <t>CH-17428</t>
  </si>
  <si>
    <t>01 XD31001-0017428</t>
  </si>
  <si>
    <t>E    246</t>
  </si>
  <si>
    <t>CH-17431</t>
  </si>
  <si>
    <t>01 XD31001-0017431</t>
  </si>
  <si>
    <t>D  2,812</t>
  </si>
  <si>
    <t>A000000282</t>
  </si>
  <si>
    <t>01 XA15001-0013706</t>
  </si>
  <si>
    <t>LJIMENEZ:GRUPO RAMAHA S.C.</t>
  </si>
  <si>
    <t>D  2,816</t>
  </si>
  <si>
    <t>A000000254</t>
  </si>
  <si>
    <t>01 XA15001-0013711</t>
  </si>
  <si>
    <t>D  2,381</t>
  </si>
  <si>
    <t>VALDES0416</t>
  </si>
  <si>
    <t>01 XA12001-P014010</t>
  </si>
  <si>
    <t>D  2,383</t>
  </si>
  <si>
    <t>SEGVID0416</t>
  </si>
  <si>
    <t>01 XA12001-P014011</t>
  </si>
  <si>
    <t>D  2,402</t>
  </si>
  <si>
    <t>NOMSEM1316</t>
  </si>
  <si>
    <t>01 XA12001-P014012</t>
  </si>
  <si>
    <t>D  2,403</t>
  </si>
  <si>
    <t>NOMINGJUAN</t>
  </si>
  <si>
    <t>01 XA12001-P014013</t>
  </si>
  <si>
    <t>D  2,405</t>
  </si>
  <si>
    <t>NOMSEM1416</t>
  </si>
  <si>
    <t>01 XA12001-P014014</t>
  </si>
  <si>
    <t>D  2,406</t>
  </si>
  <si>
    <t>UNIFCELAYA</t>
  </si>
  <si>
    <t>01 XA12001-P014015</t>
  </si>
  <si>
    <t>D  2,407</t>
  </si>
  <si>
    <t>NOM0010416</t>
  </si>
  <si>
    <t>01 XA12001-P014016</t>
  </si>
  <si>
    <t>D  2,423</t>
  </si>
  <si>
    <t>NOM2010416</t>
  </si>
  <si>
    <t>01 XA12001-P014017</t>
  </si>
  <si>
    <t>D  2,424</t>
  </si>
  <si>
    <t>IMSS000416</t>
  </si>
  <si>
    <t>01 XA12001-P014018</t>
  </si>
  <si>
    <t>D  2,426</t>
  </si>
  <si>
    <t>NOMSEM1516</t>
  </si>
  <si>
    <t>01 XA12001-P014019</t>
  </si>
  <si>
    <t>E    215</t>
  </si>
  <si>
    <t>CH-17446</t>
  </si>
  <si>
    <t>01 XD31001-0017446</t>
  </si>
  <si>
    <t>E    216</t>
  </si>
  <si>
    <t>CH-17447</t>
  </si>
  <si>
    <t>01 XD31001-0017447</t>
  </si>
  <si>
    <t>E    217</t>
  </si>
  <si>
    <t>T-2076</t>
  </si>
  <si>
    <t>01 XD31011-0002076</t>
  </si>
  <si>
    <t>TRANSFERENCIA BANCOM</t>
  </si>
  <si>
    <t>E    218</t>
  </si>
  <si>
    <t>T-2077</t>
  </si>
  <si>
    <t>01 XD31011-0002077</t>
  </si>
  <si>
    <t>E    219</t>
  </si>
  <si>
    <t>T-2078</t>
  </si>
  <si>
    <t>01 XD31011-0002078</t>
  </si>
  <si>
    <t>E    220</t>
  </si>
  <si>
    <t>T-2079</t>
  </si>
  <si>
    <t>01 XD31011-0002079</t>
  </si>
  <si>
    <t>E    221</t>
  </si>
  <si>
    <t>T-2080</t>
  </si>
  <si>
    <t>01 XD31011-0002080</t>
  </si>
  <si>
    <t>E    222</t>
  </si>
  <si>
    <t>T-2081</t>
  </si>
  <si>
    <t>01 XD31011-0002081</t>
  </si>
  <si>
    <t>E    223</t>
  </si>
  <si>
    <t>T-2082</t>
  </si>
  <si>
    <t>01 XD31011-0002082</t>
  </si>
  <si>
    <t>E    224</t>
  </si>
  <si>
    <t>T-2083</t>
  </si>
  <si>
    <t>01 XD31011-0002083</t>
  </si>
  <si>
    <t>D  2,559</t>
  </si>
  <si>
    <t>NOMSEM1716</t>
  </si>
  <si>
    <t>01 XA12001-P014034</t>
  </si>
  <si>
    <t>D  2,561</t>
  </si>
  <si>
    <t>NOM0020416</t>
  </si>
  <si>
    <t>01 XA12001-P014035</t>
  </si>
  <si>
    <t>D  2,562</t>
  </si>
  <si>
    <t>NOM2020416</t>
  </si>
  <si>
    <t>01 XA12001-P014036</t>
  </si>
  <si>
    <t>E    237</t>
  </si>
  <si>
    <t>CH-17449</t>
  </si>
  <si>
    <t>01 XD31001-0017449</t>
  </si>
  <si>
    <t>E    238</t>
  </si>
  <si>
    <t>CH-17454</t>
  </si>
  <si>
    <t>01 XD31001-0017454</t>
  </si>
  <si>
    <t>E    239</t>
  </si>
  <si>
    <t>CH-17455</t>
  </si>
  <si>
    <t>01 XD31001-0017455</t>
  </si>
  <si>
    <t>D  2,805</t>
  </si>
  <si>
    <t>NOM3010416</t>
  </si>
  <si>
    <t>01 XA12001-P014037</t>
  </si>
  <si>
    <t>E    245</t>
  </si>
  <si>
    <t>T-2085</t>
  </si>
  <si>
    <t>01 XD31011-0002085</t>
  </si>
  <si>
    <t>Sumas</t>
  </si>
  <si>
    <t>Saldo  Final</t>
  </si>
  <si>
    <t>POLIZA</t>
  </si>
  <si>
    <t>FECHA</t>
  </si>
  <si>
    <t>TIPO</t>
  </si>
  <si>
    <t>FOLIO</t>
  </si>
  <si>
    <t>TIPO 2</t>
  </si>
  <si>
    <t>ELABORO</t>
  </si>
  <si>
    <t>PROVEEDOR</t>
  </si>
  <si>
    <t>CARGO</t>
  </si>
  <si>
    <t>ABONO</t>
  </si>
  <si>
    <t>SALDO</t>
  </si>
  <si>
    <t>FACTURA</t>
  </si>
  <si>
    <t>CONCEPTO</t>
  </si>
  <si>
    <t>A-428</t>
  </si>
  <si>
    <t>NOMINA QUINCENAL 2DA ABRIL</t>
  </si>
  <si>
    <t>A-344</t>
  </si>
  <si>
    <t>NOMINA QUINCENAL 1RA ABRIL</t>
  </si>
  <si>
    <t>A-210</t>
  </si>
  <si>
    <t>COMPLEMENTO NOMINA QUINCENAL 1RA ABRIL</t>
  </si>
  <si>
    <t>A-345</t>
  </si>
  <si>
    <t>A-346</t>
  </si>
  <si>
    <t xml:space="preserve">IMSS ABRIL </t>
  </si>
  <si>
    <t>A-340</t>
  </si>
  <si>
    <t>PAGO NOMINA SEMANA 13</t>
  </si>
  <si>
    <t>A--342</t>
  </si>
  <si>
    <t>PAGO NOMINA SEMANA 14</t>
  </si>
  <si>
    <t>A-347</t>
  </si>
  <si>
    <t>PAGO NOMINA SEMANA 15</t>
  </si>
  <si>
    <t>A-213</t>
  </si>
  <si>
    <t>PAGO NOMINA SEMANA 16</t>
  </si>
  <si>
    <t>NOMINA LEOBIGILDO</t>
  </si>
  <si>
    <t>NOMINA SEMANA 17</t>
  </si>
  <si>
    <t>A-377</t>
  </si>
  <si>
    <t>A-463</t>
  </si>
  <si>
    <t>PAGO PRACTICANTES</t>
  </si>
  <si>
    <t>PAGO SEGURO GASTOS MEDICOS MAYORES</t>
  </si>
  <si>
    <t>A-390</t>
  </si>
  <si>
    <t xml:space="preserve">PRACTICANTES 2DA QUINCENA ABRIL </t>
  </si>
  <si>
    <t>A-332</t>
  </si>
  <si>
    <t>VALES DE DESPENSA ABRIL</t>
  </si>
  <si>
    <t>A-261</t>
  </si>
  <si>
    <t>PAGO FINIQUITO JAVIER BLANCAS</t>
  </si>
  <si>
    <t>A-174</t>
  </si>
  <si>
    <t>IMPUESTOS SRA CECILIA</t>
  </si>
  <si>
    <t>A-341</t>
  </si>
  <si>
    <t>NOMINA JUAN SABAS</t>
  </si>
  <si>
    <t>A-343</t>
  </si>
  <si>
    <t xml:space="preserve">PAGO UNIFORMES </t>
  </si>
  <si>
    <t>A-282</t>
  </si>
  <si>
    <t xml:space="preserve">VIAJE LICENCIADO </t>
  </si>
  <si>
    <t>A-254</t>
  </si>
  <si>
    <t>RENTA BODEGA</t>
  </si>
  <si>
    <t>A-454</t>
  </si>
  <si>
    <t>D    220</t>
  </si>
  <si>
    <t>SUELING004</t>
  </si>
  <si>
    <t>E     35</t>
  </si>
  <si>
    <t>T-2087</t>
  </si>
  <si>
    <t>D    372</t>
  </si>
  <si>
    <t>NOMSEM1816</t>
  </si>
  <si>
    <t>E     45</t>
  </si>
  <si>
    <t>CH-17491</t>
  </si>
  <si>
    <t>01 XA12001-P014038</t>
  </si>
  <si>
    <t>01 XD31011-0002087</t>
  </si>
  <si>
    <t>01 XA12001-P014039</t>
  </si>
  <si>
    <t>D    413</t>
  </si>
  <si>
    <t>A000000476</t>
  </si>
  <si>
    <t>01 XA15001-0013736</t>
  </si>
  <si>
    <t>01 XD31001-0017491</t>
  </si>
  <si>
    <t>E    100</t>
  </si>
  <si>
    <t>BBVA-TRANS</t>
  </si>
  <si>
    <t>01 NA21003-0028319</t>
  </si>
  <si>
    <t>Poliza Contable de E</t>
  </si>
  <si>
    <t>COMPLEMENTO DE NOMINA QUINCENA</t>
  </si>
  <si>
    <t>D    886</t>
  </si>
  <si>
    <t>NOM1010516</t>
  </si>
  <si>
    <t>01 XA12001-P014021</t>
  </si>
  <si>
    <t>D    889</t>
  </si>
  <si>
    <t>NOMSEM1916</t>
  </si>
  <si>
    <t>01 XA12001-P014022</t>
  </si>
  <si>
    <t>D    890</t>
  </si>
  <si>
    <t>NOM2010516</t>
  </si>
  <si>
    <t>01 XA12001-P014023</t>
  </si>
  <si>
    <t>D    894</t>
  </si>
  <si>
    <t>NOM3010516</t>
  </si>
  <si>
    <t>01 XA12001-P014024</t>
  </si>
  <si>
    <t>E    109</t>
  </si>
  <si>
    <t>CH-17516</t>
  </si>
  <si>
    <t>01 XD31001-0017516</t>
  </si>
  <si>
    <t>E    110</t>
  </si>
  <si>
    <t>CH-17517</t>
  </si>
  <si>
    <t>01 XD31001-0017517</t>
  </si>
  <si>
    <t>E    111</t>
  </si>
  <si>
    <t>CH-17518</t>
  </si>
  <si>
    <t>01 XD31001-0017518</t>
  </si>
  <si>
    <t>E    112</t>
  </si>
  <si>
    <t>CH-17519</t>
  </si>
  <si>
    <t>01 XD31001-0017519</t>
  </si>
  <si>
    <t>D  1,229</t>
  </si>
  <si>
    <t>IMSS000216</t>
  </si>
  <si>
    <t>D  1,230</t>
  </si>
  <si>
    <t>INFON00216</t>
  </si>
  <si>
    <t>E    148</t>
  </si>
  <si>
    <t>T-2140</t>
  </si>
  <si>
    <t>E    149</t>
  </si>
  <si>
    <t>T-2141</t>
  </si>
  <si>
    <t>D  1,306</t>
  </si>
  <si>
    <t>FINQMOISES</t>
  </si>
  <si>
    <t>D  1,309</t>
  </si>
  <si>
    <t>FINQLAURA1</t>
  </si>
  <si>
    <t>D  1,310</t>
  </si>
  <si>
    <t>FINQMARTIN</t>
  </si>
  <si>
    <t>D  1,313</t>
  </si>
  <si>
    <t>FINQANGELM</t>
  </si>
  <si>
    <t>D  1,319</t>
  </si>
  <si>
    <t>IMPSRA0516</t>
  </si>
  <si>
    <t>D  1,328</t>
  </si>
  <si>
    <t>FINQMONICA</t>
  </si>
  <si>
    <t>E    171</t>
  </si>
  <si>
    <t>CH-17534</t>
  </si>
  <si>
    <t>E    172</t>
  </si>
  <si>
    <t>CH-17535</t>
  </si>
  <si>
    <t>E    173</t>
  </si>
  <si>
    <t>CH-17536</t>
  </si>
  <si>
    <t>E    174</t>
  </si>
  <si>
    <t>CH-17537</t>
  </si>
  <si>
    <t>E    175</t>
  </si>
  <si>
    <t>CH-17538</t>
  </si>
  <si>
    <t>E    179</t>
  </si>
  <si>
    <t>CH-17542</t>
  </si>
  <si>
    <t>D  1,427</t>
  </si>
  <si>
    <t>P000014339</t>
  </si>
  <si>
    <t>D  1,440</t>
  </si>
  <si>
    <t>P000014340</t>
  </si>
  <si>
    <t>D  1,449</t>
  </si>
  <si>
    <t>NOMSEM2016</t>
  </si>
  <si>
    <t>D  1,461</t>
  </si>
  <si>
    <t>NOMCOMPLEM</t>
  </si>
  <si>
    <t>E    188</t>
  </si>
  <si>
    <t>CH-17548</t>
  </si>
  <si>
    <t>E    191</t>
  </si>
  <si>
    <t>CH-17551</t>
  </si>
  <si>
    <t>E    192</t>
  </si>
  <si>
    <t>CH-17553</t>
  </si>
  <si>
    <t>CH-17557</t>
  </si>
  <si>
    <t>D  1,753</t>
  </si>
  <si>
    <t>A000000830</t>
  </si>
  <si>
    <t>01 XA12001-P014313</t>
  </si>
  <si>
    <t>01 XA12001-P014314</t>
  </si>
  <si>
    <t>01 XD31011-0002140</t>
  </si>
  <si>
    <t>01 XD31011-0002141</t>
  </si>
  <si>
    <t>01 XA12001-P014315</t>
  </si>
  <si>
    <t>01 XA12001-P014316</t>
  </si>
  <si>
    <t>01 XA12001-P014317</t>
  </si>
  <si>
    <t>01 XA12001-P014318</t>
  </si>
  <si>
    <t>01 XA12001-P014319</t>
  </si>
  <si>
    <t>01 XA12001-P014320</t>
  </si>
  <si>
    <t>01 XD31001-0017534</t>
  </si>
  <si>
    <t>01 XD31001-0017535</t>
  </si>
  <si>
    <t>01 XD31001-0017536</t>
  </si>
  <si>
    <t>01 XD31001-0017537</t>
  </si>
  <si>
    <t>01 XD31001-0017538</t>
  </si>
  <si>
    <t>01 XD31001-0017542</t>
  </si>
  <si>
    <t>01 XA15001-0013810</t>
  </si>
  <si>
    <t>01 XA15001-0013814</t>
  </si>
  <si>
    <t>01 XA12001-P014321</t>
  </si>
  <si>
    <t>01 XA12001-P014322</t>
  </si>
  <si>
    <t>01 XD31001-0017548</t>
  </si>
  <si>
    <t>01 XD31001-0017551</t>
  </si>
  <si>
    <t>01 XD31001-0017553</t>
  </si>
  <si>
    <t>01 XD31001-0017557</t>
  </si>
  <si>
    <t>01 XA15001-0013828</t>
  </si>
  <si>
    <t>XML</t>
  </si>
  <si>
    <t>E 250</t>
  </si>
  <si>
    <t>T-2086</t>
  </si>
  <si>
    <t>D-2795</t>
  </si>
  <si>
    <t>F-457</t>
  </si>
  <si>
    <t>01 XA12001-P014606</t>
  </si>
  <si>
    <t>E-142</t>
  </si>
  <si>
    <t>T-2139</t>
  </si>
  <si>
    <t>01 NA21003-002139</t>
  </si>
  <si>
    <t>D-2796</t>
  </si>
  <si>
    <t>F-676</t>
  </si>
  <si>
    <t>01 XD31001-0014607</t>
  </si>
  <si>
    <t>-------------------------------------------------------------------------------------------------------------------------------------------------------------</t>
  </si>
  <si>
    <t xml:space="preserve">                                                                              Saldo Inicial                                                        -32,447.37</t>
  </si>
  <si>
    <t>E     51</t>
  </si>
  <si>
    <t>T-2208</t>
  </si>
  <si>
    <t>XD31011-0002208</t>
  </si>
  <si>
    <t>D    939</t>
  </si>
  <si>
    <t>F-00000677</t>
  </si>
  <si>
    <t>XA12001-P014608</t>
  </si>
  <si>
    <t>E     96</t>
  </si>
  <si>
    <t>CH-17655</t>
  </si>
  <si>
    <t>XD31001-0017655</t>
  </si>
  <si>
    <t>E     97</t>
  </si>
  <si>
    <t>CH-17656</t>
  </si>
  <si>
    <t>XD31001-0017656</t>
  </si>
  <si>
    <t>E     98</t>
  </si>
  <si>
    <t>CH-17657</t>
  </si>
  <si>
    <t>XD31001-0017657</t>
  </si>
  <si>
    <t>A</t>
  </si>
  <si>
    <t>B</t>
  </si>
  <si>
    <t>C</t>
  </si>
  <si>
    <t>D</t>
  </si>
  <si>
    <t>X</t>
  </si>
  <si>
    <t>ALECSA CELAYA S DE RL DE CV</t>
  </si>
  <si>
    <t>302-D101868</t>
  </si>
  <si>
    <t>GRUPO RAMAHA SC</t>
  </si>
  <si>
    <t>D  2,488</t>
  </si>
  <si>
    <t>XA15001-0013814</t>
  </si>
  <si>
    <t>BAJA: GRUPO RAMAHA S.C.</t>
  </si>
  <si>
    <t>A32086AD-88AA-4196-9EE4-FAFA20EA5503</t>
  </si>
  <si>
    <t>9314F126-5014-4A76-8161-C9F54521838C</t>
  </si>
  <si>
    <t>9D4B136F-4F86-4DFB-9931-C9A9A7A9A4C3</t>
  </si>
  <si>
    <t>550A35DD-002B-4410-A77B-5E71398C1180</t>
  </si>
  <si>
    <t>0CBAD4BF-5860-40AA-95D2-4CB515600993</t>
  </si>
  <si>
    <t>EF1BC57C-0D28-41C8-8C8F-1A4D50CEE973</t>
  </si>
  <si>
    <t>195D1C63-3BC4-4B14-836A-3CB81B70AED9</t>
  </si>
  <si>
    <t>51E8D744-1A47-449B-AB39-D591A01BBD79</t>
  </si>
  <si>
    <t>8EC135A8-1973-46AA-BD33-6DAB02347E10</t>
  </si>
  <si>
    <t>ABB79786-58AE-466E-8E15-E9AC4462AC9F</t>
  </si>
  <si>
    <t>8957511C-9967-4E70-B8D9-3B82002D48CE</t>
  </si>
  <si>
    <t>3113C77E-C6C8-4742-A6D7-D51C762830D8</t>
  </si>
  <si>
    <t>5D3EEE00-EA7B-43BD-B627-36E97726D847</t>
  </si>
  <si>
    <t>63AED3A6-B159-44DA-A783-7612E1759C72</t>
  </si>
  <si>
    <t>496A743E-37CF-4AA4-AD1F-A5343799D572</t>
  </si>
  <si>
    <t>4A8199BD-5E45-44C5-BB09-DE7013189D72</t>
  </si>
  <si>
    <t>FD14C323-34A1-4E7C-8A28-06F99094C496</t>
  </si>
  <si>
    <t>D2C4E410-F532-4A9A-934D-90989D6EB20D</t>
  </si>
  <si>
    <t>6E9DD1C3-7677-4DB3-B814-AE1B86318036</t>
  </si>
  <si>
    <t>D7CCD305-5CD9-48E1-AB39-383E836E7CB2</t>
  </si>
  <si>
    <t>A482</t>
  </si>
  <si>
    <t>51EA5F19-A0BA-45A1-8E4C-8FCFD145A0B8</t>
  </si>
  <si>
    <t>A512</t>
  </si>
  <si>
    <t>6FB56EB4-E7C2-4A7C-B3F0-655473DDE338</t>
  </si>
  <si>
    <t>A476</t>
  </si>
  <si>
    <t>134D34D8-B451-4D2A-93E3-E82F6540802F</t>
  </si>
  <si>
    <t>A623</t>
  </si>
  <si>
    <t>A7829D31-C2F6-4E43-B445-7C3AF0777615</t>
  </si>
  <si>
    <t>A641</t>
  </si>
  <si>
    <t>FA682897-E74A-4785-BC74-7D474BADBB24</t>
  </si>
  <si>
    <t>A613</t>
  </si>
  <si>
    <t>15029BA6-3FD8-4F2C-941D-FFAB4DC7802E</t>
  </si>
  <si>
    <t>A624</t>
  </si>
  <si>
    <t>399340DF-3AA2-47A4-9E14-197F3D508053</t>
  </si>
  <si>
    <t>A750</t>
  </si>
  <si>
    <t>617D3BEF-C3AD-472A-A7BD-9E7B064EA987</t>
  </si>
  <si>
    <t>A766</t>
  </si>
  <si>
    <t>CAEEE9FA-9AB0-4F02-955C-91D1D4C13EC1</t>
  </si>
  <si>
    <t>A786</t>
  </si>
  <si>
    <t>CC448FF9-9DDD-4847-AE98-EC2D923CD865</t>
  </si>
  <si>
    <t>A787</t>
  </si>
  <si>
    <t>2E6BF034-8C4E-44CA-AEAD-EE49A11963BE</t>
  </si>
  <si>
    <t>A788</t>
  </si>
  <si>
    <t>43726901-C1DB-4708-BC93-F150E4F907FD</t>
  </si>
  <si>
    <t>A789</t>
  </si>
  <si>
    <t>537E5F01-3367-4243-882B-768E14A01C36</t>
  </si>
  <si>
    <t>A781</t>
  </si>
  <si>
    <t>88620DB2-191E-4E73-BFF3-386AA748D0BE</t>
  </si>
  <si>
    <t>A790</t>
  </si>
  <si>
    <t>4C0D27ED-54FA-4AFA-A9D2-57329C6BB9B3</t>
  </si>
  <si>
    <t>A813</t>
  </si>
  <si>
    <t>22701178-1883-4B33-A3DE-130E308FB3EA</t>
  </si>
  <si>
    <t>A821</t>
  </si>
  <si>
    <t>88C97B65-56CD-43A4-B5BA-2B74A7E2BE96</t>
  </si>
  <si>
    <t>A743</t>
  </si>
  <si>
    <t>DBDA4C89-6FFA-4495-8864-7FF746F8A886</t>
  </si>
  <si>
    <t>A830</t>
  </si>
  <si>
    <t>6309FD48-049F-4743-B972-DA33FAC2B585</t>
  </si>
  <si>
    <t>A148</t>
  </si>
  <si>
    <t>694B56E3-E9B5-4511-AECE-DC3989C2B4CA</t>
  </si>
  <si>
    <t>A457</t>
  </si>
  <si>
    <t>A875F4E4-E8EB-43C9-97A0-5DD46A6FA5BE</t>
  </si>
  <si>
    <t>A676</t>
  </si>
  <si>
    <t>61860E50-7A78-437B-9F7F-6BCFB6CCD662</t>
  </si>
  <si>
    <t>A677</t>
  </si>
  <si>
    <t>FA30A5BC-CF18-4E18-BD5B-2EF2821E6B91</t>
  </si>
  <si>
    <t>EN OCTUBRE</t>
  </si>
  <si>
    <t>D-3434</t>
  </si>
  <si>
    <t xml:space="preserve">POLIZA </t>
  </si>
  <si>
    <t>DEVOLUCION GRUPO RAMAHA NOMSEM1916</t>
  </si>
  <si>
    <t>EN OCTUBRE ©</t>
  </si>
  <si>
    <t>Saldo Inicial</t>
  </si>
  <si>
    <t>D  1,668</t>
  </si>
  <si>
    <t>P000016321</t>
  </si>
  <si>
    <t>XA12001-P016321</t>
  </si>
  <si>
    <t>E    135</t>
  </si>
  <si>
    <t>T-2919</t>
  </si>
  <si>
    <t>XD31011-0002919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</si>
</sst>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7" fontId="0" fillId="0" borderId="0" xfId="0" applyNumberFormat="1"/>
    <xf numFmtId="14" fontId="0" fillId="0" borderId="0" xfId="0" applyNumberFormat="1"/>
    <xf numFmtId="43" fontId="0" fillId="0" borderId="0" xfId="1" applyFont="1"/>
    <xf numFmtId="0" fontId="2" fillId="0" borderId="0" xfId="1" applyNumberFormat="1" applyFont="1" applyAlignment="1">
      <alignment horizontal="center"/>
    </xf>
    <xf numFmtId="0" fontId="3" fillId="0" borderId="0" xfId="0" applyFont="1"/>
    <xf numFmtId="43" fontId="0" fillId="0" borderId="0" xfId="0" applyNumberFormat="1"/>
    <xf numFmtId="4" fontId="0" fillId="0" borderId="0" xfId="0" applyNumberFormat="1"/>
    <xf numFmtId="4" fontId="4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43" fontId="0" fillId="0" borderId="0" xfId="1" applyFont="1" applyFill="1"/>
    <xf numFmtId="1" fontId="3" fillId="0" borderId="0" xfId="1" applyNumberFormat="1" applyFont="1" applyAlignment="1">
      <alignment horizontal="center"/>
    </xf>
    <xf numFmtId="4" fontId="0" fillId="2" borderId="0" xfId="0" applyNumberFormat="1" applyFill="1"/>
    <xf numFmtId="0" fontId="3" fillId="0" borderId="0" xfId="0" applyFont="1" applyFill="1" applyBorder="1" applyAlignment="1">
      <alignment horizontal="center"/>
    </xf>
    <xf numFmtId="0" fontId="0" fillId="0" borderId="0" xfId="0" applyFill="1"/>
    <xf numFmtId="43" fontId="3" fillId="0" borderId="0" xfId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14" fontId="0" fillId="0" borderId="0" xfId="0" applyNumberFormat="1" applyFill="1"/>
    <xf numFmtId="0" fontId="3" fillId="0" borderId="0" xfId="0" applyNumberFormat="1" applyFont="1" applyFill="1" applyAlignment="1">
      <alignment horizontal="center"/>
    </xf>
    <xf numFmtId="4" fontId="0" fillId="0" borderId="0" xfId="0" applyNumberFormat="1" applyFill="1"/>
    <xf numFmtId="0" fontId="5" fillId="0" borderId="0" xfId="1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16" fontId="6" fillId="0" borderId="0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4" fontId="4" fillId="2" borderId="0" xfId="0" applyNumberFormat="1" applyFont="1" applyFill="1"/>
    <xf numFmtId="4" fontId="5" fillId="0" borderId="0" xfId="0" applyNumberFormat="1" applyFont="1"/>
    <xf numFmtId="43" fontId="5" fillId="2" borderId="0" xfId="1" applyFont="1" applyFill="1"/>
    <xf numFmtId="0" fontId="7" fillId="3" borderId="1" xfId="0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0" fontId="7" fillId="3" borderId="1" xfId="1" applyNumberFormat="1" applyFont="1" applyFill="1" applyBorder="1" applyAlignment="1">
      <alignment horizontal="center"/>
    </xf>
    <xf numFmtId="0" fontId="7" fillId="3" borderId="1" xfId="0" applyFont="1" applyFill="1" applyBorder="1"/>
    <xf numFmtId="43" fontId="8" fillId="0" borderId="0" xfId="1" applyFont="1" applyAlignment="1"/>
    <xf numFmtId="0" fontId="0" fillId="0" borderId="0" xfId="0"/>
    <xf numFmtId="0" fontId="5" fillId="0" borderId="0" xfId="0" applyFont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quotePrefix="1" applyFont="1" applyAlignment="1" applyProtection="1">
      <alignment horizontal="left"/>
      <protection locked="0"/>
    </xf>
    <xf numFmtId="11" fontId="10" fillId="0" borderId="0" xfId="0" applyNumberFormat="1" applyFont="1" applyProtection="1">
      <protection locked="0"/>
    </xf>
    <xf numFmtId="0" fontId="9" fillId="0" borderId="0" xfId="0" quotePrefix="1" applyFont="1" applyAlignment="1" applyProtection="1">
      <alignment horizontal="left"/>
      <protection locked="0"/>
    </xf>
    <xf numFmtId="4" fontId="2" fillId="0" borderId="0" xfId="0" applyNumberFormat="1" applyFont="1"/>
    <xf numFmtId="0" fontId="11" fillId="0" borderId="0" xfId="0" applyFont="1" applyProtection="1">
      <protection locked="0"/>
    </xf>
    <xf numFmtId="0" fontId="7" fillId="3" borderId="0" xfId="0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43" fontId="8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328084</xdr:colOff>
      <xdr:row>0</xdr:row>
      <xdr:rowOff>169333</xdr:rowOff>
    </xdr:from>
    <xdr:to>
      <xdr:col>3</xdr:col>
      <xdr:colOff>846667</xdr:colOff>
      <xdr:row>4</xdr:row>
      <xdr:rowOff>127333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2667" y="169333"/>
          <a:ext cx="146050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328084</xdr:colOff>
      <xdr:row>0</xdr:row>
      <xdr:rowOff>169333</xdr:rowOff>
    </xdr:from>
    <xdr:to>
      <xdr:col>3</xdr:col>
      <xdr:colOff>846667</xdr:colOff>
      <xdr:row>4</xdr:row>
      <xdr:rowOff>127333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1609" y="169333"/>
          <a:ext cx="1461558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328084</xdr:colOff>
      <xdr:row>0</xdr:row>
      <xdr:rowOff>169333</xdr:rowOff>
    </xdr:from>
    <xdr:to>
      <xdr:col>3</xdr:col>
      <xdr:colOff>132292</xdr:colOff>
      <xdr:row>4</xdr:row>
      <xdr:rowOff>127333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1609" y="169333"/>
          <a:ext cx="1404408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0</xdr:row>
      <xdr:rowOff>169333</xdr:rowOff>
    </xdr:from>
    <xdr:to>
      <xdr:col>4</xdr:col>
      <xdr:colOff>581024</xdr:colOff>
      <xdr:row>4</xdr:row>
      <xdr:rowOff>127333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52083" y="169333"/>
          <a:ext cx="1148291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528108</xdr:colOff>
      <xdr:row>0</xdr:row>
      <xdr:rowOff>131233</xdr:rowOff>
    </xdr:from>
    <xdr:to>
      <xdr:col>4</xdr:col>
      <xdr:colOff>19049</xdr:colOff>
      <xdr:row>4</xdr:row>
      <xdr:rowOff>89233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0108" y="131233"/>
          <a:ext cx="114829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1"/>
  <sheetViews>
    <sheetView topLeftCell="G31" zoomScale="90" zoomScaleNormal="90" workbookViewId="0">
      <selection activeCell="M46" sqref="M46"/>
    </sheetView>
  </sheetViews>
  <sheetFormatPr baseColWidth="10" defaultRowHeight="15"/>
  <cols>
    <col min="2" max="2" width="11.5703125" bestFit="1" customWidth="1"/>
    <col min="3" max="3" width="14.140625" bestFit="1" customWidth="1"/>
    <col min="4" max="4" width="19.5703125" bestFit="1" customWidth="1"/>
    <col min="5" max="5" width="24.28515625" bestFit="1" customWidth="1"/>
    <col min="6" max="6" width="14.42578125" bestFit="1" customWidth="1"/>
    <col min="7" max="7" width="33.5703125" bestFit="1" customWidth="1"/>
    <col min="8" max="8" width="16.5703125" style="3" customWidth="1"/>
    <col min="9" max="9" width="4.7109375" style="12" customWidth="1"/>
    <col min="10" max="10" width="14.140625" style="3" bestFit="1" customWidth="1"/>
    <col min="11" max="11" width="4.28515625" style="4" customWidth="1"/>
    <col min="12" max="12" width="16.28515625" style="3" bestFit="1" customWidth="1"/>
    <col min="14" max="14" width="44.140625" bestFit="1" customWidth="1"/>
    <col min="15" max="15" width="36.140625" bestFit="1" customWidth="1"/>
    <col min="16" max="16" width="12.140625" bestFit="1" customWidth="1"/>
  </cols>
  <sheetData>
    <row r="1" spans="1:15">
      <c r="A1" s="5"/>
    </row>
    <row r="2" spans="1:15">
      <c r="A2" s="5"/>
      <c r="F2" s="49" t="s">
        <v>343</v>
      </c>
      <c r="G2" s="49"/>
      <c r="H2" s="35"/>
      <c r="I2" s="35"/>
      <c r="J2" s="35"/>
      <c r="K2" s="35"/>
      <c r="L2" s="35"/>
    </row>
    <row r="3" spans="1:15">
      <c r="A3" s="5"/>
      <c r="F3" s="49" t="s">
        <v>344</v>
      </c>
      <c r="G3" s="49"/>
      <c r="H3" s="35"/>
      <c r="I3" s="35"/>
      <c r="J3" s="35"/>
      <c r="K3" s="35"/>
      <c r="L3" s="35"/>
    </row>
    <row r="4" spans="1:15">
      <c r="A4" s="5"/>
      <c r="D4" s="1"/>
      <c r="F4" s="49" t="s">
        <v>345</v>
      </c>
      <c r="G4" s="49"/>
      <c r="H4" s="35"/>
      <c r="I4" s="35"/>
      <c r="J4" s="35"/>
      <c r="K4" s="35"/>
      <c r="L4" s="35"/>
    </row>
    <row r="7" spans="1:15" ht="15.75" thickBot="1">
      <c r="A7" s="30" t="s">
        <v>139</v>
      </c>
      <c r="B7" s="30" t="s">
        <v>140</v>
      </c>
      <c r="C7" s="30" t="s">
        <v>141</v>
      </c>
      <c r="D7" s="30" t="s">
        <v>142</v>
      </c>
      <c r="E7" s="30" t="s">
        <v>143</v>
      </c>
      <c r="F7" s="30" t="s">
        <v>144</v>
      </c>
      <c r="G7" s="30" t="s">
        <v>145</v>
      </c>
      <c r="H7" s="31" t="s">
        <v>146</v>
      </c>
      <c r="I7" s="32"/>
      <c r="J7" s="31" t="s">
        <v>147</v>
      </c>
      <c r="K7" s="33"/>
      <c r="L7" s="31" t="s">
        <v>148</v>
      </c>
      <c r="M7" s="31" t="s">
        <v>149</v>
      </c>
      <c r="N7" s="31" t="s">
        <v>150</v>
      </c>
      <c r="O7" s="34" t="s">
        <v>309</v>
      </c>
    </row>
    <row r="8" spans="1:15">
      <c r="A8" t="s">
        <v>10</v>
      </c>
      <c r="B8" s="2">
        <v>42478</v>
      </c>
      <c r="C8" t="s">
        <v>11</v>
      </c>
      <c r="D8" t="s">
        <v>12</v>
      </c>
      <c r="E8" t="s">
        <v>13</v>
      </c>
      <c r="F8" t="s">
        <v>14</v>
      </c>
      <c r="G8" t="s">
        <v>0</v>
      </c>
      <c r="J8" s="3">
        <v>38591</v>
      </c>
      <c r="K8" s="4">
        <v>1</v>
      </c>
      <c r="L8" s="3">
        <v>-38591</v>
      </c>
    </row>
    <row r="9" spans="1:15">
      <c r="A9" t="s">
        <v>15</v>
      </c>
      <c r="B9" s="2">
        <v>42478</v>
      </c>
      <c r="C9" t="s">
        <v>16</v>
      </c>
      <c r="D9" t="s">
        <v>17</v>
      </c>
      <c r="E9" t="s">
        <v>18</v>
      </c>
      <c r="F9" t="s">
        <v>14</v>
      </c>
      <c r="G9" t="s">
        <v>0</v>
      </c>
      <c r="H9" s="3">
        <v>38591</v>
      </c>
      <c r="I9" s="12">
        <v>1</v>
      </c>
      <c r="L9" s="3">
        <f>+L8+H9-J9</f>
        <v>0</v>
      </c>
      <c r="M9" t="s">
        <v>180</v>
      </c>
      <c r="N9" t="s">
        <v>181</v>
      </c>
      <c r="O9" s="38" t="s">
        <v>349</v>
      </c>
    </row>
    <row r="10" spans="1:15">
      <c r="A10" t="s">
        <v>19</v>
      </c>
      <c r="B10" s="2">
        <v>42479</v>
      </c>
      <c r="C10" t="s">
        <v>20</v>
      </c>
      <c r="D10" t="s">
        <v>21</v>
      </c>
      <c r="E10" t="s">
        <v>22</v>
      </c>
      <c r="F10" t="s">
        <v>23</v>
      </c>
      <c r="G10" t="s">
        <v>0</v>
      </c>
      <c r="J10" s="11">
        <v>6628.56</v>
      </c>
      <c r="K10" s="4" t="s">
        <v>338</v>
      </c>
      <c r="L10" s="3">
        <f t="shared" ref="L10:L48" si="0">+L9+H10-J10</f>
        <v>-6628.56</v>
      </c>
    </row>
    <row r="11" spans="1:15">
      <c r="A11" t="s">
        <v>24</v>
      </c>
      <c r="B11" s="2">
        <v>42482</v>
      </c>
      <c r="C11" t="s">
        <v>25</v>
      </c>
      <c r="D11" t="s">
        <v>26</v>
      </c>
      <c r="E11" t="s">
        <v>13</v>
      </c>
      <c r="F11" t="s">
        <v>23</v>
      </c>
      <c r="G11" t="s">
        <v>0</v>
      </c>
      <c r="J11" s="3">
        <v>115979.56</v>
      </c>
      <c r="K11" s="4">
        <v>2</v>
      </c>
      <c r="L11" s="3">
        <f t="shared" si="0"/>
        <v>-122608.12</v>
      </c>
    </row>
    <row r="12" spans="1:15">
      <c r="A12" t="s">
        <v>27</v>
      </c>
      <c r="B12" s="2">
        <v>42482</v>
      </c>
      <c r="C12" t="s">
        <v>28</v>
      </c>
      <c r="D12" t="s">
        <v>29</v>
      </c>
      <c r="E12" t="s">
        <v>13</v>
      </c>
      <c r="F12" t="s">
        <v>23</v>
      </c>
      <c r="G12" t="s">
        <v>0</v>
      </c>
      <c r="J12" s="3">
        <v>15835.71</v>
      </c>
      <c r="K12" s="4">
        <v>3</v>
      </c>
      <c r="L12" s="3">
        <f t="shared" si="0"/>
        <v>-138443.82999999999</v>
      </c>
    </row>
    <row r="13" spans="1:15">
      <c r="A13" t="s">
        <v>30</v>
      </c>
      <c r="B13" s="2">
        <v>42482</v>
      </c>
      <c r="C13" t="s">
        <v>31</v>
      </c>
      <c r="D13" t="s">
        <v>32</v>
      </c>
      <c r="E13" t="s">
        <v>18</v>
      </c>
      <c r="F13" t="s">
        <v>23</v>
      </c>
      <c r="G13" t="s">
        <v>0</v>
      </c>
      <c r="H13" s="3">
        <v>115979.56</v>
      </c>
      <c r="I13" s="12">
        <v>2</v>
      </c>
      <c r="L13" s="3">
        <f t="shared" si="0"/>
        <v>-22464.26999999999</v>
      </c>
      <c r="M13" t="s">
        <v>166</v>
      </c>
      <c r="N13" t="s">
        <v>167</v>
      </c>
      <c r="O13" s="38" t="s">
        <v>350</v>
      </c>
    </row>
    <row r="14" spans="1:15">
      <c r="A14" t="s">
        <v>33</v>
      </c>
      <c r="B14" s="2">
        <v>42482</v>
      </c>
      <c r="C14" t="s">
        <v>34</v>
      </c>
      <c r="D14" t="s">
        <v>35</v>
      </c>
      <c r="E14" t="s">
        <v>18</v>
      </c>
      <c r="F14" t="s">
        <v>23</v>
      </c>
      <c r="G14" t="s">
        <v>0</v>
      </c>
      <c r="H14" s="3">
        <v>15835.71</v>
      </c>
      <c r="I14" s="12">
        <v>3</v>
      </c>
      <c r="L14" s="3">
        <f t="shared" si="0"/>
        <v>-6628.5599999999904</v>
      </c>
      <c r="M14" t="s">
        <v>155</v>
      </c>
      <c r="N14" t="s">
        <v>156</v>
      </c>
      <c r="O14" s="38" t="s">
        <v>351</v>
      </c>
    </row>
    <row r="15" spans="1:15">
      <c r="A15" t="s">
        <v>36</v>
      </c>
      <c r="B15" s="2">
        <v>42485</v>
      </c>
      <c r="C15" t="s">
        <v>37</v>
      </c>
      <c r="D15" t="s">
        <v>38</v>
      </c>
      <c r="E15" t="s">
        <v>13</v>
      </c>
      <c r="F15" t="s">
        <v>14</v>
      </c>
      <c r="G15" t="s">
        <v>0</v>
      </c>
      <c r="J15" s="3">
        <v>14742.43</v>
      </c>
      <c r="K15" s="4">
        <v>4</v>
      </c>
      <c r="L15" s="3">
        <f t="shared" si="0"/>
        <v>-21370.989999999991</v>
      </c>
    </row>
    <row r="16" spans="1:15">
      <c r="A16" t="s">
        <v>39</v>
      </c>
      <c r="B16" s="2">
        <v>42485</v>
      </c>
      <c r="C16" t="s">
        <v>40</v>
      </c>
      <c r="D16" t="s">
        <v>41</v>
      </c>
      <c r="E16" t="s">
        <v>18</v>
      </c>
      <c r="F16" t="s">
        <v>14</v>
      </c>
      <c r="G16" t="s">
        <v>0</v>
      </c>
      <c r="H16" s="3">
        <v>14742.43</v>
      </c>
      <c r="I16" s="12">
        <v>4</v>
      </c>
      <c r="L16" s="3">
        <f t="shared" si="0"/>
        <v>-6628.5599999999904</v>
      </c>
      <c r="M16" t="s">
        <v>178</v>
      </c>
      <c r="N16" t="s">
        <v>179</v>
      </c>
      <c r="O16" s="38" t="s">
        <v>352</v>
      </c>
    </row>
    <row r="17" spans="1:16">
      <c r="A17" t="s">
        <v>42</v>
      </c>
      <c r="B17" s="2">
        <v>42485</v>
      </c>
      <c r="C17" t="s">
        <v>43</v>
      </c>
      <c r="D17" t="s">
        <v>44</v>
      </c>
      <c r="E17" t="s">
        <v>18</v>
      </c>
      <c r="F17" t="s">
        <v>23</v>
      </c>
      <c r="G17" t="s">
        <v>0</v>
      </c>
      <c r="H17" s="3">
        <v>45909.75</v>
      </c>
      <c r="I17" s="12">
        <v>5</v>
      </c>
      <c r="L17" s="3">
        <f t="shared" si="0"/>
        <v>39281.19000000001</v>
      </c>
      <c r="M17" t="s">
        <v>188</v>
      </c>
      <c r="N17" t="s">
        <v>189</v>
      </c>
      <c r="O17" s="38" t="s">
        <v>353</v>
      </c>
    </row>
    <row r="18" spans="1:16">
      <c r="A18" t="s">
        <v>45</v>
      </c>
      <c r="B18" s="2">
        <v>42487</v>
      </c>
      <c r="C18" t="s">
        <v>46</v>
      </c>
      <c r="D18" t="s">
        <v>47</v>
      </c>
      <c r="E18" t="s">
        <v>22</v>
      </c>
      <c r="F18" t="s">
        <v>23</v>
      </c>
      <c r="G18" t="s">
        <v>48</v>
      </c>
      <c r="J18" s="3">
        <v>6625.92</v>
      </c>
      <c r="K18" s="4">
        <v>20</v>
      </c>
      <c r="L18" s="3">
        <f t="shared" si="0"/>
        <v>32655.270000000011</v>
      </c>
    </row>
    <row r="19" spans="1:16">
      <c r="A19" t="s">
        <v>49</v>
      </c>
      <c r="B19" s="2">
        <v>42487</v>
      </c>
      <c r="C19" t="s">
        <v>50</v>
      </c>
      <c r="D19" t="s">
        <v>51</v>
      </c>
      <c r="E19" t="s">
        <v>22</v>
      </c>
      <c r="F19" t="s">
        <v>23</v>
      </c>
      <c r="G19" t="s">
        <v>0</v>
      </c>
      <c r="J19" s="3">
        <v>45909.75</v>
      </c>
      <c r="K19" s="4">
        <v>5</v>
      </c>
      <c r="L19" s="3">
        <f t="shared" si="0"/>
        <v>-13254.479999999989</v>
      </c>
    </row>
    <row r="20" spans="1:16">
      <c r="A20" t="s">
        <v>310</v>
      </c>
      <c r="B20" s="2">
        <v>42487</v>
      </c>
      <c r="C20" t="s">
        <v>311</v>
      </c>
      <c r="D20" t="s">
        <v>51</v>
      </c>
      <c r="E20" t="s">
        <v>91</v>
      </c>
      <c r="F20" t="s">
        <v>23</v>
      </c>
      <c r="G20" t="s">
        <v>0</v>
      </c>
      <c r="H20" s="11">
        <v>6625.92</v>
      </c>
      <c r="I20" s="12">
        <v>20</v>
      </c>
      <c r="L20" s="3">
        <f t="shared" si="0"/>
        <v>-6628.5599999999886</v>
      </c>
      <c r="M20" s="36" t="s">
        <v>186</v>
      </c>
      <c r="N20" s="36" t="s">
        <v>187</v>
      </c>
      <c r="O20" s="38" t="s">
        <v>354</v>
      </c>
    </row>
    <row r="21" spans="1:16">
      <c r="A21" t="s">
        <v>52</v>
      </c>
      <c r="B21" s="2">
        <v>42488</v>
      </c>
      <c r="C21" t="s">
        <v>53</v>
      </c>
      <c r="D21" t="s">
        <v>54</v>
      </c>
      <c r="E21" t="s">
        <v>13</v>
      </c>
      <c r="F21" t="s">
        <v>14</v>
      </c>
      <c r="G21" t="s">
        <v>0</v>
      </c>
      <c r="J21" s="3">
        <v>424.47</v>
      </c>
      <c r="K21" s="4">
        <v>6</v>
      </c>
      <c r="L21" s="3">
        <f t="shared" si="0"/>
        <v>-7053.0299999999888</v>
      </c>
    </row>
    <row r="22" spans="1:16">
      <c r="A22" t="s">
        <v>55</v>
      </c>
      <c r="B22" s="2">
        <v>42488</v>
      </c>
      <c r="C22" t="s">
        <v>56</v>
      </c>
      <c r="D22" t="s">
        <v>57</v>
      </c>
      <c r="E22" t="s">
        <v>13</v>
      </c>
      <c r="F22" t="s">
        <v>14</v>
      </c>
      <c r="G22" t="s">
        <v>0</v>
      </c>
      <c r="J22" s="3">
        <v>6424.49</v>
      </c>
      <c r="K22" s="4">
        <v>7</v>
      </c>
      <c r="L22" s="3">
        <f t="shared" si="0"/>
        <v>-13477.51999999999</v>
      </c>
    </row>
    <row r="23" spans="1:16">
      <c r="A23" t="s">
        <v>58</v>
      </c>
      <c r="B23" s="2">
        <v>42488</v>
      </c>
      <c r="C23" t="s">
        <v>59</v>
      </c>
      <c r="D23" t="s">
        <v>60</v>
      </c>
      <c r="E23" t="s">
        <v>13</v>
      </c>
      <c r="F23" t="s">
        <v>14</v>
      </c>
      <c r="G23" t="s">
        <v>0</v>
      </c>
      <c r="J23" s="3">
        <v>502296.24</v>
      </c>
      <c r="K23" s="4">
        <v>8</v>
      </c>
      <c r="L23" s="3">
        <f t="shared" si="0"/>
        <v>-515773.76</v>
      </c>
    </row>
    <row r="24" spans="1:16">
      <c r="A24" t="s">
        <v>61</v>
      </c>
      <c r="B24" s="2">
        <v>42488</v>
      </c>
      <c r="C24" t="s">
        <v>62</v>
      </c>
      <c r="D24" t="s">
        <v>63</v>
      </c>
      <c r="E24" t="s">
        <v>13</v>
      </c>
      <c r="F24" t="s">
        <v>14</v>
      </c>
      <c r="G24" t="s">
        <v>0</v>
      </c>
      <c r="J24" s="3">
        <v>239405</v>
      </c>
      <c r="K24" s="4">
        <v>9</v>
      </c>
      <c r="L24" s="3">
        <f t="shared" si="0"/>
        <v>-755178.76</v>
      </c>
    </row>
    <row r="25" spans="1:16">
      <c r="A25" t="s">
        <v>64</v>
      </c>
      <c r="B25" s="2">
        <v>42488</v>
      </c>
      <c r="C25" t="s">
        <v>65</v>
      </c>
      <c r="D25" t="s">
        <v>66</v>
      </c>
      <c r="E25" t="s">
        <v>13</v>
      </c>
      <c r="F25" t="s">
        <v>14</v>
      </c>
      <c r="G25" t="s">
        <v>0</v>
      </c>
      <c r="J25" s="3">
        <v>185458.2</v>
      </c>
      <c r="K25" s="4">
        <v>10</v>
      </c>
      <c r="L25" s="3">
        <f t="shared" si="0"/>
        <v>-940636.96</v>
      </c>
    </row>
    <row r="26" spans="1:16">
      <c r="A26" t="s">
        <v>67</v>
      </c>
      <c r="B26" s="2">
        <v>42488</v>
      </c>
      <c r="C26" t="s">
        <v>68</v>
      </c>
      <c r="D26" t="s">
        <v>69</v>
      </c>
      <c r="E26" t="s">
        <v>13</v>
      </c>
      <c r="F26" t="s">
        <v>14</v>
      </c>
      <c r="G26" t="s">
        <v>0</v>
      </c>
      <c r="J26" s="3">
        <v>72715.41</v>
      </c>
      <c r="K26" s="4">
        <v>11</v>
      </c>
      <c r="L26" s="3">
        <f t="shared" si="0"/>
        <v>-1013352.37</v>
      </c>
    </row>
    <row r="27" spans="1:16">
      <c r="A27" t="s">
        <v>70</v>
      </c>
      <c r="B27" s="2">
        <v>42488</v>
      </c>
      <c r="C27" t="s">
        <v>71</v>
      </c>
      <c r="D27" t="s">
        <v>72</v>
      </c>
      <c r="E27" t="s">
        <v>13</v>
      </c>
      <c r="F27" t="s">
        <v>14</v>
      </c>
      <c r="G27" t="s">
        <v>0</v>
      </c>
      <c r="J27" s="3">
        <v>866225.93</v>
      </c>
      <c r="K27" s="4">
        <v>12</v>
      </c>
      <c r="L27" s="3">
        <f t="shared" si="0"/>
        <v>-1879578.3</v>
      </c>
      <c r="P27" s="6"/>
    </row>
    <row r="28" spans="1:16">
      <c r="A28" t="s">
        <v>73</v>
      </c>
      <c r="B28" s="2">
        <v>42488</v>
      </c>
      <c r="C28" t="s">
        <v>74</v>
      </c>
      <c r="D28" t="s">
        <v>75</v>
      </c>
      <c r="E28" t="s">
        <v>13</v>
      </c>
      <c r="F28" t="s">
        <v>14</v>
      </c>
      <c r="G28" t="s">
        <v>0</v>
      </c>
      <c r="J28" s="3">
        <v>14275.99</v>
      </c>
      <c r="K28" s="4">
        <v>13</v>
      </c>
      <c r="L28" s="3">
        <f t="shared" si="0"/>
        <v>-1893854.29</v>
      </c>
    </row>
    <row r="29" spans="1:16">
      <c r="A29" t="s">
        <v>76</v>
      </c>
      <c r="B29" s="2">
        <v>42488</v>
      </c>
      <c r="C29" t="s">
        <v>77</v>
      </c>
      <c r="D29" t="s">
        <v>78</v>
      </c>
      <c r="E29" t="s">
        <v>13</v>
      </c>
      <c r="F29" t="s">
        <v>14</v>
      </c>
      <c r="G29" t="s">
        <v>0</v>
      </c>
      <c r="J29" s="3">
        <v>63859.32</v>
      </c>
      <c r="K29" s="4">
        <v>14</v>
      </c>
      <c r="L29" s="3">
        <f t="shared" si="0"/>
        <v>-1957713.61</v>
      </c>
    </row>
    <row r="30" spans="1:16">
      <c r="A30" t="s">
        <v>79</v>
      </c>
      <c r="B30" s="2">
        <v>42488</v>
      </c>
      <c r="C30" t="s">
        <v>80</v>
      </c>
      <c r="D30" t="s">
        <v>81</v>
      </c>
      <c r="E30" t="s">
        <v>13</v>
      </c>
      <c r="F30" t="s">
        <v>14</v>
      </c>
      <c r="G30" t="s">
        <v>0</v>
      </c>
      <c r="J30" s="3">
        <v>163898.01999999999</v>
      </c>
      <c r="K30" s="4">
        <v>15</v>
      </c>
      <c r="L30" s="3">
        <f t="shared" si="0"/>
        <v>-2121611.63</v>
      </c>
    </row>
    <row r="31" spans="1:16">
      <c r="A31" t="s">
        <v>82</v>
      </c>
      <c r="B31" s="2">
        <v>42488</v>
      </c>
      <c r="C31" t="s">
        <v>83</v>
      </c>
      <c r="D31" t="s">
        <v>84</v>
      </c>
      <c r="E31" t="s">
        <v>18</v>
      </c>
      <c r="F31" t="s">
        <v>14</v>
      </c>
      <c r="G31" t="s">
        <v>0</v>
      </c>
      <c r="H31" s="3">
        <v>424.47</v>
      </c>
      <c r="I31" s="12">
        <v>6</v>
      </c>
      <c r="L31" s="3">
        <f t="shared" si="0"/>
        <v>-2121187.1599999997</v>
      </c>
      <c r="M31" t="s">
        <v>176</v>
      </c>
      <c r="N31" t="s">
        <v>177</v>
      </c>
      <c r="O31" s="38" t="s">
        <v>355</v>
      </c>
    </row>
    <row r="32" spans="1:16">
      <c r="A32" t="s">
        <v>85</v>
      </c>
      <c r="B32" s="2">
        <v>42488</v>
      </c>
      <c r="C32" t="s">
        <v>86</v>
      </c>
      <c r="D32" t="s">
        <v>87</v>
      </c>
      <c r="E32" t="s">
        <v>18</v>
      </c>
      <c r="F32" t="s">
        <v>14</v>
      </c>
      <c r="G32" t="s">
        <v>0</v>
      </c>
      <c r="H32" s="3">
        <v>6424.49</v>
      </c>
      <c r="I32" s="12">
        <v>7</v>
      </c>
      <c r="L32" s="3">
        <f t="shared" si="0"/>
        <v>-2114762.6699999995</v>
      </c>
      <c r="M32" t="s">
        <v>171</v>
      </c>
      <c r="N32" t="s">
        <v>173</v>
      </c>
      <c r="O32" s="39" t="s">
        <v>367</v>
      </c>
    </row>
    <row r="33" spans="1:19">
      <c r="A33" t="s">
        <v>88</v>
      </c>
      <c r="B33" s="2">
        <v>42488</v>
      </c>
      <c r="C33" t="s">
        <v>89</v>
      </c>
      <c r="D33" t="s">
        <v>90</v>
      </c>
      <c r="E33" t="s">
        <v>91</v>
      </c>
      <c r="F33" t="s">
        <v>14</v>
      </c>
      <c r="G33" t="s">
        <v>0</v>
      </c>
      <c r="H33" s="3">
        <v>502296.24</v>
      </c>
      <c r="I33" s="12">
        <v>8</v>
      </c>
      <c r="L33" s="3">
        <f t="shared" si="0"/>
        <v>-1612466.4299999995</v>
      </c>
      <c r="M33" t="s">
        <v>160</v>
      </c>
      <c r="N33" t="s">
        <v>161</v>
      </c>
      <c r="O33" s="38" t="s">
        <v>356</v>
      </c>
    </row>
    <row r="34" spans="1:19">
      <c r="A34" t="s">
        <v>92</v>
      </c>
      <c r="B34" s="2">
        <v>42488</v>
      </c>
      <c r="C34" t="s">
        <v>93</v>
      </c>
      <c r="D34" t="s">
        <v>94</v>
      </c>
      <c r="E34" t="s">
        <v>91</v>
      </c>
      <c r="F34" t="s">
        <v>14</v>
      </c>
      <c r="G34" t="s">
        <v>0</v>
      </c>
      <c r="H34" s="3">
        <v>239405</v>
      </c>
      <c r="I34" s="12">
        <v>9</v>
      </c>
      <c r="L34" s="3">
        <f t="shared" si="0"/>
        <v>-1373061.4299999995</v>
      </c>
      <c r="M34" t="s">
        <v>182</v>
      </c>
      <c r="N34" t="s">
        <v>183</v>
      </c>
      <c r="O34" s="38" t="s">
        <v>357</v>
      </c>
    </row>
    <row r="35" spans="1:19">
      <c r="A35" t="s">
        <v>95</v>
      </c>
      <c r="B35" s="2">
        <v>42488</v>
      </c>
      <c r="C35" t="s">
        <v>96</v>
      </c>
      <c r="D35" t="s">
        <v>97</v>
      </c>
      <c r="E35" t="s">
        <v>91</v>
      </c>
      <c r="F35" t="s">
        <v>14</v>
      </c>
      <c r="G35" t="s">
        <v>0</v>
      </c>
      <c r="H35" s="3">
        <v>185458.2</v>
      </c>
      <c r="I35" s="12">
        <v>10</v>
      </c>
      <c r="L35" s="3">
        <f t="shared" si="0"/>
        <v>-1187603.2299999995</v>
      </c>
      <c r="M35" t="s">
        <v>162</v>
      </c>
      <c r="N35" t="s">
        <v>163</v>
      </c>
      <c r="O35" s="38" t="s">
        <v>358</v>
      </c>
    </row>
    <row r="36" spans="1:19">
      <c r="A36" t="s">
        <v>98</v>
      </c>
      <c r="B36" s="2">
        <v>42488</v>
      </c>
      <c r="C36" t="s">
        <v>99</v>
      </c>
      <c r="D36" t="s">
        <v>100</v>
      </c>
      <c r="E36" t="s">
        <v>91</v>
      </c>
      <c r="F36" t="s">
        <v>14</v>
      </c>
      <c r="G36" t="s">
        <v>0</v>
      </c>
      <c r="H36" s="3">
        <v>72715.41</v>
      </c>
      <c r="I36" s="12">
        <v>11</v>
      </c>
      <c r="L36" s="3">
        <f t="shared" si="0"/>
        <v>-1114887.8199999996</v>
      </c>
      <c r="M36" t="s">
        <v>184</v>
      </c>
      <c r="N36" t="s">
        <v>185</v>
      </c>
      <c r="O36" s="38" t="s">
        <v>359</v>
      </c>
    </row>
    <row r="37" spans="1:19">
      <c r="A37" t="s">
        <v>101</v>
      </c>
      <c r="B37" s="2">
        <v>42488</v>
      </c>
      <c r="C37" t="s">
        <v>102</v>
      </c>
      <c r="D37" t="s">
        <v>103</v>
      </c>
      <c r="E37" t="s">
        <v>91</v>
      </c>
      <c r="F37" t="s">
        <v>14</v>
      </c>
      <c r="G37" t="s">
        <v>0</v>
      </c>
      <c r="H37" s="3">
        <v>866225.93</v>
      </c>
      <c r="I37" s="12">
        <v>12</v>
      </c>
      <c r="L37" s="3">
        <f t="shared" si="0"/>
        <v>-248661.88999999955</v>
      </c>
      <c r="M37" t="s">
        <v>153</v>
      </c>
      <c r="N37" t="s">
        <v>154</v>
      </c>
      <c r="O37" s="38" t="s">
        <v>360</v>
      </c>
    </row>
    <row r="38" spans="1:19">
      <c r="A38" t="s">
        <v>104</v>
      </c>
      <c r="B38" s="2">
        <v>42488</v>
      </c>
      <c r="C38" t="s">
        <v>105</v>
      </c>
      <c r="D38" t="s">
        <v>106</v>
      </c>
      <c r="E38" t="s">
        <v>91</v>
      </c>
      <c r="F38" t="s">
        <v>14</v>
      </c>
      <c r="G38" t="s">
        <v>0</v>
      </c>
      <c r="H38" s="3">
        <v>14275.99</v>
      </c>
      <c r="I38" s="12">
        <v>13</v>
      </c>
      <c r="L38" s="3">
        <f t="shared" si="0"/>
        <v>-234385.89999999956</v>
      </c>
      <c r="M38" t="s">
        <v>157</v>
      </c>
      <c r="N38" t="s">
        <v>168</v>
      </c>
      <c r="O38" s="38" t="s">
        <v>361</v>
      </c>
    </row>
    <row r="39" spans="1:19">
      <c r="A39" t="s">
        <v>107</v>
      </c>
      <c r="B39" s="2">
        <v>42488</v>
      </c>
      <c r="C39" t="s">
        <v>108</v>
      </c>
      <c r="D39" t="s">
        <v>109</v>
      </c>
      <c r="E39" t="s">
        <v>91</v>
      </c>
      <c r="F39" t="s">
        <v>14</v>
      </c>
      <c r="G39" t="s">
        <v>0</v>
      </c>
      <c r="H39" s="3">
        <v>63859.32</v>
      </c>
      <c r="I39" s="12">
        <v>14</v>
      </c>
      <c r="L39" s="3">
        <f t="shared" si="0"/>
        <v>-170526.57999999955</v>
      </c>
      <c r="M39" t="s">
        <v>158</v>
      </c>
      <c r="N39" t="s">
        <v>159</v>
      </c>
      <c r="O39" s="38" t="s">
        <v>362</v>
      </c>
    </row>
    <row r="40" spans="1:19">
      <c r="A40" t="s">
        <v>110</v>
      </c>
      <c r="B40" s="2">
        <v>42488</v>
      </c>
      <c r="C40" t="s">
        <v>111</v>
      </c>
      <c r="D40" t="s">
        <v>112</v>
      </c>
      <c r="E40" t="s">
        <v>91</v>
      </c>
      <c r="F40" t="s">
        <v>14</v>
      </c>
      <c r="G40" t="s">
        <v>0</v>
      </c>
      <c r="H40" s="3">
        <v>163898.01999999999</v>
      </c>
      <c r="I40" s="12">
        <v>15</v>
      </c>
      <c r="L40" s="3">
        <f t="shared" si="0"/>
        <v>-6628.5599999995611</v>
      </c>
      <c r="M40" t="s">
        <v>164</v>
      </c>
      <c r="N40" t="s">
        <v>165</v>
      </c>
      <c r="O40" s="38" t="s">
        <v>363</v>
      </c>
    </row>
    <row r="41" spans="1:19">
      <c r="A41" t="s">
        <v>113</v>
      </c>
      <c r="B41" s="2">
        <v>42489</v>
      </c>
      <c r="C41" t="s">
        <v>114</v>
      </c>
      <c r="D41" t="s">
        <v>115</v>
      </c>
      <c r="E41" t="s">
        <v>13</v>
      </c>
      <c r="F41" t="s">
        <v>14</v>
      </c>
      <c r="G41" t="s">
        <v>0</v>
      </c>
      <c r="J41" s="3">
        <v>488548.81</v>
      </c>
      <c r="K41" s="4">
        <v>16</v>
      </c>
      <c r="L41" s="3">
        <f t="shared" si="0"/>
        <v>-495177.36999999953</v>
      </c>
    </row>
    <row r="42" spans="1:19">
      <c r="A42" t="s">
        <v>116</v>
      </c>
      <c r="B42" s="2">
        <v>42489</v>
      </c>
      <c r="C42" t="s">
        <v>117</v>
      </c>
      <c r="D42" t="s">
        <v>118</v>
      </c>
      <c r="E42" t="s">
        <v>13</v>
      </c>
      <c r="F42" t="s">
        <v>14</v>
      </c>
      <c r="G42" t="s">
        <v>0</v>
      </c>
      <c r="J42" s="3">
        <v>2169.1999999999998</v>
      </c>
      <c r="K42" s="4">
        <v>17</v>
      </c>
      <c r="L42" s="3">
        <f t="shared" si="0"/>
        <v>-497346.56999999954</v>
      </c>
    </row>
    <row r="43" spans="1:19">
      <c r="A43" t="s">
        <v>119</v>
      </c>
      <c r="B43" s="2">
        <v>42489</v>
      </c>
      <c r="C43" t="s">
        <v>120</v>
      </c>
      <c r="D43" t="s">
        <v>121</v>
      </c>
      <c r="E43" t="s">
        <v>13</v>
      </c>
      <c r="F43" t="s">
        <v>14</v>
      </c>
      <c r="G43" t="s">
        <v>0</v>
      </c>
      <c r="J43" s="11">
        <v>270503.90000000002</v>
      </c>
      <c r="K43" s="4">
        <v>18</v>
      </c>
      <c r="L43" s="3">
        <f t="shared" si="0"/>
        <v>-767850.46999999951</v>
      </c>
    </row>
    <row r="44" spans="1:19">
      <c r="A44" t="s">
        <v>122</v>
      </c>
      <c r="B44" s="2">
        <v>42489</v>
      </c>
      <c r="C44" t="s">
        <v>123</v>
      </c>
      <c r="D44" t="s">
        <v>124</v>
      </c>
      <c r="E44" t="s">
        <v>18</v>
      </c>
      <c r="F44" t="s">
        <v>14</v>
      </c>
      <c r="G44" t="s">
        <v>0</v>
      </c>
      <c r="H44" s="3">
        <v>488548.81</v>
      </c>
      <c r="I44" s="12">
        <v>16</v>
      </c>
      <c r="L44" s="3">
        <f t="shared" si="0"/>
        <v>-279301.65999999951</v>
      </c>
      <c r="M44" t="s">
        <v>170</v>
      </c>
      <c r="N44" t="s">
        <v>169</v>
      </c>
      <c r="O44" s="38" t="s">
        <v>364</v>
      </c>
    </row>
    <row r="45" spans="1:19">
      <c r="A45" t="s">
        <v>125</v>
      </c>
      <c r="B45" s="2">
        <v>42489</v>
      </c>
      <c r="C45" t="s">
        <v>126</v>
      </c>
      <c r="D45" t="s">
        <v>127</v>
      </c>
      <c r="E45" t="s">
        <v>18</v>
      </c>
      <c r="F45" t="s">
        <v>14</v>
      </c>
      <c r="G45" t="s">
        <v>0</v>
      </c>
      <c r="H45" s="3">
        <v>2169.1999999999998</v>
      </c>
      <c r="I45" s="12">
        <v>17</v>
      </c>
      <c r="L45" s="3">
        <f t="shared" si="0"/>
        <v>-277132.4599999995</v>
      </c>
      <c r="M45" t="s">
        <v>174</v>
      </c>
      <c r="N45" t="s">
        <v>175</v>
      </c>
      <c r="O45" s="38" t="s">
        <v>365</v>
      </c>
    </row>
    <row r="46" spans="1:19">
      <c r="A46" t="s">
        <v>128</v>
      </c>
      <c r="B46" s="2">
        <v>42489</v>
      </c>
      <c r="C46" t="s">
        <v>129</v>
      </c>
      <c r="D46" t="s">
        <v>130</v>
      </c>
      <c r="E46" t="s">
        <v>18</v>
      </c>
      <c r="F46" t="s">
        <v>14</v>
      </c>
      <c r="G46" t="s">
        <v>0</v>
      </c>
      <c r="H46" s="11">
        <v>269415.09000000003</v>
      </c>
      <c r="I46" s="12">
        <v>18</v>
      </c>
      <c r="L46" s="3">
        <f t="shared" si="0"/>
        <v>-7717.3699999994715</v>
      </c>
      <c r="M46" t="s">
        <v>151</v>
      </c>
      <c r="N46" t="s">
        <v>152</v>
      </c>
      <c r="O46" s="38" t="s">
        <v>414</v>
      </c>
      <c r="P46" s="6">
        <v>270503.90000000002</v>
      </c>
      <c r="Q46" s="6">
        <f>+P46-H46</f>
        <v>1088.8099999999977</v>
      </c>
      <c r="R46" s="6"/>
      <c r="S46" s="36"/>
    </row>
    <row r="47" spans="1:19">
      <c r="A47" t="s">
        <v>131</v>
      </c>
      <c r="B47" s="2">
        <v>42490</v>
      </c>
      <c r="C47" t="s">
        <v>132</v>
      </c>
      <c r="D47" t="s">
        <v>133</v>
      </c>
      <c r="E47" t="s">
        <v>13</v>
      </c>
      <c r="F47" t="s">
        <v>23</v>
      </c>
      <c r="G47" t="s">
        <v>0</v>
      </c>
      <c r="J47" s="3">
        <v>2169.1999999999998</v>
      </c>
      <c r="K47" s="4">
        <v>19</v>
      </c>
      <c r="L47" s="3">
        <f t="shared" si="0"/>
        <v>-9886.5699999994722</v>
      </c>
    </row>
    <row r="48" spans="1:19">
      <c r="A48" t="s">
        <v>134</v>
      </c>
      <c r="B48" s="2">
        <v>42490</v>
      </c>
      <c r="C48" t="s">
        <v>135</v>
      </c>
      <c r="D48" t="s">
        <v>136</v>
      </c>
      <c r="E48" t="s">
        <v>91</v>
      </c>
      <c r="F48" t="s">
        <v>23</v>
      </c>
      <c r="G48" t="s">
        <v>0</v>
      </c>
      <c r="H48" s="3">
        <v>2169.1999999999998</v>
      </c>
      <c r="I48" s="12">
        <v>19</v>
      </c>
      <c r="L48" s="3">
        <f t="shared" si="0"/>
        <v>-7717.3699999994724</v>
      </c>
      <c r="M48" t="s">
        <v>190</v>
      </c>
      <c r="N48" t="s">
        <v>172</v>
      </c>
      <c r="O48" s="38" t="s">
        <v>366</v>
      </c>
    </row>
    <row r="49" spans="1:13">
      <c r="G49" t="s">
        <v>137</v>
      </c>
      <c r="H49" s="3">
        <v>3108343.82</v>
      </c>
      <c r="J49" s="3">
        <v>3121598.3</v>
      </c>
    </row>
    <row r="50" spans="1:13">
      <c r="G50" t="s">
        <v>138</v>
      </c>
      <c r="L50" s="3">
        <f>+L48</f>
        <v>-7717.3699999994724</v>
      </c>
    </row>
    <row r="51" spans="1:13">
      <c r="A51" t="s">
        <v>1</v>
      </c>
      <c r="B51" t="s">
        <v>2</v>
      </c>
      <c r="C51" t="s">
        <v>3</v>
      </c>
      <c r="D51" t="s">
        <v>4</v>
      </c>
      <c r="E51" t="s">
        <v>5</v>
      </c>
      <c r="F51" t="s">
        <v>2</v>
      </c>
      <c r="G51" t="s">
        <v>6</v>
      </c>
      <c r="H51" s="3" t="s">
        <v>7</v>
      </c>
      <c r="J51" s="3" t="s">
        <v>8</v>
      </c>
      <c r="L51" s="3" t="s">
        <v>9</v>
      </c>
      <c r="M51" s="6">
        <f>+J10-P46</f>
        <v>-263875.34000000003</v>
      </c>
    </row>
  </sheetData>
  <autoFilter ref="A7:N51">
    <filterColumn colId="8"/>
  </autoFilter>
  <mergeCells count="3">
    <mergeCell ref="F2:G2"/>
    <mergeCell ref="F3:G3"/>
    <mergeCell ref="F4:G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2"/>
  <sheetViews>
    <sheetView topLeftCell="D33" zoomScale="90" zoomScaleNormal="90" workbookViewId="0">
      <selection activeCell="I52" sqref="I52"/>
    </sheetView>
  </sheetViews>
  <sheetFormatPr baseColWidth="10" defaultRowHeight="15"/>
  <cols>
    <col min="2" max="2" width="11.5703125" bestFit="1" customWidth="1"/>
    <col min="3" max="3" width="13.28515625" bestFit="1" customWidth="1"/>
    <col min="4" max="4" width="20.28515625" bestFit="1" customWidth="1"/>
    <col min="5" max="5" width="24.28515625" bestFit="1" customWidth="1"/>
    <col min="6" max="6" width="10" bestFit="1" customWidth="1"/>
    <col min="7" max="7" width="36.42578125" bestFit="1" customWidth="1"/>
    <col min="8" max="8" width="12.140625" bestFit="1" customWidth="1"/>
    <col min="9" max="9" width="3.28515625" style="9" bestFit="1" customWidth="1"/>
    <col min="10" max="10" width="12.140625" style="3" bestFit="1" customWidth="1"/>
    <col min="11" max="11" width="3.28515625" style="10" bestFit="1" customWidth="1"/>
    <col min="12" max="12" width="15" style="3" bestFit="1" customWidth="1"/>
    <col min="14" max="14" width="5.140625" customWidth="1"/>
    <col min="15" max="15" width="36.140625" bestFit="1" customWidth="1"/>
  </cols>
  <sheetData>
    <row r="1" spans="1:15">
      <c r="A1" s="5"/>
      <c r="H1" s="3"/>
      <c r="I1" s="12"/>
      <c r="K1" s="4"/>
    </row>
    <row r="2" spans="1:15">
      <c r="A2" s="5"/>
      <c r="F2" s="49" t="s">
        <v>343</v>
      </c>
      <c r="G2" s="49"/>
      <c r="H2" s="35"/>
      <c r="I2" s="35"/>
      <c r="J2" s="35"/>
      <c r="K2" s="35"/>
      <c r="L2" s="35"/>
    </row>
    <row r="3" spans="1:15">
      <c r="A3" s="5"/>
      <c r="F3" s="49" t="s">
        <v>344</v>
      </c>
      <c r="G3" s="49"/>
      <c r="H3" s="35"/>
      <c r="I3" s="35"/>
      <c r="J3" s="35"/>
      <c r="K3" s="35"/>
      <c r="L3" s="35"/>
    </row>
    <row r="4" spans="1:15">
      <c r="A4" s="5"/>
      <c r="D4" s="1"/>
      <c r="F4" s="49" t="s">
        <v>345</v>
      </c>
      <c r="G4" s="49"/>
      <c r="H4" s="35"/>
      <c r="I4" s="35"/>
      <c r="J4" s="35"/>
      <c r="K4" s="35"/>
      <c r="L4" s="35"/>
    </row>
    <row r="5" spans="1:15">
      <c r="H5" s="3"/>
      <c r="I5" s="12"/>
      <c r="K5" s="4"/>
    </row>
    <row r="6" spans="1:15">
      <c r="H6" s="3"/>
      <c r="I6" s="12"/>
      <c r="K6" s="4"/>
    </row>
    <row r="7" spans="1:15" ht="15.75" thickBot="1">
      <c r="A7" s="30" t="s">
        <v>139</v>
      </c>
      <c r="B7" s="30" t="s">
        <v>140</v>
      </c>
      <c r="C7" s="30" t="s">
        <v>141</v>
      </c>
      <c r="D7" s="30" t="s">
        <v>142</v>
      </c>
      <c r="E7" s="30" t="s">
        <v>143</v>
      </c>
      <c r="F7" s="30" t="s">
        <v>144</v>
      </c>
      <c r="G7" s="30" t="s">
        <v>145</v>
      </c>
      <c r="H7" s="31" t="s">
        <v>146</v>
      </c>
      <c r="I7" s="32"/>
      <c r="J7" s="31" t="s">
        <v>147</v>
      </c>
      <c r="K7" s="33"/>
      <c r="L7" s="31" t="s">
        <v>148</v>
      </c>
      <c r="M7" s="31" t="s">
        <v>149</v>
      </c>
      <c r="N7" s="31" t="s">
        <v>150</v>
      </c>
      <c r="O7" s="34" t="s">
        <v>309</v>
      </c>
    </row>
    <row r="8" spans="1:15">
      <c r="A8" s="14"/>
      <c r="B8" s="14"/>
      <c r="C8" s="14"/>
      <c r="D8" s="14"/>
      <c r="E8" s="14"/>
      <c r="F8" s="14"/>
      <c r="G8" s="14"/>
      <c r="H8" s="16"/>
      <c r="I8" s="17"/>
      <c r="J8" s="16"/>
      <c r="K8" s="21"/>
      <c r="L8" s="25">
        <f>+ABR!L50</f>
        <v>-7717.3699999994724</v>
      </c>
      <c r="M8" s="16"/>
      <c r="N8" s="16"/>
    </row>
    <row r="9" spans="1:15">
      <c r="A9" s="23" t="s">
        <v>312</v>
      </c>
      <c r="B9" s="24">
        <v>42493</v>
      </c>
      <c r="C9" s="23" t="s">
        <v>313</v>
      </c>
      <c r="D9" s="22" t="s">
        <v>314</v>
      </c>
      <c r="E9" s="22" t="s">
        <v>13</v>
      </c>
      <c r="F9" s="23" t="s">
        <v>23</v>
      </c>
      <c r="G9" s="22" t="s">
        <v>0</v>
      </c>
      <c r="H9" s="25"/>
      <c r="I9" s="26"/>
      <c r="J9" s="25">
        <v>10580.59</v>
      </c>
      <c r="K9" s="21" t="s">
        <v>339</v>
      </c>
      <c r="L9" s="25">
        <f>+L8+H9-J9</f>
        <v>-18297.959999999472</v>
      </c>
      <c r="M9" s="16"/>
      <c r="N9" s="16"/>
    </row>
    <row r="10" spans="1:15">
      <c r="A10" s="15" t="s">
        <v>191</v>
      </c>
      <c r="B10" s="18">
        <v>42494</v>
      </c>
      <c r="C10" s="15" t="s">
        <v>192</v>
      </c>
      <c r="D10" s="15" t="s">
        <v>199</v>
      </c>
      <c r="E10" s="15" t="s">
        <v>13</v>
      </c>
      <c r="F10" s="15" t="s">
        <v>14</v>
      </c>
      <c r="G10" s="15" t="s">
        <v>0</v>
      </c>
      <c r="H10" s="11"/>
      <c r="I10" s="19"/>
      <c r="J10" s="20">
        <v>273957.44</v>
      </c>
      <c r="K10" s="10">
        <v>1</v>
      </c>
      <c r="L10" s="25">
        <f t="shared" ref="L10:L50" si="0">+L9+H10-J10</f>
        <v>-292255.3999999995</v>
      </c>
      <c r="M10" s="15"/>
      <c r="N10" s="15"/>
    </row>
    <row r="11" spans="1:15">
      <c r="A11" t="s">
        <v>193</v>
      </c>
      <c r="B11" s="2">
        <v>42494</v>
      </c>
      <c r="C11" t="s">
        <v>194</v>
      </c>
      <c r="D11" t="s">
        <v>200</v>
      </c>
      <c r="E11" t="s">
        <v>91</v>
      </c>
      <c r="F11" t="s">
        <v>14</v>
      </c>
      <c r="G11" t="s">
        <v>0</v>
      </c>
      <c r="H11" s="3">
        <v>273957.44</v>
      </c>
      <c r="I11" s="9">
        <v>1</v>
      </c>
      <c r="J11"/>
      <c r="L11" s="25">
        <f t="shared" si="0"/>
        <v>-18297.959999999497</v>
      </c>
      <c r="M11" s="40" t="s">
        <v>369</v>
      </c>
      <c r="O11" s="39" t="s">
        <v>368</v>
      </c>
    </row>
    <row r="12" spans="1:15">
      <c r="A12" t="s">
        <v>195</v>
      </c>
      <c r="B12" s="2">
        <v>42496</v>
      </c>
      <c r="C12" t="s">
        <v>196</v>
      </c>
      <c r="D12" t="s">
        <v>201</v>
      </c>
      <c r="E12" t="s">
        <v>13</v>
      </c>
      <c r="F12" t="s">
        <v>14</v>
      </c>
      <c r="G12" t="s">
        <v>48</v>
      </c>
      <c r="H12" s="3"/>
      <c r="J12" s="7">
        <v>197200.1</v>
      </c>
      <c r="K12" s="10">
        <v>2</v>
      </c>
      <c r="L12" s="25">
        <f t="shared" si="0"/>
        <v>-215498.0599999995</v>
      </c>
    </row>
    <row r="13" spans="1:15">
      <c r="A13" t="s">
        <v>202</v>
      </c>
      <c r="B13" s="2">
        <v>42496</v>
      </c>
      <c r="C13" t="s">
        <v>203</v>
      </c>
      <c r="D13" t="s">
        <v>204</v>
      </c>
      <c r="E13" t="s">
        <v>22</v>
      </c>
      <c r="F13" t="s">
        <v>23</v>
      </c>
      <c r="G13" t="s">
        <v>0</v>
      </c>
      <c r="H13" s="3"/>
      <c r="J13" s="20">
        <v>6628.56</v>
      </c>
      <c r="K13" s="10" t="s">
        <v>340</v>
      </c>
      <c r="L13" s="25">
        <f t="shared" si="0"/>
        <v>-222126.6199999995</v>
      </c>
    </row>
    <row r="14" spans="1:15">
      <c r="A14" t="s">
        <v>197</v>
      </c>
      <c r="B14" s="2">
        <v>42496</v>
      </c>
      <c r="C14" t="s">
        <v>198</v>
      </c>
      <c r="D14" t="s">
        <v>205</v>
      </c>
      <c r="E14" t="s">
        <v>18</v>
      </c>
      <c r="F14" t="s">
        <v>14</v>
      </c>
      <c r="G14" t="s">
        <v>0</v>
      </c>
      <c r="H14" s="7">
        <v>197200.1</v>
      </c>
      <c r="I14" s="9">
        <v>2</v>
      </c>
      <c r="J14"/>
      <c r="L14" s="25">
        <f t="shared" si="0"/>
        <v>-24926.519999999495</v>
      </c>
      <c r="M14" s="40" t="s">
        <v>371</v>
      </c>
      <c r="O14" s="39" t="s">
        <v>370</v>
      </c>
    </row>
    <row r="15" spans="1:15">
      <c r="A15" t="s">
        <v>206</v>
      </c>
      <c r="B15" s="2">
        <v>42497</v>
      </c>
      <c r="C15" t="s">
        <v>207</v>
      </c>
      <c r="D15" t="s">
        <v>208</v>
      </c>
      <c r="E15" t="s">
        <v>209</v>
      </c>
      <c r="F15" t="s">
        <v>23</v>
      </c>
      <c r="G15" t="s">
        <v>210</v>
      </c>
      <c r="H15" s="7">
        <v>1088.81</v>
      </c>
      <c r="I15" s="9">
        <v>18</v>
      </c>
      <c r="J15"/>
      <c r="L15" s="25">
        <f t="shared" si="0"/>
        <v>-23837.709999999493</v>
      </c>
      <c r="M15" s="36" t="s">
        <v>151</v>
      </c>
      <c r="O15" s="38" t="s">
        <v>414</v>
      </c>
    </row>
    <row r="16" spans="1:15">
      <c r="A16" t="s">
        <v>315</v>
      </c>
      <c r="B16" s="2">
        <v>42501</v>
      </c>
      <c r="C16" t="s">
        <v>316</v>
      </c>
      <c r="D16" t="s">
        <v>317</v>
      </c>
      <c r="E16" t="s">
        <v>91</v>
      </c>
      <c r="F16" t="s">
        <v>23</v>
      </c>
      <c r="G16" t="s">
        <v>0</v>
      </c>
      <c r="H16" s="7">
        <v>6628.56</v>
      </c>
      <c r="I16" s="9" t="s">
        <v>338</v>
      </c>
      <c r="J16"/>
      <c r="L16" s="25">
        <f t="shared" si="0"/>
        <v>-17209.149999999492</v>
      </c>
      <c r="M16" s="40" t="s">
        <v>373</v>
      </c>
      <c r="O16" s="39" t="s">
        <v>372</v>
      </c>
    </row>
    <row r="17" spans="1:16">
      <c r="A17" t="s">
        <v>211</v>
      </c>
      <c r="B17" s="2">
        <v>42503</v>
      </c>
      <c r="C17" t="s">
        <v>212</v>
      </c>
      <c r="D17" t="s">
        <v>213</v>
      </c>
      <c r="E17" t="s">
        <v>13</v>
      </c>
      <c r="F17" t="s">
        <v>14</v>
      </c>
      <c r="G17" t="s">
        <v>0</v>
      </c>
      <c r="J17" s="8">
        <v>831634.69</v>
      </c>
      <c r="K17" s="10">
        <v>3</v>
      </c>
      <c r="L17" s="25">
        <f t="shared" si="0"/>
        <v>-848843.83999999939</v>
      </c>
    </row>
    <row r="18" spans="1:16">
      <c r="A18" t="s">
        <v>214</v>
      </c>
      <c r="B18" s="2">
        <v>42503</v>
      </c>
      <c r="C18" t="s">
        <v>215</v>
      </c>
      <c r="D18" t="s">
        <v>216</v>
      </c>
      <c r="E18" t="s">
        <v>13</v>
      </c>
      <c r="F18" t="s">
        <v>14</v>
      </c>
      <c r="G18" t="s">
        <v>0</v>
      </c>
      <c r="J18" s="27">
        <v>94376.14</v>
      </c>
      <c r="K18" s="10">
        <v>4</v>
      </c>
      <c r="L18" s="25">
        <f t="shared" si="0"/>
        <v>-943219.9799999994</v>
      </c>
      <c r="O18" s="28" t="s">
        <v>419</v>
      </c>
      <c r="P18" s="43">
        <f>+J18-H22</f>
        <v>-360</v>
      </c>
    </row>
    <row r="19" spans="1:16">
      <c r="A19" t="s">
        <v>217</v>
      </c>
      <c r="B19" s="2">
        <v>42503</v>
      </c>
      <c r="C19" t="s">
        <v>218</v>
      </c>
      <c r="D19" t="s">
        <v>219</v>
      </c>
      <c r="E19" t="s">
        <v>13</v>
      </c>
      <c r="F19" t="s">
        <v>14</v>
      </c>
      <c r="G19" t="s">
        <v>0</v>
      </c>
      <c r="J19" s="7">
        <v>2169.1999999999998</v>
      </c>
      <c r="K19" s="10">
        <v>5</v>
      </c>
      <c r="L19" s="25">
        <f t="shared" si="0"/>
        <v>-945389.17999999935</v>
      </c>
    </row>
    <row r="20" spans="1:16">
      <c r="A20" t="s">
        <v>220</v>
      </c>
      <c r="B20" s="2">
        <v>42503</v>
      </c>
      <c r="C20" t="s">
        <v>221</v>
      </c>
      <c r="D20" t="s">
        <v>222</v>
      </c>
      <c r="E20" t="s">
        <v>13</v>
      </c>
      <c r="F20" t="s">
        <v>14</v>
      </c>
      <c r="G20" t="s">
        <v>0</v>
      </c>
      <c r="J20" s="8">
        <v>15457.26</v>
      </c>
      <c r="K20" s="10">
        <v>6</v>
      </c>
      <c r="L20" s="25">
        <f t="shared" si="0"/>
        <v>-960846.43999999936</v>
      </c>
    </row>
    <row r="21" spans="1:16">
      <c r="A21" t="s">
        <v>223</v>
      </c>
      <c r="B21" s="2">
        <v>42503</v>
      </c>
      <c r="C21" t="s">
        <v>224</v>
      </c>
      <c r="D21" t="s">
        <v>225</v>
      </c>
      <c r="E21" t="s">
        <v>18</v>
      </c>
      <c r="F21" t="s">
        <v>14</v>
      </c>
      <c r="G21" t="s">
        <v>0</v>
      </c>
      <c r="H21" s="7">
        <v>831634.69</v>
      </c>
      <c r="I21" s="9">
        <v>3</v>
      </c>
      <c r="J21"/>
      <c r="L21" s="25">
        <f t="shared" si="0"/>
        <v>-129211.74999999942</v>
      </c>
      <c r="M21" s="40" t="s">
        <v>375</v>
      </c>
      <c r="O21" s="39" t="s">
        <v>374</v>
      </c>
    </row>
    <row r="22" spans="1:16">
      <c r="A22" t="s">
        <v>226</v>
      </c>
      <c r="B22" s="2">
        <v>42503</v>
      </c>
      <c r="C22" t="s">
        <v>227</v>
      </c>
      <c r="D22" t="s">
        <v>228</v>
      </c>
      <c r="E22" t="s">
        <v>18</v>
      </c>
      <c r="F22" t="s">
        <v>14</v>
      </c>
      <c r="G22" t="s">
        <v>0</v>
      </c>
      <c r="H22" s="13">
        <v>94736.14</v>
      </c>
      <c r="I22" s="9">
        <v>4</v>
      </c>
      <c r="J22"/>
      <c r="L22" s="25">
        <f t="shared" si="0"/>
        <v>-34475.609999999419</v>
      </c>
      <c r="M22" s="40" t="s">
        <v>377</v>
      </c>
      <c r="O22" s="39" t="s">
        <v>376</v>
      </c>
    </row>
    <row r="23" spans="1:16">
      <c r="A23" t="s">
        <v>229</v>
      </c>
      <c r="B23" s="2">
        <v>42503</v>
      </c>
      <c r="C23" t="s">
        <v>230</v>
      </c>
      <c r="D23" t="s">
        <v>231</v>
      </c>
      <c r="E23" t="s">
        <v>18</v>
      </c>
      <c r="F23" t="s">
        <v>14</v>
      </c>
      <c r="G23" t="s">
        <v>0</v>
      </c>
      <c r="H23" s="7">
        <v>2169.1999999999998</v>
      </c>
      <c r="I23" s="9">
        <v>5</v>
      </c>
      <c r="J23"/>
      <c r="L23" s="25">
        <f t="shared" si="0"/>
        <v>-32306.409999999418</v>
      </c>
      <c r="M23" s="40" t="s">
        <v>379</v>
      </c>
      <c r="O23" s="39" t="s">
        <v>378</v>
      </c>
    </row>
    <row r="24" spans="1:16">
      <c r="A24" t="s">
        <v>232</v>
      </c>
      <c r="B24" s="2">
        <v>42503</v>
      </c>
      <c r="C24" t="s">
        <v>233</v>
      </c>
      <c r="D24" t="s">
        <v>234</v>
      </c>
      <c r="E24" t="s">
        <v>18</v>
      </c>
      <c r="F24" t="s">
        <v>14</v>
      </c>
      <c r="G24" t="s">
        <v>0</v>
      </c>
      <c r="H24" s="7">
        <v>15457.26</v>
      </c>
      <c r="I24" s="9">
        <v>6</v>
      </c>
      <c r="J24"/>
      <c r="L24" s="25">
        <f t="shared" si="0"/>
        <v>-16849.149999999419</v>
      </c>
      <c r="M24" s="40" t="s">
        <v>381</v>
      </c>
      <c r="O24" s="39" t="s">
        <v>380</v>
      </c>
    </row>
    <row r="25" spans="1:16">
      <c r="A25" t="s">
        <v>318</v>
      </c>
      <c r="B25" s="2">
        <v>42506</v>
      </c>
      <c r="C25" t="s">
        <v>319</v>
      </c>
      <c r="D25" t="s">
        <v>320</v>
      </c>
      <c r="E25" t="s">
        <v>13</v>
      </c>
      <c r="F25" t="s">
        <v>14</v>
      </c>
      <c r="G25" t="s">
        <v>0</v>
      </c>
      <c r="H25" s="7"/>
      <c r="J25" s="15">
        <v>13517.24</v>
      </c>
      <c r="K25" s="10" t="s">
        <v>341</v>
      </c>
      <c r="L25" s="25">
        <f t="shared" si="0"/>
        <v>-30366.389999999417</v>
      </c>
    </row>
    <row r="26" spans="1:16">
      <c r="A26" t="s">
        <v>235</v>
      </c>
      <c r="B26" s="2">
        <v>42507</v>
      </c>
      <c r="C26" t="s">
        <v>236</v>
      </c>
      <c r="D26" t="s">
        <v>284</v>
      </c>
      <c r="E26" t="s">
        <v>13</v>
      </c>
      <c r="F26" t="s">
        <v>23</v>
      </c>
      <c r="G26" t="s">
        <v>0</v>
      </c>
      <c r="H26" s="3"/>
      <c r="J26" s="11">
        <v>59545.86</v>
      </c>
      <c r="K26" s="10">
        <v>7</v>
      </c>
      <c r="L26" s="25">
        <f t="shared" si="0"/>
        <v>-89912.249999999418</v>
      </c>
    </row>
    <row r="27" spans="1:16">
      <c r="A27" t="s">
        <v>237</v>
      </c>
      <c r="B27" s="2">
        <v>42507</v>
      </c>
      <c r="C27" t="s">
        <v>238</v>
      </c>
      <c r="D27" t="s">
        <v>285</v>
      </c>
      <c r="E27" t="s">
        <v>13</v>
      </c>
      <c r="F27" t="s">
        <v>23</v>
      </c>
      <c r="G27" t="s">
        <v>0</v>
      </c>
      <c r="H27" s="3"/>
      <c r="J27" s="3">
        <v>56099.9</v>
      </c>
      <c r="K27" s="10">
        <v>8</v>
      </c>
      <c r="L27" s="25">
        <f t="shared" si="0"/>
        <v>-146012.14999999941</v>
      </c>
    </row>
    <row r="28" spans="1:16">
      <c r="A28" t="s">
        <v>239</v>
      </c>
      <c r="B28" s="2">
        <v>42507</v>
      </c>
      <c r="C28" t="s">
        <v>240</v>
      </c>
      <c r="D28" t="s">
        <v>286</v>
      </c>
      <c r="E28" t="s">
        <v>91</v>
      </c>
      <c r="F28" t="s">
        <v>23</v>
      </c>
      <c r="G28" t="s">
        <v>0</v>
      </c>
      <c r="H28" s="11">
        <v>59545.86</v>
      </c>
      <c r="I28" s="9">
        <v>7</v>
      </c>
      <c r="L28" s="25">
        <f t="shared" si="0"/>
        <v>-86466.289999999412</v>
      </c>
      <c r="M28" s="40" t="s">
        <v>383</v>
      </c>
      <c r="O28" s="39" t="s">
        <v>382</v>
      </c>
    </row>
    <row r="29" spans="1:16">
      <c r="A29" t="s">
        <v>241</v>
      </c>
      <c r="B29" s="2">
        <v>42507</v>
      </c>
      <c r="C29" t="s">
        <v>242</v>
      </c>
      <c r="D29" t="s">
        <v>287</v>
      </c>
      <c r="E29" t="s">
        <v>91</v>
      </c>
      <c r="F29" t="s">
        <v>23</v>
      </c>
      <c r="G29" t="s">
        <v>0</v>
      </c>
      <c r="H29" s="3">
        <v>56099.9</v>
      </c>
      <c r="I29" s="9">
        <v>8</v>
      </c>
      <c r="L29" s="25">
        <f t="shared" si="0"/>
        <v>-30366.38999999941</v>
      </c>
      <c r="M29" s="40" t="s">
        <v>385</v>
      </c>
      <c r="O29" s="39" t="s">
        <v>384</v>
      </c>
    </row>
    <row r="30" spans="1:16">
      <c r="A30" t="s">
        <v>243</v>
      </c>
      <c r="B30" s="2">
        <v>42509</v>
      </c>
      <c r="C30" t="s">
        <v>244</v>
      </c>
      <c r="D30" t="s">
        <v>288</v>
      </c>
      <c r="E30" t="s">
        <v>13</v>
      </c>
      <c r="F30" t="s">
        <v>14</v>
      </c>
      <c r="G30" t="s">
        <v>0</v>
      </c>
      <c r="H30" s="3"/>
      <c r="J30" s="3">
        <v>3006.69</v>
      </c>
      <c r="K30" s="10">
        <v>9</v>
      </c>
      <c r="L30" s="25">
        <f t="shared" si="0"/>
        <v>-33373.079999999412</v>
      </c>
    </row>
    <row r="31" spans="1:16">
      <c r="A31" t="s">
        <v>245</v>
      </c>
      <c r="B31" s="2">
        <v>42509</v>
      </c>
      <c r="C31" t="s">
        <v>246</v>
      </c>
      <c r="D31" t="s">
        <v>289</v>
      </c>
      <c r="E31" t="s">
        <v>13</v>
      </c>
      <c r="F31" t="s">
        <v>14</v>
      </c>
      <c r="G31" t="s">
        <v>0</v>
      </c>
      <c r="H31" s="3"/>
      <c r="J31" s="3">
        <v>1942.45</v>
      </c>
      <c r="K31" s="10">
        <v>10</v>
      </c>
      <c r="L31" s="25">
        <f t="shared" si="0"/>
        <v>-35315.529999999409</v>
      </c>
    </row>
    <row r="32" spans="1:16">
      <c r="A32" t="s">
        <v>247</v>
      </c>
      <c r="B32" s="2">
        <v>42509</v>
      </c>
      <c r="C32" t="s">
        <v>248</v>
      </c>
      <c r="D32" t="s">
        <v>290</v>
      </c>
      <c r="E32" t="s">
        <v>13</v>
      </c>
      <c r="F32" t="s">
        <v>14</v>
      </c>
      <c r="G32" t="s">
        <v>0</v>
      </c>
      <c r="H32" s="3"/>
      <c r="J32" s="3">
        <v>12708.03</v>
      </c>
      <c r="K32" s="10">
        <v>11</v>
      </c>
      <c r="L32" s="25">
        <f t="shared" si="0"/>
        <v>-48023.559999999408</v>
      </c>
    </row>
    <row r="33" spans="1:15">
      <c r="A33" t="s">
        <v>249</v>
      </c>
      <c r="B33" s="2">
        <v>42509</v>
      </c>
      <c r="C33" t="s">
        <v>250</v>
      </c>
      <c r="D33" t="s">
        <v>291</v>
      </c>
      <c r="E33" t="s">
        <v>13</v>
      </c>
      <c r="F33" t="s">
        <v>14</v>
      </c>
      <c r="G33" t="s">
        <v>0</v>
      </c>
      <c r="H33" s="3"/>
      <c r="J33" s="3">
        <v>12785.25</v>
      </c>
      <c r="K33" s="10">
        <v>12</v>
      </c>
      <c r="L33" s="25">
        <f t="shared" si="0"/>
        <v>-60808.809999999408</v>
      </c>
    </row>
    <row r="34" spans="1:15">
      <c r="A34" t="s">
        <v>251</v>
      </c>
      <c r="B34" s="2">
        <v>42509</v>
      </c>
      <c r="C34" t="s">
        <v>252</v>
      </c>
      <c r="D34" t="s">
        <v>292</v>
      </c>
      <c r="E34" t="s">
        <v>13</v>
      </c>
      <c r="F34" t="s">
        <v>14</v>
      </c>
      <c r="G34" t="s">
        <v>0</v>
      </c>
      <c r="H34" s="3"/>
      <c r="J34" s="3">
        <v>35725</v>
      </c>
      <c r="K34" s="10">
        <v>13</v>
      </c>
      <c r="L34" s="25">
        <f t="shared" si="0"/>
        <v>-96533.809999999416</v>
      </c>
    </row>
    <row r="35" spans="1:15">
      <c r="A35" t="s">
        <v>253</v>
      </c>
      <c r="B35" s="2">
        <v>42509</v>
      </c>
      <c r="C35" t="s">
        <v>254</v>
      </c>
      <c r="D35" t="s">
        <v>293</v>
      </c>
      <c r="E35" t="s">
        <v>13</v>
      </c>
      <c r="F35" t="s">
        <v>14</v>
      </c>
      <c r="G35" t="s">
        <v>0</v>
      </c>
      <c r="H35" s="3"/>
      <c r="J35" s="3">
        <v>5584.27</v>
      </c>
      <c r="K35" s="10">
        <v>14</v>
      </c>
      <c r="L35" s="25">
        <f t="shared" si="0"/>
        <v>-102118.07999999942</v>
      </c>
    </row>
    <row r="36" spans="1:15">
      <c r="A36" t="s">
        <v>255</v>
      </c>
      <c r="B36" s="2">
        <v>42509</v>
      </c>
      <c r="C36" t="s">
        <v>256</v>
      </c>
      <c r="D36" t="s">
        <v>294</v>
      </c>
      <c r="E36" t="s">
        <v>18</v>
      </c>
      <c r="F36" t="s">
        <v>14</v>
      </c>
      <c r="G36" t="s">
        <v>0</v>
      </c>
      <c r="H36" s="3">
        <v>3006.69</v>
      </c>
      <c r="I36" s="9">
        <v>9</v>
      </c>
      <c r="L36" s="25">
        <f t="shared" si="0"/>
        <v>-99111.389999999417</v>
      </c>
      <c r="M36" s="40" t="s">
        <v>387</v>
      </c>
      <c r="O36" s="39" t="s">
        <v>386</v>
      </c>
    </row>
    <row r="37" spans="1:15">
      <c r="A37" t="s">
        <v>257</v>
      </c>
      <c r="B37" s="2">
        <v>42509</v>
      </c>
      <c r="C37" t="s">
        <v>258</v>
      </c>
      <c r="D37" t="s">
        <v>295</v>
      </c>
      <c r="E37" t="s">
        <v>18</v>
      </c>
      <c r="F37" t="s">
        <v>14</v>
      </c>
      <c r="G37" t="s">
        <v>0</v>
      </c>
      <c r="H37" s="3">
        <v>1942.45</v>
      </c>
      <c r="I37" s="9">
        <v>10</v>
      </c>
      <c r="L37" s="25">
        <f t="shared" si="0"/>
        <v>-97168.93999999942</v>
      </c>
      <c r="M37" s="40" t="s">
        <v>389</v>
      </c>
      <c r="O37" s="39" t="s">
        <v>388</v>
      </c>
    </row>
    <row r="38" spans="1:15">
      <c r="A38" t="s">
        <v>259</v>
      </c>
      <c r="B38" s="2">
        <v>42509</v>
      </c>
      <c r="C38" t="s">
        <v>260</v>
      </c>
      <c r="D38" t="s">
        <v>296</v>
      </c>
      <c r="E38" t="s">
        <v>18</v>
      </c>
      <c r="F38" t="s">
        <v>14</v>
      </c>
      <c r="G38" t="s">
        <v>0</v>
      </c>
      <c r="H38" s="3">
        <v>12708.03</v>
      </c>
      <c r="I38" s="9">
        <v>11</v>
      </c>
      <c r="L38" s="25">
        <f t="shared" si="0"/>
        <v>-84460.909999999421</v>
      </c>
      <c r="M38" s="40" t="s">
        <v>391</v>
      </c>
      <c r="O38" s="39" t="s">
        <v>390</v>
      </c>
    </row>
    <row r="39" spans="1:15">
      <c r="A39" t="s">
        <v>261</v>
      </c>
      <c r="B39" s="2">
        <v>42509</v>
      </c>
      <c r="C39" t="s">
        <v>262</v>
      </c>
      <c r="D39" t="s">
        <v>297</v>
      </c>
      <c r="E39" t="s">
        <v>18</v>
      </c>
      <c r="F39" t="s">
        <v>14</v>
      </c>
      <c r="G39" t="s">
        <v>0</v>
      </c>
      <c r="H39" s="3">
        <v>12785.25</v>
      </c>
      <c r="I39" s="9">
        <v>12</v>
      </c>
      <c r="L39" s="25">
        <f t="shared" si="0"/>
        <v>-71675.659999999421</v>
      </c>
      <c r="M39" s="40" t="s">
        <v>393</v>
      </c>
      <c r="O39" s="39" t="s">
        <v>392</v>
      </c>
    </row>
    <row r="40" spans="1:15">
      <c r="A40" t="s">
        <v>263</v>
      </c>
      <c r="B40" s="2">
        <v>42509</v>
      </c>
      <c r="C40" t="s">
        <v>264</v>
      </c>
      <c r="D40" t="s">
        <v>298</v>
      </c>
      <c r="E40" t="s">
        <v>18</v>
      </c>
      <c r="F40" t="s">
        <v>14</v>
      </c>
      <c r="G40" t="s">
        <v>0</v>
      </c>
      <c r="H40" s="3">
        <v>35725</v>
      </c>
      <c r="I40" s="9">
        <v>13</v>
      </c>
      <c r="L40" s="25">
        <f t="shared" si="0"/>
        <v>-35950.659999999421</v>
      </c>
      <c r="M40" s="40" t="s">
        <v>395</v>
      </c>
      <c r="O40" s="39" t="s">
        <v>394</v>
      </c>
    </row>
    <row r="41" spans="1:15">
      <c r="A41" t="s">
        <v>265</v>
      </c>
      <c r="B41" s="2">
        <v>42509</v>
      </c>
      <c r="C41" t="s">
        <v>266</v>
      </c>
      <c r="D41" t="s">
        <v>299</v>
      </c>
      <c r="E41" t="s">
        <v>18</v>
      </c>
      <c r="F41" t="s">
        <v>14</v>
      </c>
      <c r="G41" t="s">
        <v>0</v>
      </c>
      <c r="H41" s="3">
        <v>5584.27</v>
      </c>
      <c r="I41" s="9">
        <v>14</v>
      </c>
      <c r="L41" s="25">
        <f t="shared" si="0"/>
        <v>-30366.389999999421</v>
      </c>
      <c r="M41" s="40" t="s">
        <v>397</v>
      </c>
      <c r="O41" s="39" t="s">
        <v>396</v>
      </c>
    </row>
    <row r="42" spans="1:15">
      <c r="A42" t="s">
        <v>267</v>
      </c>
      <c r="B42" s="2">
        <v>42510</v>
      </c>
      <c r="C42" t="s">
        <v>268</v>
      </c>
      <c r="D42" t="s">
        <v>300</v>
      </c>
      <c r="E42" t="s">
        <v>22</v>
      </c>
      <c r="F42" t="s">
        <v>23</v>
      </c>
      <c r="G42" t="s">
        <v>0</v>
      </c>
      <c r="H42" s="3"/>
      <c r="J42" s="3">
        <v>5916</v>
      </c>
      <c r="K42" s="10">
        <v>15</v>
      </c>
      <c r="L42" s="25">
        <f t="shared" si="0"/>
        <v>-36282.389999999417</v>
      </c>
    </row>
    <row r="43" spans="1:15">
      <c r="A43" t="s">
        <v>269</v>
      </c>
      <c r="B43" s="2">
        <v>42510</v>
      </c>
      <c r="C43" t="s">
        <v>270</v>
      </c>
      <c r="D43" t="s">
        <v>301</v>
      </c>
      <c r="E43" t="s">
        <v>22</v>
      </c>
      <c r="F43" t="s">
        <v>23</v>
      </c>
      <c r="G43" t="s">
        <v>0</v>
      </c>
      <c r="H43" s="3"/>
      <c r="J43" s="29">
        <v>1784.27</v>
      </c>
      <c r="K43" s="10" t="s">
        <v>339</v>
      </c>
      <c r="L43" s="25">
        <f t="shared" si="0"/>
        <v>-38066.659999999414</v>
      </c>
      <c r="O43" s="44" t="s">
        <v>415</v>
      </c>
    </row>
    <row r="44" spans="1:15">
      <c r="A44" t="s">
        <v>271</v>
      </c>
      <c r="B44" s="2">
        <v>42510</v>
      </c>
      <c r="C44" t="s">
        <v>272</v>
      </c>
      <c r="D44" t="s">
        <v>302</v>
      </c>
      <c r="E44" t="s">
        <v>13</v>
      </c>
      <c r="F44" t="s">
        <v>14</v>
      </c>
      <c r="G44" t="s">
        <v>0</v>
      </c>
      <c r="H44" s="3"/>
      <c r="J44" s="3">
        <v>197852.48</v>
      </c>
      <c r="K44" s="10">
        <v>16</v>
      </c>
      <c r="L44" s="25">
        <f t="shared" si="0"/>
        <v>-235919.13999999943</v>
      </c>
    </row>
    <row r="45" spans="1:15">
      <c r="A45" t="s">
        <v>273</v>
      </c>
      <c r="B45" s="2">
        <v>42510</v>
      </c>
      <c r="C45" t="s">
        <v>274</v>
      </c>
      <c r="D45" t="s">
        <v>303</v>
      </c>
      <c r="E45" t="s">
        <v>13</v>
      </c>
      <c r="F45" t="s">
        <v>14</v>
      </c>
      <c r="G45" t="s">
        <v>0</v>
      </c>
      <c r="H45" s="3"/>
      <c r="J45" s="3">
        <v>4593.6000000000004</v>
      </c>
      <c r="K45" s="10">
        <v>17</v>
      </c>
      <c r="L45" s="25">
        <f t="shared" si="0"/>
        <v>-240512.73999999944</v>
      </c>
    </row>
    <row r="46" spans="1:15">
      <c r="A46" t="s">
        <v>275</v>
      </c>
      <c r="B46" s="2">
        <v>42510</v>
      </c>
      <c r="C46" t="s">
        <v>276</v>
      </c>
      <c r="D46" t="s">
        <v>304</v>
      </c>
      <c r="E46" t="s">
        <v>18</v>
      </c>
      <c r="F46" t="s">
        <v>14</v>
      </c>
      <c r="G46" t="s">
        <v>0</v>
      </c>
      <c r="H46" s="3">
        <v>5916</v>
      </c>
      <c r="I46" s="9">
        <v>15</v>
      </c>
      <c r="L46" s="25">
        <f t="shared" si="0"/>
        <v>-234596.73999999944</v>
      </c>
      <c r="M46" s="40" t="s">
        <v>399</v>
      </c>
      <c r="O46" s="39" t="s">
        <v>398</v>
      </c>
    </row>
    <row r="47" spans="1:15">
      <c r="A47" t="s">
        <v>277</v>
      </c>
      <c r="B47" s="2">
        <v>42510</v>
      </c>
      <c r="C47" t="s">
        <v>278</v>
      </c>
      <c r="D47" t="s">
        <v>305</v>
      </c>
      <c r="E47" t="s">
        <v>18</v>
      </c>
      <c r="F47" t="s">
        <v>14</v>
      </c>
      <c r="G47" t="s">
        <v>0</v>
      </c>
      <c r="H47" s="3">
        <v>197852.48</v>
      </c>
      <c r="I47" s="9">
        <v>16</v>
      </c>
      <c r="L47" s="25">
        <f t="shared" si="0"/>
        <v>-36744.259999999427</v>
      </c>
      <c r="M47" s="40" t="s">
        <v>401</v>
      </c>
      <c r="O47" s="39" t="s">
        <v>400</v>
      </c>
    </row>
    <row r="48" spans="1:15">
      <c r="A48" t="s">
        <v>279</v>
      </c>
      <c r="B48" s="2">
        <v>42510</v>
      </c>
      <c r="C48" t="s">
        <v>280</v>
      </c>
      <c r="D48" t="s">
        <v>306</v>
      </c>
      <c r="E48" t="s">
        <v>18</v>
      </c>
      <c r="F48" t="s">
        <v>14</v>
      </c>
      <c r="G48" t="s">
        <v>0</v>
      </c>
      <c r="H48" s="3">
        <v>4593.6000000000004</v>
      </c>
      <c r="I48" s="9">
        <v>17</v>
      </c>
      <c r="L48" s="25">
        <f t="shared" si="0"/>
        <v>-32150.659999999429</v>
      </c>
      <c r="M48" s="40" t="s">
        <v>403</v>
      </c>
      <c r="O48" s="39" t="s">
        <v>402</v>
      </c>
    </row>
    <row r="49" spans="1:15">
      <c r="A49" t="s">
        <v>85</v>
      </c>
      <c r="B49" s="2">
        <v>42513</v>
      </c>
      <c r="C49" t="s">
        <v>281</v>
      </c>
      <c r="D49" t="s">
        <v>307</v>
      </c>
      <c r="E49" t="s">
        <v>18</v>
      </c>
      <c r="F49" t="s">
        <v>23</v>
      </c>
      <c r="G49" t="s">
        <v>0</v>
      </c>
      <c r="H49" s="3">
        <v>45909.75</v>
      </c>
      <c r="I49" s="9">
        <v>18</v>
      </c>
      <c r="L49" s="25">
        <f t="shared" si="0"/>
        <v>13759.090000000571</v>
      </c>
      <c r="M49" s="40" t="s">
        <v>405</v>
      </c>
      <c r="O49" s="41" t="s">
        <v>404</v>
      </c>
    </row>
    <row r="50" spans="1:15">
      <c r="A50" t="s">
        <v>282</v>
      </c>
      <c r="B50" s="2">
        <v>42514</v>
      </c>
      <c r="C50" t="s">
        <v>283</v>
      </c>
      <c r="D50" t="s">
        <v>308</v>
      </c>
      <c r="E50" t="s">
        <v>22</v>
      </c>
      <c r="F50" t="s">
        <v>23</v>
      </c>
      <c r="G50" t="s">
        <v>48</v>
      </c>
      <c r="H50" s="3"/>
      <c r="J50" s="3">
        <v>45909.75</v>
      </c>
      <c r="K50" s="10">
        <v>18</v>
      </c>
      <c r="L50" s="25">
        <f t="shared" si="0"/>
        <v>-32150.659999999429</v>
      </c>
      <c r="M50" s="7">
        <f>+J43+J25+J13+J9</f>
        <v>32510.66</v>
      </c>
    </row>
    <row r="51" spans="1:15">
      <c r="M51" s="6">
        <f>+M50+L50</f>
        <v>360.00000000057116</v>
      </c>
      <c r="O51" s="6"/>
    </row>
    <row r="52" spans="1:15">
      <c r="O52" s="6"/>
    </row>
  </sheetData>
  <autoFilter ref="A8:N51">
    <filterColumn colId="13"/>
  </autoFilter>
  <mergeCells count="3">
    <mergeCell ref="F2:G2"/>
    <mergeCell ref="F3:G3"/>
    <mergeCell ref="F4:G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M19" sqref="M19"/>
    </sheetView>
  </sheetViews>
  <sheetFormatPr baseColWidth="10" defaultRowHeight="15"/>
  <cols>
    <col min="4" max="4" width="2" bestFit="1" customWidth="1"/>
    <col min="8" max="8" width="28.7109375" bestFit="1" customWidth="1"/>
    <col min="9" max="9" width="10.140625" bestFit="1" customWidth="1"/>
    <col min="10" max="10" width="3" customWidth="1"/>
    <col min="12" max="12" width="3" customWidth="1"/>
  </cols>
  <sheetData>
    <row r="1" spans="1:16">
      <c r="A1" s="5"/>
      <c r="H1" s="3"/>
      <c r="I1" s="12"/>
      <c r="J1" s="3"/>
      <c r="K1" s="4"/>
      <c r="L1" s="3"/>
    </row>
    <row r="2" spans="1:16">
      <c r="A2" s="5"/>
      <c r="F2" s="49" t="s">
        <v>343</v>
      </c>
      <c r="G2" s="49"/>
      <c r="H2" s="35"/>
      <c r="I2" s="35"/>
      <c r="J2" s="35"/>
      <c r="K2" s="35"/>
      <c r="L2" s="35"/>
    </row>
    <row r="3" spans="1:16">
      <c r="A3" s="5"/>
      <c r="F3" s="49" t="s">
        <v>344</v>
      </c>
      <c r="G3" s="49"/>
      <c r="H3" s="35"/>
      <c r="I3" s="35"/>
      <c r="J3" s="35"/>
      <c r="K3" s="35"/>
      <c r="L3" s="35"/>
    </row>
    <row r="4" spans="1:16">
      <c r="A4" s="5"/>
      <c r="D4" s="1"/>
      <c r="F4" s="49" t="s">
        <v>345</v>
      </c>
      <c r="G4" s="49"/>
      <c r="H4" s="35"/>
      <c r="I4" s="35"/>
      <c r="J4" s="35"/>
      <c r="K4" s="35"/>
      <c r="L4" s="35"/>
    </row>
    <row r="5" spans="1:16">
      <c r="H5" s="3"/>
      <c r="I5" s="12"/>
      <c r="J5" s="3"/>
      <c r="K5" s="4"/>
      <c r="L5" s="3"/>
    </row>
    <row r="6" spans="1:16">
      <c r="H6" s="3"/>
      <c r="I6" s="12"/>
      <c r="J6" s="3"/>
      <c r="K6" s="4"/>
      <c r="L6" s="3"/>
    </row>
    <row r="7" spans="1:16" ht="15.75" thickBot="1">
      <c r="A7" s="30" t="s">
        <v>139</v>
      </c>
      <c r="B7" s="30" t="s">
        <v>140</v>
      </c>
      <c r="C7" s="30" t="s">
        <v>141</v>
      </c>
      <c r="D7" s="30"/>
      <c r="E7" s="30" t="s">
        <v>143</v>
      </c>
      <c r="F7" s="30" t="s">
        <v>143</v>
      </c>
      <c r="G7" s="30" t="s">
        <v>144</v>
      </c>
      <c r="H7" s="30" t="s">
        <v>145</v>
      </c>
      <c r="I7" s="31" t="s">
        <v>146</v>
      </c>
      <c r="J7" s="32"/>
      <c r="K7" s="31" t="s">
        <v>147</v>
      </c>
      <c r="L7" s="33"/>
      <c r="M7" s="31" t="s">
        <v>148</v>
      </c>
      <c r="N7" s="31" t="s">
        <v>149</v>
      </c>
      <c r="O7" s="31" t="s">
        <v>150</v>
      </c>
      <c r="P7" s="34" t="s">
        <v>309</v>
      </c>
    </row>
    <row r="8" spans="1:16">
      <c r="A8" t="s">
        <v>322</v>
      </c>
      <c r="J8" s="45"/>
      <c r="L8" s="45"/>
    </row>
    <row r="9" spans="1:16">
      <c r="A9" t="s">
        <v>323</v>
      </c>
      <c r="B9" s="2">
        <v>42524</v>
      </c>
      <c r="C9" t="s">
        <v>324</v>
      </c>
      <c r="D9">
        <v>1</v>
      </c>
      <c r="E9" t="s">
        <v>325</v>
      </c>
      <c r="F9" t="s">
        <v>91</v>
      </c>
      <c r="G9" t="s">
        <v>23</v>
      </c>
      <c r="H9" t="s">
        <v>48</v>
      </c>
      <c r="I9" s="7">
        <v>6628.56</v>
      </c>
      <c r="J9" s="46" t="s">
        <v>340</v>
      </c>
      <c r="L9" s="45"/>
      <c r="M9" s="7">
        <v>-25818.81</v>
      </c>
      <c r="N9" s="42" t="s">
        <v>407</v>
      </c>
      <c r="P9" s="38" t="s">
        <v>406</v>
      </c>
    </row>
    <row r="10" spans="1:16">
      <c r="A10" t="s">
        <v>326</v>
      </c>
      <c r="B10" s="2">
        <v>42534</v>
      </c>
      <c r="C10" t="s">
        <v>327</v>
      </c>
      <c r="D10">
        <v>1</v>
      </c>
      <c r="E10" t="s">
        <v>328</v>
      </c>
      <c r="F10" t="s">
        <v>13</v>
      </c>
      <c r="G10" t="s">
        <v>23</v>
      </c>
      <c r="H10" t="s">
        <v>0</v>
      </c>
      <c r="J10" s="45"/>
      <c r="K10" s="7">
        <v>70422.149999999994</v>
      </c>
      <c r="L10" s="46" t="s">
        <v>342</v>
      </c>
      <c r="M10" s="7">
        <v>-96240.960000000006</v>
      </c>
    </row>
    <row r="11" spans="1:16">
      <c r="A11" t="s">
        <v>329</v>
      </c>
      <c r="B11" s="2">
        <v>42534</v>
      </c>
      <c r="C11" t="s">
        <v>330</v>
      </c>
      <c r="D11">
        <v>1</v>
      </c>
      <c r="E11" t="s">
        <v>331</v>
      </c>
      <c r="F11" t="s">
        <v>18</v>
      </c>
      <c r="G11" t="s">
        <v>23</v>
      </c>
      <c r="H11" t="s">
        <v>0</v>
      </c>
      <c r="I11" s="7">
        <v>10580.59</v>
      </c>
      <c r="J11" s="46" t="s">
        <v>339</v>
      </c>
      <c r="L11" s="45"/>
      <c r="M11" s="7">
        <v>-85660.37</v>
      </c>
      <c r="N11" s="40" t="s">
        <v>409</v>
      </c>
      <c r="P11" s="39" t="s">
        <v>408</v>
      </c>
    </row>
    <row r="12" spans="1:16">
      <c r="A12" t="s">
        <v>332</v>
      </c>
      <c r="B12" s="2">
        <v>42534</v>
      </c>
      <c r="C12" t="s">
        <v>333</v>
      </c>
      <c r="D12">
        <v>1</v>
      </c>
      <c r="E12" t="s">
        <v>334</v>
      </c>
      <c r="F12" t="s">
        <v>18</v>
      </c>
      <c r="G12" t="s">
        <v>23</v>
      </c>
      <c r="H12" t="s">
        <v>0</v>
      </c>
      <c r="I12" s="7">
        <v>13517.24</v>
      </c>
      <c r="J12" s="46" t="s">
        <v>341</v>
      </c>
      <c r="L12" s="45"/>
      <c r="M12" s="7">
        <v>-72143.13</v>
      </c>
      <c r="N12" s="40" t="s">
        <v>411</v>
      </c>
      <c r="P12" s="39" t="s">
        <v>410</v>
      </c>
    </row>
    <row r="13" spans="1:16">
      <c r="A13" t="s">
        <v>335</v>
      </c>
      <c r="B13" s="2">
        <v>42534</v>
      </c>
      <c r="C13" t="s">
        <v>336</v>
      </c>
      <c r="D13">
        <v>1</v>
      </c>
      <c r="E13" t="s">
        <v>337</v>
      </c>
      <c r="F13" t="s">
        <v>18</v>
      </c>
      <c r="G13" t="s">
        <v>23</v>
      </c>
      <c r="H13" t="s">
        <v>0</v>
      </c>
      <c r="I13" s="7">
        <v>70422.149999999994</v>
      </c>
      <c r="J13" s="46" t="s">
        <v>342</v>
      </c>
      <c r="L13" s="45"/>
      <c r="M13" s="7">
        <v>-1720.98</v>
      </c>
      <c r="N13" s="40" t="s">
        <v>413</v>
      </c>
      <c r="P13" s="39" t="s">
        <v>412</v>
      </c>
    </row>
    <row r="14" spans="1:16">
      <c r="H14" t="s">
        <v>137</v>
      </c>
      <c r="I14" s="7">
        <v>101148.54</v>
      </c>
      <c r="J14" s="46"/>
      <c r="K14" s="7">
        <v>70422.149999999994</v>
      </c>
      <c r="L14" s="46"/>
    </row>
    <row r="15" spans="1:16">
      <c r="H15" t="s">
        <v>138</v>
      </c>
      <c r="J15" s="45"/>
      <c r="L15" s="45"/>
      <c r="M15" s="7">
        <v>-1720.98</v>
      </c>
    </row>
    <row r="16" spans="1:16">
      <c r="A16" t="s">
        <v>321</v>
      </c>
    </row>
  </sheetData>
  <mergeCells count="3">
    <mergeCell ref="F2:G2"/>
    <mergeCell ref="F3:G3"/>
    <mergeCell ref="F4:G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0"/>
  <sheetViews>
    <sheetView workbookViewId="0">
      <selection activeCell="K18" sqref="K18"/>
    </sheetView>
  </sheetViews>
  <sheetFormatPr baseColWidth="10" defaultRowHeight="15"/>
  <cols>
    <col min="4" max="4" width="2" bestFit="1" customWidth="1"/>
    <col min="5" max="5" width="16.28515625" bestFit="1" customWidth="1"/>
    <col min="8" max="8" width="25.140625" bestFit="1" customWidth="1"/>
    <col min="10" max="10" width="3" customWidth="1"/>
    <col min="12" max="12" width="3" customWidth="1"/>
  </cols>
  <sheetData>
    <row r="1" spans="1:16">
      <c r="A1" s="5"/>
      <c r="H1" s="3"/>
      <c r="I1" s="12"/>
      <c r="J1" s="3"/>
      <c r="K1" s="4"/>
      <c r="L1" s="3"/>
    </row>
    <row r="2" spans="1:16">
      <c r="A2" s="5"/>
      <c r="F2" s="49" t="s">
        <v>343</v>
      </c>
      <c r="G2" s="49"/>
      <c r="H2" s="35"/>
      <c r="I2" s="35"/>
      <c r="J2" s="35"/>
      <c r="K2" s="35"/>
      <c r="L2" s="35"/>
    </row>
    <row r="3" spans="1:16">
      <c r="A3" s="5"/>
      <c r="F3" s="49" t="s">
        <v>344</v>
      </c>
      <c r="G3" s="49"/>
      <c r="H3" s="35"/>
      <c r="I3" s="35"/>
      <c r="J3" s="35"/>
      <c r="K3" s="35"/>
      <c r="L3" s="35"/>
    </row>
    <row r="4" spans="1:16">
      <c r="A4" s="5"/>
      <c r="D4" s="1"/>
      <c r="F4" s="49" t="s">
        <v>345</v>
      </c>
      <c r="G4" s="49"/>
      <c r="H4" s="35"/>
      <c r="I4" s="35"/>
      <c r="J4" s="35"/>
      <c r="K4" s="35"/>
      <c r="L4" s="35"/>
    </row>
    <row r="5" spans="1:16">
      <c r="H5" s="3"/>
      <c r="I5" s="12"/>
      <c r="J5" s="3"/>
      <c r="K5" s="4"/>
      <c r="L5" s="3"/>
    </row>
    <row r="6" spans="1:16">
      <c r="H6" s="3"/>
      <c r="I6" s="12"/>
      <c r="J6" s="3"/>
      <c r="K6" s="4"/>
      <c r="L6" s="3"/>
    </row>
    <row r="7" spans="1:16" ht="15.75" thickBot="1">
      <c r="A7" s="30" t="s">
        <v>139</v>
      </c>
      <c r="B7" s="30" t="s">
        <v>140</v>
      </c>
      <c r="C7" s="30" t="s">
        <v>141</v>
      </c>
      <c r="D7" s="30"/>
      <c r="E7" s="30" t="s">
        <v>143</v>
      </c>
      <c r="F7" s="30" t="s">
        <v>143</v>
      </c>
      <c r="G7" s="30" t="s">
        <v>144</v>
      </c>
      <c r="H7" s="30" t="s">
        <v>145</v>
      </c>
      <c r="I7" s="31" t="s">
        <v>146</v>
      </c>
      <c r="J7" s="32"/>
      <c r="K7" s="31" t="s">
        <v>147</v>
      </c>
      <c r="L7" s="33"/>
      <c r="M7" s="31" t="s">
        <v>148</v>
      </c>
      <c r="N7" s="31" t="s">
        <v>149</v>
      </c>
      <c r="O7" s="31" t="s">
        <v>150</v>
      </c>
      <c r="P7" s="34" t="s">
        <v>309</v>
      </c>
    </row>
    <row r="8" spans="1:16">
      <c r="J8" s="48"/>
      <c r="L8" s="48"/>
    </row>
    <row r="9" spans="1:16">
      <c r="A9" s="36" t="s">
        <v>346</v>
      </c>
      <c r="B9" s="2">
        <v>42669</v>
      </c>
      <c r="C9" t="s">
        <v>270</v>
      </c>
      <c r="D9" s="36">
        <v>1</v>
      </c>
      <c r="E9" s="36" t="s">
        <v>347</v>
      </c>
      <c r="F9" t="s">
        <v>22</v>
      </c>
      <c r="G9" t="s">
        <v>23</v>
      </c>
      <c r="H9" t="s">
        <v>348</v>
      </c>
      <c r="I9" s="7">
        <v>1784.27</v>
      </c>
      <c r="J9" s="45" t="s">
        <v>339</v>
      </c>
      <c r="L9" s="45"/>
      <c r="M9">
        <v>359.99</v>
      </c>
      <c r="N9" s="37"/>
    </row>
    <row r="10" spans="1:16">
      <c r="A10" s="36" t="s">
        <v>416</v>
      </c>
      <c r="B10" s="2">
        <v>42674</v>
      </c>
      <c r="C10">
        <v>30865</v>
      </c>
      <c r="D10">
        <v>1</v>
      </c>
      <c r="E10" t="s">
        <v>347</v>
      </c>
      <c r="F10" s="36" t="s">
        <v>417</v>
      </c>
      <c r="G10" s="36" t="s">
        <v>23</v>
      </c>
      <c r="H10" s="36" t="s">
        <v>418</v>
      </c>
      <c r="J10" s="45"/>
      <c r="K10">
        <v>360</v>
      </c>
      <c r="L10" s="45" t="s">
        <v>340</v>
      </c>
      <c r="M10">
        <f>+M9+I10-K10</f>
        <v>-9.9999999999909051E-3</v>
      </c>
    </row>
  </sheetData>
  <mergeCells count="3">
    <mergeCell ref="F2:G2"/>
    <mergeCell ref="F3:G3"/>
    <mergeCell ref="F4:G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3"/>
  <sheetViews>
    <sheetView tabSelected="1" workbookViewId="0">
      <selection activeCell="G17" sqref="G17"/>
    </sheetView>
  </sheetViews>
  <sheetFormatPr baseColWidth="10" defaultRowHeight="15"/>
  <cols>
    <col min="4" max="4" width="2" bestFit="1" customWidth="1"/>
    <col min="8" max="8" width="19.5703125" bestFit="1" customWidth="1"/>
    <col min="10" max="10" width="3.28515625" style="36" customWidth="1"/>
    <col min="12" max="12" width="3.28515625" style="36" customWidth="1"/>
  </cols>
  <sheetData>
    <row r="1" spans="1:16">
      <c r="A1" s="5"/>
      <c r="B1" s="36"/>
      <c r="C1" s="36"/>
      <c r="D1" s="36"/>
      <c r="E1" s="36"/>
      <c r="F1" s="36"/>
      <c r="G1" s="36"/>
      <c r="H1" s="3"/>
      <c r="I1" s="12"/>
      <c r="J1" s="3"/>
      <c r="K1" s="4"/>
      <c r="L1" s="3"/>
      <c r="M1" s="36"/>
      <c r="N1" s="36"/>
      <c r="O1" s="36"/>
      <c r="P1" s="36"/>
    </row>
    <row r="2" spans="1:16">
      <c r="A2" s="5"/>
      <c r="B2" s="36"/>
      <c r="C2" s="36"/>
      <c r="D2" s="36"/>
      <c r="E2" s="36"/>
      <c r="F2" s="35" t="s">
        <v>343</v>
      </c>
      <c r="G2" s="35"/>
      <c r="H2" s="35"/>
      <c r="I2" s="35"/>
      <c r="J2" s="35"/>
      <c r="K2" s="35"/>
      <c r="L2" s="35"/>
      <c r="M2" s="36"/>
      <c r="N2" s="36"/>
      <c r="O2" s="36"/>
      <c r="P2" s="36"/>
    </row>
    <row r="3" spans="1:16">
      <c r="A3" s="5"/>
      <c r="B3" s="36"/>
      <c r="C3" s="36"/>
      <c r="D3" s="36"/>
      <c r="E3" s="36"/>
      <c r="F3" s="49" t="s">
        <v>344</v>
      </c>
      <c r="G3" s="49"/>
      <c r="H3" s="35"/>
      <c r="I3" s="35"/>
      <c r="J3" s="35"/>
      <c r="K3" s="35"/>
      <c r="L3" s="35"/>
      <c r="M3" s="36"/>
      <c r="N3" s="36"/>
      <c r="O3" s="36"/>
      <c r="P3" s="36"/>
    </row>
    <row r="4" spans="1:16">
      <c r="A4" s="5"/>
      <c r="B4" s="36"/>
      <c r="C4" s="36"/>
      <c r="D4" s="1"/>
      <c r="E4" s="36"/>
      <c r="F4" s="49" t="s">
        <v>345</v>
      </c>
      <c r="G4" s="49"/>
      <c r="H4" s="35"/>
      <c r="I4" s="35"/>
      <c r="J4" s="35"/>
      <c r="K4" s="35"/>
      <c r="L4" s="35"/>
      <c r="M4" s="36"/>
      <c r="N4" s="36"/>
      <c r="O4" s="36"/>
      <c r="P4" s="36"/>
    </row>
    <row r="5" spans="1:16">
      <c r="A5" s="36"/>
      <c r="B5" s="36"/>
      <c r="C5" s="36"/>
      <c r="D5" s="36"/>
      <c r="E5" s="36"/>
      <c r="F5" s="36"/>
      <c r="G5" s="36"/>
      <c r="H5" s="3"/>
      <c r="I5" s="12"/>
      <c r="J5" s="3"/>
      <c r="K5" s="4"/>
      <c r="L5" s="3"/>
      <c r="M5" s="36"/>
      <c r="N5" s="36"/>
      <c r="O5" s="36"/>
      <c r="P5" s="36"/>
    </row>
    <row r="6" spans="1:16">
      <c r="A6" s="36"/>
      <c r="B6" s="36"/>
      <c r="C6" s="36"/>
      <c r="D6" s="36"/>
      <c r="E6" s="36"/>
      <c r="F6" s="36"/>
      <c r="G6" s="36"/>
      <c r="H6" s="3"/>
      <c r="I6" s="12"/>
      <c r="J6" s="3"/>
      <c r="K6" s="4"/>
      <c r="L6" s="3"/>
      <c r="M6" s="36"/>
      <c r="N6" s="36"/>
      <c r="O6" s="36"/>
      <c r="P6" s="36"/>
    </row>
    <row r="7" spans="1:16" ht="15.75" thickBot="1">
      <c r="A7" s="30" t="s">
        <v>139</v>
      </c>
      <c r="B7" s="30" t="s">
        <v>140</v>
      </c>
      <c r="C7" s="30" t="s">
        <v>141</v>
      </c>
      <c r="D7" s="30"/>
      <c r="E7" s="30" t="s">
        <v>143</v>
      </c>
      <c r="F7" s="30" t="s">
        <v>143</v>
      </c>
      <c r="G7" s="30" t="s">
        <v>144</v>
      </c>
      <c r="H7" s="30" t="s">
        <v>145</v>
      </c>
      <c r="I7" s="31" t="s">
        <v>146</v>
      </c>
      <c r="J7" s="32"/>
      <c r="K7" s="31" t="s">
        <v>147</v>
      </c>
      <c r="L7" s="33"/>
      <c r="M7" s="31" t="s">
        <v>148</v>
      </c>
      <c r="N7" s="31" t="s">
        <v>149</v>
      </c>
      <c r="O7" s="31" t="s">
        <v>150</v>
      </c>
      <c r="P7" s="34" t="s">
        <v>309</v>
      </c>
    </row>
    <row r="8" spans="1:16">
      <c r="H8" t="s">
        <v>420</v>
      </c>
      <c r="J8" s="47"/>
      <c r="L8" s="47"/>
      <c r="M8">
        <v>-0.01</v>
      </c>
    </row>
    <row r="9" spans="1:16">
      <c r="A9" t="s">
        <v>421</v>
      </c>
      <c r="B9" s="2">
        <v>42692</v>
      </c>
      <c r="C9" t="s">
        <v>422</v>
      </c>
      <c r="D9">
        <v>1</v>
      </c>
      <c r="E9" t="s">
        <v>423</v>
      </c>
      <c r="F9" t="s">
        <v>13</v>
      </c>
      <c r="G9" t="s">
        <v>23</v>
      </c>
      <c r="H9" t="s">
        <v>0</v>
      </c>
      <c r="J9" s="47"/>
      <c r="K9" s="7">
        <v>5320</v>
      </c>
      <c r="L9" s="47">
        <v>1</v>
      </c>
      <c r="M9" s="7">
        <v>-5320.01</v>
      </c>
    </row>
    <row r="10" spans="1:16">
      <c r="A10" t="s">
        <v>424</v>
      </c>
      <c r="B10" s="2">
        <v>42692</v>
      </c>
      <c r="C10" t="s">
        <v>425</v>
      </c>
      <c r="D10">
        <v>1</v>
      </c>
      <c r="E10" t="s">
        <v>426</v>
      </c>
      <c r="F10" t="s">
        <v>91</v>
      </c>
      <c r="G10" t="s">
        <v>23</v>
      </c>
      <c r="H10" t="s">
        <v>0</v>
      </c>
      <c r="I10" s="7">
        <v>5320</v>
      </c>
      <c r="J10" s="47">
        <v>1</v>
      </c>
      <c r="L10" s="47"/>
      <c r="M10">
        <v>-0.01</v>
      </c>
    </row>
    <row r="11" spans="1:16">
      <c r="H11" t="s">
        <v>137</v>
      </c>
      <c r="I11" s="7">
        <v>5320</v>
      </c>
      <c r="J11" s="47"/>
      <c r="K11" s="7">
        <v>5320</v>
      </c>
      <c r="L11" s="47"/>
    </row>
    <row r="12" spans="1:16">
      <c r="H12" t="s">
        <v>138</v>
      </c>
      <c r="J12" s="47"/>
      <c r="L12" s="45"/>
      <c r="M12">
        <v>-0.01</v>
      </c>
    </row>
    <row r="13" spans="1:16">
      <c r="A13" t="s">
        <v>321</v>
      </c>
    </row>
  </sheetData>
  <mergeCells count="2">
    <mergeCell ref="F3:G3"/>
    <mergeCell ref="F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ABR</vt:lpstr>
      <vt:lpstr>MAY</vt:lpstr>
      <vt:lpstr>JUN</vt:lpstr>
      <vt:lpstr>OCT</vt:lpstr>
      <vt:lpstr>NOV</vt:lpstr>
      <vt:lpstr>ABR!Área_de_impresión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cp:lastPrinted>2016-10-26T21:07:04Z</cp:lastPrinted>
  <dcterms:created xsi:type="dcterms:W3CDTF">2016-05-03T17:51:32Z</dcterms:created>
  <dcterms:modified xsi:type="dcterms:W3CDTF">2017-01-16T17:01:16Z</dcterms:modified>
</cp:coreProperties>
</file>