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 activeTab="4"/>
  </bookViews>
  <sheets>
    <sheet name="14 Y 15" sheetId="1" r:id="rId1"/>
    <sheet name="16" sheetId="3" r:id="rId2"/>
    <sheet name="AJUSTE" sheetId="5" r:id="rId3"/>
    <sheet name="DIFERENCIAS" sheetId="4" r:id="rId4"/>
    <sheet name="Hoja1" sheetId="6" r:id="rId5"/>
  </sheets>
  <definedNames>
    <definedName name="_xlnm._FilterDatabase" localSheetId="0" hidden="1">'14 Y 15'!$A$4:$K$118</definedName>
    <definedName name="_xlnm._FilterDatabase" localSheetId="1" hidden="1">'16'!$A$4:$J$47</definedName>
  </definedNames>
  <calcPr calcId="124519"/>
  <fileRecoveryPr repairLoad="1"/>
</workbook>
</file>

<file path=xl/calcChain.xml><?xml version="1.0" encoding="utf-8"?>
<calcChain xmlns="http://schemas.openxmlformats.org/spreadsheetml/2006/main">
  <c r="H16" i="4"/>
  <c r="L4" i="1"/>
  <c r="H5" i="4"/>
  <c r="H6"/>
  <c r="H7"/>
  <c r="H8"/>
  <c r="H9"/>
  <c r="H10"/>
  <c r="H4"/>
  <c r="K7" i="1"/>
  <c r="K118" l="1"/>
  <c r="K114"/>
  <c r="K111"/>
  <c r="K107"/>
  <c r="K101"/>
  <c r="K97"/>
  <c r="K93"/>
  <c r="K89"/>
  <c r="K86"/>
  <c r="K81"/>
  <c r="K77"/>
  <c r="K59"/>
  <c r="K55"/>
  <c r="K52"/>
  <c r="K47"/>
  <c r="K43"/>
  <c r="K39"/>
  <c r="K33"/>
  <c r="K30"/>
  <c r="K27"/>
  <c r="K25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K17"/>
  <c r="K11"/>
</calcChain>
</file>

<file path=xl/sharedStrings.xml><?xml version="1.0" encoding="utf-8"?>
<sst xmlns="http://schemas.openxmlformats.org/spreadsheetml/2006/main" count="898" uniqueCount="303">
  <si>
    <t>Saldo Inicial</t>
  </si>
  <si>
    <t>D  1,480</t>
  </si>
  <si>
    <t>RENTAENE15</t>
  </si>
  <si>
    <t>Compra  RENTA</t>
  </si>
  <si>
    <t>LJIMENEZ</t>
  </si>
  <si>
    <t>LJIMENEZ:LEAL CORONA JOSE ANTONIO</t>
  </si>
  <si>
    <t>D  1,486</t>
  </si>
  <si>
    <t>LJIMENEZ:MULDOON BABLOT CECILIA</t>
  </si>
  <si>
    <t>D  2,663</t>
  </si>
  <si>
    <t>A9415</t>
  </si>
  <si>
    <t>Contrarecibo con IVA</t>
  </si>
  <si>
    <t>LJIMENEZ:FERNANDO LUGO GARCIA PELAY</t>
  </si>
  <si>
    <t>Poliza Contable de E</t>
  </si>
  <si>
    <t>MCANO</t>
  </si>
  <si>
    <t>D  1,463</t>
  </si>
  <si>
    <t>LJIMENEZ:CAMPERO CRUZ ALFONSO</t>
  </si>
  <si>
    <t>D    114</t>
  </si>
  <si>
    <t>D    116</t>
  </si>
  <si>
    <t>RENTAFEB15</t>
  </si>
  <si>
    <t>D    117</t>
  </si>
  <si>
    <t>D  1,938</t>
  </si>
  <si>
    <t>A000009821</t>
  </si>
  <si>
    <t>Compra con IVA</t>
  </si>
  <si>
    <t>D    579</t>
  </si>
  <si>
    <t>D  1,656</t>
  </si>
  <si>
    <t>P000009925</t>
  </si>
  <si>
    <t>D  1,658</t>
  </si>
  <si>
    <t>P000009926</t>
  </si>
  <si>
    <t>D    211</t>
  </si>
  <si>
    <t>D    427</t>
  </si>
  <si>
    <t>P000010406</t>
  </si>
  <si>
    <t>D    428</t>
  </si>
  <si>
    <t>P000010407</t>
  </si>
  <si>
    <t>D  1,822</t>
  </si>
  <si>
    <t>LJIMENEZ:AGUILA MENDEZ PEDRO SERGIO</t>
  </si>
  <si>
    <t>D  1,831</t>
  </si>
  <si>
    <t>Poliza Contable de D</t>
  </si>
  <si>
    <t>D    833</t>
  </si>
  <si>
    <t>P000010603</t>
  </si>
  <si>
    <t>D    836</t>
  </si>
  <si>
    <t>P000010604</t>
  </si>
  <si>
    <t>D     42</t>
  </si>
  <si>
    <t>D  1,355</t>
  </si>
  <si>
    <t>P000010913</t>
  </si>
  <si>
    <t>D  1,360</t>
  </si>
  <si>
    <t>P000010914</t>
  </si>
  <si>
    <t>D  1,090</t>
  </si>
  <si>
    <t>D  1,289</t>
  </si>
  <si>
    <t>P000011119</t>
  </si>
  <si>
    <t>D  1,291</t>
  </si>
  <si>
    <t>D    445</t>
  </si>
  <si>
    <t>LJIMENEZ:RENTA BODEGA CELAYA</t>
  </si>
  <si>
    <t>D  1,283</t>
  </si>
  <si>
    <t>RENTA-AGOS</t>
  </si>
  <si>
    <t>D  1,285</t>
  </si>
  <si>
    <t>D     83</t>
  </si>
  <si>
    <t>D     87</t>
  </si>
  <si>
    <t>REN-SEPTIE</t>
  </si>
  <si>
    <t>D     88</t>
  </si>
  <si>
    <t>RENT-SEPTI</t>
  </si>
  <si>
    <t>D  1,092</t>
  </si>
  <si>
    <t>D  1,107</t>
  </si>
  <si>
    <t>LJIMENEZ:ESPINOSA MOLSALVO MARIANA</t>
  </si>
  <si>
    <t>D    180</t>
  </si>
  <si>
    <t>D    841</t>
  </si>
  <si>
    <t>OCTUBRE001</t>
  </si>
  <si>
    <t>D    844</t>
  </si>
  <si>
    <t>D  2,783</t>
  </si>
  <si>
    <t>A000000457</t>
  </si>
  <si>
    <t>LJIMENEZ:BAUMBERGUER DETRAZ PEDRO</t>
  </si>
  <si>
    <t>D     77</t>
  </si>
  <si>
    <t>LJIMENEZ:CAMPERO CRUZ ALFONSO RENTA</t>
  </si>
  <si>
    <t>D  1,755</t>
  </si>
  <si>
    <t>P000012384</t>
  </si>
  <si>
    <t>D  1,760</t>
  </si>
  <si>
    <t>P000012385</t>
  </si>
  <si>
    <t>D  1,046</t>
  </si>
  <si>
    <t>LJIMENEZ:CAMPERO CRUZ ALFONSO-RENTA</t>
  </si>
  <si>
    <t>D  1,051</t>
  </si>
  <si>
    <t>D  1,058</t>
  </si>
  <si>
    <t>P000012635</t>
  </si>
  <si>
    <t>LJIMENEZ:MULDOON BABLOT CECILIA-REN</t>
  </si>
  <si>
    <t>D  1,062</t>
  </si>
  <si>
    <t>P000012636</t>
  </si>
  <si>
    <t>LJIMENEZ:LEAL CORONA JOSE ANTONIO-R</t>
  </si>
  <si>
    <t>12-A</t>
  </si>
  <si>
    <t>10-A</t>
  </si>
  <si>
    <t>11-A</t>
  </si>
  <si>
    <t>X</t>
  </si>
  <si>
    <t>325-006</t>
  </si>
  <si>
    <t>D  1,538</t>
  </si>
  <si>
    <t>RENTAENE14</t>
  </si>
  <si>
    <t>D  1,539</t>
  </si>
  <si>
    <t>D  2,165</t>
  </si>
  <si>
    <t>D  1,390</t>
  </si>
  <si>
    <t>RENTAFEB14</t>
  </si>
  <si>
    <t>D  1,391</t>
  </si>
  <si>
    <t>D  1,586</t>
  </si>
  <si>
    <t>E    272</t>
  </si>
  <si>
    <t>IMP.CED.</t>
  </si>
  <si>
    <t>IMPTO.CEDULAR</t>
  </si>
  <si>
    <t>D    166</t>
  </si>
  <si>
    <t>RENTAMAR14</t>
  </si>
  <si>
    <t>D    169</t>
  </si>
  <si>
    <t>D    186</t>
  </si>
  <si>
    <t>D    584</t>
  </si>
  <si>
    <t>ARHD000135</t>
  </si>
  <si>
    <t>Contrarecibo de Hono</t>
  </si>
  <si>
    <t>LJIMENEZ:RENDON DE LA HOZ JOSE DE L</t>
  </si>
  <si>
    <t>E    263</t>
  </si>
  <si>
    <t>IMPTO.CED</t>
  </si>
  <si>
    <t>IMPTO CED.</t>
  </si>
  <si>
    <t>E    264</t>
  </si>
  <si>
    <t>IMPTO.CED.</t>
  </si>
  <si>
    <t>D    690</t>
  </si>
  <si>
    <t>RENTAABR14</t>
  </si>
  <si>
    <t>D    694</t>
  </si>
  <si>
    <t>D    698</t>
  </si>
  <si>
    <t>D  1,726</t>
  </si>
  <si>
    <t>COMABRIL14</t>
  </si>
  <si>
    <t>D  1,728</t>
  </si>
  <si>
    <t>D    250</t>
  </si>
  <si>
    <t>D    691</t>
  </si>
  <si>
    <t>BAJA: LJIMENEZ:LEAL CORONA JOSE ANT</t>
  </si>
  <si>
    <t>D  1,833</t>
  </si>
  <si>
    <t>D  1,689</t>
  </si>
  <si>
    <t>RENTAMAY14</t>
  </si>
  <si>
    <t>D  1,691</t>
  </si>
  <si>
    <t>D    649</t>
  </si>
  <si>
    <t>RENTAJUN14</t>
  </si>
  <si>
    <t>D    650</t>
  </si>
  <si>
    <t>D    637</t>
  </si>
  <si>
    <t>D    412</t>
  </si>
  <si>
    <t>RENTAJUL14</t>
  </si>
  <si>
    <t>D    413</t>
  </si>
  <si>
    <t>D    710</t>
  </si>
  <si>
    <t>D    673</t>
  </si>
  <si>
    <t>CAMPERO CRUZ ALFONSO</t>
  </si>
  <si>
    <t>D    676</t>
  </si>
  <si>
    <t>BAJA: CAMPERO CRUZ ALFONSO</t>
  </si>
  <si>
    <t>D    677</t>
  </si>
  <si>
    <t>D    703</t>
  </si>
  <si>
    <t>D    709</t>
  </si>
  <si>
    <t>RENTAAGO14</t>
  </si>
  <si>
    <t>D  1,333</t>
  </si>
  <si>
    <t>RENTASEP14</t>
  </si>
  <si>
    <t>D  1,334</t>
  </si>
  <si>
    <t>D  1,415</t>
  </si>
  <si>
    <t>D  1,420</t>
  </si>
  <si>
    <t>D    894</t>
  </si>
  <si>
    <t>RENTAOCT14</t>
  </si>
  <si>
    <t>D    895</t>
  </si>
  <si>
    <t>D    896</t>
  </si>
  <si>
    <t>D    897</t>
  </si>
  <si>
    <t>D  1,037</t>
  </si>
  <si>
    <t>RENTANOV14</t>
  </si>
  <si>
    <t>D  1,038</t>
  </si>
  <si>
    <t>D  1,923</t>
  </si>
  <si>
    <t>D  1,927</t>
  </si>
  <si>
    <t>D  2,311</t>
  </si>
  <si>
    <t>D  2,344</t>
  </si>
  <si>
    <t>RENTADIC14</t>
  </si>
  <si>
    <t>D  2,348</t>
  </si>
  <si>
    <t>D  1,329</t>
  </si>
  <si>
    <t>E    256</t>
  </si>
  <si>
    <t>E    230</t>
  </si>
  <si>
    <t>PGO.CEDULA</t>
  </si>
  <si>
    <t>PAGO IMPTO.CEDULAR</t>
  </si>
  <si>
    <t>E    222</t>
  </si>
  <si>
    <t>PGOCEDULAR</t>
  </si>
  <si>
    <t>PAGO CEDULAR MES ABRIL 2015</t>
  </si>
  <si>
    <t>D  2,475</t>
  </si>
  <si>
    <t>CED SADFGT</t>
  </si>
  <si>
    <t>PAGO CEDULAR MAYO 2015</t>
  </si>
  <si>
    <t>D  2,550</t>
  </si>
  <si>
    <t>CED JUNIO</t>
  </si>
  <si>
    <t>LJIMENEZ:PAGO IMPTO CEDULAR JUNIO 2</t>
  </si>
  <si>
    <t>D  2,280</t>
  </si>
  <si>
    <t>PAGO CED07</t>
  </si>
  <si>
    <t>PAGO DE IMPUESTO CEDULAR JUL 2</t>
  </si>
  <si>
    <t>E    248</t>
  </si>
  <si>
    <t>BBVA-TRANS</t>
  </si>
  <si>
    <t>SEC AD Y FIN DE GUANAJUATO GEG</t>
  </si>
  <si>
    <t>1-A</t>
  </si>
  <si>
    <t>2-A</t>
  </si>
  <si>
    <t>3-A</t>
  </si>
  <si>
    <t>4-A</t>
  </si>
  <si>
    <t>5-A</t>
  </si>
  <si>
    <t>6-A</t>
  </si>
  <si>
    <t>7-A</t>
  </si>
  <si>
    <t>8-A</t>
  </si>
  <si>
    <t>9-A</t>
  </si>
  <si>
    <t>12-b</t>
  </si>
  <si>
    <t>hono</t>
  </si>
  <si>
    <t>325-007</t>
  </si>
  <si>
    <t>arre</t>
  </si>
  <si>
    <t>PAGO DE ENERO 2014</t>
  </si>
  <si>
    <t>PAGO DE FEBRERO 2014</t>
  </si>
  <si>
    <t>A PAGAR</t>
  </si>
  <si>
    <t>PAGO HONORARIOS MAR 14</t>
  </si>
  <si>
    <t>PAGO ARRENDAMIENTO MAR 14</t>
  </si>
  <si>
    <t>INCLUYE RECARGOS</t>
  </si>
  <si>
    <t>PAGO HONORARIOS ABR 14</t>
  </si>
  <si>
    <t>PAGO ARRENDAMIENTO ABR 14</t>
  </si>
  <si>
    <t>PAGO ARRENDAMIENTO MAY 14</t>
  </si>
  <si>
    <t>PAGO ARRENDAMIENTO JUN 14</t>
  </si>
  <si>
    <t>PAGO ARRENDAMIENTO JUL 14</t>
  </si>
  <si>
    <t>PAGO ARRENDAMIENTO AGO 14</t>
  </si>
  <si>
    <t>PAGO ARRENDAMIENTO SEP 14</t>
  </si>
  <si>
    <t>PAGO ARRENDAMEINTO OCT 14</t>
  </si>
  <si>
    <t>PAGO ARRENDAMIENTO NOV 14</t>
  </si>
  <si>
    <t>PAGO HONORARIOS NOV 14</t>
  </si>
  <si>
    <t>PAGO ARRENDAMIENTO DIC 14</t>
  </si>
  <si>
    <t>PAGO ARRENDAMIENTO ENE 15</t>
  </si>
  <si>
    <t>Cuenta  325-006              IMPUESTO CEDULAR ARRENDAMIENTO</t>
  </si>
  <si>
    <t>D    418</t>
  </si>
  <si>
    <t>D    419</t>
  </si>
  <si>
    <t>D    719</t>
  </si>
  <si>
    <t>D  1,408</t>
  </si>
  <si>
    <t>D  1,411</t>
  </si>
  <si>
    <t>D  1,412</t>
  </si>
  <si>
    <t>D    448</t>
  </si>
  <si>
    <t>D    974</t>
  </si>
  <si>
    <t>D  1,074</t>
  </si>
  <si>
    <t>LJIMENEZ:CAMPERO CRUZ ALFONZO -RENT</t>
  </si>
  <si>
    <t>D  2,857</t>
  </si>
  <si>
    <t>LJIMENEZ:PAGO IMPUESTO CEDULAR</t>
  </si>
  <si>
    <t>D  2,814</t>
  </si>
  <si>
    <t>D    393</t>
  </si>
  <si>
    <t>D    397</t>
  </si>
  <si>
    <t>D  2,806</t>
  </si>
  <si>
    <t>PAGO IMPUESTO CED HON. MAR 16</t>
  </si>
  <si>
    <t>PAGO IMPUESTO CED ARREN. MAR 1</t>
  </si>
  <si>
    <t>D    510</t>
  </si>
  <si>
    <t>D    511</t>
  </si>
  <si>
    <t>E    152</t>
  </si>
  <si>
    <t>CEDULAR</t>
  </si>
  <si>
    <t>LCAMPOS</t>
  </si>
  <si>
    <t>PAGO IMPUESTO CEDULAR ABRIL 16</t>
  </si>
  <si>
    <t>D  2,757</t>
  </si>
  <si>
    <t>D     37</t>
  </si>
  <si>
    <t>D     38</t>
  </si>
  <si>
    <t>D    657</t>
  </si>
  <si>
    <t>PAGO IMPUESTO CEDULAR MAY 16</t>
  </si>
  <si>
    <t>D  2,840</t>
  </si>
  <si>
    <t>D  3,006</t>
  </si>
  <si>
    <t>LJIMENEZ:BAJA CAMPERO CRUZ ALONSO D</t>
  </si>
  <si>
    <t>D     23</t>
  </si>
  <si>
    <t>D     27</t>
  </si>
  <si>
    <t>D    395</t>
  </si>
  <si>
    <t>BAJA: LJIMENEZ:CAMPERO CRUZ ALFONSO</t>
  </si>
  <si>
    <t>D    405</t>
  </si>
  <si>
    <t>LJIMENEZ:BAJA CAMPERO CRUZ ALFONSO</t>
  </si>
  <si>
    <t>D  1,068</t>
  </si>
  <si>
    <t>PAGO IMPUESTO CEDULAR JUN 16</t>
  </si>
  <si>
    <t>PAGO HONORARIOS ENE 15</t>
  </si>
  <si>
    <t xml:space="preserve">CON RECARGOS </t>
  </si>
  <si>
    <t>PAGO ARRENDAMIENTO FEB 15</t>
  </si>
  <si>
    <t>PAGO HONORARIOS FEB 15</t>
  </si>
  <si>
    <t>PAGO ARRENDAMIENTO MAR 15</t>
  </si>
  <si>
    <t>PAGO ARRENDAMIENTO ABR 15</t>
  </si>
  <si>
    <t>PAGO HONORARIOS ABR 15</t>
  </si>
  <si>
    <t>PAGO ARRENDAMIENTO MAY 15</t>
  </si>
  <si>
    <t>PAGO ARRENDAMIENTO JUN 15</t>
  </si>
  <si>
    <t>PAGO ARRENDAMIENTO JUL 15</t>
  </si>
  <si>
    <t>PAGO ARRENDAMIENTO AGO 15</t>
  </si>
  <si>
    <t>PAGO ARRENDAMIENTO SEP 15</t>
  </si>
  <si>
    <t>PAGOS HONORARIOS SEP 15</t>
  </si>
  <si>
    <t>PAGO ARRENDAMIENTO OCT 15</t>
  </si>
  <si>
    <t>CON RECARGOS</t>
  </si>
  <si>
    <t>PAGO HONORARIOS OCT 15</t>
  </si>
  <si>
    <t>PAGO ARRENDAMIENTO NOV 15</t>
  </si>
  <si>
    <t>PAGO ARRENDAMIENTO DIC 15</t>
  </si>
  <si>
    <t>PAGO HONORARIOS DIC 15</t>
  </si>
  <si>
    <t>CON RECARGO Y ACTUALIZACION</t>
  </si>
  <si>
    <t>CONTABILIDAD</t>
  </si>
  <si>
    <t>IMPORTE</t>
  </si>
  <si>
    <t>DIFENRENCIA</t>
  </si>
  <si>
    <t>PAGO</t>
  </si>
  <si>
    <t>ENERO</t>
  </si>
  <si>
    <t>PAGADA EN MARZO 16</t>
  </si>
  <si>
    <t>FEBRERO</t>
  </si>
  <si>
    <t>MARZO</t>
  </si>
  <si>
    <t>ABRIL</t>
  </si>
  <si>
    <t>MAYO</t>
  </si>
  <si>
    <t>JUNIO</t>
  </si>
  <si>
    <t>JULIO</t>
  </si>
  <si>
    <t>AGOSTO</t>
  </si>
  <si>
    <t>65 DIFERENCIA POR RECARGOS</t>
  </si>
  <si>
    <t>SEPTIEMBRE</t>
  </si>
  <si>
    <t>OCTUBRE</t>
  </si>
  <si>
    <t>NOVIEMBRE</t>
  </si>
  <si>
    <t>DICIEMBRE</t>
  </si>
  <si>
    <t xml:space="preserve">ACTULIZACIONES </t>
  </si>
  <si>
    <t>RECARGOS</t>
  </si>
  <si>
    <t>POLIZA  31/12/2015</t>
  </si>
  <si>
    <t xml:space="preserve">NO DEDUCIBLES </t>
  </si>
  <si>
    <t xml:space="preserve">RECARGOS </t>
  </si>
  <si>
    <t>ACTUALIZACION</t>
  </si>
  <si>
    <t>PAGO IMPUESTO CEDULAR</t>
  </si>
  <si>
    <t>ENERO ARRENDAMIENTO</t>
  </si>
  <si>
    <t>FEBRERO ARRENDAMIENTO</t>
  </si>
  <si>
    <t xml:space="preserve">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</si>
</sst>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70C0"/>
      <name val="Arial"/>
      <family val="2"/>
    </font>
    <font>
      <b/>
      <sz val="8"/>
      <color rgb="FF0000FF"/>
      <name val="Arial"/>
      <family val="2"/>
    </font>
    <font>
      <b/>
      <sz val="8"/>
      <color rgb="FF00B050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43" fontId="2" fillId="0" borderId="0" xfId="1" applyFont="1"/>
    <xf numFmtId="1" fontId="3" fillId="0" borderId="0" xfId="1" applyNumberFormat="1" applyFont="1" applyAlignment="1">
      <alignment horizontal="center"/>
    </xf>
    <xf numFmtId="14" fontId="2" fillId="0" borderId="0" xfId="0" applyNumberFormat="1" applyFont="1"/>
    <xf numFmtId="0" fontId="2" fillId="0" borderId="1" xfId="0" applyFont="1" applyBorder="1"/>
    <xf numFmtId="14" fontId="2" fillId="0" borderId="1" xfId="0" applyNumberFormat="1" applyFont="1" applyBorder="1"/>
    <xf numFmtId="43" fontId="2" fillId="0" borderId="1" xfId="1" applyFont="1" applyBorder="1"/>
    <xf numFmtId="1" fontId="3" fillId="0" borderId="1" xfId="1" applyNumberFormat="1" applyFont="1" applyBorder="1" applyAlignment="1">
      <alignment horizontal="center"/>
    </xf>
    <xf numFmtId="43" fontId="2" fillId="2" borderId="0" xfId="1" applyFont="1" applyFill="1"/>
    <xf numFmtId="0" fontId="2" fillId="0" borderId="2" xfId="0" applyFont="1" applyBorder="1"/>
    <xf numFmtId="14" fontId="2" fillId="0" borderId="2" xfId="0" applyNumberFormat="1" applyFont="1" applyBorder="1"/>
    <xf numFmtId="43" fontId="2" fillId="0" borderId="2" xfId="1" applyFont="1" applyBorder="1"/>
    <xf numFmtId="1" fontId="3" fillId="0" borderId="2" xfId="1" applyNumberFormat="1" applyFont="1" applyBorder="1" applyAlignment="1">
      <alignment horizontal="center"/>
    </xf>
    <xf numFmtId="0" fontId="2" fillId="0" borderId="0" xfId="0" applyFont="1" applyBorder="1"/>
    <xf numFmtId="14" fontId="2" fillId="0" borderId="0" xfId="0" applyNumberFormat="1" applyFont="1" applyBorder="1"/>
    <xf numFmtId="43" fontId="2" fillId="0" borderId="0" xfId="1" applyFont="1" applyBorder="1"/>
    <xf numFmtId="1" fontId="3" fillId="0" borderId="0" xfId="1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4" fillId="0" borderId="0" xfId="1" applyNumberFormat="1" applyFont="1"/>
    <xf numFmtId="0" fontId="4" fillId="0" borderId="1" xfId="1" applyNumberFormat="1" applyFont="1" applyBorder="1"/>
    <xf numFmtId="0" fontId="4" fillId="0" borderId="2" xfId="1" applyNumberFormat="1" applyFont="1" applyBorder="1"/>
    <xf numFmtId="0" fontId="4" fillId="0" borderId="0" xfId="1" applyNumberFormat="1" applyFont="1" applyBorder="1"/>
    <xf numFmtId="164" fontId="2" fillId="3" borderId="0" xfId="1" applyNumberFormat="1" applyFont="1" applyFill="1" applyAlignment="1"/>
    <xf numFmtId="164" fontId="2" fillId="3" borderId="1" xfId="1" applyNumberFormat="1" applyFont="1" applyFill="1" applyBorder="1" applyAlignment="1"/>
    <xf numFmtId="164" fontId="2" fillId="3" borderId="2" xfId="1" applyNumberFormat="1" applyFont="1" applyFill="1" applyBorder="1" applyAlignment="1"/>
    <xf numFmtId="164" fontId="2" fillId="3" borderId="0" xfId="1" applyNumberFormat="1" applyFont="1" applyFill="1" applyBorder="1" applyAlignment="1"/>
    <xf numFmtId="164" fontId="4" fillId="0" borderId="1" xfId="1" applyNumberFormat="1" applyFont="1" applyBorder="1"/>
    <xf numFmtId="43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1" applyNumberFormat="1" applyFont="1"/>
    <xf numFmtId="0" fontId="5" fillId="0" borderId="0" xfId="0" applyFont="1"/>
    <xf numFmtId="0" fontId="5" fillId="0" borderId="1" xfId="1" applyNumberFormat="1" applyFont="1" applyBorder="1"/>
    <xf numFmtId="43" fontId="6" fillId="0" borderId="0" xfId="1" applyFont="1"/>
    <xf numFmtId="43" fontId="6" fillId="0" borderId="0" xfId="1" applyFont="1" applyBorder="1"/>
    <xf numFmtId="43" fontId="6" fillId="0" borderId="1" xfId="1" applyFont="1" applyBorder="1"/>
    <xf numFmtId="0" fontId="0" fillId="0" borderId="0" xfId="0"/>
    <xf numFmtId="164" fontId="2" fillId="0" borderId="0" xfId="1" applyNumberFormat="1" applyFont="1" applyFill="1" applyBorder="1" applyAlignment="1"/>
    <xf numFmtId="0" fontId="2" fillId="0" borderId="0" xfId="0" applyFo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2" fillId="0" borderId="0" xfId="1" applyNumberFormat="1" applyFont="1"/>
    <xf numFmtId="164" fontId="2" fillId="0" borderId="8" xfId="0" applyNumberFormat="1" applyFont="1" applyBorder="1"/>
    <xf numFmtId="164" fontId="2" fillId="0" borderId="0" xfId="0" applyNumberFormat="1" applyFont="1" applyFill="1" applyBorder="1"/>
    <xf numFmtId="0" fontId="6" fillId="0" borderId="4" xfId="0" applyFont="1" applyBorder="1" applyAlignment="1">
      <alignment horizontal="center"/>
    </xf>
    <xf numFmtId="164" fontId="2" fillId="0" borderId="0" xfId="1" applyNumberFormat="1" applyFont="1" applyFill="1" applyBorder="1"/>
    <xf numFmtId="0" fontId="2" fillId="0" borderId="1" xfId="0" applyFont="1" applyBorder="1"/>
    <xf numFmtId="0" fontId="2" fillId="4" borderId="0" xfId="0" applyFont="1" applyFill="1"/>
    <xf numFmtId="0" fontId="6" fillId="5" borderId="2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164" fontId="2" fillId="5" borderId="0" xfId="0" applyNumberFormat="1" applyFont="1" applyFill="1" applyBorder="1"/>
    <xf numFmtId="164" fontId="2" fillId="0" borderId="1" xfId="1" applyNumberFormat="1" applyFont="1" applyFill="1" applyBorder="1" applyAlignment="1"/>
    <xf numFmtId="164" fontId="2" fillId="0" borderId="1" xfId="0" applyNumberFormat="1" applyFont="1" applyFill="1" applyBorder="1"/>
    <xf numFmtId="164" fontId="2" fillId="0" borderId="9" xfId="1" applyNumberFormat="1" applyFont="1" applyBorder="1"/>
    <xf numFmtId="164" fontId="2" fillId="4" borderId="0" xfId="1" applyNumberFormat="1" applyFont="1" applyFill="1" applyBorder="1" applyAlignment="1"/>
    <xf numFmtId="164" fontId="2" fillId="4" borderId="0" xfId="1" applyNumberFormat="1" applyFont="1" applyFill="1" applyBorder="1"/>
    <xf numFmtId="164" fontId="2" fillId="0" borderId="1" xfId="1" applyNumberFormat="1" applyFont="1" applyBorder="1"/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Fill="1" applyBorder="1"/>
    <xf numFmtId="43" fontId="2" fillId="0" borderId="0" xfId="1" applyFont="1"/>
    <xf numFmtId="0" fontId="2" fillId="0" borderId="1" xfId="0" applyFont="1" applyBorder="1"/>
    <xf numFmtId="43" fontId="2" fillId="0" borderId="1" xfId="1" applyFont="1" applyBorder="1"/>
    <xf numFmtId="0" fontId="6" fillId="0" borderId="0" xfId="0" applyFont="1" applyAlignment="1">
      <alignment horizontal="center"/>
    </xf>
    <xf numFmtId="0" fontId="2" fillId="5" borderId="0" xfId="0" applyFont="1" applyFill="1"/>
    <xf numFmtId="0" fontId="6" fillId="5" borderId="0" xfId="0" applyFont="1" applyFill="1"/>
    <xf numFmtId="164" fontId="2" fillId="5" borderId="0" xfId="1" applyNumberFormat="1" applyFont="1" applyFill="1"/>
    <xf numFmtId="43" fontId="4" fillId="0" borderId="0" xfId="1" applyNumberFormat="1" applyFont="1"/>
    <xf numFmtId="164" fontId="2" fillId="0" borderId="1" xfId="1" applyNumberFormat="1" applyFont="1" applyFill="1" applyBorder="1"/>
    <xf numFmtId="164" fontId="2" fillId="0" borderId="10" xfId="1" applyNumberFormat="1" applyFont="1" applyBorder="1"/>
    <xf numFmtId="164" fontId="0" fillId="0" borderId="0" xfId="0" applyNumberFormat="1"/>
    <xf numFmtId="0" fontId="5" fillId="0" borderId="1" xfId="0" applyFont="1" applyBorder="1"/>
    <xf numFmtId="0" fontId="2" fillId="0" borderId="0" xfId="0" applyFont="1" applyFill="1"/>
    <xf numFmtId="43" fontId="6" fillId="0" borderId="0" xfId="1" applyFont="1" applyFill="1"/>
    <xf numFmtId="0" fontId="0" fillId="0" borderId="0" xfId="0" applyFill="1"/>
    <xf numFmtId="0" fontId="4" fillId="0" borderId="0" xfId="1" applyNumberFormat="1" applyFont="1" applyFill="1"/>
    <xf numFmtId="43" fontId="2" fillId="0" borderId="0" xfId="1" applyFont="1" applyFill="1" applyAlignment="1">
      <alignment horizontal="left"/>
    </xf>
    <xf numFmtId="43" fontId="2" fillId="0" borderId="0" xfId="1" applyFont="1" applyFill="1"/>
    <xf numFmtId="0" fontId="5" fillId="0" borderId="0" xfId="1" applyNumberFormat="1" applyFont="1" applyFill="1"/>
    <xf numFmtId="43" fontId="6" fillId="0" borderId="0" xfId="1" applyFont="1" applyFill="1" applyBorder="1"/>
    <xf numFmtId="43" fontId="2" fillId="0" borderId="0" xfId="1" applyFont="1" applyFill="1" applyBorder="1"/>
    <xf numFmtId="0" fontId="4" fillId="0" borderId="0" xfId="1" applyNumberFormat="1" applyFont="1" applyFill="1" applyBorder="1"/>
    <xf numFmtId="0" fontId="2" fillId="0" borderId="1" xfId="0" applyFont="1" applyFill="1" applyBorder="1"/>
    <xf numFmtId="43" fontId="6" fillId="0" borderId="1" xfId="1" applyFont="1" applyFill="1" applyBorder="1"/>
    <xf numFmtId="43" fontId="2" fillId="0" borderId="1" xfId="1" applyFont="1" applyFill="1" applyBorder="1"/>
    <xf numFmtId="0" fontId="4" fillId="0" borderId="1" xfId="1" applyNumberFormat="1" applyFont="1" applyFill="1" applyBorder="1"/>
    <xf numFmtId="0" fontId="2" fillId="6" borderId="0" xfId="0" applyFont="1" applyFill="1"/>
    <xf numFmtId="164" fontId="2" fillId="6" borderId="0" xfId="1" applyNumberFormat="1" applyFont="1" applyFill="1"/>
    <xf numFmtId="1" fontId="2" fillId="0" borderId="0" xfId="0" applyNumberFormat="1" applyFont="1"/>
    <xf numFmtId="0" fontId="6" fillId="5" borderId="0" xfId="0" applyFont="1" applyFill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118"/>
  <sheetViews>
    <sheetView topLeftCell="A65" workbookViewId="0">
      <selection activeCell="G85" sqref="G85"/>
    </sheetView>
  </sheetViews>
  <sheetFormatPr baseColWidth="10" defaultRowHeight="11.25"/>
  <cols>
    <col min="1" max="1" width="6.7109375" style="1" bestFit="1" customWidth="1"/>
    <col min="2" max="2" width="8.7109375" style="1" bestFit="1" customWidth="1"/>
    <col min="3" max="3" width="11" style="1" hidden="1" customWidth="1"/>
    <col min="4" max="4" width="16.140625" style="1" hidden="1" customWidth="1"/>
    <col min="5" max="5" width="7.7109375" style="1" hidden="1" customWidth="1"/>
    <col min="6" max="6" width="33.28515625" style="1" bestFit="1" customWidth="1"/>
    <col min="7" max="7" width="8.140625" style="2" bestFit="1" customWidth="1"/>
    <col min="8" max="8" width="5" style="3" bestFit="1" customWidth="1"/>
    <col min="9" max="9" width="8.140625" style="2" bestFit="1" customWidth="1"/>
    <col min="10" max="10" width="10.42578125" style="2" bestFit="1" customWidth="1"/>
    <col min="11" max="11" width="9" style="28" bestFit="1" customWidth="1"/>
    <col min="12" max="12" width="29.140625" style="24" customWidth="1"/>
    <col min="13" max="13" width="17.140625" style="33" bestFit="1" customWidth="1"/>
    <col min="14" max="14" width="11.42578125" style="2"/>
    <col min="15" max="15" width="11.42578125" style="1"/>
    <col min="16" max="17" width="11.42578125" style="2"/>
    <col min="18" max="16384" width="11.42578125" style="1"/>
  </cols>
  <sheetData>
    <row r="3" spans="1:13">
      <c r="K3" s="28" t="s">
        <v>198</v>
      </c>
    </row>
    <row r="4" spans="1:13">
      <c r="J4" s="2">
        <v>-4878.2</v>
      </c>
      <c r="L4" s="73">
        <f>-J4-G11</f>
        <v>-49.800000000000182</v>
      </c>
    </row>
    <row r="5" spans="1:13">
      <c r="A5" s="1" t="s">
        <v>90</v>
      </c>
      <c r="B5" s="4">
        <v>41640</v>
      </c>
      <c r="C5" s="1" t="s">
        <v>91</v>
      </c>
      <c r="D5" s="1" t="s">
        <v>3</v>
      </c>
      <c r="E5" s="1" t="s">
        <v>4</v>
      </c>
      <c r="F5" s="1" t="s">
        <v>5</v>
      </c>
      <c r="H5" s="3">
        <v>1</v>
      </c>
      <c r="I5" s="2">
        <v>2142.86</v>
      </c>
      <c r="J5" s="2">
        <f>+J4+G5-I5</f>
        <v>-7021.0599999999995</v>
      </c>
    </row>
    <row r="6" spans="1:13">
      <c r="A6" s="1" t="s">
        <v>92</v>
      </c>
      <c r="B6" s="4">
        <v>41640</v>
      </c>
      <c r="C6" s="1" t="s">
        <v>91</v>
      </c>
      <c r="D6" s="1" t="s">
        <v>3</v>
      </c>
      <c r="E6" s="1" t="s">
        <v>4</v>
      </c>
      <c r="F6" s="1" t="s">
        <v>7</v>
      </c>
      <c r="H6" s="3">
        <v>1</v>
      </c>
      <c r="I6" s="2">
        <v>2142.86</v>
      </c>
      <c r="J6" s="2">
        <f t="shared" ref="J6:J69" si="0">J5+G6-I6</f>
        <v>-9163.92</v>
      </c>
    </row>
    <row r="7" spans="1:13" ht="12" thickBot="1">
      <c r="A7" s="5" t="s">
        <v>93</v>
      </c>
      <c r="B7" s="6">
        <v>41670</v>
      </c>
      <c r="C7" s="5">
        <v>5</v>
      </c>
      <c r="D7" s="5" t="s">
        <v>3</v>
      </c>
      <c r="E7" s="5" t="s">
        <v>4</v>
      </c>
      <c r="F7" s="5" t="s">
        <v>15</v>
      </c>
      <c r="G7" s="7"/>
      <c r="H7" s="8">
        <v>1</v>
      </c>
      <c r="I7" s="7">
        <v>318.02</v>
      </c>
      <c r="J7" s="7">
        <f t="shared" si="0"/>
        <v>-9481.94</v>
      </c>
      <c r="K7" s="29">
        <f>SUM(I5:I7)</f>
        <v>4603.74</v>
      </c>
      <c r="L7" s="32"/>
    </row>
    <row r="8" spans="1:13">
      <c r="A8" s="1" t="s">
        <v>94</v>
      </c>
      <c r="B8" s="4">
        <v>41671</v>
      </c>
      <c r="C8" s="1" t="s">
        <v>95</v>
      </c>
      <c r="D8" s="1" t="s">
        <v>3</v>
      </c>
      <c r="E8" s="1" t="s">
        <v>4</v>
      </c>
      <c r="F8" s="1" t="s">
        <v>5</v>
      </c>
      <c r="H8" s="3">
        <v>2</v>
      </c>
      <c r="I8" s="2">
        <v>2142.86</v>
      </c>
      <c r="J8" s="2">
        <f t="shared" si="0"/>
        <v>-11624.800000000001</v>
      </c>
    </row>
    <row r="9" spans="1:13">
      <c r="A9" s="1" t="s">
        <v>96</v>
      </c>
      <c r="B9" s="4">
        <v>41671</v>
      </c>
      <c r="C9" s="1" t="s">
        <v>95</v>
      </c>
      <c r="D9" s="1" t="s">
        <v>3</v>
      </c>
      <c r="E9" s="1" t="s">
        <v>4</v>
      </c>
      <c r="F9" s="1" t="s">
        <v>7</v>
      </c>
      <c r="H9" s="3">
        <v>2</v>
      </c>
      <c r="I9" s="2">
        <v>2142.86</v>
      </c>
      <c r="J9" s="2">
        <f t="shared" si="0"/>
        <v>-13767.660000000002</v>
      </c>
    </row>
    <row r="10" spans="1:13">
      <c r="A10" s="1" t="s">
        <v>97</v>
      </c>
      <c r="B10" s="4">
        <v>41696</v>
      </c>
      <c r="C10" s="1">
        <v>4</v>
      </c>
      <c r="D10" s="1" t="s">
        <v>3</v>
      </c>
      <c r="E10" s="1" t="s">
        <v>4</v>
      </c>
      <c r="F10" s="1" t="s">
        <v>15</v>
      </c>
      <c r="H10" s="3">
        <v>2</v>
      </c>
      <c r="I10" s="2">
        <v>318.02</v>
      </c>
      <c r="J10" s="2">
        <f t="shared" si="0"/>
        <v>-14085.680000000002</v>
      </c>
    </row>
    <row r="11" spans="1:13" ht="12" thickBot="1">
      <c r="A11" s="5" t="s">
        <v>98</v>
      </c>
      <c r="B11" s="6">
        <v>41698</v>
      </c>
      <c r="C11" s="5" t="s">
        <v>99</v>
      </c>
      <c r="D11" s="5" t="s">
        <v>12</v>
      </c>
      <c r="E11" s="5" t="s">
        <v>4</v>
      </c>
      <c r="F11" s="5" t="s">
        <v>100</v>
      </c>
      <c r="G11" s="7">
        <v>4928</v>
      </c>
      <c r="H11" s="8" t="s">
        <v>192</v>
      </c>
      <c r="I11" s="7"/>
      <c r="J11" s="7">
        <f t="shared" si="0"/>
        <v>-9157.6800000000021</v>
      </c>
      <c r="K11" s="29">
        <f>SUM(I8:I10)</f>
        <v>4603.74</v>
      </c>
      <c r="L11" s="25"/>
    </row>
    <row r="12" spans="1:13">
      <c r="A12" s="1" t="s">
        <v>101</v>
      </c>
      <c r="B12" s="4">
        <v>41699</v>
      </c>
      <c r="C12" s="1" t="s">
        <v>102</v>
      </c>
      <c r="D12" s="1" t="s">
        <v>3</v>
      </c>
      <c r="E12" s="1" t="s">
        <v>4</v>
      </c>
      <c r="F12" s="1" t="s">
        <v>5</v>
      </c>
      <c r="H12" s="3">
        <v>3</v>
      </c>
      <c r="I12" s="2">
        <v>2142.86</v>
      </c>
      <c r="J12" s="2">
        <f t="shared" si="0"/>
        <v>-11300.540000000003</v>
      </c>
    </row>
    <row r="13" spans="1:13">
      <c r="A13" s="1" t="s">
        <v>103</v>
      </c>
      <c r="B13" s="4">
        <v>41699</v>
      </c>
      <c r="C13" s="1" t="s">
        <v>102</v>
      </c>
      <c r="D13" s="1" t="s">
        <v>3</v>
      </c>
      <c r="E13" s="1" t="s">
        <v>4</v>
      </c>
      <c r="F13" s="1" t="s">
        <v>7</v>
      </c>
      <c r="H13" s="3">
        <v>3</v>
      </c>
      <c r="I13" s="2">
        <v>2142.86</v>
      </c>
      <c r="J13" s="2">
        <f t="shared" si="0"/>
        <v>-13443.400000000003</v>
      </c>
    </row>
    <row r="14" spans="1:13">
      <c r="A14" s="1" t="s">
        <v>104</v>
      </c>
      <c r="B14" s="4">
        <v>41703</v>
      </c>
      <c r="C14" s="1" t="s">
        <v>102</v>
      </c>
      <c r="D14" s="1" t="s">
        <v>3</v>
      </c>
      <c r="E14" s="1" t="s">
        <v>4</v>
      </c>
      <c r="F14" s="1" t="s">
        <v>15</v>
      </c>
      <c r="H14" s="3">
        <v>3</v>
      </c>
      <c r="I14" s="2">
        <v>318.02</v>
      </c>
      <c r="J14" s="2">
        <f t="shared" si="0"/>
        <v>-13761.420000000004</v>
      </c>
    </row>
    <row r="15" spans="1:13">
      <c r="A15" s="1" t="s">
        <v>105</v>
      </c>
      <c r="B15" s="4">
        <v>41710</v>
      </c>
      <c r="C15" s="1" t="s">
        <v>106</v>
      </c>
      <c r="D15" s="1" t="s">
        <v>107</v>
      </c>
      <c r="E15" s="1" t="s">
        <v>4</v>
      </c>
      <c r="F15" s="1" t="s">
        <v>108</v>
      </c>
      <c r="H15" s="3">
        <v>3</v>
      </c>
      <c r="I15" s="2">
        <v>80.36</v>
      </c>
      <c r="J15" s="2">
        <f t="shared" si="0"/>
        <v>-13841.780000000004</v>
      </c>
    </row>
    <row r="16" spans="1:13">
      <c r="A16" s="1" t="s">
        <v>109</v>
      </c>
      <c r="B16" s="4">
        <v>41729</v>
      </c>
      <c r="C16" s="1" t="s">
        <v>110</v>
      </c>
      <c r="D16" s="1" t="s">
        <v>12</v>
      </c>
      <c r="E16" s="1" t="s">
        <v>13</v>
      </c>
      <c r="F16" s="1" t="s">
        <v>111</v>
      </c>
      <c r="G16" s="2">
        <v>4603</v>
      </c>
      <c r="H16" s="3">
        <v>1</v>
      </c>
      <c r="J16" s="2">
        <f t="shared" si="0"/>
        <v>-9238.7800000000043</v>
      </c>
      <c r="L16" s="24" t="s">
        <v>196</v>
      </c>
      <c r="M16" s="34"/>
    </row>
    <row r="17" spans="1:13" ht="12" thickBot="1">
      <c r="A17" s="5" t="s">
        <v>112</v>
      </c>
      <c r="B17" s="6">
        <v>41729</v>
      </c>
      <c r="C17" s="5" t="s">
        <v>110</v>
      </c>
      <c r="D17" s="5" t="s">
        <v>12</v>
      </c>
      <c r="E17" s="5" t="s">
        <v>13</v>
      </c>
      <c r="F17" s="5" t="s">
        <v>113</v>
      </c>
      <c r="G17" s="7">
        <v>4604</v>
      </c>
      <c r="H17" s="8">
        <v>2</v>
      </c>
      <c r="I17" s="7"/>
      <c r="J17" s="7">
        <f t="shared" si="0"/>
        <v>-4634.7800000000043</v>
      </c>
      <c r="K17" s="29">
        <f>SUM(I12:I15)</f>
        <v>4684.0999999999995</v>
      </c>
      <c r="L17" s="25" t="s">
        <v>197</v>
      </c>
      <c r="M17" s="34"/>
    </row>
    <row r="18" spans="1:13">
      <c r="A18" s="1" t="s">
        <v>114</v>
      </c>
      <c r="B18" s="4">
        <v>41730</v>
      </c>
      <c r="C18" s="1" t="s">
        <v>115</v>
      </c>
      <c r="D18" s="1" t="s">
        <v>3</v>
      </c>
      <c r="E18" s="1" t="s">
        <v>4</v>
      </c>
      <c r="F18" s="1" t="s">
        <v>5</v>
      </c>
      <c r="H18" s="3" t="s">
        <v>88</v>
      </c>
      <c r="I18" s="9">
        <v>2142.86</v>
      </c>
      <c r="J18" s="2">
        <f t="shared" si="0"/>
        <v>-6777.6400000000049</v>
      </c>
    </row>
    <row r="19" spans="1:13">
      <c r="A19" s="1" t="s">
        <v>116</v>
      </c>
      <c r="B19" s="4">
        <v>41730</v>
      </c>
      <c r="C19" s="1" t="s">
        <v>115</v>
      </c>
      <c r="D19" s="1" t="s">
        <v>3</v>
      </c>
      <c r="E19" s="1" t="s">
        <v>4</v>
      </c>
      <c r="F19" s="1" t="s">
        <v>5</v>
      </c>
      <c r="H19" s="3">
        <v>4</v>
      </c>
      <c r="I19" s="2">
        <v>2142.86</v>
      </c>
      <c r="J19" s="2">
        <f t="shared" si="0"/>
        <v>-8920.5000000000055</v>
      </c>
    </row>
    <row r="20" spans="1:13">
      <c r="A20" s="1" t="s">
        <v>117</v>
      </c>
      <c r="B20" s="4">
        <v>41730</v>
      </c>
      <c r="C20" s="1" t="s">
        <v>115</v>
      </c>
      <c r="D20" s="1" t="s">
        <v>3</v>
      </c>
      <c r="E20" s="1" t="s">
        <v>4</v>
      </c>
      <c r="F20" s="1" t="s">
        <v>7</v>
      </c>
      <c r="H20" s="3">
        <v>4</v>
      </c>
      <c r="I20" s="2">
        <v>2142.86</v>
      </c>
      <c r="J20" s="2">
        <f t="shared" si="0"/>
        <v>-11063.360000000006</v>
      </c>
    </row>
    <row r="21" spans="1:13">
      <c r="A21" s="1" t="s">
        <v>118</v>
      </c>
      <c r="B21" s="4">
        <v>41730</v>
      </c>
      <c r="C21" s="1" t="s">
        <v>119</v>
      </c>
      <c r="D21" s="1" t="s">
        <v>3</v>
      </c>
      <c r="E21" s="1" t="s">
        <v>4</v>
      </c>
      <c r="F21" s="1" t="s">
        <v>5</v>
      </c>
      <c r="H21" s="3">
        <v>4</v>
      </c>
      <c r="I21" s="2">
        <v>535.71</v>
      </c>
      <c r="J21" s="2">
        <f t="shared" si="0"/>
        <v>-11599.070000000007</v>
      </c>
    </row>
    <row r="22" spans="1:13">
      <c r="A22" s="1" t="s">
        <v>120</v>
      </c>
      <c r="B22" s="4">
        <v>41730</v>
      </c>
      <c r="C22" s="1" t="s">
        <v>119</v>
      </c>
      <c r="D22" s="1" t="s">
        <v>3</v>
      </c>
      <c r="E22" s="1" t="s">
        <v>4</v>
      </c>
      <c r="F22" s="1" t="s">
        <v>7</v>
      </c>
      <c r="H22" s="3">
        <v>4</v>
      </c>
      <c r="I22" s="2">
        <v>535.71</v>
      </c>
      <c r="J22" s="2">
        <f t="shared" si="0"/>
        <v>-12134.780000000006</v>
      </c>
    </row>
    <row r="23" spans="1:13">
      <c r="A23" s="1" t="s">
        <v>121</v>
      </c>
      <c r="B23" s="4">
        <v>41733</v>
      </c>
      <c r="C23" s="1">
        <v>426</v>
      </c>
      <c r="D23" s="1" t="s">
        <v>107</v>
      </c>
      <c r="E23" s="1" t="s">
        <v>4</v>
      </c>
      <c r="F23" s="1" t="s">
        <v>34</v>
      </c>
      <c r="H23" s="3">
        <v>4</v>
      </c>
      <c r="I23" s="2">
        <v>321.45999999999998</v>
      </c>
      <c r="J23" s="2">
        <f t="shared" si="0"/>
        <v>-12456.240000000005</v>
      </c>
    </row>
    <row r="24" spans="1:13">
      <c r="A24" s="1" t="s">
        <v>122</v>
      </c>
      <c r="B24" s="4">
        <v>41740</v>
      </c>
      <c r="C24" s="1" t="s">
        <v>115</v>
      </c>
      <c r="D24" s="1" t="s">
        <v>3</v>
      </c>
      <c r="E24" s="1" t="s">
        <v>4</v>
      </c>
      <c r="F24" s="1" t="s">
        <v>123</v>
      </c>
      <c r="G24" s="9">
        <v>2142.86</v>
      </c>
      <c r="H24" s="3" t="s">
        <v>88</v>
      </c>
      <c r="J24" s="2">
        <f t="shared" si="0"/>
        <v>-10313.380000000005</v>
      </c>
    </row>
    <row r="25" spans="1:13" ht="12" thickBot="1">
      <c r="A25" s="5" t="s">
        <v>124</v>
      </c>
      <c r="B25" s="6">
        <v>41759</v>
      </c>
      <c r="C25" s="5" t="s">
        <v>115</v>
      </c>
      <c r="D25" s="5" t="s">
        <v>3</v>
      </c>
      <c r="E25" s="5" t="s">
        <v>4</v>
      </c>
      <c r="F25" s="5" t="s">
        <v>15</v>
      </c>
      <c r="G25" s="7"/>
      <c r="H25" s="8">
        <v>4</v>
      </c>
      <c r="I25" s="7">
        <v>318.02</v>
      </c>
      <c r="J25" s="7">
        <f t="shared" si="0"/>
        <v>-10631.400000000005</v>
      </c>
      <c r="K25" s="29">
        <f>SUM(I19:I25)</f>
        <v>5996.6200000000008</v>
      </c>
      <c r="L25" s="25"/>
    </row>
    <row r="26" spans="1:13">
      <c r="A26" s="1" t="s">
        <v>125</v>
      </c>
      <c r="B26" s="4">
        <v>41760</v>
      </c>
      <c r="C26" s="1" t="s">
        <v>126</v>
      </c>
      <c r="D26" s="1" t="s">
        <v>3</v>
      </c>
      <c r="E26" s="1" t="s">
        <v>4</v>
      </c>
      <c r="F26" s="1" t="s">
        <v>5</v>
      </c>
      <c r="H26" s="3">
        <v>5</v>
      </c>
      <c r="I26" s="2">
        <v>2678.57</v>
      </c>
      <c r="J26" s="2">
        <f t="shared" si="0"/>
        <v>-13309.970000000005</v>
      </c>
    </row>
    <row r="27" spans="1:13" ht="12" thickBot="1">
      <c r="A27" s="5" t="s">
        <v>127</v>
      </c>
      <c r="B27" s="6">
        <v>41760</v>
      </c>
      <c r="C27" s="5" t="s">
        <v>126</v>
      </c>
      <c r="D27" s="5" t="s">
        <v>3</v>
      </c>
      <c r="E27" s="5" t="s">
        <v>4</v>
      </c>
      <c r="F27" s="5" t="s">
        <v>7</v>
      </c>
      <c r="G27" s="7"/>
      <c r="H27" s="8">
        <v>5</v>
      </c>
      <c r="I27" s="7">
        <v>2678.57</v>
      </c>
      <c r="J27" s="7">
        <f t="shared" si="0"/>
        <v>-15988.540000000005</v>
      </c>
      <c r="K27" s="29">
        <f>+I26+I27</f>
        <v>5357.14</v>
      </c>
      <c r="L27" s="25"/>
    </row>
    <row r="28" spans="1:13">
      <c r="A28" s="10" t="s">
        <v>128</v>
      </c>
      <c r="B28" s="11">
        <v>41791</v>
      </c>
      <c r="C28" s="10" t="s">
        <v>129</v>
      </c>
      <c r="D28" s="10" t="s">
        <v>3</v>
      </c>
      <c r="E28" s="10" t="s">
        <v>4</v>
      </c>
      <c r="F28" s="10" t="s">
        <v>5</v>
      </c>
      <c r="G28" s="12"/>
      <c r="H28" s="13">
        <v>6</v>
      </c>
      <c r="I28" s="12">
        <v>2678.57</v>
      </c>
      <c r="J28" s="2">
        <f t="shared" si="0"/>
        <v>-18667.110000000004</v>
      </c>
      <c r="K28" s="30"/>
      <c r="L28" s="26"/>
    </row>
    <row r="29" spans="1:13">
      <c r="A29" s="14" t="s">
        <v>130</v>
      </c>
      <c r="B29" s="15">
        <v>41791</v>
      </c>
      <c r="C29" s="14" t="s">
        <v>129</v>
      </c>
      <c r="D29" s="14" t="s">
        <v>3</v>
      </c>
      <c r="E29" s="14" t="s">
        <v>4</v>
      </c>
      <c r="F29" s="14" t="s">
        <v>7</v>
      </c>
      <c r="G29" s="16"/>
      <c r="H29" s="17">
        <v>6</v>
      </c>
      <c r="I29" s="16">
        <v>2678.57</v>
      </c>
      <c r="J29" s="2">
        <f t="shared" si="0"/>
        <v>-21345.680000000004</v>
      </c>
      <c r="K29" s="31"/>
      <c r="L29" s="27"/>
    </row>
    <row r="30" spans="1:13" ht="12" thickBot="1">
      <c r="A30" s="5" t="s">
        <v>131</v>
      </c>
      <c r="B30" s="6">
        <v>41802</v>
      </c>
      <c r="C30" s="5">
        <v>154</v>
      </c>
      <c r="D30" s="5" t="s">
        <v>3</v>
      </c>
      <c r="E30" s="5" t="s">
        <v>4</v>
      </c>
      <c r="F30" s="5" t="s">
        <v>15</v>
      </c>
      <c r="G30" s="7"/>
      <c r="H30" s="8">
        <v>6</v>
      </c>
      <c r="I30" s="7">
        <v>318.02</v>
      </c>
      <c r="J30" s="7">
        <f t="shared" si="0"/>
        <v>-21663.700000000004</v>
      </c>
      <c r="K30" s="29">
        <f>SUM(I28:I30)</f>
        <v>5675.16</v>
      </c>
      <c r="L30" s="25"/>
    </row>
    <row r="31" spans="1:13">
      <c r="A31" s="1" t="s">
        <v>132</v>
      </c>
      <c r="B31" s="4">
        <v>41821</v>
      </c>
      <c r="C31" s="1" t="s">
        <v>133</v>
      </c>
      <c r="D31" s="1" t="s">
        <v>3</v>
      </c>
      <c r="E31" s="1" t="s">
        <v>4</v>
      </c>
      <c r="F31" s="1" t="s">
        <v>5</v>
      </c>
      <c r="H31" s="3">
        <v>7</v>
      </c>
      <c r="I31" s="2">
        <v>2678.57</v>
      </c>
      <c r="J31" s="2">
        <f t="shared" si="0"/>
        <v>-24342.270000000004</v>
      </c>
    </row>
    <row r="32" spans="1:13">
      <c r="A32" s="14" t="s">
        <v>134</v>
      </c>
      <c r="B32" s="15">
        <v>41821</v>
      </c>
      <c r="C32" s="14" t="s">
        <v>133</v>
      </c>
      <c r="D32" s="14" t="s">
        <v>3</v>
      </c>
      <c r="E32" s="14" t="s">
        <v>4</v>
      </c>
      <c r="F32" s="14" t="s">
        <v>7</v>
      </c>
      <c r="G32" s="16"/>
      <c r="H32" s="17">
        <v>7</v>
      </c>
      <c r="I32" s="16">
        <v>2678.57</v>
      </c>
      <c r="J32" s="2">
        <f t="shared" si="0"/>
        <v>-27020.840000000004</v>
      </c>
      <c r="K32" s="31"/>
      <c r="L32" s="27"/>
    </row>
    <row r="33" spans="1:12" ht="12" thickBot="1">
      <c r="A33" s="5" t="s">
        <v>135</v>
      </c>
      <c r="B33" s="6">
        <v>41831</v>
      </c>
      <c r="C33" s="5">
        <v>197</v>
      </c>
      <c r="D33" s="5" t="s">
        <v>3</v>
      </c>
      <c r="E33" s="5" t="s">
        <v>4</v>
      </c>
      <c r="F33" s="5" t="s">
        <v>15</v>
      </c>
      <c r="G33" s="7"/>
      <c r="H33" s="8">
        <v>7</v>
      </c>
      <c r="I33" s="7">
        <v>318.02</v>
      </c>
      <c r="J33" s="7">
        <f t="shared" si="0"/>
        <v>-27338.860000000004</v>
      </c>
      <c r="K33" s="29">
        <f>SUM(I31:I33)</f>
        <v>5675.16</v>
      </c>
      <c r="L33" s="25"/>
    </row>
    <row r="34" spans="1:12">
      <c r="A34" s="1" t="s">
        <v>136</v>
      </c>
      <c r="B34" s="4">
        <v>41863</v>
      </c>
      <c r="C34" s="1">
        <v>205</v>
      </c>
      <c r="D34" s="1" t="s">
        <v>3</v>
      </c>
      <c r="E34" s="1" t="s">
        <v>4</v>
      </c>
      <c r="F34" s="1" t="s">
        <v>137</v>
      </c>
      <c r="I34" s="9">
        <v>745.71</v>
      </c>
      <c r="J34" s="2">
        <f t="shared" si="0"/>
        <v>-28084.570000000003</v>
      </c>
    </row>
    <row r="35" spans="1:12">
      <c r="A35" s="1" t="s">
        <v>138</v>
      </c>
      <c r="B35" s="4">
        <v>41863</v>
      </c>
      <c r="C35" s="1">
        <v>205</v>
      </c>
      <c r="D35" s="1" t="s">
        <v>3</v>
      </c>
      <c r="E35" s="1" t="s">
        <v>4</v>
      </c>
      <c r="F35" s="1" t="s">
        <v>139</v>
      </c>
      <c r="G35" s="9">
        <v>745.71</v>
      </c>
      <c r="J35" s="2">
        <f t="shared" si="0"/>
        <v>-27338.860000000004</v>
      </c>
    </row>
    <row r="36" spans="1:12">
      <c r="A36" s="1" t="s">
        <v>140</v>
      </c>
      <c r="B36" s="4">
        <v>41863</v>
      </c>
      <c r="C36" s="1">
        <v>205</v>
      </c>
      <c r="D36" s="1" t="s">
        <v>3</v>
      </c>
      <c r="E36" s="1" t="s">
        <v>4</v>
      </c>
      <c r="F36" s="1" t="s">
        <v>15</v>
      </c>
      <c r="H36" s="3">
        <v>8</v>
      </c>
      <c r="I36" s="2">
        <v>368.9</v>
      </c>
      <c r="J36" s="2">
        <f t="shared" si="0"/>
        <v>-27707.760000000006</v>
      </c>
    </row>
    <row r="37" spans="1:12">
      <c r="A37" s="1" t="s">
        <v>141</v>
      </c>
      <c r="B37" s="4">
        <v>41864</v>
      </c>
      <c r="C37" s="1">
        <v>204</v>
      </c>
      <c r="D37" s="1" t="s">
        <v>3</v>
      </c>
      <c r="E37" s="1" t="s">
        <v>4</v>
      </c>
      <c r="F37" s="1" t="s">
        <v>15</v>
      </c>
      <c r="H37" s="3">
        <v>8</v>
      </c>
      <c r="I37" s="2">
        <v>101.77</v>
      </c>
      <c r="J37" s="2">
        <f t="shared" si="0"/>
        <v>-27809.530000000006</v>
      </c>
    </row>
    <row r="38" spans="1:12">
      <c r="A38" s="1" t="s">
        <v>142</v>
      </c>
      <c r="B38" s="4">
        <v>41864</v>
      </c>
      <c r="C38" s="1" t="s">
        <v>143</v>
      </c>
      <c r="D38" s="1" t="s">
        <v>3</v>
      </c>
      <c r="E38" s="1" t="s">
        <v>4</v>
      </c>
      <c r="F38" s="1" t="s">
        <v>7</v>
      </c>
      <c r="H38" s="3">
        <v>8</v>
      </c>
      <c r="I38" s="2">
        <v>2678.57</v>
      </c>
      <c r="J38" s="2">
        <f t="shared" si="0"/>
        <v>-30488.100000000006</v>
      </c>
    </row>
    <row r="39" spans="1:12" ht="12" thickBot="1">
      <c r="A39" s="5" t="s">
        <v>135</v>
      </c>
      <c r="B39" s="6">
        <v>41864</v>
      </c>
      <c r="C39" s="5" t="s">
        <v>143</v>
      </c>
      <c r="D39" s="5" t="s">
        <v>3</v>
      </c>
      <c r="E39" s="5" t="s">
        <v>4</v>
      </c>
      <c r="F39" s="5" t="s">
        <v>5</v>
      </c>
      <c r="G39" s="7"/>
      <c r="H39" s="8">
        <v>8</v>
      </c>
      <c r="I39" s="7">
        <v>2678.57</v>
      </c>
      <c r="J39" s="7">
        <f t="shared" si="0"/>
        <v>-33166.670000000006</v>
      </c>
      <c r="K39" s="29">
        <f>SUM(I36:I39)</f>
        <v>5827.81</v>
      </c>
      <c r="L39" s="25"/>
    </row>
    <row r="40" spans="1:12">
      <c r="A40" s="1" t="s">
        <v>144</v>
      </c>
      <c r="B40" s="4">
        <v>41883</v>
      </c>
      <c r="C40" s="1" t="s">
        <v>145</v>
      </c>
      <c r="D40" s="1" t="s">
        <v>3</v>
      </c>
      <c r="E40" s="1" t="s">
        <v>4</v>
      </c>
      <c r="F40" s="1" t="s">
        <v>5</v>
      </c>
      <c r="H40" s="3">
        <v>9</v>
      </c>
      <c r="I40" s="2">
        <v>2678.57</v>
      </c>
      <c r="J40" s="2">
        <f t="shared" si="0"/>
        <v>-35845.240000000005</v>
      </c>
    </row>
    <row r="41" spans="1:12">
      <c r="A41" s="1" t="s">
        <v>146</v>
      </c>
      <c r="B41" s="4">
        <v>41883</v>
      </c>
      <c r="C41" s="1" t="s">
        <v>145</v>
      </c>
      <c r="D41" s="1" t="s">
        <v>3</v>
      </c>
      <c r="E41" s="1" t="s">
        <v>4</v>
      </c>
      <c r="F41" s="1" t="s">
        <v>7</v>
      </c>
      <c r="H41" s="3">
        <v>9</v>
      </c>
      <c r="I41" s="2">
        <v>2678.57</v>
      </c>
      <c r="J41" s="2">
        <f t="shared" si="0"/>
        <v>-38523.810000000005</v>
      </c>
    </row>
    <row r="42" spans="1:12">
      <c r="A42" s="1" t="s">
        <v>147</v>
      </c>
      <c r="B42" s="4">
        <v>41905</v>
      </c>
      <c r="C42" s="1">
        <v>209</v>
      </c>
      <c r="D42" s="1" t="s">
        <v>3</v>
      </c>
      <c r="E42" s="1" t="s">
        <v>4</v>
      </c>
      <c r="F42" s="1" t="s">
        <v>15</v>
      </c>
      <c r="H42" s="3">
        <v>9</v>
      </c>
      <c r="I42" s="2">
        <v>368.9</v>
      </c>
      <c r="J42" s="2">
        <f t="shared" si="0"/>
        <v>-38892.710000000006</v>
      </c>
    </row>
    <row r="43" spans="1:12" ht="12" thickBot="1">
      <c r="A43" s="5" t="s">
        <v>148</v>
      </c>
      <c r="B43" s="6">
        <v>41905</v>
      </c>
      <c r="C43" s="5">
        <v>210</v>
      </c>
      <c r="D43" s="5" t="s">
        <v>3</v>
      </c>
      <c r="E43" s="5" t="s">
        <v>4</v>
      </c>
      <c r="F43" s="5" t="s">
        <v>15</v>
      </c>
      <c r="G43" s="7"/>
      <c r="H43" s="8">
        <v>9</v>
      </c>
      <c r="I43" s="7">
        <v>101.77</v>
      </c>
      <c r="J43" s="7">
        <f t="shared" si="0"/>
        <v>-38994.480000000003</v>
      </c>
      <c r="K43" s="29">
        <f>SUM(I40:I43)</f>
        <v>5827.81</v>
      </c>
      <c r="L43" s="25"/>
    </row>
    <row r="44" spans="1:12">
      <c r="A44" s="1" t="s">
        <v>149</v>
      </c>
      <c r="B44" s="4">
        <v>41913</v>
      </c>
      <c r="C44" s="1" t="s">
        <v>150</v>
      </c>
      <c r="D44" s="1" t="s">
        <v>3</v>
      </c>
      <c r="E44" s="1" t="s">
        <v>4</v>
      </c>
      <c r="F44" s="1" t="s">
        <v>5</v>
      </c>
      <c r="H44" s="3">
        <v>10</v>
      </c>
      <c r="I44" s="2">
        <v>2678.57</v>
      </c>
      <c r="J44" s="2">
        <f t="shared" si="0"/>
        <v>-41673.050000000003</v>
      </c>
    </row>
    <row r="45" spans="1:12">
      <c r="A45" s="14" t="s">
        <v>151</v>
      </c>
      <c r="B45" s="15">
        <v>41913</v>
      </c>
      <c r="C45" s="14" t="s">
        <v>150</v>
      </c>
      <c r="D45" s="14" t="s">
        <v>3</v>
      </c>
      <c r="E45" s="14" t="s">
        <v>4</v>
      </c>
      <c r="F45" s="14" t="s">
        <v>7</v>
      </c>
      <c r="G45" s="16"/>
      <c r="H45" s="17">
        <v>10</v>
      </c>
      <c r="I45" s="16">
        <v>2678.57</v>
      </c>
      <c r="J45" s="2">
        <f t="shared" si="0"/>
        <v>-44351.62</v>
      </c>
      <c r="K45" s="31"/>
      <c r="L45" s="27"/>
    </row>
    <row r="46" spans="1:12">
      <c r="A46" s="14" t="s">
        <v>152</v>
      </c>
      <c r="B46" s="15">
        <v>41927</v>
      </c>
      <c r="C46" s="14">
        <v>216</v>
      </c>
      <c r="D46" s="14" t="s">
        <v>3</v>
      </c>
      <c r="E46" s="14" t="s">
        <v>4</v>
      </c>
      <c r="F46" s="14" t="s">
        <v>15</v>
      </c>
      <c r="G46" s="16"/>
      <c r="H46" s="17">
        <v>10</v>
      </c>
      <c r="I46" s="16">
        <v>368.9</v>
      </c>
      <c r="J46" s="2">
        <f t="shared" si="0"/>
        <v>-44720.520000000004</v>
      </c>
      <c r="K46" s="31"/>
      <c r="L46" s="27"/>
    </row>
    <row r="47" spans="1:12" ht="12" thickBot="1">
      <c r="A47" s="5" t="s">
        <v>153</v>
      </c>
      <c r="B47" s="6">
        <v>41927</v>
      </c>
      <c r="C47" s="5">
        <v>215</v>
      </c>
      <c r="D47" s="5" t="s">
        <v>3</v>
      </c>
      <c r="E47" s="5" t="s">
        <v>4</v>
      </c>
      <c r="F47" s="5" t="s">
        <v>15</v>
      </c>
      <c r="G47" s="7"/>
      <c r="H47" s="8">
        <v>10</v>
      </c>
      <c r="I47" s="7">
        <v>101.77</v>
      </c>
      <c r="J47" s="7">
        <f t="shared" si="0"/>
        <v>-44822.29</v>
      </c>
      <c r="K47" s="29">
        <f>SUM(I44:I47)</f>
        <v>5827.81</v>
      </c>
      <c r="L47" s="25"/>
    </row>
    <row r="48" spans="1:12">
      <c r="A48" s="1" t="s">
        <v>154</v>
      </c>
      <c r="B48" s="4">
        <v>41944</v>
      </c>
      <c r="C48" s="1" t="s">
        <v>155</v>
      </c>
      <c r="D48" s="1" t="s">
        <v>3</v>
      </c>
      <c r="E48" s="1" t="s">
        <v>4</v>
      </c>
      <c r="F48" s="1" t="s">
        <v>5</v>
      </c>
      <c r="H48" s="3">
        <v>11</v>
      </c>
      <c r="I48" s="2">
        <v>2678.57</v>
      </c>
      <c r="J48" s="2">
        <f t="shared" si="0"/>
        <v>-47500.86</v>
      </c>
    </row>
    <row r="49" spans="1:13">
      <c r="A49" s="1" t="s">
        <v>156</v>
      </c>
      <c r="B49" s="4">
        <v>41944</v>
      </c>
      <c r="C49" s="1" t="s">
        <v>155</v>
      </c>
      <c r="D49" s="1" t="s">
        <v>3</v>
      </c>
      <c r="E49" s="1" t="s">
        <v>4</v>
      </c>
      <c r="F49" s="1" t="s">
        <v>7</v>
      </c>
      <c r="H49" s="3">
        <v>11</v>
      </c>
      <c r="I49" s="2">
        <v>2678.57</v>
      </c>
      <c r="J49" s="2">
        <f t="shared" si="0"/>
        <v>-50179.43</v>
      </c>
    </row>
    <row r="50" spans="1:13">
      <c r="A50" s="1" t="s">
        <v>157</v>
      </c>
      <c r="B50" s="4">
        <v>41970</v>
      </c>
      <c r="C50" s="1">
        <v>220</v>
      </c>
      <c r="D50" s="1" t="s">
        <v>3</v>
      </c>
      <c r="E50" s="1" t="s">
        <v>4</v>
      </c>
      <c r="F50" s="1" t="s">
        <v>15</v>
      </c>
      <c r="H50" s="3">
        <v>11</v>
      </c>
      <c r="I50" s="2">
        <v>101.77</v>
      </c>
      <c r="J50" s="2">
        <f t="shared" si="0"/>
        <v>-50281.2</v>
      </c>
    </row>
    <row r="51" spans="1:13">
      <c r="A51" s="14" t="s">
        <v>158</v>
      </c>
      <c r="B51" s="15">
        <v>41970</v>
      </c>
      <c r="C51" s="14">
        <v>221</v>
      </c>
      <c r="D51" s="14" t="s">
        <v>3</v>
      </c>
      <c r="E51" s="14" t="s">
        <v>4</v>
      </c>
      <c r="F51" s="14" t="s">
        <v>15</v>
      </c>
      <c r="G51" s="16"/>
      <c r="H51" s="17">
        <v>11</v>
      </c>
      <c r="I51" s="16">
        <v>368.9</v>
      </c>
      <c r="J51" s="2">
        <f t="shared" si="0"/>
        <v>-50650.1</v>
      </c>
      <c r="K51" s="31"/>
      <c r="L51" s="27"/>
    </row>
    <row r="52" spans="1:13" ht="12" thickBot="1">
      <c r="A52" s="5" t="s">
        <v>159</v>
      </c>
      <c r="B52" s="6">
        <v>41973</v>
      </c>
      <c r="C52" s="5">
        <v>10</v>
      </c>
      <c r="D52" s="5" t="s">
        <v>107</v>
      </c>
      <c r="E52" s="5" t="s">
        <v>4</v>
      </c>
      <c r="F52" s="5" t="s">
        <v>34</v>
      </c>
      <c r="G52" s="7"/>
      <c r="H52" s="8">
        <v>11</v>
      </c>
      <c r="I52" s="7">
        <v>321.43</v>
      </c>
      <c r="J52" s="7">
        <f t="shared" si="0"/>
        <v>-50971.53</v>
      </c>
      <c r="K52" s="29">
        <f>SUM(I48:I52)</f>
        <v>6149.2400000000007</v>
      </c>
      <c r="L52" s="25"/>
    </row>
    <row r="53" spans="1:13">
      <c r="A53" s="1" t="s">
        <v>160</v>
      </c>
      <c r="B53" s="4">
        <v>41974</v>
      </c>
      <c r="C53" s="1" t="s">
        <v>161</v>
      </c>
      <c r="D53" s="1" t="s">
        <v>3</v>
      </c>
      <c r="E53" s="1" t="s">
        <v>4</v>
      </c>
      <c r="F53" s="1" t="s">
        <v>5</v>
      </c>
      <c r="H53" s="3">
        <v>12</v>
      </c>
      <c r="I53" s="2">
        <v>2678.57</v>
      </c>
      <c r="J53" s="2">
        <f t="shared" si="0"/>
        <v>-53650.1</v>
      </c>
    </row>
    <row r="54" spans="1:13">
      <c r="A54" s="14" t="s">
        <v>162</v>
      </c>
      <c r="B54" s="15">
        <v>41974</v>
      </c>
      <c r="C54" s="14" t="s">
        <v>161</v>
      </c>
      <c r="D54" s="14" t="s">
        <v>3</v>
      </c>
      <c r="E54" s="14" t="s">
        <v>4</v>
      </c>
      <c r="F54" s="14" t="s">
        <v>7</v>
      </c>
      <c r="G54" s="16"/>
      <c r="H54" s="17">
        <v>12</v>
      </c>
      <c r="I54" s="16">
        <v>2678.57</v>
      </c>
      <c r="J54" s="16">
        <f t="shared" si="0"/>
        <v>-56328.67</v>
      </c>
      <c r="K54" s="31"/>
      <c r="L54" s="27"/>
    </row>
    <row r="55" spans="1:13" ht="12" thickBot="1">
      <c r="A55" s="5" t="s">
        <v>163</v>
      </c>
      <c r="B55" s="6">
        <v>41991</v>
      </c>
      <c r="C55" s="5">
        <v>229</v>
      </c>
      <c r="D55" s="5" t="s">
        <v>3</v>
      </c>
      <c r="E55" s="5" t="s">
        <v>4</v>
      </c>
      <c r="F55" s="5" t="s">
        <v>15</v>
      </c>
      <c r="G55" s="7"/>
      <c r="H55" s="8">
        <v>12</v>
      </c>
      <c r="I55" s="7">
        <v>368.9</v>
      </c>
      <c r="J55" s="7">
        <f t="shared" si="0"/>
        <v>-56697.57</v>
      </c>
      <c r="K55" s="29">
        <f>SUM(I53:I55)</f>
        <v>5726.04</v>
      </c>
      <c r="L55" s="25"/>
    </row>
    <row r="56" spans="1:13">
      <c r="A56" s="1" t="s">
        <v>1</v>
      </c>
      <c r="B56" s="4">
        <v>42006</v>
      </c>
      <c r="C56" s="1" t="s">
        <v>2</v>
      </c>
      <c r="D56" s="1" t="s">
        <v>3</v>
      </c>
      <c r="E56" s="1" t="s">
        <v>4</v>
      </c>
      <c r="F56" s="1" t="s">
        <v>5</v>
      </c>
      <c r="H56" s="18" t="s">
        <v>183</v>
      </c>
      <c r="I56" s="2">
        <v>2678.57</v>
      </c>
      <c r="J56" s="2">
        <f t="shared" si="0"/>
        <v>-59376.14</v>
      </c>
    </row>
    <row r="57" spans="1:13">
      <c r="A57" s="1" t="s">
        <v>6</v>
      </c>
      <c r="B57" s="4">
        <v>42006</v>
      </c>
      <c r="C57" s="1" t="s">
        <v>2</v>
      </c>
      <c r="D57" s="1" t="s">
        <v>3</v>
      </c>
      <c r="E57" s="1" t="s">
        <v>4</v>
      </c>
      <c r="F57" s="1" t="s">
        <v>7</v>
      </c>
      <c r="H57" s="18" t="s">
        <v>183</v>
      </c>
      <c r="I57" s="2">
        <v>2678.57</v>
      </c>
      <c r="J57" s="2">
        <f t="shared" si="0"/>
        <v>-62054.71</v>
      </c>
    </row>
    <row r="58" spans="1:13">
      <c r="A58" s="14" t="s">
        <v>8</v>
      </c>
      <c r="B58" s="15">
        <v>42010</v>
      </c>
      <c r="C58" s="14" t="s">
        <v>9</v>
      </c>
      <c r="D58" s="14" t="s">
        <v>10</v>
      </c>
      <c r="E58" s="14" t="s">
        <v>4</v>
      </c>
      <c r="F58" s="14" t="s">
        <v>11</v>
      </c>
      <c r="G58" s="16"/>
      <c r="H58" s="19" t="s">
        <v>183</v>
      </c>
      <c r="I58" s="16">
        <v>150.44999999999999</v>
      </c>
      <c r="J58" s="16">
        <f t="shared" si="0"/>
        <v>-62205.159999999996</v>
      </c>
      <c r="K58" s="31"/>
      <c r="L58" s="27"/>
    </row>
    <row r="59" spans="1:13" ht="12" thickBot="1">
      <c r="A59" s="5" t="s">
        <v>14</v>
      </c>
      <c r="B59" s="6">
        <v>42027</v>
      </c>
      <c r="C59" s="5">
        <v>232</v>
      </c>
      <c r="D59" s="5" t="s">
        <v>3</v>
      </c>
      <c r="E59" s="5" t="s">
        <v>4</v>
      </c>
      <c r="F59" s="5" t="s">
        <v>15</v>
      </c>
      <c r="G59" s="7"/>
      <c r="H59" s="20" t="s">
        <v>183</v>
      </c>
      <c r="I59" s="7">
        <v>368.9</v>
      </c>
      <c r="J59" s="7">
        <f t="shared" si="0"/>
        <v>-62574.06</v>
      </c>
      <c r="K59" s="29">
        <f>SUM(I56:I59)</f>
        <v>5876.49</v>
      </c>
      <c r="L59" s="25"/>
    </row>
    <row r="60" spans="1:13">
      <c r="A60" s="1" t="s">
        <v>16</v>
      </c>
      <c r="B60" s="4">
        <v>42038</v>
      </c>
      <c r="C60" s="1">
        <v>236</v>
      </c>
      <c r="D60" s="1" t="s">
        <v>3</v>
      </c>
      <c r="E60" s="1" t="s">
        <v>4</v>
      </c>
      <c r="F60" s="1" t="s">
        <v>15</v>
      </c>
      <c r="H60" s="18" t="s">
        <v>184</v>
      </c>
      <c r="I60" s="2">
        <v>368.9</v>
      </c>
      <c r="J60" s="2">
        <f t="shared" si="0"/>
        <v>-62942.96</v>
      </c>
    </row>
    <row r="61" spans="1:13">
      <c r="A61" s="1" t="s">
        <v>17</v>
      </c>
      <c r="B61" s="4">
        <v>42038</v>
      </c>
      <c r="C61" s="1" t="s">
        <v>18</v>
      </c>
      <c r="D61" s="1" t="s">
        <v>3</v>
      </c>
      <c r="E61" s="1" t="s">
        <v>4</v>
      </c>
      <c r="F61" s="1" t="s">
        <v>5</v>
      </c>
      <c r="H61" s="18" t="s">
        <v>184</v>
      </c>
      <c r="I61" s="2">
        <v>2678.57</v>
      </c>
      <c r="J61" s="2">
        <f t="shared" si="0"/>
        <v>-65621.53</v>
      </c>
    </row>
    <row r="62" spans="1:13">
      <c r="A62" s="1" t="s">
        <v>19</v>
      </c>
      <c r="B62" s="4">
        <v>42038</v>
      </c>
      <c r="C62" s="1" t="s">
        <v>18</v>
      </c>
      <c r="D62" s="1" t="s">
        <v>3</v>
      </c>
      <c r="E62" s="1" t="s">
        <v>4</v>
      </c>
      <c r="F62" s="1" t="s">
        <v>7</v>
      </c>
      <c r="H62" s="18" t="s">
        <v>184</v>
      </c>
      <c r="I62" s="2">
        <v>2678.57</v>
      </c>
      <c r="J62" s="2">
        <f t="shared" si="0"/>
        <v>-68300.100000000006</v>
      </c>
    </row>
    <row r="63" spans="1:13">
      <c r="A63" s="1" t="s">
        <v>20</v>
      </c>
      <c r="B63" s="4">
        <v>42063</v>
      </c>
      <c r="C63" s="1" t="s">
        <v>21</v>
      </c>
      <c r="D63" s="1" t="s">
        <v>22</v>
      </c>
      <c r="E63" s="1" t="s">
        <v>4</v>
      </c>
      <c r="F63" s="1" t="s">
        <v>11</v>
      </c>
      <c r="H63" s="18" t="s">
        <v>184</v>
      </c>
      <c r="I63" s="2">
        <v>150.46</v>
      </c>
      <c r="J63" s="2">
        <f t="shared" si="0"/>
        <v>-68450.560000000012</v>
      </c>
    </row>
    <row r="64" spans="1:13">
      <c r="A64" s="1" t="s">
        <v>164</v>
      </c>
      <c r="B64" s="4">
        <v>42063</v>
      </c>
      <c r="C64" s="1" t="s">
        <v>110</v>
      </c>
      <c r="D64" s="1" t="s">
        <v>12</v>
      </c>
      <c r="E64" s="1" t="s">
        <v>4</v>
      </c>
      <c r="F64" s="1" t="s">
        <v>111</v>
      </c>
      <c r="G64" s="38">
        <v>92</v>
      </c>
      <c r="H64" s="18"/>
      <c r="J64" s="2">
        <f t="shared" si="0"/>
        <v>-68358.560000000012</v>
      </c>
      <c r="L64" s="24" t="s">
        <v>199</v>
      </c>
      <c r="M64" s="33" t="s">
        <v>201</v>
      </c>
    </row>
    <row r="65" spans="1:17">
      <c r="A65" s="1" t="s">
        <v>164</v>
      </c>
      <c r="B65" s="4">
        <v>42063</v>
      </c>
      <c r="C65" s="1" t="s">
        <v>110</v>
      </c>
      <c r="D65" s="1" t="s">
        <v>12</v>
      </c>
      <c r="E65" s="1" t="s">
        <v>4</v>
      </c>
      <c r="F65" s="1" t="s">
        <v>111</v>
      </c>
      <c r="G65" s="38">
        <v>367</v>
      </c>
      <c r="H65" s="21"/>
      <c r="J65" s="2">
        <f t="shared" si="0"/>
        <v>-67991.560000000012</v>
      </c>
      <c r="L65" s="24" t="s">
        <v>202</v>
      </c>
      <c r="M65" s="33" t="s">
        <v>201</v>
      </c>
      <c r="P65" s="2" t="s">
        <v>89</v>
      </c>
      <c r="Q65" s="2" t="s">
        <v>193</v>
      </c>
    </row>
    <row r="66" spans="1:17">
      <c r="A66" s="1" t="s">
        <v>164</v>
      </c>
      <c r="B66" s="4">
        <v>42063</v>
      </c>
      <c r="C66" s="1" t="s">
        <v>110</v>
      </c>
      <c r="D66" s="1" t="s">
        <v>12</v>
      </c>
      <c r="E66" s="1" t="s">
        <v>4</v>
      </c>
      <c r="F66" s="1" t="s">
        <v>111</v>
      </c>
      <c r="G66" s="2">
        <v>5726</v>
      </c>
      <c r="H66" s="21"/>
      <c r="J66" s="2">
        <f t="shared" si="0"/>
        <v>-62265.560000000012</v>
      </c>
      <c r="L66" s="35" t="s">
        <v>213</v>
      </c>
      <c r="P66" s="2" t="s">
        <v>194</v>
      </c>
      <c r="Q66" s="2" t="s">
        <v>195</v>
      </c>
    </row>
    <row r="67" spans="1:17">
      <c r="A67" s="1" t="s">
        <v>164</v>
      </c>
      <c r="B67" s="4">
        <v>42063</v>
      </c>
      <c r="C67" s="1" t="s">
        <v>110</v>
      </c>
      <c r="D67" s="1" t="s">
        <v>12</v>
      </c>
      <c r="E67" s="1" t="s">
        <v>4</v>
      </c>
      <c r="F67" s="1" t="s">
        <v>111</v>
      </c>
      <c r="G67" s="38">
        <v>6087</v>
      </c>
      <c r="H67" s="21"/>
      <c r="J67" s="2">
        <f t="shared" si="0"/>
        <v>-56178.560000000012</v>
      </c>
      <c r="L67" s="24" t="s">
        <v>204</v>
      </c>
      <c r="M67" s="33" t="s">
        <v>201</v>
      </c>
    </row>
    <row r="68" spans="1:17">
      <c r="A68" s="1" t="s">
        <v>164</v>
      </c>
      <c r="B68" s="4">
        <v>42063</v>
      </c>
      <c r="C68" s="1" t="s">
        <v>110</v>
      </c>
      <c r="D68" s="1" t="s">
        <v>12</v>
      </c>
      <c r="E68" s="1" t="s">
        <v>4</v>
      </c>
      <c r="F68" s="1" t="s">
        <v>111</v>
      </c>
      <c r="G68" s="38">
        <v>6287</v>
      </c>
      <c r="H68" s="21"/>
      <c r="J68" s="2">
        <f t="shared" si="0"/>
        <v>-49891.560000000012</v>
      </c>
      <c r="L68" s="24" t="s">
        <v>206</v>
      </c>
      <c r="M68" s="33" t="s">
        <v>201</v>
      </c>
    </row>
    <row r="69" spans="1:17">
      <c r="A69" s="1" t="s">
        <v>164</v>
      </c>
      <c r="B69" s="4">
        <v>42063</v>
      </c>
      <c r="C69" s="1" t="s">
        <v>110</v>
      </c>
      <c r="D69" s="1" t="s">
        <v>12</v>
      </c>
      <c r="E69" s="1" t="s">
        <v>4</v>
      </c>
      <c r="F69" s="1" t="s">
        <v>111</v>
      </c>
      <c r="G69" s="38">
        <v>6367</v>
      </c>
      <c r="H69" s="18"/>
      <c r="J69" s="2">
        <f t="shared" si="0"/>
        <v>-43524.560000000012</v>
      </c>
      <c r="L69" s="24" t="s">
        <v>207</v>
      </c>
      <c r="M69" s="33" t="s">
        <v>201</v>
      </c>
    </row>
    <row r="70" spans="1:17">
      <c r="A70" s="1" t="s">
        <v>164</v>
      </c>
      <c r="B70" s="4">
        <v>42063</v>
      </c>
      <c r="C70" s="1" t="s">
        <v>110</v>
      </c>
      <c r="D70" s="1" t="s">
        <v>12</v>
      </c>
      <c r="E70" s="1" t="s">
        <v>4</v>
      </c>
      <c r="F70" s="1" t="s">
        <v>111</v>
      </c>
      <c r="G70" s="38">
        <v>6272</v>
      </c>
      <c r="H70" s="18"/>
      <c r="J70" s="2">
        <f t="shared" ref="J70:J118" si="1">J69+G70-I70</f>
        <v>-37252.560000000012</v>
      </c>
      <c r="L70" s="24" t="s">
        <v>208</v>
      </c>
      <c r="M70" s="33" t="s">
        <v>201</v>
      </c>
    </row>
    <row r="71" spans="1:17">
      <c r="A71" s="1" t="s">
        <v>164</v>
      </c>
      <c r="B71" s="4">
        <v>42063</v>
      </c>
      <c r="C71" s="1" t="s">
        <v>110</v>
      </c>
      <c r="D71" s="1" t="s">
        <v>12</v>
      </c>
      <c r="E71" s="1" t="s">
        <v>4</v>
      </c>
      <c r="F71" s="1" t="s">
        <v>111</v>
      </c>
      <c r="G71" s="38">
        <v>6054</v>
      </c>
      <c r="H71" s="18"/>
      <c r="J71" s="2">
        <f t="shared" si="1"/>
        <v>-31198.560000000012</v>
      </c>
      <c r="L71" s="24" t="s">
        <v>210</v>
      </c>
      <c r="M71" s="33" t="s">
        <v>201</v>
      </c>
    </row>
    <row r="72" spans="1:17">
      <c r="A72" s="1" t="s">
        <v>164</v>
      </c>
      <c r="B72" s="4">
        <v>42063</v>
      </c>
      <c r="C72" s="1" t="s">
        <v>110</v>
      </c>
      <c r="D72" s="1" t="s">
        <v>12</v>
      </c>
      <c r="E72" s="1" t="s">
        <v>4</v>
      </c>
      <c r="F72" s="1" t="s">
        <v>111</v>
      </c>
      <c r="G72" s="2">
        <v>5855</v>
      </c>
      <c r="H72" s="21"/>
      <c r="J72" s="2">
        <f t="shared" si="1"/>
        <v>-25343.560000000012</v>
      </c>
      <c r="L72" s="24" t="s">
        <v>212</v>
      </c>
      <c r="M72" s="33" t="s">
        <v>201</v>
      </c>
    </row>
    <row r="73" spans="1:17">
      <c r="A73" s="1" t="s">
        <v>164</v>
      </c>
      <c r="B73" s="4">
        <v>42063</v>
      </c>
      <c r="C73" s="1" t="s">
        <v>110</v>
      </c>
      <c r="D73" s="1" t="s">
        <v>12</v>
      </c>
      <c r="E73" s="1" t="s">
        <v>4</v>
      </c>
      <c r="F73" s="1" t="s">
        <v>111</v>
      </c>
      <c r="G73" s="38">
        <v>6371</v>
      </c>
      <c r="H73" s="21"/>
      <c r="J73" s="2">
        <f t="shared" si="1"/>
        <v>-18972.560000000012</v>
      </c>
      <c r="L73" s="24" t="s">
        <v>205</v>
      </c>
      <c r="M73" s="33" t="s">
        <v>201</v>
      </c>
    </row>
    <row r="74" spans="1:17">
      <c r="A74" s="1" t="s">
        <v>164</v>
      </c>
      <c r="B74" s="4">
        <v>42063</v>
      </c>
      <c r="C74" s="1" t="s">
        <v>110</v>
      </c>
      <c r="D74" s="1" t="s">
        <v>12</v>
      </c>
      <c r="E74" s="1" t="s">
        <v>4</v>
      </c>
      <c r="F74" s="1" t="s">
        <v>111</v>
      </c>
      <c r="G74" s="38">
        <v>6171</v>
      </c>
      <c r="H74" s="21"/>
      <c r="J74" s="2">
        <f t="shared" si="1"/>
        <v>-12801.560000000012</v>
      </c>
      <c r="L74" s="24" t="s">
        <v>209</v>
      </c>
      <c r="M74" s="33" t="s">
        <v>201</v>
      </c>
    </row>
    <row r="75" spans="1:17">
      <c r="A75" s="1" t="s">
        <v>164</v>
      </c>
      <c r="B75" s="4">
        <v>42063</v>
      </c>
      <c r="C75" s="1" t="s">
        <v>110</v>
      </c>
      <c r="D75" s="1" t="s">
        <v>12</v>
      </c>
      <c r="E75" s="1" t="s">
        <v>4</v>
      </c>
      <c r="F75" s="1" t="s">
        <v>111</v>
      </c>
      <c r="G75" s="38">
        <v>334</v>
      </c>
      <c r="H75" s="21"/>
      <c r="J75" s="2">
        <f t="shared" si="1"/>
        <v>-12467.560000000012</v>
      </c>
      <c r="L75" s="24" t="s">
        <v>211</v>
      </c>
      <c r="M75" s="33" t="s">
        <v>201</v>
      </c>
    </row>
    <row r="76" spans="1:17">
      <c r="A76" s="14" t="s">
        <v>164</v>
      </c>
      <c r="B76" s="15">
        <v>42063</v>
      </c>
      <c r="C76" s="14" t="s">
        <v>110</v>
      </c>
      <c r="D76" s="14" t="s">
        <v>12</v>
      </c>
      <c r="E76" s="14" t="s">
        <v>4</v>
      </c>
      <c r="F76" s="14" t="s">
        <v>111</v>
      </c>
      <c r="G76" s="39">
        <v>5311</v>
      </c>
      <c r="H76" s="19"/>
      <c r="I76" s="16"/>
      <c r="J76" s="16">
        <f t="shared" si="1"/>
        <v>-7156.5600000000122</v>
      </c>
      <c r="K76" s="31"/>
      <c r="L76" s="27" t="s">
        <v>200</v>
      </c>
      <c r="M76" s="33" t="s">
        <v>201</v>
      </c>
    </row>
    <row r="77" spans="1:17" ht="12" thickBot="1">
      <c r="A77" s="5" t="s">
        <v>164</v>
      </c>
      <c r="B77" s="6">
        <v>42063</v>
      </c>
      <c r="C77" s="5" t="s">
        <v>110</v>
      </c>
      <c r="D77" s="5" t="s">
        <v>12</v>
      </c>
      <c r="E77" s="5" t="s">
        <v>4</v>
      </c>
      <c r="F77" s="5" t="s">
        <v>111</v>
      </c>
      <c r="G77" s="40">
        <v>6493</v>
      </c>
      <c r="H77" s="20"/>
      <c r="I77" s="7"/>
      <c r="J77" s="7">
        <f t="shared" si="1"/>
        <v>-663.56000000001222</v>
      </c>
      <c r="K77" s="29">
        <f>SUM(I60:I63)</f>
        <v>5876.5000000000009</v>
      </c>
      <c r="L77" s="25" t="s">
        <v>203</v>
      </c>
      <c r="M77" s="33" t="s">
        <v>201</v>
      </c>
    </row>
    <row r="78" spans="1:17">
      <c r="A78" s="1" t="s">
        <v>23</v>
      </c>
      <c r="B78" s="4">
        <v>42072</v>
      </c>
      <c r="C78" s="1">
        <v>239</v>
      </c>
      <c r="D78" s="1" t="s">
        <v>22</v>
      </c>
      <c r="E78" s="1" t="s">
        <v>4</v>
      </c>
      <c r="F78" s="1" t="s">
        <v>15</v>
      </c>
      <c r="H78" s="18" t="s">
        <v>185</v>
      </c>
      <c r="I78" s="2">
        <v>368.9</v>
      </c>
      <c r="J78" s="2">
        <f t="shared" si="1"/>
        <v>-1032.4600000000123</v>
      </c>
    </row>
    <row r="79" spans="1:17">
      <c r="A79" s="1" t="s">
        <v>24</v>
      </c>
      <c r="B79" s="4">
        <v>42089</v>
      </c>
      <c r="C79" s="1" t="s">
        <v>25</v>
      </c>
      <c r="D79" s="1" t="s">
        <v>22</v>
      </c>
      <c r="E79" s="1" t="s">
        <v>4</v>
      </c>
      <c r="F79" s="1" t="s">
        <v>7</v>
      </c>
      <c r="H79" s="18" t="s">
        <v>185</v>
      </c>
      <c r="I79" s="2">
        <v>2678.57</v>
      </c>
      <c r="J79" s="2">
        <f t="shared" si="1"/>
        <v>-3711.0300000000125</v>
      </c>
    </row>
    <row r="80" spans="1:17">
      <c r="A80" s="1" t="s">
        <v>26</v>
      </c>
      <c r="B80" s="4">
        <v>42089</v>
      </c>
      <c r="C80" s="1" t="s">
        <v>27</v>
      </c>
      <c r="D80" s="1" t="s">
        <v>22</v>
      </c>
      <c r="E80" s="1" t="s">
        <v>4</v>
      </c>
      <c r="F80" s="1" t="s">
        <v>5</v>
      </c>
      <c r="H80" s="18" t="s">
        <v>185</v>
      </c>
      <c r="I80" s="2">
        <v>2678.57</v>
      </c>
      <c r="J80" s="2">
        <f t="shared" si="1"/>
        <v>-6389.6000000000131</v>
      </c>
    </row>
    <row r="81" spans="1:12" ht="12" thickBot="1">
      <c r="A81" s="5" t="s">
        <v>165</v>
      </c>
      <c r="B81" s="6">
        <v>42094</v>
      </c>
      <c r="C81" s="5" t="s">
        <v>166</v>
      </c>
      <c r="D81" s="5" t="s">
        <v>12</v>
      </c>
      <c r="E81" s="5" t="s">
        <v>4</v>
      </c>
      <c r="F81" s="5" t="s">
        <v>167</v>
      </c>
      <c r="G81" s="7">
        <v>5726</v>
      </c>
      <c r="H81" s="22"/>
      <c r="I81" s="7"/>
      <c r="J81" s="7">
        <f t="shared" si="1"/>
        <v>-663.6000000000131</v>
      </c>
      <c r="K81" s="29">
        <f>SUM(I78:I80)</f>
        <v>5726.0400000000009</v>
      </c>
      <c r="L81" s="37" t="s">
        <v>257</v>
      </c>
    </row>
    <row r="82" spans="1:12">
      <c r="A82" s="1" t="s">
        <v>28</v>
      </c>
      <c r="B82" s="4">
        <v>42101</v>
      </c>
      <c r="C82" s="1">
        <v>242</v>
      </c>
      <c r="D82" s="1" t="s">
        <v>22</v>
      </c>
      <c r="E82" s="1" t="s">
        <v>4</v>
      </c>
      <c r="F82" s="1" t="s">
        <v>15</v>
      </c>
      <c r="H82" s="18" t="s">
        <v>186</v>
      </c>
      <c r="I82" s="2">
        <v>368.89</v>
      </c>
      <c r="J82" s="2">
        <f t="shared" si="1"/>
        <v>-1032.490000000013</v>
      </c>
    </row>
    <row r="83" spans="1:12">
      <c r="A83" s="14" t="s">
        <v>29</v>
      </c>
      <c r="B83" s="15">
        <v>42104</v>
      </c>
      <c r="C83" s="14" t="s">
        <v>30</v>
      </c>
      <c r="D83" s="14" t="s">
        <v>22</v>
      </c>
      <c r="E83" s="14" t="s">
        <v>4</v>
      </c>
      <c r="F83" s="14" t="s">
        <v>5</v>
      </c>
      <c r="G83" s="16"/>
      <c r="H83" s="23" t="s">
        <v>186</v>
      </c>
      <c r="I83" s="16">
        <v>2678.57</v>
      </c>
      <c r="J83" s="16">
        <f t="shared" si="1"/>
        <v>-3711.0600000000131</v>
      </c>
      <c r="K83" s="31"/>
      <c r="L83" s="27"/>
    </row>
    <row r="84" spans="1:12">
      <c r="A84" s="14" t="s">
        <v>31</v>
      </c>
      <c r="B84" s="15">
        <v>42104</v>
      </c>
      <c r="C84" s="14" t="s">
        <v>32</v>
      </c>
      <c r="D84" s="14" t="s">
        <v>22</v>
      </c>
      <c r="E84" s="14" t="s">
        <v>4</v>
      </c>
      <c r="F84" s="14" t="s">
        <v>7</v>
      </c>
      <c r="G84" s="16"/>
      <c r="H84" s="23" t="s">
        <v>186</v>
      </c>
      <c r="I84" s="16">
        <v>2678.57</v>
      </c>
      <c r="J84" s="16">
        <f t="shared" si="1"/>
        <v>-6389.6300000000138</v>
      </c>
      <c r="K84" s="31"/>
      <c r="L84" s="27"/>
    </row>
    <row r="85" spans="1:12">
      <c r="A85" s="14" t="s">
        <v>33</v>
      </c>
      <c r="B85" s="15">
        <v>42118</v>
      </c>
      <c r="C85" s="14">
        <v>16</v>
      </c>
      <c r="D85" s="14" t="s">
        <v>22</v>
      </c>
      <c r="E85" s="14" t="s">
        <v>4</v>
      </c>
      <c r="F85" s="14" t="s">
        <v>34</v>
      </c>
      <c r="G85" s="16"/>
      <c r="H85" s="19" t="s">
        <v>186</v>
      </c>
      <c r="I85" s="16">
        <v>321.43</v>
      </c>
      <c r="J85" s="16">
        <f t="shared" si="1"/>
        <v>-6711.060000000014</v>
      </c>
      <c r="K85" s="31"/>
      <c r="L85" s="27"/>
    </row>
    <row r="86" spans="1:12" ht="12" thickBot="1">
      <c r="A86" s="5" t="s">
        <v>35</v>
      </c>
      <c r="B86" s="6">
        <v>42124</v>
      </c>
      <c r="C86" s="5">
        <v>245</v>
      </c>
      <c r="D86" s="5" t="s">
        <v>22</v>
      </c>
      <c r="E86" s="5" t="s">
        <v>4</v>
      </c>
      <c r="F86" s="5" t="s">
        <v>15</v>
      </c>
      <c r="G86" s="7"/>
      <c r="H86" s="22" t="s">
        <v>186</v>
      </c>
      <c r="I86" s="7">
        <v>368.9</v>
      </c>
      <c r="J86" s="7">
        <f t="shared" si="1"/>
        <v>-7079.9600000000137</v>
      </c>
      <c r="K86" s="29">
        <f>SUM(I82:I86)</f>
        <v>6416.3600000000006</v>
      </c>
      <c r="L86" s="25"/>
    </row>
    <row r="87" spans="1:12">
      <c r="A87" s="1" t="s">
        <v>37</v>
      </c>
      <c r="B87" s="4">
        <v>42140</v>
      </c>
      <c r="C87" s="1" t="s">
        <v>38</v>
      </c>
      <c r="D87" s="1" t="s">
        <v>22</v>
      </c>
      <c r="E87" s="1" t="s">
        <v>4</v>
      </c>
      <c r="F87" s="1" t="s">
        <v>5</v>
      </c>
      <c r="H87" s="18" t="s">
        <v>187</v>
      </c>
      <c r="I87" s="2">
        <v>2678.57</v>
      </c>
      <c r="J87" s="2">
        <f t="shared" si="1"/>
        <v>-9758.5300000000134</v>
      </c>
    </row>
    <row r="88" spans="1:12">
      <c r="A88" s="14" t="s">
        <v>39</v>
      </c>
      <c r="B88" s="15">
        <v>42140</v>
      </c>
      <c r="C88" s="14" t="s">
        <v>40</v>
      </c>
      <c r="D88" s="14" t="s">
        <v>22</v>
      </c>
      <c r="E88" s="14" t="s">
        <v>4</v>
      </c>
      <c r="F88" s="14" t="s">
        <v>7</v>
      </c>
      <c r="G88" s="16"/>
      <c r="H88" s="23" t="s">
        <v>187</v>
      </c>
      <c r="I88" s="16">
        <v>2678.57</v>
      </c>
      <c r="J88" s="16">
        <f t="shared" si="1"/>
        <v>-12437.100000000013</v>
      </c>
      <c r="K88" s="31"/>
      <c r="L88" s="27"/>
    </row>
    <row r="89" spans="1:12" ht="12" thickBot="1">
      <c r="A89" s="5" t="s">
        <v>168</v>
      </c>
      <c r="B89" s="6">
        <v>42145</v>
      </c>
      <c r="C89" s="5" t="s">
        <v>169</v>
      </c>
      <c r="D89" s="5" t="s">
        <v>12</v>
      </c>
      <c r="E89" s="5" t="s">
        <v>4</v>
      </c>
      <c r="F89" s="5" t="s">
        <v>170</v>
      </c>
      <c r="G89" s="7">
        <v>6095</v>
      </c>
      <c r="H89" s="20"/>
      <c r="I89" s="7"/>
      <c r="J89" s="7">
        <f t="shared" si="1"/>
        <v>-6342.1000000000131</v>
      </c>
      <c r="K89" s="29">
        <f>SUM(I87:I88)</f>
        <v>5357.14</v>
      </c>
      <c r="L89" s="37" t="s">
        <v>260</v>
      </c>
    </row>
    <row r="90" spans="1:12">
      <c r="A90" s="1" t="s">
        <v>41</v>
      </c>
      <c r="B90" s="4">
        <v>42156</v>
      </c>
      <c r="C90" s="1">
        <v>248</v>
      </c>
      <c r="D90" s="1" t="s">
        <v>22</v>
      </c>
      <c r="E90" s="1" t="s">
        <v>4</v>
      </c>
      <c r="F90" s="1" t="s">
        <v>15</v>
      </c>
      <c r="H90" s="18" t="s">
        <v>188</v>
      </c>
      <c r="I90" s="2">
        <v>368.9</v>
      </c>
      <c r="J90" s="2">
        <f t="shared" si="1"/>
        <v>-6711.0000000000127</v>
      </c>
    </row>
    <row r="91" spans="1:12">
      <c r="A91" s="1" t="s">
        <v>171</v>
      </c>
      <c r="B91" s="4">
        <v>42173</v>
      </c>
      <c r="C91" s="1" t="s">
        <v>172</v>
      </c>
      <c r="D91" s="1" t="s">
        <v>36</v>
      </c>
      <c r="E91" s="1" t="s">
        <v>4</v>
      </c>
      <c r="F91" s="1" t="s">
        <v>173</v>
      </c>
      <c r="G91" s="2">
        <v>5357</v>
      </c>
      <c r="H91" s="18"/>
      <c r="J91" s="2">
        <f t="shared" si="1"/>
        <v>-1354.0000000000127</v>
      </c>
      <c r="L91" s="35" t="s">
        <v>262</v>
      </c>
    </row>
    <row r="92" spans="1:12">
      <c r="A92" s="14" t="s">
        <v>42</v>
      </c>
      <c r="B92" s="15">
        <v>42177</v>
      </c>
      <c r="C92" s="14" t="s">
        <v>43</v>
      </c>
      <c r="D92" s="14" t="s">
        <v>22</v>
      </c>
      <c r="E92" s="14" t="s">
        <v>4</v>
      </c>
      <c r="F92" s="14" t="s">
        <v>5</v>
      </c>
      <c r="G92" s="16"/>
      <c r="H92" s="23" t="s">
        <v>188</v>
      </c>
      <c r="I92" s="16">
        <v>2678.57</v>
      </c>
      <c r="J92" s="16">
        <f t="shared" si="1"/>
        <v>-4032.5700000000129</v>
      </c>
      <c r="K92" s="31"/>
      <c r="L92" s="27"/>
    </row>
    <row r="93" spans="1:12" ht="12" thickBot="1">
      <c r="A93" s="5" t="s">
        <v>44</v>
      </c>
      <c r="B93" s="6">
        <v>42177</v>
      </c>
      <c r="C93" s="5" t="s">
        <v>45</v>
      </c>
      <c r="D93" s="5" t="s">
        <v>22</v>
      </c>
      <c r="E93" s="5" t="s">
        <v>4</v>
      </c>
      <c r="F93" s="5" t="s">
        <v>7</v>
      </c>
      <c r="G93" s="7"/>
      <c r="H93" s="20" t="s">
        <v>188</v>
      </c>
      <c r="I93" s="7">
        <v>2678.57</v>
      </c>
      <c r="J93" s="7">
        <f t="shared" si="1"/>
        <v>-6711.1400000000131</v>
      </c>
      <c r="K93" s="29">
        <f>SUM(I90:I93)</f>
        <v>5726.0400000000009</v>
      </c>
      <c r="L93" s="25"/>
    </row>
    <row r="94" spans="1:12">
      <c r="A94" s="1" t="s">
        <v>46</v>
      </c>
      <c r="B94" s="4">
        <v>42201</v>
      </c>
      <c r="C94" s="1">
        <v>253</v>
      </c>
      <c r="D94" s="1" t="s">
        <v>22</v>
      </c>
      <c r="E94" s="1" t="s">
        <v>4</v>
      </c>
      <c r="F94" s="1" t="s">
        <v>15</v>
      </c>
      <c r="H94" s="21" t="s">
        <v>189</v>
      </c>
      <c r="I94" s="2">
        <v>368.9</v>
      </c>
      <c r="J94" s="2">
        <f t="shared" si="1"/>
        <v>-7080.0400000000127</v>
      </c>
    </row>
    <row r="95" spans="1:12">
      <c r="A95" s="1" t="s">
        <v>47</v>
      </c>
      <c r="B95" s="4">
        <v>42205</v>
      </c>
      <c r="C95" s="1" t="s">
        <v>48</v>
      </c>
      <c r="D95" s="1" t="s">
        <v>22</v>
      </c>
      <c r="E95" s="1" t="s">
        <v>4</v>
      </c>
      <c r="F95" s="1" t="s">
        <v>7</v>
      </c>
      <c r="H95" s="18" t="s">
        <v>189</v>
      </c>
      <c r="I95" s="2">
        <v>2678.57</v>
      </c>
      <c r="J95" s="2">
        <f t="shared" si="1"/>
        <v>-9758.6100000000133</v>
      </c>
    </row>
    <row r="96" spans="1:12">
      <c r="A96" s="1" t="s">
        <v>49</v>
      </c>
      <c r="B96" s="4">
        <v>42205</v>
      </c>
      <c r="C96" s="1">
        <v>911120</v>
      </c>
      <c r="D96" s="1" t="s">
        <v>22</v>
      </c>
      <c r="E96" s="1" t="s">
        <v>4</v>
      </c>
      <c r="F96" s="1" t="s">
        <v>5</v>
      </c>
      <c r="H96" s="18" t="s">
        <v>189</v>
      </c>
      <c r="I96" s="2">
        <v>2678.57</v>
      </c>
      <c r="J96" s="2">
        <f t="shared" si="1"/>
        <v>-12437.180000000013</v>
      </c>
    </row>
    <row r="97" spans="1:13" ht="12" thickBot="1">
      <c r="A97" s="5" t="s">
        <v>174</v>
      </c>
      <c r="B97" s="6">
        <v>42216</v>
      </c>
      <c r="C97" s="5" t="s">
        <v>175</v>
      </c>
      <c r="D97" s="5" t="s">
        <v>36</v>
      </c>
      <c r="E97" s="5" t="s">
        <v>4</v>
      </c>
      <c r="F97" s="5" t="s">
        <v>176</v>
      </c>
      <c r="G97" s="7">
        <v>5726</v>
      </c>
      <c r="H97" s="22"/>
      <c r="I97" s="7"/>
      <c r="J97" s="7">
        <f t="shared" si="1"/>
        <v>-6711.180000000013</v>
      </c>
      <c r="K97" s="29">
        <f>SUM(I94:I96)</f>
        <v>5726.0400000000009</v>
      </c>
      <c r="L97" s="37" t="s">
        <v>263</v>
      </c>
    </row>
    <row r="98" spans="1:13">
      <c r="A98" s="1" t="s">
        <v>50</v>
      </c>
      <c r="B98" s="4">
        <v>42223</v>
      </c>
      <c r="C98" s="1">
        <v>260</v>
      </c>
      <c r="D98" s="1" t="s">
        <v>22</v>
      </c>
      <c r="E98" s="1" t="s">
        <v>4</v>
      </c>
      <c r="F98" s="1" t="s">
        <v>51</v>
      </c>
      <c r="H98" s="21" t="s">
        <v>190</v>
      </c>
      <c r="I98" s="2">
        <v>368.9</v>
      </c>
      <c r="J98" s="2">
        <f t="shared" si="1"/>
        <v>-7080.0800000000127</v>
      </c>
    </row>
    <row r="99" spans="1:13">
      <c r="A99" s="14" t="s">
        <v>52</v>
      </c>
      <c r="B99" s="15">
        <v>42236</v>
      </c>
      <c r="C99" s="14" t="s">
        <v>53</v>
      </c>
      <c r="D99" s="14" t="s">
        <v>22</v>
      </c>
      <c r="E99" s="14" t="s">
        <v>4</v>
      </c>
      <c r="F99" s="14" t="s">
        <v>5</v>
      </c>
      <c r="G99" s="16"/>
      <c r="H99" s="23" t="s">
        <v>190</v>
      </c>
      <c r="I99" s="16">
        <v>2678.57</v>
      </c>
      <c r="J99" s="16">
        <f t="shared" si="1"/>
        <v>-9758.6500000000124</v>
      </c>
      <c r="K99" s="31"/>
      <c r="L99" s="27"/>
    </row>
    <row r="100" spans="1:13">
      <c r="A100" s="14" t="s">
        <v>54</v>
      </c>
      <c r="B100" s="15">
        <v>42236</v>
      </c>
      <c r="C100" s="14" t="s">
        <v>53</v>
      </c>
      <c r="D100" s="14" t="s">
        <v>22</v>
      </c>
      <c r="E100" s="14" t="s">
        <v>4</v>
      </c>
      <c r="F100" s="14" t="s">
        <v>7</v>
      </c>
      <c r="G100" s="16"/>
      <c r="H100" s="23" t="s">
        <v>190</v>
      </c>
      <c r="I100" s="16">
        <v>2678.57</v>
      </c>
      <c r="J100" s="16">
        <f t="shared" si="1"/>
        <v>-12437.220000000012</v>
      </c>
      <c r="K100" s="31"/>
      <c r="L100" s="27"/>
    </row>
    <row r="101" spans="1:13" ht="12" thickBot="1">
      <c r="A101" s="5" t="s">
        <v>177</v>
      </c>
      <c r="B101" s="6">
        <v>42247</v>
      </c>
      <c r="C101" s="5" t="s">
        <v>178</v>
      </c>
      <c r="D101" s="5" t="s">
        <v>36</v>
      </c>
      <c r="E101" s="5" t="s">
        <v>4</v>
      </c>
      <c r="F101" s="5" t="s">
        <v>179</v>
      </c>
      <c r="G101" s="7">
        <v>5726</v>
      </c>
      <c r="H101" s="22"/>
      <c r="I101" s="7"/>
      <c r="J101" s="7">
        <f t="shared" si="1"/>
        <v>-6711.2200000000121</v>
      </c>
      <c r="K101" s="29">
        <f>SUM(I98:I100)</f>
        <v>5726.0400000000009</v>
      </c>
      <c r="L101" s="37" t="s">
        <v>264</v>
      </c>
    </row>
    <row r="102" spans="1:13">
      <c r="A102" s="1" t="s">
        <v>55</v>
      </c>
      <c r="B102" s="4">
        <v>42249</v>
      </c>
      <c r="C102" s="1">
        <v>270</v>
      </c>
      <c r="D102" s="1" t="s">
        <v>22</v>
      </c>
      <c r="E102" s="1" t="s">
        <v>4</v>
      </c>
      <c r="F102" s="1" t="s">
        <v>15</v>
      </c>
      <c r="H102" s="21" t="s">
        <v>191</v>
      </c>
      <c r="I102" s="2">
        <v>368.9</v>
      </c>
      <c r="J102" s="2">
        <f t="shared" si="1"/>
        <v>-7080.1200000000117</v>
      </c>
    </row>
    <row r="103" spans="1:13">
      <c r="A103" s="1" t="s">
        <v>56</v>
      </c>
      <c r="B103" s="4">
        <v>42249</v>
      </c>
      <c r="C103" s="1" t="s">
        <v>57</v>
      </c>
      <c r="D103" s="1" t="s">
        <v>22</v>
      </c>
      <c r="E103" s="1" t="s">
        <v>4</v>
      </c>
      <c r="F103" s="1" t="s">
        <v>5</v>
      </c>
      <c r="H103" s="18" t="s">
        <v>191</v>
      </c>
      <c r="I103" s="2">
        <v>2678.57</v>
      </c>
      <c r="J103" s="2">
        <f t="shared" si="1"/>
        <v>-9758.6900000000114</v>
      </c>
    </row>
    <row r="104" spans="1:13">
      <c r="A104" s="1" t="s">
        <v>58</v>
      </c>
      <c r="B104" s="4">
        <v>42249</v>
      </c>
      <c r="C104" s="1" t="s">
        <v>59</v>
      </c>
      <c r="D104" s="1" t="s">
        <v>22</v>
      </c>
      <c r="E104" s="1" t="s">
        <v>4</v>
      </c>
      <c r="F104" s="1" t="s">
        <v>7</v>
      </c>
      <c r="H104" s="18" t="s">
        <v>191</v>
      </c>
      <c r="I104" s="2">
        <v>2678.57</v>
      </c>
      <c r="J104" s="2">
        <f t="shared" si="1"/>
        <v>-12437.260000000011</v>
      </c>
    </row>
    <row r="105" spans="1:13">
      <c r="A105" s="1" t="s">
        <v>60</v>
      </c>
      <c r="B105" s="4">
        <v>42265</v>
      </c>
      <c r="C105" s="1">
        <v>21</v>
      </c>
      <c r="D105" s="1" t="s">
        <v>22</v>
      </c>
      <c r="E105" s="1" t="s">
        <v>4</v>
      </c>
      <c r="F105" s="1" t="s">
        <v>34</v>
      </c>
      <c r="H105" s="18" t="s">
        <v>191</v>
      </c>
      <c r="I105" s="2">
        <v>321.43</v>
      </c>
      <c r="J105" s="2">
        <f t="shared" si="1"/>
        <v>-12758.690000000011</v>
      </c>
    </row>
    <row r="106" spans="1:13">
      <c r="A106" s="14" t="s">
        <v>61</v>
      </c>
      <c r="B106" s="15">
        <v>42265</v>
      </c>
      <c r="C106" s="14">
        <v>113</v>
      </c>
      <c r="D106" s="14" t="s">
        <v>22</v>
      </c>
      <c r="E106" s="14" t="s">
        <v>4</v>
      </c>
      <c r="F106" s="14" t="s">
        <v>62</v>
      </c>
      <c r="G106" s="16"/>
      <c r="H106" s="19" t="s">
        <v>191</v>
      </c>
      <c r="I106" s="16">
        <v>41.96</v>
      </c>
      <c r="J106" s="16">
        <f t="shared" si="1"/>
        <v>-12800.650000000011</v>
      </c>
      <c r="K106" s="31"/>
      <c r="L106" s="27"/>
    </row>
    <row r="107" spans="1:13" ht="12" thickBot="1">
      <c r="A107" s="5" t="s">
        <v>180</v>
      </c>
      <c r="B107" s="6">
        <v>42277</v>
      </c>
      <c r="C107" s="5" t="s">
        <v>181</v>
      </c>
      <c r="D107" s="5" t="s">
        <v>12</v>
      </c>
      <c r="E107" s="5" t="s">
        <v>4</v>
      </c>
      <c r="F107" s="5" t="s">
        <v>182</v>
      </c>
      <c r="G107" s="7">
        <v>5791</v>
      </c>
      <c r="H107" s="20"/>
      <c r="I107" s="7"/>
      <c r="J107" s="7">
        <f t="shared" si="1"/>
        <v>-7009.6500000000106</v>
      </c>
      <c r="K107" s="29">
        <f>SUM(I102:I106)</f>
        <v>6089.4300000000012</v>
      </c>
      <c r="L107" s="37" t="s">
        <v>265</v>
      </c>
      <c r="M107" s="33" t="s">
        <v>201</v>
      </c>
    </row>
    <row r="108" spans="1:13">
      <c r="A108" s="1" t="s">
        <v>63</v>
      </c>
      <c r="B108" s="4">
        <v>42280</v>
      </c>
      <c r="C108" s="1">
        <v>275</v>
      </c>
      <c r="D108" s="1" t="s">
        <v>22</v>
      </c>
      <c r="E108" s="1" t="s">
        <v>4</v>
      </c>
      <c r="F108" s="1" t="s">
        <v>15</v>
      </c>
      <c r="H108" s="21" t="s">
        <v>86</v>
      </c>
      <c r="I108" s="2">
        <v>368.9</v>
      </c>
      <c r="J108" s="2">
        <f t="shared" si="1"/>
        <v>-7378.5500000000102</v>
      </c>
    </row>
    <row r="109" spans="1:13">
      <c r="A109" s="1" t="s">
        <v>64</v>
      </c>
      <c r="B109" s="4">
        <v>42290</v>
      </c>
      <c r="C109" s="1" t="s">
        <v>65</v>
      </c>
      <c r="D109" s="1" t="s">
        <v>22</v>
      </c>
      <c r="E109" s="1" t="s">
        <v>4</v>
      </c>
      <c r="F109" s="1" t="s">
        <v>7</v>
      </c>
      <c r="H109" s="18" t="s">
        <v>86</v>
      </c>
      <c r="I109" s="2">
        <v>2678.57</v>
      </c>
      <c r="J109" s="2">
        <f t="shared" si="1"/>
        <v>-10057.12000000001</v>
      </c>
    </row>
    <row r="110" spans="1:13">
      <c r="A110" s="14" t="s">
        <v>66</v>
      </c>
      <c r="B110" s="15">
        <v>42290</v>
      </c>
      <c r="C110" s="14" t="s">
        <v>65</v>
      </c>
      <c r="D110" s="14" t="s">
        <v>22</v>
      </c>
      <c r="E110" s="14" t="s">
        <v>4</v>
      </c>
      <c r="F110" s="14" t="s">
        <v>5</v>
      </c>
      <c r="G110" s="16"/>
      <c r="H110" s="23" t="s">
        <v>86</v>
      </c>
      <c r="I110" s="16">
        <v>2678.57</v>
      </c>
      <c r="J110" s="16">
        <f t="shared" si="1"/>
        <v>-12735.69000000001</v>
      </c>
      <c r="K110" s="31"/>
      <c r="L110" s="27"/>
    </row>
    <row r="111" spans="1:13" ht="12" thickBot="1">
      <c r="A111" s="5" t="s">
        <v>67</v>
      </c>
      <c r="B111" s="6">
        <v>42307</v>
      </c>
      <c r="C111" s="5" t="s">
        <v>68</v>
      </c>
      <c r="D111" s="5" t="s">
        <v>22</v>
      </c>
      <c r="E111" s="5" t="s">
        <v>4</v>
      </c>
      <c r="F111" s="5" t="s">
        <v>69</v>
      </c>
      <c r="G111" s="7"/>
      <c r="H111" s="22" t="s">
        <v>86</v>
      </c>
      <c r="I111" s="7">
        <v>42.4</v>
      </c>
      <c r="J111" s="7">
        <f t="shared" si="1"/>
        <v>-12778.090000000009</v>
      </c>
      <c r="K111" s="29">
        <f>SUM(I108:I111)</f>
        <v>5768.4400000000005</v>
      </c>
      <c r="L111" s="25"/>
    </row>
    <row r="112" spans="1:13">
      <c r="A112" s="1" t="s">
        <v>70</v>
      </c>
      <c r="B112" s="4">
        <v>42311</v>
      </c>
      <c r="C112" s="1">
        <v>282</v>
      </c>
      <c r="D112" s="1" t="s">
        <v>22</v>
      </c>
      <c r="E112" s="1" t="s">
        <v>4</v>
      </c>
      <c r="F112" s="1" t="s">
        <v>71</v>
      </c>
      <c r="H112" s="21" t="s">
        <v>87</v>
      </c>
      <c r="I112" s="2">
        <v>368.9</v>
      </c>
      <c r="J112" s="2">
        <f t="shared" si="1"/>
        <v>-13146.990000000009</v>
      </c>
    </row>
    <row r="113" spans="1:12">
      <c r="A113" s="1" t="s">
        <v>72</v>
      </c>
      <c r="B113" s="4">
        <v>42332</v>
      </c>
      <c r="C113" s="1" t="s">
        <v>73</v>
      </c>
      <c r="D113" s="1" t="s">
        <v>22</v>
      </c>
      <c r="E113" s="1" t="s">
        <v>4</v>
      </c>
      <c r="F113" s="1" t="s">
        <v>7</v>
      </c>
      <c r="H113" s="18" t="s">
        <v>87</v>
      </c>
      <c r="I113" s="2">
        <v>2678.57</v>
      </c>
      <c r="J113" s="2">
        <f t="shared" si="1"/>
        <v>-15825.560000000009</v>
      </c>
    </row>
    <row r="114" spans="1:12" ht="12" thickBot="1">
      <c r="A114" s="5" t="s">
        <v>74</v>
      </c>
      <c r="B114" s="6">
        <v>42332</v>
      </c>
      <c r="C114" s="5" t="s">
        <v>75</v>
      </c>
      <c r="D114" s="5" t="s">
        <v>22</v>
      </c>
      <c r="E114" s="5" t="s">
        <v>4</v>
      </c>
      <c r="F114" s="5" t="s">
        <v>5</v>
      </c>
      <c r="G114" s="7"/>
      <c r="H114" s="20" t="s">
        <v>87</v>
      </c>
      <c r="I114" s="7">
        <v>2678.57</v>
      </c>
      <c r="J114" s="7">
        <f t="shared" si="1"/>
        <v>-18504.130000000008</v>
      </c>
      <c r="K114" s="29">
        <f>SUM(I112:I114)</f>
        <v>5726.0400000000009</v>
      </c>
      <c r="L114" s="25"/>
    </row>
    <row r="115" spans="1:12">
      <c r="A115" s="1" t="s">
        <v>76</v>
      </c>
      <c r="B115" s="4">
        <v>42352</v>
      </c>
      <c r="C115" s="1">
        <v>290</v>
      </c>
      <c r="D115" s="1" t="s">
        <v>22</v>
      </c>
      <c r="E115" s="1" t="s">
        <v>4</v>
      </c>
      <c r="F115" s="1" t="s">
        <v>77</v>
      </c>
      <c r="H115" s="21" t="s">
        <v>85</v>
      </c>
      <c r="I115" s="2">
        <v>368.9</v>
      </c>
      <c r="J115" s="2">
        <f t="shared" si="1"/>
        <v>-18873.03000000001</v>
      </c>
    </row>
    <row r="116" spans="1:12">
      <c r="A116" s="1" t="s">
        <v>78</v>
      </c>
      <c r="B116" s="4">
        <v>42352</v>
      </c>
      <c r="C116" s="1">
        <v>29</v>
      </c>
      <c r="D116" s="1" t="s">
        <v>22</v>
      </c>
      <c r="E116" s="1" t="s">
        <v>4</v>
      </c>
      <c r="F116" s="1" t="s">
        <v>34</v>
      </c>
      <c r="H116" s="21" t="s">
        <v>85</v>
      </c>
      <c r="I116" s="2">
        <v>321.43</v>
      </c>
      <c r="J116" s="2">
        <f t="shared" si="1"/>
        <v>-19194.46000000001</v>
      </c>
    </row>
    <row r="117" spans="1:12">
      <c r="A117" s="1" t="s">
        <v>79</v>
      </c>
      <c r="B117" s="4">
        <v>42352</v>
      </c>
      <c r="C117" s="1" t="s">
        <v>80</v>
      </c>
      <c r="D117" s="1" t="s">
        <v>22</v>
      </c>
      <c r="E117" s="1" t="s">
        <v>4</v>
      </c>
      <c r="F117" s="1" t="s">
        <v>81</v>
      </c>
      <c r="H117" s="18" t="s">
        <v>85</v>
      </c>
      <c r="I117" s="2">
        <v>2678.57</v>
      </c>
      <c r="J117" s="2">
        <f t="shared" si="1"/>
        <v>-21873.03000000001</v>
      </c>
    </row>
    <row r="118" spans="1:12">
      <c r="A118" s="1" t="s">
        <v>82</v>
      </c>
      <c r="B118" s="4">
        <v>42352</v>
      </c>
      <c r="C118" s="1" t="s">
        <v>83</v>
      </c>
      <c r="D118" s="1" t="s">
        <v>22</v>
      </c>
      <c r="E118" s="1" t="s">
        <v>4</v>
      </c>
      <c r="F118" s="1" t="s">
        <v>84</v>
      </c>
      <c r="H118" s="18" t="s">
        <v>85</v>
      </c>
      <c r="I118" s="2">
        <v>2678.57</v>
      </c>
      <c r="J118" s="2">
        <f t="shared" si="1"/>
        <v>-24551.600000000009</v>
      </c>
      <c r="K118" s="28">
        <f>SUM(I115:I118)</f>
        <v>6047.47</v>
      </c>
    </row>
  </sheetData>
  <autoFilter ref="A4:K118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47"/>
  <sheetViews>
    <sheetView topLeftCell="A16" workbookViewId="0">
      <selection activeCell="F24" sqref="F24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15" style="1" bestFit="1" customWidth="1"/>
    <col min="4" max="4" width="8.140625" style="1" bestFit="1" customWidth="1"/>
    <col min="5" max="5" width="33.28515625" style="1" bestFit="1" customWidth="1"/>
    <col min="6" max="8" width="11.42578125" style="2"/>
    <col min="9" max="9" width="25.28515625" style="36" bestFit="1" customWidth="1"/>
    <col min="10" max="10" width="26" style="1" bestFit="1" customWidth="1"/>
    <col min="11" max="16384" width="11.42578125" style="1"/>
  </cols>
  <sheetData>
    <row r="2" spans="1:10">
      <c r="A2" s="1" t="s">
        <v>214</v>
      </c>
    </row>
    <row r="4" spans="1:10">
      <c r="E4" s="1" t="s">
        <v>0</v>
      </c>
      <c r="H4" s="2">
        <v>-24551.599999999999</v>
      </c>
    </row>
    <row r="5" spans="1:10">
      <c r="A5" s="1" t="s">
        <v>215</v>
      </c>
      <c r="B5" s="4">
        <v>42377</v>
      </c>
      <c r="C5" s="1" t="s">
        <v>22</v>
      </c>
      <c r="D5" s="1" t="s">
        <v>4</v>
      </c>
      <c r="E5" s="1" t="s">
        <v>81</v>
      </c>
      <c r="G5" s="2">
        <v>2678.57</v>
      </c>
      <c r="H5" s="2">
        <v>-27230.17</v>
      </c>
    </row>
    <row r="6" spans="1:10">
      <c r="A6" s="1" t="s">
        <v>216</v>
      </c>
      <c r="B6" s="4">
        <v>42377</v>
      </c>
      <c r="C6" s="1" t="s">
        <v>22</v>
      </c>
      <c r="D6" s="1" t="s">
        <v>4</v>
      </c>
      <c r="E6" s="1" t="s">
        <v>5</v>
      </c>
      <c r="G6" s="2">
        <v>2678.57</v>
      </c>
      <c r="H6" s="2">
        <v>-29908.74</v>
      </c>
    </row>
    <row r="7" spans="1:10" ht="12" thickBot="1">
      <c r="A7" s="67" t="s">
        <v>217</v>
      </c>
      <c r="B7" s="6">
        <v>42380</v>
      </c>
      <c r="C7" s="67" t="s">
        <v>22</v>
      </c>
      <c r="D7" s="67" t="s">
        <v>4</v>
      </c>
      <c r="E7" s="67" t="s">
        <v>77</v>
      </c>
      <c r="F7" s="68"/>
      <c r="G7" s="68">
        <v>368.9</v>
      </c>
      <c r="H7" s="68">
        <v>-30277.64</v>
      </c>
      <c r="I7" s="77"/>
    </row>
    <row r="8" spans="1:10">
      <c r="A8" s="1" t="s">
        <v>218</v>
      </c>
      <c r="B8" s="4">
        <v>42418</v>
      </c>
      <c r="C8" s="1" t="s">
        <v>22</v>
      </c>
      <c r="D8" s="1" t="s">
        <v>4</v>
      </c>
      <c r="E8" s="1" t="s">
        <v>77</v>
      </c>
      <c r="G8" s="2">
        <v>368.9</v>
      </c>
      <c r="H8" s="2">
        <v>-30646.54</v>
      </c>
    </row>
    <row r="9" spans="1:10">
      <c r="A9" s="1" t="s">
        <v>219</v>
      </c>
      <c r="B9" s="4">
        <v>42418</v>
      </c>
      <c r="C9" s="1" t="s">
        <v>22</v>
      </c>
      <c r="D9" s="1" t="s">
        <v>4</v>
      </c>
      <c r="E9" s="1" t="s">
        <v>7</v>
      </c>
      <c r="G9" s="2">
        <v>2678.57</v>
      </c>
      <c r="H9" s="2">
        <v>-33325.11</v>
      </c>
    </row>
    <row r="10" spans="1:10" ht="12" thickBot="1">
      <c r="A10" s="67" t="s">
        <v>220</v>
      </c>
      <c r="B10" s="6">
        <v>42418</v>
      </c>
      <c r="C10" s="67" t="s">
        <v>22</v>
      </c>
      <c r="D10" s="67" t="s">
        <v>4</v>
      </c>
      <c r="E10" s="67" t="s">
        <v>5</v>
      </c>
      <c r="F10" s="68"/>
      <c r="G10" s="68">
        <v>2678.57</v>
      </c>
      <c r="H10" s="68">
        <v>-36003.68</v>
      </c>
      <c r="I10" s="77"/>
    </row>
    <row r="11" spans="1:10">
      <c r="A11" s="1" t="s">
        <v>50</v>
      </c>
      <c r="B11" s="4">
        <v>42436</v>
      </c>
      <c r="C11" s="1" t="s">
        <v>22</v>
      </c>
      <c r="D11" s="1" t="s">
        <v>4</v>
      </c>
      <c r="E11" s="1" t="s">
        <v>5</v>
      </c>
      <c r="G11" s="2">
        <v>2678.57</v>
      </c>
      <c r="H11" s="2">
        <v>-38682.25</v>
      </c>
    </row>
    <row r="12" spans="1:10">
      <c r="A12" s="1" t="s">
        <v>221</v>
      </c>
      <c r="B12" s="4">
        <v>42436</v>
      </c>
      <c r="C12" s="1" t="s">
        <v>22</v>
      </c>
      <c r="D12" s="1" t="s">
        <v>4</v>
      </c>
      <c r="E12" s="1" t="s">
        <v>7</v>
      </c>
      <c r="G12" s="2">
        <v>2678.57</v>
      </c>
      <c r="H12" s="2">
        <v>-41360.82</v>
      </c>
    </row>
    <row r="13" spans="1:10">
      <c r="A13" s="1" t="s">
        <v>222</v>
      </c>
      <c r="B13" s="4">
        <v>42443</v>
      </c>
      <c r="C13" s="1" t="s">
        <v>22</v>
      </c>
      <c r="D13" s="1" t="s">
        <v>4</v>
      </c>
      <c r="E13" s="1" t="s">
        <v>34</v>
      </c>
      <c r="G13" s="2">
        <v>321.43</v>
      </c>
      <c r="H13" s="2">
        <v>-41682.25</v>
      </c>
    </row>
    <row r="14" spans="1:10" ht="12" thickBot="1">
      <c r="A14" s="67" t="s">
        <v>223</v>
      </c>
      <c r="B14" s="6">
        <v>42444</v>
      </c>
      <c r="C14" s="67" t="s">
        <v>22</v>
      </c>
      <c r="D14" s="67" t="s">
        <v>4</v>
      </c>
      <c r="E14" s="67" t="s">
        <v>224</v>
      </c>
      <c r="F14" s="68"/>
      <c r="G14" s="68">
        <v>368.9</v>
      </c>
      <c r="H14" s="68">
        <v>-42051.15</v>
      </c>
      <c r="I14" s="77"/>
    </row>
    <row r="15" spans="1:10">
      <c r="A15" s="1" t="s">
        <v>225</v>
      </c>
      <c r="B15" s="4">
        <v>42459</v>
      </c>
      <c r="C15" s="1" t="s">
        <v>36</v>
      </c>
      <c r="D15" s="1" t="s">
        <v>4</v>
      </c>
      <c r="E15" s="1" t="s">
        <v>226</v>
      </c>
      <c r="F15" s="2">
        <v>178</v>
      </c>
      <c r="H15" s="2">
        <v>-41873.15</v>
      </c>
      <c r="I15" s="36" t="s">
        <v>258</v>
      </c>
      <c r="J15" s="1" t="s">
        <v>256</v>
      </c>
    </row>
    <row r="16" spans="1:10">
      <c r="A16" s="1" t="s">
        <v>225</v>
      </c>
      <c r="B16" s="4">
        <v>42459</v>
      </c>
      <c r="C16" s="1" t="s">
        <v>36</v>
      </c>
      <c r="D16" s="1" t="s">
        <v>4</v>
      </c>
      <c r="E16" s="1" t="s">
        <v>226</v>
      </c>
      <c r="F16" s="2">
        <v>6662</v>
      </c>
      <c r="H16" s="2">
        <v>-35211.15</v>
      </c>
      <c r="I16" s="36" t="s">
        <v>259</v>
      </c>
      <c r="J16" s="1" t="s">
        <v>256</v>
      </c>
    </row>
    <row r="17" spans="1:10">
      <c r="A17" s="1" t="s">
        <v>225</v>
      </c>
      <c r="B17" s="4">
        <v>42459</v>
      </c>
      <c r="C17" s="1" t="s">
        <v>36</v>
      </c>
      <c r="D17" s="1" t="s">
        <v>4</v>
      </c>
      <c r="E17" s="1" t="s">
        <v>226</v>
      </c>
      <c r="F17" s="2">
        <v>371</v>
      </c>
      <c r="H17" s="2">
        <v>-34840.15</v>
      </c>
      <c r="I17" s="36" t="s">
        <v>261</v>
      </c>
      <c r="J17" s="1" t="s">
        <v>256</v>
      </c>
    </row>
    <row r="18" spans="1:10">
      <c r="A18" s="1" t="s">
        <v>225</v>
      </c>
      <c r="B18" s="4">
        <v>42459</v>
      </c>
      <c r="C18" s="1" t="s">
        <v>36</v>
      </c>
      <c r="D18" s="1" t="s">
        <v>4</v>
      </c>
      <c r="E18" s="1" t="s">
        <v>226</v>
      </c>
      <c r="F18" s="2">
        <v>6255</v>
      </c>
      <c r="H18" s="2">
        <v>-28585.15</v>
      </c>
      <c r="I18" s="36" t="s">
        <v>266</v>
      </c>
      <c r="J18" s="1" t="s">
        <v>269</v>
      </c>
    </row>
    <row r="19" spans="1:10">
      <c r="A19" s="1" t="s">
        <v>225</v>
      </c>
      <c r="B19" s="4">
        <v>42459</v>
      </c>
      <c r="C19" s="1" t="s">
        <v>36</v>
      </c>
      <c r="D19" s="1" t="s">
        <v>4</v>
      </c>
      <c r="E19" s="1" t="s">
        <v>226</v>
      </c>
      <c r="F19" s="2">
        <v>45</v>
      </c>
      <c r="H19" s="2">
        <v>-28540.15</v>
      </c>
      <c r="I19" s="36" t="s">
        <v>270</v>
      </c>
      <c r="J19" s="1" t="s">
        <v>269</v>
      </c>
    </row>
    <row r="20" spans="1:10">
      <c r="A20" s="1" t="s">
        <v>225</v>
      </c>
      <c r="B20" s="4">
        <v>42459</v>
      </c>
      <c r="C20" s="1" t="s">
        <v>36</v>
      </c>
      <c r="D20" s="1" t="s">
        <v>4</v>
      </c>
      <c r="E20" s="1" t="s">
        <v>226</v>
      </c>
      <c r="F20" s="2">
        <v>6157</v>
      </c>
      <c r="H20" s="2">
        <v>-22383.15</v>
      </c>
      <c r="I20" s="36" t="s">
        <v>268</v>
      </c>
      <c r="J20" s="1" t="s">
        <v>269</v>
      </c>
    </row>
    <row r="21" spans="1:10">
      <c r="A21" s="1" t="s">
        <v>225</v>
      </c>
      <c r="B21" s="4">
        <v>42459</v>
      </c>
      <c r="C21" s="1" t="s">
        <v>36</v>
      </c>
      <c r="D21" s="1" t="s">
        <v>4</v>
      </c>
      <c r="E21" s="1" t="s">
        <v>226</v>
      </c>
      <c r="F21" s="2">
        <v>6058</v>
      </c>
      <c r="H21" s="2">
        <v>-16325.15</v>
      </c>
      <c r="I21" s="36" t="s">
        <v>271</v>
      </c>
      <c r="J21" s="1" t="s">
        <v>269</v>
      </c>
    </row>
    <row r="22" spans="1:10">
      <c r="A22" s="1" t="s">
        <v>225</v>
      </c>
      <c r="B22" s="4">
        <v>42459</v>
      </c>
      <c r="C22" s="1" t="s">
        <v>36</v>
      </c>
      <c r="D22" s="1" t="s">
        <v>4</v>
      </c>
      <c r="E22" s="1" t="s">
        <v>226</v>
      </c>
      <c r="F22" s="2">
        <v>335</v>
      </c>
      <c r="H22" s="2">
        <v>-15990.15</v>
      </c>
      <c r="I22" s="36" t="s">
        <v>273</v>
      </c>
      <c r="J22" s="1" t="s">
        <v>256</v>
      </c>
    </row>
    <row r="23" spans="1:10">
      <c r="A23" s="1" t="s">
        <v>225</v>
      </c>
      <c r="B23" s="4">
        <v>42459</v>
      </c>
      <c r="C23" s="1" t="s">
        <v>36</v>
      </c>
      <c r="D23" s="1" t="s">
        <v>4</v>
      </c>
      <c r="E23" s="1" t="s">
        <v>226</v>
      </c>
      <c r="F23" s="2">
        <v>5969</v>
      </c>
      <c r="H23" s="2">
        <v>-10021.15</v>
      </c>
      <c r="I23" s="36" t="s">
        <v>272</v>
      </c>
      <c r="J23" s="1" t="s">
        <v>256</v>
      </c>
    </row>
    <row r="24" spans="1:10">
      <c r="A24" s="1" t="s">
        <v>225</v>
      </c>
      <c r="B24" s="4">
        <v>42459</v>
      </c>
      <c r="C24" s="1" t="s">
        <v>36</v>
      </c>
      <c r="D24" s="1" t="s">
        <v>4</v>
      </c>
      <c r="E24" s="1" t="s">
        <v>226</v>
      </c>
      <c r="F24" s="2">
        <v>180</v>
      </c>
      <c r="H24" s="2">
        <v>-9841.15</v>
      </c>
      <c r="I24" s="36" t="s">
        <v>255</v>
      </c>
      <c r="J24" s="1" t="s">
        <v>256</v>
      </c>
    </row>
    <row r="25" spans="1:10">
      <c r="A25" s="1" t="s">
        <v>225</v>
      </c>
      <c r="B25" s="4">
        <v>42459</v>
      </c>
      <c r="C25" s="1" t="s">
        <v>36</v>
      </c>
      <c r="D25" s="1" t="s">
        <v>4</v>
      </c>
      <c r="E25" s="1" t="s">
        <v>226</v>
      </c>
      <c r="F25" s="2">
        <v>5881</v>
      </c>
      <c r="H25" s="2">
        <v>-3960.15</v>
      </c>
    </row>
    <row r="26" spans="1:10">
      <c r="A26" s="1" t="s">
        <v>225</v>
      </c>
      <c r="B26" s="4">
        <v>42459</v>
      </c>
      <c r="C26" s="1" t="s">
        <v>36</v>
      </c>
      <c r="D26" s="1" t="s">
        <v>4</v>
      </c>
      <c r="E26" s="1" t="s">
        <v>226</v>
      </c>
      <c r="F26" s="2">
        <v>5791</v>
      </c>
      <c r="H26" s="2">
        <v>1830.85</v>
      </c>
    </row>
    <row r="27" spans="1:10" ht="12" thickBot="1">
      <c r="A27" s="67" t="s">
        <v>225</v>
      </c>
      <c r="B27" s="6">
        <v>42459</v>
      </c>
      <c r="C27" s="67" t="s">
        <v>36</v>
      </c>
      <c r="D27" s="67" t="s">
        <v>4</v>
      </c>
      <c r="E27" s="67" t="s">
        <v>226</v>
      </c>
      <c r="F27" s="68">
        <v>397</v>
      </c>
      <c r="G27" s="68"/>
      <c r="H27" s="68">
        <v>2227.85</v>
      </c>
      <c r="I27" s="77" t="s">
        <v>267</v>
      </c>
      <c r="J27" s="1" t="s">
        <v>274</v>
      </c>
    </row>
    <row r="28" spans="1:10">
      <c r="A28" s="1" t="s">
        <v>227</v>
      </c>
      <c r="B28" s="4">
        <v>42465</v>
      </c>
      <c r="C28" s="1" t="s">
        <v>22</v>
      </c>
      <c r="D28" s="1" t="s">
        <v>4</v>
      </c>
      <c r="E28" s="1" t="s">
        <v>15</v>
      </c>
      <c r="G28" s="2">
        <v>368.9</v>
      </c>
      <c r="H28" s="2">
        <v>1858.95</v>
      </c>
    </row>
    <row r="29" spans="1:10">
      <c r="A29" s="1" t="s">
        <v>228</v>
      </c>
      <c r="B29" s="4">
        <v>42466</v>
      </c>
      <c r="C29" s="1" t="s">
        <v>22</v>
      </c>
      <c r="D29" s="1" t="s">
        <v>4</v>
      </c>
      <c r="E29" s="1" t="s">
        <v>7</v>
      </c>
      <c r="G29" s="2">
        <v>2678.57</v>
      </c>
      <c r="H29" s="2">
        <v>-819.62</v>
      </c>
    </row>
    <row r="30" spans="1:10">
      <c r="A30" s="1" t="s">
        <v>229</v>
      </c>
      <c r="B30" s="4">
        <v>42466</v>
      </c>
      <c r="C30" s="1" t="s">
        <v>22</v>
      </c>
      <c r="D30" s="1" t="s">
        <v>4</v>
      </c>
      <c r="E30" s="1" t="s">
        <v>5</v>
      </c>
      <c r="G30" s="2">
        <v>2678.57</v>
      </c>
      <c r="H30" s="2">
        <v>-3498.19</v>
      </c>
    </row>
    <row r="31" spans="1:10">
      <c r="A31" s="1" t="s">
        <v>230</v>
      </c>
      <c r="B31" s="4">
        <v>42475</v>
      </c>
      <c r="C31" s="1" t="s">
        <v>36</v>
      </c>
      <c r="D31" s="1" t="s">
        <v>4</v>
      </c>
      <c r="E31" s="1" t="s">
        <v>231</v>
      </c>
      <c r="F31" s="2">
        <v>321</v>
      </c>
      <c r="H31" s="2">
        <v>-3177.19</v>
      </c>
    </row>
    <row r="32" spans="1:10" ht="12" thickBot="1">
      <c r="A32" s="67" t="s">
        <v>230</v>
      </c>
      <c r="B32" s="6">
        <v>42475</v>
      </c>
      <c r="C32" s="67" t="s">
        <v>36</v>
      </c>
      <c r="D32" s="67" t="s">
        <v>4</v>
      </c>
      <c r="E32" s="67" t="s">
        <v>232</v>
      </c>
      <c r="F32" s="68">
        <v>5726</v>
      </c>
      <c r="G32" s="68"/>
      <c r="H32" s="68">
        <v>2548.81</v>
      </c>
      <c r="I32" s="77"/>
    </row>
    <row r="33" spans="1:9">
      <c r="A33" s="1" t="s">
        <v>233</v>
      </c>
      <c r="B33" s="4">
        <v>42499</v>
      </c>
      <c r="C33" s="1" t="s">
        <v>22</v>
      </c>
      <c r="D33" s="1" t="s">
        <v>4</v>
      </c>
      <c r="E33" s="1" t="s">
        <v>7</v>
      </c>
      <c r="G33" s="2">
        <v>2678.57</v>
      </c>
      <c r="H33" s="2">
        <v>-129.76</v>
      </c>
    </row>
    <row r="34" spans="1:9">
      <c r="A34" s="1" t="s">
        <v>234</v>
      </c>
      <c r="B34" s="4">
        <v>42499</v>
      </c>
      <c r="C34" s="1" t="s">
        <v>22</v>
      </c>
      <c r="D34" s="1" t="s">
        <v>4</v>
      </c>
      <c r="E34" s="1" t="s">
        <v>5</v>
      </c>
      <c r="G34" s="2">
        <v>2678.57</v>
      </c>
      <c r="H34" s="2">
        <v>-2808.33</v>
      </c>
    </row>
    <row r="35" spans="1:9">
      <c r="A35" s="1" t="s">
        <v>235</v>
      </c>
      <c r="B35" s="4">
        <v>42508</v>
      </c>
      <c r="C35" s="1" t="s">
        <v>12</v>
      </c>
      <c r="D35" s="1" t="s">
        <v>237</v>
      </c>
      <c r="E35" s="1" t="s">
        <v>238</v>
      </c>
      <c r="F35" s="2">
        <v>5726</v>
      </c>
      <c r="H35" s="2">
        <v>2917.67</v>
      </c>
    </row>
    <row r="36" spans="1:9">
      <c r="A36" s="1" t="s">
        <v>239</v>
      </c>
      <c r="B36" s="4">
        <v>42520</v>
      </c>
      <c r="C36" s="1" t="s">
        <v>22</v>
      </c>
      <c r="D36" s="1" t="s">
        <v>4</v>
      </c>
      <c r="E36" s="1" t="s">
        <v>77</v>
      </c>
      <c r="G36" s="2">
        <v>474.91</v>
      </c>
      <c r="H36" s="2">
        <v>2442.7600000000002</v>
      </c>
    </row>
    <row r="37" spans="1:9" ht="12" thickBot="1">
      <c r="A37" s="67" t="s">
        <v>240</v>
      </c>
      <c r="B37" s="6">
        <v>42522</v>
      </c>
      <c r="C37" s="67" t="s">
        <v>22</v>
      </c>
      <c r="D37" s="67" t="s">
        <v>4</v>
      </c>
      <c r="E37" s="67" t="s">
        <v>7</v>
      </c>
      <c r="F37" s="68"/>
      <c r="G37" s="68">
        <v>2678.57</v>
      </c>
      <c r="H37" s="68">
        <v>-235.81</v>
      </c>
      <c r="I37" s="77"/>
    </row>
    <row r="38" spans="1:9">
      <c r="A38" s="1" t="s">
        <v>241</v>
      </c>
      <c r="B38" s="4">
        <v>42522</v>
      </c>
      <c r="C38" s="1" t="s">
        <v>22</v>
      </c>
      <c r="D38" s="1" t="s">
        <v>4</v>
      </c>
      <c r="E38" s="1" t="s">
        <v>5</v>
      </c>
      <c r="G38" s="2">
        <v>2678.57</v>
      </c>
      <c r="H38" s="2">
        <v>-2914.38</v>
      </c>
    </row>
    <row r="39" spans="1:9">
      <c r="A39" s="1" t="s">
        <v>242</v>
      </c>
      <c r="B39" s="4">
        <v>42530</v>
      </c>
      <c r="C39" s="1" t="s">
        <v>22</v>
      </c>
      <c r="D39" s="1" t="s">
        <v>4</v>
      </c>
      <c r="E39" s="1" t="s">
        <v>77</v>
      </c>
      <c r="G39" s="2">
        <v>474.91</v>
      </c>
      <c r="H39" s="2">
        <v>-3389.29</v>
      </c>
    </row>
    <row r="40" spans="1:9">
      <c r="A40" s="1" t="s">
        <v>90</v>
      </c>
      <c r="B40" s="4">
        <v>42539</v>
      </c>
      <c r="C40" s="1" t="s">
        <v>36</v>
      </c>
      <c r="D40" s="1" t="s">
        <v>237</v>
      </c>
      <c r="E40" s="1" t="s">
        <v>243</v>
      </c>
      <c r="F40" s="2">
        <v>5832</v>
      </c>
      <c r="H40" s="2">
        <v>2442.71</v>
      </c>
    </row>
    <row r="41" spans="1:9">
      <c r="A41" s="1" t="s">
        <v>244</v>
      </c>
      <c r="B41" s="4">
        <v>42551</v>
      </c>
      <c r="C41" s="1" t="s">
        <v>22</v>
      </c>
      <c r="D41" s="1" t="s">
        <v>4</v>
      </c>
      <c r="E41" s="1" t="s">
        <v>15</v>
      </c>
      <c r="G41" s="2">
        <v>474.91</v>
      </c>
      <c r="H41" s="2">
        <v>1967.8</v>
      </c>
    </row>
    <row r="42" spans="1:9" ht="12" thickBot="1">
      <c r="A42" s="67" t="s">
        <v>245</v>
      </c>
      <c r="B42" s="6">
        <v>42551</v>
      </c>
      <c r="C42" s="67" t="s">
        <v>36</v>
      </c>
      <c r="D42" s="67" t="s">
        <v>4</v>
      </c>
      <c r="E42" s="67" t="s">
        <v>246</v>
      </c>
      <c r="F42" s="68">
        <v>474.91</v>
      </c>
      <c r="G42" s="68"/>
      <c r="H42" s="68">
        <v>2442.71</v>
      </c>
      <c r="I42" s="77"/>
    </row>
    <row r="43" spans="1:9">
      <c r="A43" s="1" t="s">
        <v>247</v>
      </c>
      <c r="B43" s="4">
        <v>42552</v>
      </c>
      <c r="C43" s="1" t="s">
        <v>22</v>
      </c>
      <c r="D43" s="1" t="s">
        <v>4</v>
      </c>
      <c r="E43" s="1" t="s">
        <v>7</v>
      </c>
      <c r="G43" s="2">
        <v>2678.57</v>
      </c>
      <c r="H43" s="2">
        <v>-235.86</v>
      </c>
    </row>
    <row r="44" spans="1:9">
      <c r="A44" s="1" t="s">
        <v>248</v>
      </c>
      <c r="B44" s="4">
        <v>42552</v>
      </c>
      <c r="C44" s="1" t="s">
        <v>22</v>
      </c>
      <c r="D44" s="1" t="s">
        <v>4</v>
      </c>
      <c r="E44" s="1" t="s">
        <v>5</v>
      </c>
      <c r="G44" s="2">
        <v>2678.57</v>
      </c>
      <c r="H44" s="2">
        <v>-2914.43</v>
      </c>
    </row>
    <row r="45" spans="1:9">
      <c r="A45" s="1" t="s">
        <v>249</v>
      </c>
      <c r="B45" s="4">
        <v>42557</v>
      </c>
      <c r="C45" s="1" t="s">
        <v>22</v>
      </c>
      <c r="D45" s="1" t="s">
        <v>4</v>
      </c>
      <c r="E45" s="1" t="s">
        <v>250</v>
      </c>
      <c r="F45" s="2">
        <v>474.91</v>
      </c>
      <c r="H45" s="2">
        <v>-2439.52</v>
      </c>
    </row>
    <row r="46" spans="1:9">
      <c r="A46" s="1" t="s">
        <v>251</v>
      </c>
      <c r="B46" s="4">
        <v>42557</v>
      </c>
      <c r="C46" s="1" t="s">
        <v>36</v>
      </c>
      <c r="D46" s="1" t="s">
        <v>4</v>
      </c>
      <c r="E46" s="1" t="s">
        <v>252</v>
      </c>
      <c r="G46" s="2">
        <v>474.91</v>
      </c>
      <c r="H46" s="2">
        <v>-2914.43</v>
      </c>
    </row>
    <row r="47" spans="1:9">
      <c r="A47" s="1" t="s">
        <v>253</v>
      </c>
      <c r="B47" s="4">
        <v>42558</v>
      </c>
      <c r="C47" s="1" t="s">
        <v>36</v>
      </c>
      <c r="D47" s="1" t="s">
        <v>4</v>
      </c>
      <c r="E47" s="1" t="s">
        <v>254</v>
      </c>
      <c r="F47" s="2">
        <v>5832</v>
      </c>
      <c r="H47" s="2">
        <v>2917.57</v>
      </c>
    </row>
  </sheetData>
  <autoFilter ref="A4:J4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G1" sqref="G1:I1"/>
    </sheetView>
  </sheetViews>
  <sheetFormatPr baseColWidth="10" defaultRowHeight="15"/>
  <cols>
    <col min="5" max="5" width="25.28515625" bestFit="1" customWidth="1"/>
    <col min="7" max="7" width="8.140625" bestFit="1" customWidth="1"/>
  </cols>
  <sheetData>
    <row r="1" spans="1:11">
      <c r="A1" s="62"/>
      <c r="B1" s="62"/>
      <c r="C1" s="62"/>
      <c r="D1" s="62"/>
      <c r="E1" s="62"/>
      <c r="F1" s="62"/>
      <c r="G1" s="69" t="s">
        <v>236</v>
      </c>
      <c r="H1" s="69" t="s">
        <v>293</v>
      </c>
      <c r="I1" s="69" t="s">
        <v>294</v>
      </c>
      <c r="J1" s="62"/>
      <c r="K1" s="62"/>
    </row>
    <row r="2" spans="1:11">
      <c r="A2" s="78"/>
      <c r="B2" s="78"/>
      <c r="C2" s="79"/>
      <c r="D2" s="80"/>
      <c r="E2" s="81"/>
      <c r="F2" s="82"/>
      <c r="G2" s="78"/>
      <c r="H2" s="78"/>
      <c r="I2" s="78"/>
      <c r="J2" s="62"/>
      <c r="K2" s="63"/>
    </row>
    <row r="3" spans="1:11">
      <c r="A3" s="78"/>
      <c r="B3" s="78"/>
      <c r="C3" s="79"/>
      <c r="D3" s="80"/>
      <c r="E3" s="81"/>
      <c r="F3" s="82"/>
      <c r="G3" s="78"/>
      <c r="H3" s="78"/>
      <c r="I3" s="78"/>
      <c r="J3" s="62"/>
      <c r="K3" s="63"/>
    </row>
    <row r="4" spans="1:11">
      <c r="A4" s="78"/>
      <c r="B4" s="78"/>
      <c r="C4" s="83"/>
      <c r="D4" s="80"/>
      <c r="E4" s="84"/>
      <c r="F4" s="80"/>
      <c r="G4" s="80"/>
      <c r="H4" s="80"/>
      <c r="I4" s="80"/>
      <c r="J4" s="62"/>
      <c r="K4" s="62"/>
    </row>
    <row r="5" spans="1:11">
      <c r="A5" s="78"/>
      <c r="B5" s="78"/>
      <c r="C5" s="79"/>
      <c r="D5" s="80"/>
      <c r="E5" s="81"/>
      <c r="F5" s="82"/>
      <c r="G5" s="78"/>
      <c r="H5" s="78"/>
      <c r="I5" s="78"/>
      <c r="J5" s="62"/>
      <c r="K5" s="63"/>
    </row>
    <row r="6" spans="1:11">
      <c r="A6" s="78"/>
      <c r="B6" s="78"/>
      <c r="C6" s="79"/>
      <c r="D6" s="80"/>
      <c r="E6" s="81"/>
      <c r="F6" s="82"/>
      <c r="G6" s="78"/>
      <c r="H6" s="78"/>
      <c r="I6" s="78"/>
      <c r="J6" s="62"/>
      <c r="K6" s="63"/>
    </row>
    <row r="7" spans="1:11">
      <c r="A7" s="78"/>
      <c r="B7" s="78"/>
      <c r="C7" s="79"/>
      <c r="D7" s="80"/>
      <c r="E7" s="81"/>
      <c r="F7" s="82"/>
      <c r="G7" s="78"/>
      <c r="H7" s="78"/>
      <c r="I7" s="78"/>
      <c r="J7" s="62"/>
      <c r="K7" s="63"/>
    </row>
    <row r="8" spans="1:11">
      <c r="A8" s="78"/>
      <c r="B8" s="78"/>
      <c r="C8" s="79"/>
      <c r="D8" s="80"/>
      <c r="E8" s="81"/>
      <c r="F8" s="82"/>
      <c r="G8" s="78"/>
      <c r="H8" s="78"/>
      <c r="I8" s="78"/>
      <c r="J8" s="62"/>
      <c r="K8" s="63"/>
    </row>
    <row r="9" spans="1:11">
      <c r="A9" s="78"/>
      <c r="B9" s="78"/>
      <c r="C9" s="79"/>
      <c r="D9" s="80"/>
      <c r="E9" s="81"/>
      <c r="F9" s="82"/>
      <c r="G9" s="78"/>
      <c r="H9" s="78"/>
      <c r="I9" s="78"/>
      <c r="J9" s="62"/>
      <c r="K9" s="63"/>
    </row>
    <row r="10" spans="1:11">
      <c r="A10" s="78"/>
      <c r="B10" s="78"/>
      <c r="C10" s="83"/>
      <c r="D10" s="80"/>
      <c r="E10" s="81"/>
      <c r="F10" s="82"/>
      <c r="G10" s="78"/>
      <c r="H10" s="80"/>
      <c r="I10" s="78"/>
      <c r="J10" s="62"/>
      <c r="K10" s="63"/>
    </row>
    <row r="11" spans="1:11">
      <c r="A11" s="78"/>
      <c r="B11" s="78"/>
      <c r="C11" s="79"/>
      <c r="D11" s="80"/>
      <c r="E11" s="81"/>
      <c r="F11" s="82"/>
      <c r="G11" s="78"/>
      <c r="H11" s="78"/>
      <c r="I11" s="78"/>
      <c r="J11" s="62"/>
      <c r="K11" s="62"/>
    </row>
    <row r="12" spans="1:11">
      <c r="A12" s="78"/>
      <c r="B12" s="78"/>
      <c r="C12" s="79"/>
      <c r="D12" s="80"/>
      <c r="E12" s="81"/>
      <c r="F12" s="82"/>
      <c r="G12" s="78"/>
      <c r="H12" s="78"/>
      <c r="I12" s="78"/>
      <c r="J12" s="62"/>
      <c r="K12" s="62"/>
    </row>
    <row r="13" spans="1:11">
      <c r="A13" s="78"/>
      <c r="B13" s="78"/>
      <c r="C13" s="79"/>
      <c r="D13" s="80"/>
      <c r="E13" s="81"/>
      <c r="F13" s="82"/>
      <c r="G13" s="78"/>
      <c r="H13" s="78"/>
      <c r="I13" s="78"/>
      <c r="J13" s="62"/>
      <c r="K13" s="62"/>
    </row>
    <row r="14" spans="1:11">
      <c r="A14" s="65"/>
      <c r="B14" s="65"/>
      <c r="C14" s="85"/>
      <c r="D14" s="86"/>
      <c r="E14" s="87"/>
      <c r="F14" s="82"/>
      <c r="G14" s="78"/>
      <c r="H14" s="78"/>
      <c r="I14" s="78"/>
      <c r="J14" s="62"/>
      <c r="K14" s="62"/>
    </row>
    <row r="15" spans="1:11" ht="15.75" thickBot="1">
      <c r="A15" s="88"/>
      <c r="B15" s="88"/>
      <c r="C15" s="89"/>
      <c r="D15" s="90"/>
      <c r="E15" s="91"/>
      <c r="F15" s="82"/>
      <c r="G15" s="88"/>
      <c r="H15" s="88"/>
      <c r="I15" s="88"/>
      <c r="J15" s="62"/>
      <c r="K15" s="62"/>
    </row>
    <row r="16" spans="1:11">
      <c r="A16" s="65"/>
      <c r="B16" s="65"/>
      <c r="C16" s="65"/>
      <c r="D16" s="62"/>
      <c r="E16" s="62"/>
      <c r="F16" s="62"/>
      <c r="G16" s="64"/>
      <c r="H16" s="64"/>
      <c r="I16" s="64"/>
      <c r="J16" s="62"/>
      <c r="K16" s="62"/>
    </row>
    <row r="20" spans="6:9">
      <c r="F20" s="95" t="s">
        <v>295</v>
      </c>
      <c r="G20" s="95"/>
      <c r="H20" s="95"/>
      <c r="I20" s="95"/>
    </row>
    <row r="21" spans="6:9">
      <c r="F21" s="70"/>
      <c r="G21" s="70"/>
      <c r="H21" s="70"/>
      <c r="I21" s="70"/>
    </row>
    <row r="22" spans="6:9">
      <c r="F22" s="70"/>
      <c r="G22" s="70"/>
      <c r="H22" s="70"/>
      <c r="I22" s="70"/>
    </row>
    <row r="23" spans="6:9">
      <c r="F23" s="71" t="s">
        <v>296</v>
      </c>
      <c r="G23" s="72">
        <v>1128</v>
      </c>
      <c r="H23" s="72"/>
      <c r="I23" s="70"/>
    </row>
    <row r="24" spans="6:9">
      <c r="F24" s="71" t="s">
        <v>297</v>
      </c>
      <c r="G24" s="72">
        <v>4188</v>
      </c>
      <c r="H24" s="72"/>
      <c r="I24" s="70"/>
    </row>
    <row r="25" spans="6:9">
      <c r="F25" s="71" t="s">
        <v>89</v>
      </c>
      <c r="G25" s="72"/>
      <c r="H25" s="72">
        <v>5316</v>
      </c>
      <c r="I25" s="70"/>
    </row>
    <row r="26" spans="6:9">
      <c r="F26" s="70"/>
      <c r="G26" s="70"/>
      <c r="H26" s="70"/>
      <c r="I26" s="70"/>
    </row>
    <row r="27" spans="6:9">
      <c r="F27" s="70"/>
      <c r="G27" s="70"/>
      <c r="H27" s="70"/>
      <c r="I27" s="70"/>
    </row>
    <row r="28" spans="6:9">
      <c r="F28" s="70"/>
      <c r="G28" s="70"/>
      <c r="H28" s="70"/>
      <c r="I28" s="70"/>
    </row>
    <row r="29" spans="6:9">
      <c r="F29" s="70"/>
      <c r="G29" s="70"/>
      <c r="H29" s="70"/>
      <c r="I29" s="70"/>
    </row>
    <row r="30" spans="6:9">
      <c r="F30" s="70"/>
      <c r="G30" s="70"/>
      <c r="H30" s="70"/>
      <c r="I30" s="70"/>
    </row>
  </sheetData>
  <mergeCells count="1">
    <mergeCell ref="F20:I20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H12" sqref="H12"/>
    </sheetView>
  </sheetViews>
  <sheetFormatPr baseColWidth="10" defaultRowHeight="15"/>
  <cols>
    <col min="2" max="2" width="12.42578125" bestFit="1" customWidth="1"/>
    <col min="5" max="5" width="2.5703125" customWidth="1"/>
    <col min="6" max="6" width="12.42578125" bestFit="1" customWidth="1"/>
    <col min="9" max="9" width="23.85546875" bestFit="1" customWidth="1"/>
    <col min="12" max="12" width="15.28515625" bestFit="1" customWidth="1"/>
  </cols>
  <sheetData>
    <row r="1" spans="1:13" ht="15.75" thickBot="1">
      <c r="A1" s="41"/>
      <c r="B1" s="41"/>
      <c r="C1" s="41"/>
      <c r="D1" s="41"/>
      <c r="E1" s="41"/>
      <c r="F1" s="41"/>
      <c r="G1" s="41"/>
      <c r="H1" s="41"/>
      <c r="I1" s="41"/>
      <c r="J1" s="41"/>
    </row>
    <row r="2" spans="1:13" ht="15.75" thickBot="1">
      <c r="A2" s="41"/>
      <c r="B2" s="96">
        <v>2014</v>
      </c>
      <c r="C2" s="97"/>
      <c r="D2" s="98"/>
      <c r="E2" s="53"/>
      <c r="F2" s="96">
        <v>2015</v>
      </c>
      <c r="G2" s="97"/>
      <c r="H2" s="98"/>
      <c r="I2" s="41"/>
      <c r="J2" s="41"/>
    </row>
    <row r="3" spans="1:13" ht="15.75" thickBot="1">
      <c r="A3" s="41"/>
      <c r="B3" s="49" t="s">
        <v>275</v>
      </c>
      <c r="C3" s="45" t="s">
        <v>276</v>
      </c>
      <c r="D3" s="44" t="s">
        <v>277</v>
      </c>
      <c r="E3" s="54"/>
      <c r="F3" s="45" t="s">
        <v>275</v>
      </c>
      <c r="G3" s="45" t="s">
        <v>278</v>
      </c>
      <c r="H3" s="44" t="s">
        <v>277</v>
      </c>
      <c r="I3" s="41"/>
      <c r="J3" s="41"/>
      <c r="L3" s="62" t="s">
        <v>298</v>
      </c>
      <c r="M3" s="62" t="s">
        <v>294</v>
      </c>
    </row>
    <row r="4" spans="1:13">
      <c r="A4" s="43" t="s">
        <v>279</v>
      </c>
      <c r="B4" s="42">
        <v>4603.74</v>
      </c>
      <c r="C4" s="46">
        <v>4603</v>
      </c>
      <c r="D4" s="47">
        <v>0.73999999999978172</v>
      </c>
      <c r="E4" s="55"/>
      <c r="F4" s="42">
        <v>5876.49</v>
      </c>
      <c r="G4" s="46">
        <v>5726</v>
      </c>
      <c r="H4" s="58">
        <f>+F4-G4</f>
        <v>150.48999999999978</v>
      </c>
      <c r="I4" s="43" t="s">
        <v>280</v>
      </c>
      <c r="J4" s="41"/>
      <c r="K4">
        <v>150</v>
      </c>
      <c r="L4">
        <v>5</v>
      </c>
      <c r="M4">
        <v>25</v>
      </c>
    </row>
    <row r="5" spans="1:13">
      <c r="A5" s="43" t="s">
        <v>281</v>
      </c>
      <c r="B5" s="42">
        <v>4603.74</v>
      </c>
      <c r="C5" s="50">
        <v>4604</v>
      </c>
      <c r="D5" s="48">
        <v>-0.26000000000021828</v>
      </c>
      <c r="E5" s="55"/>
      <c r="F5" s="42">
        <v>5876.5000000000009</v>
      </c>
      <c r="G5" s="50">
        <v>5726</v>
      </c>
      <c r="H5" s="58">
        <f t="shared" ref="H5:H10" si="0">+F5-G5</f>
        <v>150.50000000000091</v>
      </c>
      <c r="I5" s="43" t="s">
        <v>280</v>
      </c>
      <c r="J5" s="41"/>
      <c r="K5">
        <v>150</v>
      </c>
      <c r="L5">
        <v>4</v>
      </c>
      <c r="M5">
        <v>24</v>
      </c>
    </row>
    <row r="6" spans="1:13">
      <c r="A6" s="43" t="s">
        <v>282</v>
      </c>
      <c r="B6" s="42">
        <v>4684.0999999999995</v>
      </c>
      <c r="C6" s="50">
        <v>4684</v>
      </c>
      <c r="D6" s="48">
        <v>9.9999999999454303E-2</v>
      </c>
      <c r="E6" s="55"/>
      <c r="F6" s="42">
        <v>5726.0400000000009</v>
      </c>
      <c r="G6" s="50"/>
      <c r="H6" s="58">
        <f t="shared" si="0"/>
        <v>5726.0400000000009</v>
      </c>
      <c r="I6" s="43" t="s">
        <v>280</v>
      </c>
      <c r="J6" s="41"/>
    </row>
    <row r="7" spans="1:13">
      <c r="A7" s="43" t="s">
        <v>283</v>
      </c>
      <c r="B7" s="42">
        <v>5996.6200000000008</v>
      </c>
      <c r="C7" s="50">
        <v>5996</v>
      </c>
      <c r="D7" s="48">
        <v>0.62000000000080036</v>
      </c>
      <c r="E7" s="55"/>
      <c r="F7" s="42">
        <v>6416.3600000000006</v>
      </c>
      <c r="G7" s="50">
        <v>6095</v>
      </c>
      <c r="H7" s="58">
        <f t="shared" si="0"/>
        <v>321.36000000000058</v>
      </c>
      <c r="I7" s="43" t="s">
        <v>280</v>
      </c>
      <c r="J7" s="41"/>
      <c r="K7">
        <v>321</v>
      </c>
      <c r="L7">
        <v>9</v>
      </c>
      <c r="M7">
        <v>41</v>
      </c>
    </row>
    <row r="8" spans="1:13">
      <c r="A8" s="43" t="s">
        <v>284</v>
      </c>
      <c r="B8" s="42">
        <v>5357.14</v>
      </c>
      <c r="C8" s="50">
        <v>5357</v>
      </c>
      <c r="D8" s="48">
        <v>0.14000000000032742</v>
      </c>
      <c r="E8" s="55"/>
      <c r="F8" s="42">
        <v>5357.14</v>
      </c>
      <c r="G8" s="50">
        <v>5357</v>
      </c>
      <c r="H8" s="58">
        <f t="shared" si="0"/>
        <v>0.14000000000032742</v>
      </c>
      <c r="I8" s="41"/>
      <c r="J8" s="41"/>
    </row>
    <row r="9" spans="1:13">
      <c r="A9" s="43" t="s">
        <v>285</v>
      </c>
      <c r="B9" s="42">
        <v>5675.16</v>
      </c>
      <c r="C9" s="46">
        <v>5675</v>
      </c>
      <c r="D9" s="48">
        <v>0.15999999999985448</v>
      </c>
      <c r="E9" s="55"/>
      <c r="F9" s="42">
        <v>5726.0400000000009</v>
      </c>
      <c r="G9" s="50">
        <v>5726</v>
      </c>
      <c r="H9" s="58">
        <f t="shared" si="0"/>
        <v>4.0000000000873115E-2</v>
      </c>
      <c r="I9" s="41"/>
      <c r="J9" s="41"/>
    </row>
    <row r="10" spans="1:13">
      <c r="A10" s="43" t="s">
        <v>286</v>
      </c>
      <c r="B10" s="42">
        <v>5675.16</v>
      </c>
      <c r="C10" s="46">
        <v>5675</v>
      </c>
      <c r="D10" s="48">
        <v>0.15999999999985448</v>
      </c>
      <c r="E10" s="55"/>
      <c r="F10" s="42">
        <v>5726.0400000000009</v>
      </c>
      <c r="G10" s="50">
        <v>5726</v>
      </c>
      <c r="H10" s="58">
        <f t="shared" si="0"/>
        <v>4.0000000000873115E-2</v>
      </c>
      <c r="I10" s="41"/>
      <c r="J10" s="41"/>
    </row>
    <row r="11" spans="1:13">
      <c r="A11" s="43" t="s">
        <v>287</v>
      </c>
      <c r="B11" s="42">
        <v>5827.81</v>
      </c>
      <c r="C11" s="46">
        <v>5828</v>
      </c>
      <c r="D11" s="48">
        <v>-0.18999999999959982</v>
      </c>
      <c r="E11" s="55"/>
      <c r="F11" s="59">
        <v>5726.0400000000009</v>
      </c>
      <c r="G11" s="60">
        <v>5726</v>
      </c>
      <c r="H11" s="58">
        <v>0</v>
      </c>
      <c r="I11" s="52" t="s">
        <v>288</v>
      </c>
      <c r="J11" s="41"/>
    </row>
    <row r="12" spans="1:13">
      <c r="A12" s="43" t="s">
        <v>289</v>
      </c>
      <c r="B12" s="42">
        <v>5827.81</v>
      </c>
      <c r="C12" s="46">
        <v>5828</v>
      </c>
      <c r="D12" s="48">
        <v>-0.18999999999959982</v>
      </c>
      <c r="E12" s="55"/>
      <c r="F12" s="42">
        <v>6089.4300000000012</v>
      </c>
      <c r="G12" s="50"/>
      <c r="H12" s="58">
        <v>6089.4300000000012</v>
      </c>
      <c r="I12" s="43" t="s">
        <v>280</v>
      </c>
      <c r="J12" s="43"/>
    </row>
    <row r="13" spans="1:13">
      <c r="A13" s="43" t="s">
        <v>290</v>
      </c>
      <c r="B13" s="42">
        <v>5827.81</v>
      </c>
      <c r="C13" s="46">
        <v>5828</v>
      </c>
      <c r="D13" s="48">
        <v>-0.18999999999959982</v>
      </c>
      <c r="E13" s="55"/>
      <c r="F13" s="42">
        <v>5768.4400000000005</v>
      </c>
      <c r="G13" s="50"/>
      <c r="H13" s="58">
        <v>5768.4400000000005</v>
      </c>
      <c r="I13" s="43" t="s">
        <v>280</v>
      </c>
      <c r="J13" s="43"/>
    </row>
    <row r="14" spans="1:13">
      <c r="A14" s="43" t="s">
        <v>291</v>
      </c>
      <c r="B14" s="42">
        <v>6149.2400000000007</v>
      </c>
      <c r="C14" s="50">
        <v>6148</v>
      </c>
      <c r="D14" s="48">
        <v>1.2400000000006912</v>
      </c>
      <c r="E14" s="55"/>
      <c r="F14" s="42">
        <v>5726.0400000000009</v>
      </c>
      <c r="G14" s="50"/>
      <c r="H14" s="58">
        <v>5726.0400000000009</v>
      </c>
      <c r="I14" s="43" t="s">
        <v>280</v>
      </c>
      <c r="J14" s="43"/>
    </row>
    <row r="15" spans="1:13" ht="15.75" thickBot="1">
      <c r="A15" s="51" t="s">
        <v>292</v>
      </c>
      <c r="B15" s="56">
        <v>5726.04</v>
      </c>
      <c r="C15" s="61">
        <v>5726</v>
      </c>
      <c r="D15" s="57">
        <v>3.999999999996362E-2</v>
      </c>
      <c r="E15" s="55"/>
      <c r="F15" s="56">
        <v>6047.47</v>
      </c>
      <c r="G15" s="74"/>
      <c r="H15" s="75">
        <v>6047.47</v>
      </c>
      <c r="I15" s="67" t="s">
        <v>280</v>
      </c>
      <c r="J15" s="43"/>
    </row>
    <row r="16" spans="1:13">
      <c r="A16" s="41"/>
      <c r="B16" s="41"/>
      <c r="C16" s="41"/>
      <c r="D16" s="46"/>
      <c r="E16" s="41"/>
      <c r="F16" s="41"/>
      <c r="G16" s="41"/>
      <c r="H16" s="76">
        <f>SUM(H4:H15)</f>
        <v>29979.990000000005</v>
      </c>
      <c r="I16" s="41"/>
      <c r="J16" s="41"/>
    </row>
  </sheetData>
  <mergeCells count="2">
    <mergeCell ref="B2:D2"/>
    <mergeCell ref="F2:H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23" sqref="C23"/>
    </sheetView>
  </sheetViews>
  <sheetFormatPr baseColWidth="10" defaultRowHeight="11.25"/>
  <cols>
    <col min="1" max="1" width="11.140625" style="63" customWidth="1"/>
    <col min="2" max="2" width="9" style="63" bestFit="1" customWidth="1"/>
    <col min="3" max="3" width="27.7109375" style="63" bestFit="1" customWidth="1"/>
    <col min="4" max="4" width="8.140625" style="63" bestFit="1" customWidth="1"/>
    <col min="5" max="5" width="25.28515625" style="66" bestFit="1" customWidth="1"/>
    <col min="6" max="6" width="8.7109375" style="66" bestFit="1" customWidth="1"/>
    <col min="7" max="7" width="15" style="63" bestFit="1" customWidth="1"/>
    <col min="8" max="8" width="11.5703125" style="63" bestFit="1" customWidth="1"/>
    <col min="9" max="16384" width="11.42578125" style="63"/>
  </cols>
  <sheetData>
    <row r="1" spans="1:8">
      <c r="F1" s="69" t="s">
        <v>236</v>
      </c>
      <c r="G1" s="69" t="s">
        <v>293</v>
      </c>
      <c r="H1" s="69" t="s">
        <v>294</v>
      </c>
    </row>
    <row r="2" spans="1:8">
      <c r="A2" s="63" t="s">
        <v>225</v>
      </c>
      <c r="B2" s="4">
        <v>42459</v>
      </c>
      <c r="C2" s="63" t="s">
        <v>299</v>
      </c>
      <c r="D2" s="66">
        <v>178</v>
      </c>
      <c r="E2" s="36" t="s">
        <v>258</v>
      </c>
      <c r="F2" s="63">
        <v>151</v>
      </c>
      <c r="G2" s="63">
        <v>4</v>
      </c>
      <c r="H2" s="92">
        <v>23</v>
      </c>
    </row>
    <row r="3" spans="1:8">
      <c r="A3" s="63" t="s">
        <v>225</v>
      </c>
      <c r="B3" s="4">
        <v>42459</v>
      </c>
      <c r="C3" s="63" t="s">
        <v>299</v>
      </c>
      <c r="D3" s="66">
        <v>6662</v>
      </c>
      <c r="E3" s="36" t="s">
        <v>259</v>
      </c>
      <c r="F3" s="63">
        <v>5726</v>
      </c>
      <c r="G3" s="63">
        <v>140</v>
      </c>
      <c r="H3" s="92">
        <v>796</v>
      </c>
    </row>
    <row r="4" spans="1:8">
      <c r="A4" s="63" t="s">
        <v>225</v>
      </c>
      <c r="B4" s="4">
        <v>42459</v>
      </c>
      <c r="C4" s="63" t="s">
        <v>299</v>
      </c>
      <c r="D4" s="66">
        <v>371</v>
      </c>
      <c r="E4" s="36" t="s">
        <v>261</v>
      </c>
      <c r="F4" s="63">
        <v>321</v>
      </c>
      <c r="G4" s="63">
        <v>9</v>
      </c>
      <c r="H4" s="92">
        <v>41</v>
      </c>
    </row>
    <row r="5" spans="1:8">
      <c r="A5" s="63" t="s">
        <v>225</v>
      </c>
      <c r="B5" s="4">
        <v>42459</v>
      </c>
      <c r="C5" s="63" t="s">
        <v>299</v>
      </c>
      <c r="D5" s="66">
        <v>6255</v>
      </c>
      <c r="E5" s="36" t="s">
        <v>266</v>
      </c>
      <c r="F5" s="63">
        <v>5726</v>
      </c>
      <c r="G5" s="63">
        <v>132</v>
      </c>
      <c r="H5" s="92">
        <v>397</v>
      </c>
    </row>
    <row r="6" spans="1:8">
      <c r="A6" s="63" t="s">
        <v>225</v>
      </c>
      <c r="B6" s="4">
        <v>42459</v>
      </c>
      <c r="C6" s="63" t="s">
        <v>299</v>
      </c>
      <c r="D6" s="66">
        <v>45</v>
      </c>
      <c r="E6" s="36" t="s">
        <v>270</v>
      </c>
      <c r="F6" s="63">
        <v>42</v>
      </c>
      <c r="G6" s="63">
        <v>1</v>
      </c>
      <c r="H6" s="92">
        <v>2</v>
      </c>
    </row>
    <row r="7" spans="1:8">
      <c r="A7" s="63" t="s">
        <v>225</v>
      </c>
      <c r="B7" s="4">
        <v>42459</v>
      </c>
      <c r="C7" s="63" t="s">
        <v>299</v>
      </c>
      <c r="D7" s="66">
        <v>6157</v>
      </c>
      <c r="E7" s="36" t="s">
        <v>268</v>
      </c>
      <c r="F7" s="63">
        <v>5726</v>
      </c>
      <c r="G7" s="63">
        <v>102</v>
      </c>
      <c r="H7" s="92">
        <v>329</v>
      </c>
    </row>
    <row r="8" spans="1:8">
      <c r="A8" s="63" t="s">
        <v>225</v>
      </c>
      <c r="B8" s="4">
        <v>42459</v>
      </c>
      <c r="C8" s="63" t="s">
        <v>299</v>
      </c>
      <c r="D8" s="66">
        <v>6058</v>
      </c>
      <c r="E8" s="36" t="s">
        <v>271</v>
      </c>
      <c r="F8" s="63">
        <v>5726</v>
      </c>
      <c r="G8" s="63">
        <v>70</v>
      </c>
      <c r="H8" s="92">
        <v>262</v>
      </c>
    </row>
    <row r="9" spans="1:8">
      <c r="A9" s="63" t="s">
        <v>225</v>
      </c>
      <c r="B9" s="4">
        <v>42459</v>
      </c>
      <c r="C9" s="63" t="s">
        <v>299</v>
      </c>
      <c r="D9" s="66">
        <v>335</v>
      </c>
      <c r="E9" s="36" t="s">
        <v>273</v>
      </c>
      <c r="F9" s="63">
        <v>321</v>
      </c>
      <c r="G9" s="94">
        <v>2.63</v>
      </c>
      <c r="H9" s="92">
        <v>11</v>
      </c>
    </row>
    <row r="10" spans="1:8">
      <c r="A10" s="63" t="s">
        <v>225</v>
      </c>
      <c r="B10" s="4">
        <v>42459</v>
      </c>
      <c r="C10" s="63" t="s">
        <v>299</v>
      </c>
      <c r="D10" s="66">
        <v>5969</v>
      </c>
      <c r="E10" s="36" t="s">
        <v>272</v>
      </c>
      <c r="F10" s="63">
        <v>5726</v>
      </c>
      <c r="G10" s="63">
        <v>47</v>
      </c>
      <c r="H10" s="92">
        <v>196</v>
      </c>
    </row>
    <row r="11" spans="1:8">
      <c r="A11" s="63" t="s">
        <v>225</v>
      </c>
      <c r="B11" s="4">
        <v>42459</v>
      </c>
      <c r="C11" s="63" t="s">
        <v>299</v>
      </c>
      <c r="D11" s="66">
        <v>180</v>
      </c>
      <c r="E11" s="36" t="s">
        <v>255</v>
      </c>
      <c r="F11" s="63">
        <v>151</v>
      </c>
      <c r="G11" s="63">
        <v>5</v>
      </c>
      <c r="H11" s="92">
        <v>25</v>
      </c>
    </row>
    <row r="12" spans="1:8" ht="12" thickBot="1">
      <c r="A12" s="67" t="s">
        <v>225</v>
      </c>
      <c r="B12" s="6">
        <v>42459</v>
      </c>
      <c r="C12" s="67" t="s">
        <v>299</v>
      </c>
      <c r="D12" s="68">
        <v>397</v>
      </c>
      <c r="E12" s="77" t="s">
        <v>267</v>
      </c>
      <c r="F12" s="63">
        <v>363</v>
      </c>
      <c r="G12" s="63">
        <v>8</v>
      </c>
      <c r="H12" s="92">
        <v>26</v>
      </c>
    </row>
    <row r="13" spans="1:8">
      <c r="H13" s="92"/>
    </row>
    <row r="14" spans="1:8">
      <c r="A14" s="63" t="s">
        <v>225</v>
      </c>
      <c r="B14" s="4">
        <v>42459</v>
      </c>
      <c r="C14" s="63" t="s">
        <v>226</v>
      </c>
      <c r="D14" s="66">
        <v>5881</v>
      </c>
      <c r="E14" s="66" t="s">
        <v>300</v>
      </c>
      <c r="F14" s="64">
        <v>5726</v>
      </c>
      <c r="G14" s="64">
        <v>25</v>
      </c>
      <c r="H14" s="93">
        <v>130</v>
      </c>
    </row>
    <row r="15" spans="1:8">
      <c r="A15" s="63" t="s">
        <v>225</v>
      </c>
      <c r="B15" s="4">
        <v>42459</v>
      </c>
      <c r="C15" s="63" t="s">
        <v>226</v>
      </c>
      <c r="D15" s="66">
        <v>5791</v>
      </c>
      <c r="E15" s="66" t="s">
        <v>301</v>
      </c>
      <c r="F15" s="64">
        <v>5726</v>
      </c>
      <c r="G15" s="64"/>
      <c r="H15" s="93">
        <v>65</v>
      </c>
    </row>
    <row r="21" spans="5:5">
      <c r="E21" s="66" t="s">
        <v>302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14 Y 15</vt:lpstr>
      <vt:lpstr>16</vt:lpstr>
      <vt:lpstr>AJUSTE</vt:lpstr>
      <vt:lpstr>DIFERENCIAS</vt:lpstr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cqqusuario</cp:lastModifiedBy>
  <cp:lastPrinted>2016-07-29T18:26:30Z</cp:lastPrinted>
  <dcterms:created xsi:type="dcterms:W3CDTF">2016-07-28T22:10:25Z</dcterms:created>
  <dcterms:modified xsi:type="dcterms:W3CDTF">2016-08-02T21:31:05Z</dcterms:modified>
</cp:coreProperties>
</file>