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CELAYA 2015\"/>
    </mc:Choice>
  </mc:AlternateContent>
  <bookViews>
    <workbookView xWindow="0" yWindow="0" windowWidth="28800" windowHeight="12045" activeTab="12"/>
  </bookViews>
  <sheets>
    <sheet name="DIC-14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10" r:id="rId9"/>
    <sheet name="SEP" sheetId="11" r:id="rId10"/>
    <sheet name="OCT" sheetId="12" r:id="rId11"/>
    <sheet name="NOV" sheetId="13" r:id="rId12"/>
    <sheet name="NOV INV" sheetId="16" r:id="rId13"/>
    <sheet name="DIC" sheetId="14" r:id="rId14"/>
  </sheets>
  <definedNames>
    <definedName name="_xlnm._FilterDatabase" localSheetId="12" hidden="1">'NOV INV'!$A$8:$I$18</definedName>
    <definedName name="_xlnm._FilterDatabase" localSheetId="10" hidden="1">OCT!$A$8:$I$22</definedName>
    <definedName name="_xlnm.Print_Area" localSheetId="8">AGO!$A$1:$J$133</definedName>
    <definedName name="_xlnm.Print_Area" localSheetId="7">JUL!$A$1:$J$149</definedName>
    <definedName name="_xlnm.Print_Area" localSheetId="6">JUN!$A$1:$J$117</definedName>
    <definedName name="_xlnm.Print_Area" localSheetId="9">SEP!$A$1:$J$125</definedName>
  </definedNames>
  <calcPr calcId="152511"/>
</workbook>
</file>

<file path=xl/calcChain.xml><?xml version="1.0" encoding="utf-8"?>
<calcChain xmlns="http://schemas.openxmlformats.org/spreadsheetml/2006/main">
  <c r="G110" i="16" l="1"/>
  <c r="G99" i="16"/>
  <c r="G91" i="16"/>
  <c r="G52" i="16"/>
  <c r="E148" i="16" l="1"/>
  <c r="G130" i="16"/>
  <c r="J130" i="16" s="1"/>
  <c r="G124" i="16"/>
  <c r="J124" i="16" s="1"/>
  <c r="I120" i="16"/>
  <c r="G141" i="16" s="1"/>
  <c r="H120" i="16"/>
  <c r="E146" i="16" s="1"/>
  <c r="J110" i="16"/>
  <c r="J99" i="16"/>
  <c r="J91" i="16"/>
  <c r="G71" i="16"/>
  <c r="J71" i="16" s="1"/>
  <c r="G65" i="16"/>
  <c r="J65" i="16" s="1"/>
  <c r="G60" i="16"/>
  <c r="J60" i="16" s="1"/>
  <c r="J52" i="16"/>
  <c r="G44" i="16"/>
  <c r="J44" i="16" s="1"/>
  <c r="G31" i="16"/>
  <c r="J31" i="16" s="1"/>
  <c r="G22" i="16"/>
  <c r="J22" i="16" s="1"/>
  <c r="G7" i="16"/>
  <c r="J7" i="16" s="1"/>
  <c r="H140" i="16" l="1"/>
  <c r="E147" i="16"/>
  <c r="G120" i="16"/>
  <c r="J120" i="16" l="1"/>
  <c r="G140" i="16"/>
  <c r="G142" i="16" s="1"/>
  <c r="I132" i="12" l="1"/>
  <c r="I7" i="14"/>
  <c r="I113" i="13" l="1"/>
  <c r="G68" i="13"/>
  <c r="G7" i="13"/>
  <c r="G7" i="12"/>
  <c r="G162" i="12"/>
  <c r="G124" i="10"/>
  <c r="G139" i="8"/>
  <c r="G110" i="5"/>
  <c r="G143" i="2"/>
  <c r="G48" i="11" l="1"/>
  <c r="J48" i="11" s="1"/>
  <c r="I91" i="11" l="1"/>
  <c r="G115" i="11" s="1"/>
  <c r="G65" i="4"/>
  <c r="I107" i="4"/>
  <c r="G109" i="14" l="1"/>
  <c r="J109" i="14" s="1"/>
  <c r="G103" i="14"/>
  <c r="J103" i="14" s="1"/>
  <c r="G86" i="14"/>
  <c r="G78" i="14"/>
  <c r="J78" i="14" s="1"/>
  <c r="G61" i="14"/>
  <c r="J61" i="14" s="1"/>
  <c r="G50" i="14"/>
  <c r="J50" i="14" s="1"/>
  <c r="G40" i="14"/>
  <c r="J40" i="14" s="1"/>
  <c r="G7" i="14"/>
  <c r="J7" i="14" s="1"/>
  <c r="E127" i="14"/>
  <c r="G120" i="14"/>
  <c r="H99" i="14"/>
  <c r="E125" i="14" s="1"/>
  <c r="G71" i="14"/>
  <c r="J71" i="14" s="1"/>
  <c r="G56" i="14"/>
  <c r="J56" i="14" s="1"/>
  <c r="G35" i="14"/>
  <c r="J35" i="14" s="1"/>
  <c r="G25" i="14"/>
  <c r="J25" i="14" s="1"/>
  <c r="G18" i="14"/>
  <c r="J18" i="14" s="1"/>
  <c r="J86" i="14" l="1"/>
  <c r="G99" i="14"/>
  <c r="G119" i="14" s="1"/>
  <c r="G121" i="14" s="1"/>
  <c r="H119" i="14"/>
  <c r="E126" i="14"/>
  <c r="G117" i="13"/>
  <c r="J117" i="13" s="1"/>
  <c r="G94" i="13"/>
  <c r="J94" i="13" s="1"/>
  <c r="G85" i="13"/>
  <c r="J85" i="13" s="1"/>
  <c r="J7" i="13"/>
  <c r="E145" i="13"/>
  <c r="G127" i="13"/>
  <c r="J127" i="13" s="1"/>
  <c r="G138" i="13"/>
  <c r="H113" i="13"/>
  <c r="E143" i="13" s="1"/>
  <c r="G104" i="13"/>
  <c r="J68" i="13"/>
  <c r="G63" i="13"/>
  <c r="J63" i="13" s="1"/>
  <c r="G58" i="13"/>
  <c r="J58" i="13" s="1"/>
  <c r="G49" i="13"/>
  <c r="J49" i="13" s="1"/>
  <c r="G42" i="13"/>
  <c r="J42" i="13" s="1"/>
  <c r="G30" i="13"/>
  <c r="J30" i="13" s="1"/>
  <c r="G21" i="13"/>
  <c r="J21" i="13" s="1"/>
  <c r="G143" i="12"/>
  <c r="J143" i="12" s="1"/>
  <c r="G136" i="12"/>
  <c r="J136" i="12" s="1"/>
  <c r="G123" i="12"/>
  <c r="G117" i="12"/>
  <c r="G84" i="12"/>
  <c r="J84" i="12" s="1"/>
  <c r="G61" i="12"/>
  <c r="J61" i="12" s="1"/>
  <c r="G51" i="12"/>
  <c r="J51" i="12" s="1"/>
  <c r="G36" i="12"/>
  <c r="J36" i="12" s="1"/>
  <c r="G26" i="12"/>
  <c r="J26" i="12" s="1"/>
  <c r="J7" i="12"/>
  <c r="E169" i="12"/>
  <c r="H132" i="12"/>
  <c r="E168" i="12" s="1"/>
  <c r="G111" i="12"/>
  <c r="J111" i="12" s="1"/>
  <c r="G78" i="12"/>
  <c r="J78" i="12" s="1"/>
  <c r="G73" i="12"/>
  <c r="J73" i="12" s="1"/>
  <c r="G104" i="11"/>
  <c r="J104" i="11" s="1"/>
  <c r="G95" i="11"/>
  <c r="J95" i="11" s="1"/>
  <c r="G75" i="11"/>
  <c r="J75" i="11" s="1"/>
  <c r="G68" i="11"/>
  <c r="J68" i="11" s="1"/>
  <c r="G21" i="11"/>
  <c r="J21" i="11" s="1"/>
  <c r="G7" i="11"/>
  <c r="J7" i="11" s="1"/>
  <c r="E122" i="11"/>
  <c r="H91" i="11"/>
  <c r="E120" i="11" s="1"/>
  <c r="G86" i="11"/>
  <c r="J86" i="11" s="1"/>
  <c r="G81" i="11"/>
  <c r="G62" i="11"/>
  <c r="J62" i="11" s="1"/>
  <c r="G57" i="11"/>
  <c r="J57" i="11" s="1"/>
  <c r="G40" i="11"/>
  <c r="J40" i="11" s="1"/>
  <c r="G31" i="11"/>
  <c r="J31" i="11" s="1"/>
  <c r="G113" i="10"/>
  <c r="J113" i="10" s="1"/>
  <c r="G108" i="10"/>
  <c r="J108" i="10" s="1"/>
  <c r="G74" i="10"/>
  <c r="J74" i="10" s="1"/>
  <c r="G58" i="8"/>
  <c r="J58" i="8" s="1"/>
  <c r="G52" i="10"/>
  <c r="J52" i="10" s="1"/>
  <c r="G63" i="10"/>
  <c r="J63" i="10" s="1"/>
  <c r="G34" i="10"/>
  <c r="J34" i="10" s="1"/>
  <c r="G25" i="10"/>
  <c r="J25" i="10" s="1"/>
  <c r="G7" i="10"/>
  <c r="J7" i="10" s="1"/>
  <c r="E131" i="10"/>
  <c r="I104" i="10"/>
  <c r="H104" i="10"/>
  <c r="E129" i="10" s="1"/>
  <c r="G95" i="10"/>
  <c r="J95" i="10" s="1"/>
  <c r="G90" i="10"/>
  <c r="J90" i="10" s="1"/>
  <c r="G84" i="10"/>
  <c r="J84" i="10" s="1"/>
  <c r="G68" i="10"/>
  <c r="J68" i="10" s="1"/>
  <c r="G44" i="10"/>
  <c r="J44" i="10" s="1"/>
  <c r="G129" i="8"/>
  <c r="J129" i="8" s="1"/>
  <c r="G102" i="8"/>
  <c r="J102" i="8" s="1"/>
  <c r="G95" i="8"/>
  <c r="J95" i="8" s="1"/>
  <c r="G78" i="8"/>
  <c r="J78" i="8" s="1"/>
  <c r="G72" i="8"/>
  <c r="J72" i="8" s="1"/>
  <c r="G50" i="8"/>
  <c r="J50" i="8" s="1"/>
  <c r="G41" i="8"/>
  <c r="J41" i="8" s="1"/>
  <c r="G29" i="8"/>
  <c r="J29" i="8" s="1"/>
  <c r="G7" i="8"/>
  <c r="J7" i="8" s="1"/>
  <c r="E146" i="8"/>
  <c r="G124" i="8"/>
  <c r="J124" i="8" s="1"/>
  <c r="I120" i="8"/>
  <c r="H120" i="8"/>
  <c r="E144" i="8" s="1"/>
  <c r="G89" i="8"/>
  <c r="J89" i="8" s="1"/>
  <c r="G67" i="8"/>
  <c r="J67" i="8" s="1"/>
  <c r="G101" i="7"/>
  <c r="G94" i="7"/>
  <c r="J94" i="7" s="1"/>
  <c r="I90" i="7"/>
  <c r="G109" i="7" s="1"/>
  <c r="G83" i="7"/>
  <c r="G77" i="7"/>
  <c r="J77" i="7" s="1"/>
  <c r="I92" i="6"/>
  <c r="G81" i="6"/>
  <c r="J81" i="6" s="1"/>
  <c r="G70" i="7"/>
  <c r="J70" i="7" s="1"/>
  <c r="G38" i="7"/>
  <c r="J38" i="7" s="1"/>
  <c r="G31" i="7"/>
  <c r="J31" i="7" s="1"/>
  <c r="G19" i="7"/>
  <c r="J19" i="7" s="1"/>
  <c r="G7" i="7"/>
  <c r="J7" i="7" s="1"/>
  <c r="E116" i="7"/>
  <c r="J101" i="7"/>
  <c r="H90" i="7"/>
  <c r="E114" i="7" s="1"/>
  <c r="J83" i="7"/>
  <c r="G63" i="7"/>
  <c r="J63" i="7" s="1"/>
  <c r="G58" i="7"/>
  <c r="J58" i="7" s="1"/>
  <c r="G53" i="7"/>
  <c r="J53" i="7" s="1"/>
  <c r="G47" i="7"/>
  <c r="J47" i="7" s="1"/>
  <c r="H92" i="6"/>
  <c r="E114" i="6" s="1"/>
  <c r="G68" i="6"/>
  <c r="J68" i="6" s="1"/>
  <c r="G61" i="6"/>
  <c r="J61" i="6" s="1"/>
  <c r="G21" i="6"/>
  <c r="J21" i="6" s="1"/>
  <c r="G7" i="6"/>
  <c r="J7" i="6" s="1"/>
  <c r="E115" i="6"/>
  <c r="G102" i="6"/>
  <c r="J102" i="6" s="1"/>
  <c r="G96" i="6"/>
  <c r="J96" i="6" s="1"/>
  <c r="G86" i="6"/>
  <c r="J86" i="6" s="1"/>
  <c r="G76" i="6"/>
  <c r="G55" i="6"/>
  <c r="J55" i="6" s="1"/>
  <c r="G48" i="6"/>
  <c r="J48" i="6" s="1"/>
  <c r="G40" i="6"/>
  <c r="J40" i="6" s="1"/>
  <c r="G34" i="6"/>
  <c r="J34" i="6" s="1"/>
  <c r="I95" i="5"/>
  <c r="H95" i="5"/>
  <c r="E115" i="5" s="1"/>
  <c r="G83" i="5"/>
  <c r="J83" i="5" s="1"/>
  <c r="G49" i="5"/>
  <c r="J49" i="5" s="1"/>
  <c r="G35" i="5"/>
  <c r="J35" i="5" s="1"/>
  <c r="G21" i="5"/>
  <c r="J21" i="5" s="1"/>
  <c r="G7" i="5"/>
  <c r="J7" i="5" s="1"/>
  <c r="E117" i="5"/>
  <c r="G104" i="5"/>
  <c r="J104" i="5" s="1"/>
  <c r="G99" i="5"/>
  <c r="J99" i="5" s="1"/>
  <c r="G77" i="5"/>
  <c r="J77" i="5" s="1"/>
  <c r="G68" i="5"/>
  <c r="J68" i="5" s="1"/>
  <c r="G62" i="5"/>
  <c r="J62" i="5" s="1"/>
  <c r="G56" i="5"/>
  <c r="J56" i="5" s="1"/>
  <c r="G41" i="5"/>
  <c r="J123" i="12" l="1"/>
  <c r="G132" i="12"/>
  <c r="J104" i="13"/>
  <c r="G113" i="13"/>
  <c r="J113" i="13" s="1"/>
  <c r="G90" i="7"/>
  <c r="G104" i="10"/>
  <c r="G91" i="11"/>
  <c r="J91" i="11" s="1"/>
  <c r="J99" i="14"/>
  <c r="H137" i="13"/>
  <c r="E144" i="13"/>
  <c r="E167" i="12"/>
  <c r="J117" i="12"/>
  <c r="H161" i="12"/>
  <c r="J81" i="11"/>
  <c r="H114" i="11"/>
  <c r="E121" i="11"/>
  <c r="H123" i="10"/>
  <c r="E130" i="10"/>
  <c r="G120" i="8"/>
  <c r="J120" i="8" s="1"/>
  <c r="H138" i="8"/>
  <c r="E145" i="8"/>
  <c r="G92" i="6"/>
  <c r="J92" i="6" s="1"/>
  <c r="H108" i="7"/>
  <c r="E115" i="7"/>
  <c r="G108" i="6"/>
  <c r="E113" i="6"/>
  <c r="J76" i="6"/>
  <c r="H107" i="6"/>
  <c r="G95" i="5"/>
  <c r="J95" i="5" s="1"/>
  <c r="H109" i="5"/>
  <c r="E116" i="5"/>
  <c r="G118" i="4"/>
  <c r="J118" i="4"/>
  <c r="G111" i="4"/>
  <c r="J111" i="4" s="1"/>
  <c r="G92" i="4"/>
  <c r="J92" i="4" s="1"/>
  <c r="G127" i="4"/>
  <c r="G83" i="4"/>
  <c r="J83" i="4" s="1"/>
  <c r="G73" i="4"/>
  <c r="J73" i="4" s="1"/>
  <c r="J65" i="4"/>
  <c r="G52" i="4"/>
  <c r="J52" i="4" s="1"/>
  <c r="E134" i="4"/>
  <c r="H107" i="4"/>
  <c r="E132" i="4" s="1"/>
  <c r="G59" i="4"/>
  <c r="J59" i="4" s="1"/>
  <c r="G43" i="4"/>
  <c r="G37" i="4"/>
  <c r="J37" i="4" s="1"/>
  <c r="G25" i="4"/>
  <c r="J25" i="4" s="1"/>
  <c r="G7" i="4"/>
  <c r="J7" i="4" s="1"/>
  <c r="G125" i="3"/>
  <c r="J125" i="3" s="1"/>
  <c r="G117" i="3"/>
  <c r="J117" i="3" s="1"/>
  <c r="G105" i="3"/>
  <c r="J105" i="3" s="1"/>
  <c r="G90" i="3"/>
  <c r="J90" i="3" s="1"/>
  <c r="G76" i="3"/>
  <c r="J76" i="3" s="1"/>
  <c r="G69" i="3"/>
  <c r="J69" i="3" s="1"/>
  <c r="G62" i="3"/>
  <c r="J62" i="3" s="1"/>
  <c r="G30" i="3"/>
  <c r="J30" i="3" s="1"/>
  <c r="G7" i="3"/>
  <c r="J7" i="3" s="1"/>
  <c r="E141" i="3"/>
  <c r="I113" i="3"/>
  <c r="G134" i="3" s="1"/>
  <c r="H113" i="3"/>
  <c r="E140" i="3" s="1"/>
  <c r="G101" i="3"/>
  <c r="G82" i="3"/>
  <c r="J82" i="3" s="1"/>
  <c r="G54" i="3"/>
  <c r="G46" i="3"/>
  <c r="J46" i="3" s="1"/>
  <c r="E150" i="2"/>
  <c r="G136" i="2"/>
  <c r="J136" i="2" s="1"/>
  <c r="G128" i="2"/>
  <c r="J128" i="2" s="1"/>
  <c r="H124" i="2"/>
  <c r="E148" i="2" s="1"/>
  <c r="I124" i="2"/>
  <c r="G116" i="2"/>
  <c r="J116" i="2" s="1"/>
  <c r="G113" i="2"/>
  <c r="J113" i="2" s="1"/>
  <c r="G105" i="2"/>
  <c r="J105" i="2" s="1"/>
  <c r="G87" i="2"/>
  <c r="J87" i="2" s="1"/>
  <c r="G82" i="2"/>
  <c r="J82" i="2" s="1"/>
  <c r="G75" i="2"/>
  <c r="J75" i="2" s="1"/>
  <c r="G64" i="2"/>
  <c r="J64" i="2" s="1"/>
  <c r="G54" i="2"/>
  <c r="G45" i="2"/>
  <c r="J45" i="2" s="1"/>
  <c r="G30" i="2"/>
  <c r="J30" i="2" s="1"/>
  <c r="G7" i="2"/>
  <c r="J7" i="2" s="1"/>
  <c r="G161" i="12" l="1"/>
  <c r="G163" i="12" s="1"/>
  <c r="G114" i="11"/>
  <c r="G116" i="11" s="1"/>
  <c r="G137" i="13"/>
  <c r="G139" i="13" s="1"/>
  <c r="J132" i="12"/>
  <c r="J104" i="10"/>
  <c r="G123" i="10"/>
  <c r="G125" i="10" s="1"/>
  <c r="G138" i="8"/>
  <c r="G140" i="8" s="1"/>
  <c r="J90" i="7"/>
  <c r="G108" i="7"/>
  <c r="G110" i="7" s="1"/>
  <c r="G107" i="6"/>
  <c r="G109" i="6" s="1"/>
  <c r="G109" i="5"/>
  <c r="G111" i="5" s="1"/>
  <c r="G107" i="4"/>
  <c r="H126" i="4"/>
  <c r="E133" i="4"/>
  <c r="H133" i="3"/>
  <c r="E139" i="3"/>
  <c r="G113" i="3"/>
  <c r="J113" i="3" s="1"/>
  <c r="J101" i="3"/>
  <c r="E149" i="2"/>
  <c r="G124" i="2"/>
  <c r="J107" i="4" l="1"/>
  <c r="G126" i="4"/>
  <c r="G128" i="4" s="1"/>
  <c r="G133" i="3"/>
  <c r="G135" i="3" s="1"/>
  <c r="J124" i="2"/>
  <c r="G142" i="2"/>
  <c r="G144" i="2" s="1"/>
</calcChain>
</file>

<file path=xl/sharedStrings.xml><?xml version="1.0" encoding="utf-8"?>
<sst xmlns="http://schemas.openxmlformats.org/spreadsheetml/2006/main" count="3580" uniqueCount="1000">
  <si>
    <t>ALECSA CELAYA S DE RL DE CV</t>
  </si>
  <si>
    <t>PROPIAS</t>
  </si>
  <si>
    <t>INVENTARIO DE VEHICULOS AL 31 DE DICIEMBRE 2014</t>
  </si>
  <si>
    <t>231-003</t>
  </si>
  <si>
    <t>COROLLA</t>
  </si>
  <si>
    <t>D  1,179</t>
  </si>
  <si>
    <t>TOYOTA FINANCIAL SERVICES DE MEXICO</t>
  </si>
  <si>
    <t>0007-TCN15</t>
  </si>
  <si>
    <t>D  1,462</t>
  </si>
  <si>
    <t>0012-TCN15</t>
  </si>
  <si>
    <t>D  2,157</t>
  </si>
  <si>
    <t>GRUPO CONSTRUCTOR PRISMA SA DE CV</t>
  </si>
  <si>
    <t>0022-TCN15</t>
  </si>
  <si>
    <t>D    280</t>
  </si>
  <si>
    <t>0133-TCN15</t>
  </si>
  <si>
    <t>D  2,124</t>
  </si>
  <si>
    <t>0021-TCN15</t>
  </si>
  <si>
    <t>D     32</t>
  </si>
  <si>
    <t>0234-TCN15</t>
  </si>
  <si>
    <t>D     34</t>
  </si>
  <si>
    <t>0236-TCN15</t>
  </si>
  <si>
    <t>D  1,044</t>
  </si>
  <si>
    <t>0237-TCN15</t>
  </si>
  <si>
    <t>D  1,965</t>
  </si>
  <si>
    <t>0277-TCN15</t>
  </si>
  <si>
    <t>D  2,225</t>
  </si>
  <si>
    <t>0803-TCN14</t>
  </si>
  <si>
    <t>D  2,562</t>
  </si>
  <si>
    <t>0299-TCN15</t>
  </si>
  <si>
    <t>D  2,565</t>
  </si>
  <si>
    <t>0348-TCN15</t>
  </si>
  <si>
    <t>D  2,568</t>
  </si>
  <si>
    <t>0351-TCN15</t>
  </si>
  <si>
    <t>D  2,569</t>
  </si>
  <si>
    <t>0352-TCN15</t>
  </si>
  <si>
    <t>D  2,573</t>
  </si>
  <si>
    <t>0353-TCN15</t>
  </si>
  <si>
    <t>D  2,575</t>
  </si>
  <si>
    <t>0355-TCN15</t>
  </si>
  <si>
    <t>D  2,589</t>
  </si>
  <si>
    <t>0371-TCN15</t>
  </si>
  <si>
    <t>D  2,590</t>
  </si>
  <si>
    <t>0372-TCN15</t>
  </si>
  <si>
    <t>D  2,748</t>
  </si>
  <si>
    <t>TOYOTA FINANCIAL SERVICES DE M</t>
  </si>
  <si>
    <t>0339-TCN15</t>
  </si>
  <si>
    <t>231-007</t>
  </si>
  <si>
    <t>CAMRY</t>
  </si>
  <si>
    <t>D  1,979</t>
  </si>
  <si>
    <t>ALBRE GARDEN S.A. DE C.V.</t>
  </si>
  <si>
    <t>0209-TCN14</t>
  </si>
  <si>
    <t>D  2,337</t>
  </si>
  <si>
    <t>0878-TCN14</t>
  </si>
  <si>
    <t>D    160</t>
  </si>
  <si>
    <t>0067-TCN15</t>
  </si>
  <si>
    <t>D    173</t>
  </si>
  <si>
    <t>0117-TCN15</t>
  </si>
  <si>
    <t>D    306</t>
  </si>
  <si>
    <t>0736-TCN14</t>
  </si>
  <si>
    <t>D     14</t>
  </si>
  <si>
    <t>0174-TCN15</t>
  </si>
  <si>
    <t>D    168</t>
  </si>
  <si>
    <t>0227-TCN15</t>
  </si>
  <si>
    <t>D    167</t>
  </si>
  <si>
    <t>0228-TCN15</t>
  </si>
  <si>
    <t>D  1,710</t>
  </si>
  <si>
    <t>0298-TCN15</t>
  </si>
  <si>
    <t>D  2,585</t>
  </si>
  <si>
    <t>0366-TCN15</t>
  </si>
  <si>
    <t>D  2,591</t>
  </si>
  <si>
    <t>0373-TCN15</t>
  </si>
  <si>
    <t>231-009</t>
  </si>
  <si>
    <t>PRIUS</t>
  </si>
  <si>
    <t>D  1,652</t>
  </si>
  <si>
    <t>0357-TCN14</t>
  </si>
  <si>
    <t>D  1,369</t>
  </si>
  <si>
    <t>MENDEZ MARTINEZ ROBERTO</t>
  </si>
  <si>
    <t>DIF</t>
  </si>
  <si>
    <t>0764-TCN14</t>
  </si>
  <si>
    <t>D  2,377</t>
  </si>
  <si>
    <t>0094-TCN15</t>
  </si>
  <si>
    <t>D    210</t>
  </si>
  <si>
    <t>0121-TCN15</t>
  </si>
  <si>
    <t>D    211</t>
  </si>
  <si>
    <t>0122-TCN15</t>
  </si>
  <si>
    <t>D    682</t>
  </si>
  <si>
    <t>0123-TCN15</t>
  </si>
  <si>
    <t>D    240</t>
  </si>
  <si>
    <t>0129-TCN15</t>
  </si>
  <si>
    <t>D  2,747</t>
  </si>
  <si>
    <t>0329-TCN15</t>
  </si>
  <si>
    <t>D  2,580</t>
  </si>
  <si>
    <t>0358-TCN15</t>
  </si>
  <si>
    <t>231-010</t>
  </si>
  <si>
    <t>SIENNA</t>
  </si>
  <si>
    <t>D    165</t>
  </si>
  <si>
    <t>0114-TCN15</t>
  </si>
  <si>
    <t>D  1,024</t>
  </si>
  <si>
    <t>LIDERAZGO AUTOMOTRIZ DE PUEBLA SA D</t>
  </si>
  <si>
    <t>0413-TCN14</t>
  </si>
  <si>
    <t>D  1,025</t>
  </si>
  <si>
    <t>0825-TCN14</t>
  </si>
  <si>
    <t>D  2,105</t>
  </si>
  <si>
    <t>0756-TCN14</t>
  </si>
  <si>
    <t>231-011</t>
  </si>
  <si>
    <t>RAV4</t>
  </si>
  <si>
    <t>D    925</t>
  </si>
  <si>
    <t>0101-TCN15</t>
  </si>
  <si>
    <t>D    283</t>
  </si>
  <si>
    <t>0135-TCN15</t>
  </si>
  <si>
    <t>D  2,472</t>
  </si>
  <si>
    <t>AUTOMOVILES  DINAMICOS  S  DE  RL D</t>
  </si>
  <si>
    <t>0328-TCN15</t>
  </si>
  <si>
    <t>D  2,574</t>
  </si>
  <si>
    <t>0354-TCN15</t>
  </si>
  <si>
    <t>D  2,104</t>
  </si>
  <si>
    <t>0823-TCN14</t>
  </si>
  <si>
    <t>D  2,106</t>
  </si>
  <si>
    <t>0842-TCN14</t>
  </si>
  <si>
    <t>D  1,553</t>
  </si>
  <si>
    <t>0430-TCN14</t>
  </si>
  <si>
    <t>231-013</t>
  </si>
  <si>
    <t>HIGHLANDER</t>
  </si>
  <si>
    <t>D      7</t>
  </si>
  <si>
    <t>0032-TCN15</t>
  </si>
  <si>
    <t>D     26</t>
  </si>
  <si>
    <t>0229-TCN15</t>
  </si>
  <si>
    <t>D  2,577</t>
  </si>
  <si>
    <t>0356-TCN15</t>
  </si>
  <si>
    <t>D  2,579</t>
  </si>
  <si>
    <t>0357-TCN15</t>
  </si>
  <si>
    <t>D  2,582</t>
  </si>
  <si>
    <t>0360-TCN15</t>
  </si>
  <si>
    <t>D  2,221</t>
  </si>
  <si>
    <t>PEZA CARDENAS CRISTOBAL</t>
  </si>
  <si>
    <t>0826-TCN14</t>
  </si>
  <si>
    <t>231-016</t>
  </si>
  <si>
    <t>TACOMA</t>
  </si>
  <si>
    <t>DIF.SALDO INC.</t>
  </si>
  <si>
    <t>D  2,103</t>
  </si>
  <si>
    <t>0405-TCN14</t>
  </si>
  <si>
    <t>231-020</t>
  </si>
  <si>
    <t>YARIS</t>
  </si>
  <si>
    <t>D    444</t>
  </si>
  <si>
    <t>0312-TCN14</t>
  </si>
  <si>
    <t>D  2,203</t>
  </si>
  <si>
    <t>0849-TCN14</t>
  </si>
  <si>
    <t>D  2,152</t>
  </si>
  <si>
    <t>0713-TCN14</t>
  </si>
  <si>
    <t>D    181</t>
  </si>
  <si>
    <t>0791-TCN14</t>
  </si>
  <si>
    <t>D    196</t>
  </si>
  <si>
    <t>0881-TCN14</t>
  </si>
  <si>
    <t>D    235</t>
  </si>
  <si>
    <t>0884-TCN14</t>
  </si>
  <si>
    <t>D    237</t>
  </si>
  <si>
    <t>0885-TCN14</t>
  </si>
  <si>
    <t>D    852</t>
  </si>
  <si>
    <t>0223-TCN15</t>
  </si>
  <si>
    <t>D  1,664</t>
  </si>
  <si>
    <t>TOYOMOTORS DE  IRAPUATO S  DE  RL D</t>
  </si>
  <si>
    <t>0296-TCN15</t>
  </si>
  <si>
    <t>D  2,453</t>
  </si>
  <si>
    <t>0327-TCN15</t>
  </si>
  <si>
    <t>D  2,563</t>
  </si>
  <si>
    <t>0344-TCN15</t>
  </si>
  <si>
    <t>D  2,581</t>
  </si>
  <si>
    <t>0359-TCN15</t>
  </si>
  <si>
    <t>D  2,583</t>
  </si>
  <si>
    <t>0362-TCN15</t>
  </si>
  <si>
    <t>D  2,584</t>
  </si>
  <si>
    <t>0365-TCN15</t>
  </si>
  <si>
    <t>D  2,586</t>
  </si>
  <si>
    <t>0368-TCN15</t>
  </si>
  <si>
    <t>D  2,587</t>
  </si>
  <si>
    <t>0369-TCN15</t>
  </si>
  <si>
    <t>D  2,218</t>
  </si>
  <si>
    <t>0876-TCN14</t>
  </si>
  <si>
    <t>D  2,353</t>
  </si>
  <si>
    <t>GRUPO  PENNINSULA   MOTORS  S   DE</t>
  </si>
  <si>
    <t>0900-TCN14</t>
  </si>
  <si>
    <t>231-021</t>
  </si>
  <si>
    <t>HILUX</t>
  </si>
  <si>
    <t>D  1,675</t>
  </si>
  <si>
    <t>UNISEM, S.A. DE C.V.</t>
  </si>
  <si>
    <t>0251-TCN14</t>
  </si>
  <si>
    <t>D    304</t>
  </si>
  <si>
    <t>0093-TCN15</t>
  </si>
  <si>
    <t>D  2,219</t>
  </si>
  <si>
    <t>0071-TCN15</t>
  </si>
  <si>
    <t>D  2,214</t>
  </si>
  <si>
    <t>0107-TCN15</t>
  </si>
  <si>
    <t>D  2,215</t>
  </si>
  <si>
    <t>0185-TCN15</t>
  </si>
  <si>
    <t>D  1,783</t>
  </si>
  <si>
    <t>UNITED AUTO DE AGUASCALIENTES S DE</t>
  </si>
  <si>
    <t>0268-TCN15</t>
  </si>
  <si>
    <t>D  2,746</t>
  </si>
  <si>
    <t>0332-TCN15</t>
  </si>
  <si>
    <t>D  2,566</t>
  </si>
  <si>
    <t>0349-TCN15</t>
  </si>
  <si>
    <t>D  2,567</t>
  </si>
  <si>
    <t>0350-TCN15</t>
  </si>
  <si>
    <t>D  2,588</t>
  </si>
  <si>
    <t>0370-TCN15</t>
  </si>
  <si>
    <t>231-022</t>
  </si>
  <si>
    <t>HIACE</t>
  </si>
  <si>
    <t>D  1,648</t>
  </si>
  <si>
    <t>AUTOMOVILES DINAMICOS S DE  RL DE C</t>
  </si>
  <si>
    <t>0890-TCN14</t>
  </si>
  <si>
    <t>D  2,122</t>
  </si>
  <si>
    <t>0895-TCN14</t>
  </si>
  <si>
    <t>231-023</t>
  </si>
  <si>
    <t>AVANZA</t>
  </si>
  <si>
    <t>D  2,382</t>
  </si>
  <si>
    <t>0096-TCN15</t>
  </si>
  <si>
    <t>D  1,577</t>
  </si>
  <si>
    <t>0091-TCN15</t>
  </si>
  <si>
    <t>D    214</t>
  </si>
  <si>
    <t>0125-TCN15</t>
  </si>
  <si>
    <t>D    218</t>
  </si>
  <si>
    <t>0126-TCN15</t>
  </si>
  <si>
    <t>D    276</t>
  </si>
  <si>
    <t>0131-TCN15</t>
  </si>
  <si>
    <t>D  2,220</t>
  </si>
  <si>
    <t>JAIME RANGEL MONICA CELINA</t>
  </si>
  <si>
    <t>0741-TCN14</t>
  </si>
  <si>
    <t>TOTAL INVENTARIO NUEVOS</t>
  </si>
  <si>
    <t>240-001</t>
  </si>
  <si>
    <t>COMONUEVOS</t>
  </si>
  <si>
    <t>D  1,039</t>
  </si>
  <si>
    <t xml:space="preserve"> AGROPRODUCTORES DEL LERMA BAJIO S D</t>
  </si>
  <si>
    <t xml:space="preserve"> 0016-TCU14</t>
  </si>
  <si>
    <t>D    411</t>
  </si>
  <si>
    <t>HERNANDEZ ABAD OSWALDO</t>
  </si>
  <si>
    <t>0097-TCU14</t>
  </si>
  <si>
    <t>QUERETARO MOTORS, SA</t>
  </si>
  <si>
    <t>0107-TCU14</t>
  </si>
  <si>
    <t>D    957</t>
  </si>
  <si>
    <t>MOLINA PEREZ GERARDO ANTONIO</t>
  </si>
  <si>
    <t>0112-TCU14</t>
  </si>
  <si>
    <t>D  2,082</t>
  </si>
  <si>
    <t>LARA HERNANDEZ ARTURO</t>
  </si>
  <si>
    <t>0118-TCU14</t>
  </si>
  <si>
    <t>240-002</t>
  </si>
  <si>
    <t>USADOS OTROS</t>
  </si>
  <si>
    <t>D    688</t>
  </si>
  <si>
    <t>OCHOA NOLASCO GUILLERMO</t>
  </si>
  <si>
    <t>0078-TCU14</t>
  </si>
  <si>
    <t>D    657</t>
  </si>
  <si>
    <t>0109-TCU14</t>
  </si>
  <si>
    <t>GRAN TOTAL</t>
  </si>
  <si>
    <t>CONTABILIDAD</t>
  </si>
  <si>
    <t>TOTAL COMPRAS</t>
  </si>
  <si>
    <t>NUEVAS</t>
  </si>
  <si>
    <t>SEMINUEVAS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</si>
  <si>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</si>
  <si>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</si>
  <si>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</si>
  <si>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</si>
  <si>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</si>
  <si>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</si>
  <si>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</si>
  <si>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</si>
  <si>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</si>
  <si>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    617</t>
  </si>
  <si>
    <t>D    619</t>
  </si>
  <si>
    <t>0374-TCN15</t>
  </si>
  <si>
    <t>0375-TCN15</t>
  </si>
  <si>
    <t>MADRIGAL RAMIREZ SAUL</t>
  </si>
  <si>
    <t>0382-TCN15</t>
  </si>
  <si>
    <t>D  2,604</t>
  </si>
  <si>
    <t>LJIMENEZ:TOYOTA FINANCIAL SERVICES</t>
  </si>
  <si>
    <t>0404-TCN15</t>
  </si>
  <si>
    <t>D  1,453</t>
  </si>
  <si>
    <t>0412-TCN15</t>
  </si>
  <si>
    <t>0414-TCN15</t>
  </si>
  <si>
    <t>0415-TCN15</t>
  </si>
  <si>
    <t>D  1,884</t>
  </si>
  <si>
    <t>D  1,950</t>
  </si>
  <si>
    <t>D  1,972</t>
  </si>
  <si>
    <t>D  2,398</t>
  </si>
  <si>
    <t>D  2,400</t>
  </si>
  <si>
    <t>0439-TCN15</t>
  </si>
  <si>
    <t>0440-TCN15</t>
  </si>
  <si>
    <t>0417-TCN15</t>
  </si>
  <si>
    <t>D  1,975</t>
  </si>
  <si>
    <t>D    697</t>
  </si>
  <si>
    <t>0379-TCN15</t>
  </si>
  <si>
    <t>0419-TCN15</t>
  </si>
  <si>
    <t>D  1,977</t>
  </si>
  <si>
    <t>0113-TCN15</t>
  </si>
  <si>
    <t>0388-TCN15</t>
  </si>
  <si>
    <t>0720-TCN14</t>
  </si>
  <si>
    <t>0859-TCN14</t>
  </si>
  <si>
    <t>D  2,598</t>
  </si>
  <si>
    <t>D    910</t>
  </si>
  <si>
    <t>D    390</t>
  </si>
  <si>
    <t>JAIMES MOJICA ECLISERIO</t>
  </si>
  <si>
    <t>OZ  AUTOMOTRIZ S  DE  RL  DE CV</t>
  </si>
  <si>
    <t>LJIMENEZ:LIDERAZGO AUTOMOTRIZ DE PU</t>
  </si>
  <si>
    <t>GARCIA CARMONA SOFIA</t>
  </si>
  <si>
    <t>0391-TCN15</t>
  </si>
  <si>
    <t>0413-TCN15</t>
  </si>
  <si>
    <t>0435-TCN15</t>
  </si>
  <si>
    <t>0438-TCN15</t>
  </si>
  <si>
    <t>GOMEZ TORRES ROSAURA</t>
  </si>
  <si>
    <t>D  2,595</t>
  </si>
  <si>
    <t>D  1,949</t>
  </si>
  <si>
    <t>D  2,378</t>
  </si>
  <si>
    <t>MUNICIPIO SAN FRANCISCO DEL RINCON</t>
  </si>
  <si>
    <t>0219-TCN15</t>
  </si>
  <si>
    <t>0220-TCN15</t>
  </si>
  <si>
    <t>0221-TCN15</t>
  </si>
  <si>
    <t>0423-TCN15</t>
  </si>
  <si>
    <t>D  2,607</t>
  </si>
  <si>
    <t>D  2,606</t>
  </si>
  <si>
    <t>D  2,605</t>
  </si>
  <si>
    <t>D  2,027</t>
  </si>
  <si>
    <t>0436-TCN15</t>
  </si>
  <si>
    <t>0437-TCN15</t>
  </si>
  <si>
    <t>D  2,379</t>
  </si>
  <si>
    <t>D  2,381</t>
  </si>
  <si>
    <t>D     84</t>
  </si>
  <si>
    <t>LOPEZ PEREZ JUAN CARLOS</t>
  </si>
  <si>
    <t>0002-TCU15</t>
  </si>
  <si>
    <t>ALMANZA MARTINEZ ANDRES</t>
  </si>
  <si>
    <t>0007-TCU15</t>
  </si>
  <si>
    <t>D  1,436</t>
  </si>
  <si>
    <t>D  1,906</t>
  </si>
  <si>
    <t>CABRERA VAZQUEZ MARTHA PAOLA</t>
  </si>
  <si>
    <t>0009-TCU15</t>
  </si>
  <si>
    <t>INVENTARIO DE VEHICULOS AL 31 DE ENERO 2015</t>
  </si>
  <si>
    <t>DIFERENCIA EN LA COMRA DEL 0405N/14 PD 2103</t>
  </si>
  <si>
    <t>J</t>
  </si>
  <si>
    <t>0448-TCN15</t>
  </si>
  <si>
    <t>0449-TCN15</t>
  </si>
  <si>
    <t>0488-TCN15</t>
  </si>
  <si>
    <t>0497-TCN15</t>
  </si>
  <si>
    <t>0498-TCN15</t>
  </si>
  <si>
    <t>D  1,374</t>
  </si>
  <si>
    <t>D  1,375</t>
  </si>
  <si>
    <t>D  1,395</t>
  </si>
  <si>
    <t>D  1,693</t>
  </si>
  <si>
    <t>D  1,697</t>
  </si>
  <si>
    <t>D  1,698</t>
  </si>
  <si>
    <t>0499-TCN15</t>
  </si>
  <si>
    <t>D    342</t>
  </si>
  <si>
    <t>LOPEZ CENTENO VICTOR JESUS</t>
  </si>
  <si>
    <t>0334-TCN15</t>
  </si>
  <si>
    <t>D  1,467</t>
  </si>
  <si>
    <t>D  1,125</t>
  </si>
  <si>
    <t>TAPIA SANCEN ALICIA</t>
  </si>
  <si>
    <t>0447-TCN15</t>
  </si>
  <si>
    <t>GS AGRO DE MEXICO S DE RL DE CV</t>
  </si>
  <si>
    <t>0424-TCN15</t>
  </si>
  <si>
    <t>D    193</t>
  </si>
  <si>
    <t>D  1,812</t>
  </si>
  <si>
    <t>0503-TCN15</t>
  </si>
  <si>
    <t>BAJIOTECH COPY  SA DE CV</t>
  </si>
  <si>
    <t>0871-TCN14</t>
  </si>
  <si>
    <t>D  1,532</t>
  </si>
  <si>
    <t>D  1,385</t>
  </si>
  <si>
    <t>D  1,386</t>
  </si>
  <si>
    <t>D  1,387</t>
  </si>
  <si>
    <t>D  1,692</t>
  </si>
  <si>
    <t>0482-TCN15</t>
  </si>
  <si>
    <t>0483-TCN15</t>
  </si>
  <si>
    <t>0484-TCN15</t>
  </si>
  <si>
    <t>0496-TCN15</t>
  </si>
  <si>
    <t>GALINDO GONZALEZ ANA LILIA</t>
  </si>
  <si>
    <t>D    541</t>
  </si>
  <si>
    <t>0011-TCU15</t>
  </si>
  <si>
    <t>FEREGRINO OCHOA MARIA AUXILIO</t>
  </si>
  <si>
    <t>D    798</t>
  </si>
  <si>
    <t>0012-TCU15</t>
  </si>
  <si>
    <t>D  1,316</t>
  </si>
  <si>
    <t>GALLEGOS GUTIERREZ HAKIM</t>
  </si>
  <si>
    <t>0013-TCU15</t>
  </si>
  <si>
    <t>INVENTARIO DE VEHICULOS AL 28 DE FEBRERO 2015</t>
  </si>
  <si>
    <t>AUTOMOTRIZ TOY DEL SURESTE S  DE  R</t>
  </si>
  <si>
    <t>D    638</t>
  </si>
  <si>
    <t>0527-TCN15</t>
  </si>
  <si>
    <t>RIOS GRACIA XOCHITL ELVIA</t>
  </si>
  <si>
    <t>0556-TCN15</t>
  </si>
  <si>
    <t>D  1,641</t>
  </si>
  <si>
    <t>IBARRA LERMA FELICITAS</t>
  </si>
  <si>
    <t>0519-TCN15</t>
  </si>
  <si>
    <t>0585-TCN15</t>
  </si>
  <si>
    <t>0586-TCN15</t>
  </si>
  <si>
    <t>0587-TCN15</t>
  </si>
  <si>
    <t>D    358</t>
  </si>
  <si>
    <t>D  2,180</t>
  </si>
  <si>
    <t>D  2,182</t>
  </si>
  <si>
    <t>D  2,185</t>
  </si>
  <si>
    <t>D  1,968</t>
  </si>
  <si>
    <t>D  2,213</t>
  </si>
  <si>
    <t>D  2,187</t>
  </si>
  <si>
    <t>0578-TCN15</t>
  </si>
  <si>
    <t>0579-TCN15</t>
  </si>
  <si>
    <t>0589-TCN15</t>
  </si>
  <si>
    <t>0568-TCN15</t>
  </si>
  <si>
    <t>0569-TCN15</t>
  </si>
  <si>
    <t>0570-TCN15</t>
  </si>
  <si>
    <t>0571-TCN15</t>
  </si>
  <si>
    <t>0572-TCN15</t>
  </si>
  <si>
    <t>0573-TCN15</t>
  </si>
  <si>
    <t>0575-TCN15</t>
  </si>
  <si>
    <t>0576-TCN15</t>
  </si>
  <si>
    <t>D  1,840</t>
  </si>
  <si>
    <t>D  1,841</t>
  </si>
  <si>
    <t>D  1,842</t>
  </si>
  <si>
    <t>D  1,843</t>
  </si>
  <si>
    <t>D  1,844</t>
  </si>
  <si>
    <t>D  1,846</t>
  </si>
  <si>
    <t>D  1,956</t>
  </si>
  <si>
    <t>D  1,967</t>
  </si>
  <si>
    <t>D  1,802</t>
  </si>
  <si>
    <t>POWERTRONICS S.A. DE C.V.</t>
  </si>
  <si>
    <t>0027-TCU15</t>
  </si>
  <si>
    <t>RODRIGUEZ CARDENAS VICENTE</t>
  </si>
  <si>
    <t>0016-TCU15</t>
  </si>
  <si>
    <t>D    116</t>
  </si>
  <si>
    <t>D  2,177</t>
  </si>
  <si>
    <t>0028-TCU15</t>
  </si>
  <si>
    <t>0606-TCN15</t>
  </si>
  <si>
    <t>0614-TCN15</t>
  </si>
  <si>
    <t>D    553</t>
  </si>
  <si>
    <t>D    595</t>
  </si>
  <si>
    <t>INVENTARIO DE VEHICULOS AL 31 DE MARZO DE 2015</t>
  </si>
  <si>
    <t>INVENTARIO DE VEHICULOS AL 30 DE ABRIL DE 2015</t>
  </si>
  <si>
    <t>TAPIA MENDEZ MARIA DEL ROCIO</t>
  </si>
  <si>
    <t>0418-TCN15</t>
  </si>
  <si>
    <t>MOSQUEDA LOPEZ ISABEL</t>
  </si>
  <si>
    <t>D  1,579</t>
  </si>
  <si>
    <t>0626-TCN15</t>
  </si>
  <si>
    <t>D    462</t>
  </si>
  <si>
    <t>0584-TCN15</t>
  </si>
  <si>
    <t>NAAL CERVANTES RAMON</t>
  </si>
  <si>
    <t>D  1,703</t>
  </si>
  <si>
    <t>NAVARRO ZARATE MARIA DEL CARMEN</t>
  </si>
  <si>
    <t>0600-TCN15</t>
  </si>
  <si>
    <t>D  1,389</t>
  </si>
  <si>
    <t>FERVORSA SA DE CV</t>
  </si>
  <si>
    <t>0213-TCN15</t>
  </si>
  <si>
    <t>0450-TCN15</t>
  </si>
  <si>
    <t>LJIMENEZ:RODRIGUEZ GUTIERREZ SILVIA</t>
  </si>
  <si>
    <t>D  1,390</t>
  </si>
  <si>
    <t>0431-TCN15</t>
  </si>
  <si>
    <t>ARROYO SERRATO SANDRA</t>
  </si>
  <si>
    <t>INVENTARIO DE VEHICULOS AL 31 DE MAYO DE 2015</t>
  </si>
  <si>
    <t>MIRANDA CARRERA TOMASA</t>
  </si>
  <si>
    <t>GARCIA AGUILAR RICARDO</t>
  </si>
  <si>
    <t>0068-TCN15</t>
  </si>
  <si>
    <t>0159-TCN15</t>
  </si>
  <si>
    <t>D  1,509</t>
  </si>
  <si>
    <t>D  1,510</t>
  </si>
  <si>
    <t>0669-TCN15</t>
  </si>
  <si>
    <t>0686-TCN15</t>
  </si>
  <si>
    <t>0689-TCN15</t>
  </si>
  <si>
    <t>D  1,183</t>
  </si>
  <si>
    <t>D  1,764</t>
  </si>
  <si>
    <t>D  1,771</t>
  </si>
  <si>
    <t>D  1,511</t>
  </si>
  <si>
    <t>LOPEZ CASTRO M DEL REFUGIO</t>
  </si>
  <si>
    <t>0387-TCN15</t>
  </si>
  <si>
    <t>D  1,766</t>
  </si>
  <si>
    <t>D  1,936</t>
  </si>
  <si>
    <t>0687-TCN15</t>
  </si>
  <si>
    <t>0703-TCN15</t>
  </si>
  <si>
    <t>ORTIZ CABRERA DANIEL ALEJANDRO</t>
  </si>
  <si>
    <t>D    375</t>
  </si>
  <si>
    <t>0622-TCN15</t>
  </si>
  <si>
    <t>TOYOMOTORS SA  DE CV</t>
  </si>
  <si>
    <t>D  1,406</t>
  </si>
  <si>
    <t>0676-TCN15</t>
  </si>
  <si>
    <t>VALOR MOTRIZ S  DE  RL DE  CV</t>
  </si>
  <si>
    <t>D  1,519</t>
  </si>
  <si>
    <t>0678-TCN15</t>
  </si>
  <si>
    <t>D  2,262</t>
  </si>
  <si>
    <t>0681-TCN15</t>
  </si>
  <si>
    <t>BAJA COMPRA OZ AUTOMOTRIZ S D</t>
  </si>
  <si>
    <t>D  1,880</t>
  </si>
  <si>
    <t>0700-TCN15</t>
  </si>
  <si>
    <t>D    146</t>
  </si>
  <si>
    <t>0644-TCN15</t>
  </si>
  <si>
    <t>D  1,004</t>
  </si>
  <si>
    <t>GONZALEZ LARA ANTONIO</t>
  </si>
  <si>
    <t>0040-TCU15</t>
  </si>
  <si>
    <t>0042-TCU15</t>
  </si>
  <si>
    <t>CUELLAR SANTANA JOSEFINA</t>
  </si>
  <si>
    <t>DURANGO AUTOMOTORES S DE RL DE CV</t>
  </si>
  <si>
    <t>0745-TCN15</t>
  </si>
  <si>
    <t>0750-TCN15</t>
  </si>
  <si>
    <t>D  1,947</t>
  </si>
  <si>
    <t>D  2,023</t>
  </si>
  <si>
    <t>0758-TCN15</t>
  </si>
  <si>
    <t>D  2,051</t>
  </si>
  <si>
    <t>D  2,090</t>
  </si>
  <si>
    <t>0708-TCN15</t>
  </si>
  <si>
    <t>NAVARRO ROJAS JOSE JUAN</t>
  </si>
  <si>
    <t>D  2,045</t>
  </si>
  <si>
    <t>0761-TCN15</t>
  </si>
  <si>
    <t>ESQUIVEL RUIZ ISIDRO</t>
  </si>
  <si>
    <t>0683-TCN15</t>
  </si>
  <si>
    <t>D     59</t>
  </si>
  <si>
    <t>AUTOMOTRIZ TOY S.A DE  CV</t>
  </si>
  <si>
    <t>0755-TCN15</t>
  </si>
  <si>
    <t>PEREZ RUIZ ARNULFO</t>
  </si>
  <si>
    <t>0720-TCN15</t>
  </si>
  <si>
    <t>D    953</t>
  </si>
  <si>
    <t>D  1,612</t>
  </si>
  <si>
    <t>LOPEZ JIMENEZ JOSE LUIS</t>
  </si>
  <si>
    <t>AGROSERVICIOS NIETO SA DE CV</t>
  </si>
  <si>
    <t>D     81</t>
  </si>
  <si>
    <t>0702-TCN15</t>
  </si>
  <si>
    <t>D  2,043</t>
  </si>
  <si>
    <t>0763-TCN15</t>
  </si>
  <si>
    <t>D  1,513</t>
  </si>
  <si>
    <t>0611-TCN15</t>
  </si>
  <si>
    <t>BARRERA DIAZ ROSA MARIA</t>
  </si>
  <si>
    <t>D  1,085</t>
  </si>
  <si>
    <t>0726-TCN15</t>
  </si>
  <si>
    <t>D  2,024</t>
  </si>
  <si>
    <t>GRUPO PENNINSULA MOTORS S DE RL DE</t>
  </si>
  <si>
    <t>0751-TCN15</t>
  </si>
  <si>
    <t>0043-TCU15</t>
  </si>
  <si>
    <t>0051-TCU15</t>
  </si>
  <si>
    <t>MARTINEZ PACINDO MA GUADALUPE</t>
  </si>
  <si>
    <t>D    254</t>
  </si>
  <si>
    <t>D  1,007</t>
  </si>
  <si>
    <t>0047-TCU15</t>
  </si>
  <si>
    <t>CARMONA TORRES GUILLERMINA</t>
  </si>
  <si>
    <t>0049-TCU15</t>
  </si>
  <si>
    <t>0053-TCU15</t>
  </si>
  <si>
    <t>GRANJA LOPEZ ANDRES</t>
  </si>
  <si>
    <t>ALMARAZ SANCHEZ IRMA LIDIA</t>
  </si>
  <si>
    <t>D  1,586</t>
  </si>
  <si>
    <t>D  2,158</t>
  </si>
  <si>
    <t>INVENTARIO DE VEHICULOS AL 30 DE JUNIO DE 2015</t>
  </si>
  <si>
    <t>INVENTARIO DE VEHICULOS AL 31 DE JULIO DE 2015</t>
  </si>
  <si>
    <t>NACIONAL DE CONSTRUCCIONES ELECTRIC</t>
  </si>
  <si>
    <t>TOYOTA FINANCIAL SERVICES MEXICO S.</t>
  </si>
  <si>
    <t>HILOS Y RAFIAS SAN JOSE SA DE CV</t>
  </si>
  <si>
    <t>0520-TCN15</t>
  </si>
  <si>
    <t>0766-TCN15</t>
  </si>
  <si>
    <t>0811-TCN15</t>
  </si>
  <si>
    <t>0812-TCN15</t>
  </si>
  <si>
    <t>0813-TCN15</t>
  </si>
  <si>
    <t>0821-TCN15</t>
  </si>
  <si>
    <t>0822-TCN15</t>
  </si>
  <si>
    <t>0845-TCN15</t>
  </si>
  <si>
    <t>0846-TCN15</t>
  </si>
  <si>
    <t>D  1,608</t>
  </si>
  <si>
    <t>D  1,607</t>
  </si>
  <si>
    <t>D  2,233</t>
  </si>
  <si>
    <t>D  2,242</t>
  </si>
  <si>
    <t>D  2,405</t>
  </si>
  <si>
    <t>D  2,407</t>
  </si>
  <si>
    <t>0832-TCN15</t>
  </si>
  <si>
    <t>D  2,335</t>
  </si>
  <si>
    <t>D  2,340</t>
  </si>
  <si>
    <t>D  2,342</t>
  </si>
  <si>
    <t>D  2,348</t>
  </si>
  <si>
    <t>0834-TCN15</t>
  </si>
  <si>
    <t>0836-TCN15</t>
  </si>
  <si>
    <t>0837-TCN15</t>
  </si>
  <si>
    <t>D  2,270</t>
  </si>
  <si>
    <t>0824-TCN15</t>
  </si>
  <si>
    <t>D  2,275</t>
  </si>
  <si>
    <t>0814-TCN15</t>
  </si>
  <si>
    <t>0828-TCN15</t>
  </si>
  <si>
    <t>0847-TCN15</t>
  </si>
  <si>
    <t>0848-TCN15</t>
  </si>
  <si>
    <t>AUTOMOTRIZ OAXACA DE ANTEQUERA S. D</t>
  </si>
  <si>
    <t>D  2,222</t>
  </si>
  <si>
    <t>D  2,181</t>
  </si>
  <si>
    <t>D  2,410</t>
  </si>
  <si>
    <t>D  2,412</t>
  </si>
  <si>
    <t>D  1,032</t>
  </si>
  <si>
    <t>0723-TCN15</t>
  </si>
  <si>
    <t>BALLEZA PEREZ RICARDO</t>
  </si>
  <si>
    <t>0793-TCN15</t>
  </si>
  <si>
    <t>0835-TCN15</t>
  </si>
  <si>
    <t>0842-TCN15</t>
  </si>
  <si>
    <t>0843-TCN15</t>
  </si>
  <si>
    <t>0844-TCN15</t>
  </si>
  <si>
    <t>D  2,388</t>
  </si>
  <si>
    <t>D  2,208</t>
  </si>
  <si>
    <t>D  2,341</t>
  </si>
  <si>
    <t>D  2,386</t>
  </si>
  <si>
    <t>D  2,391</t>
  </si>
  <si>
    <t>D  2,403</t>
  </si>
  <si>
    <t>D  2,336</t>
  </si>
  <si>
    <t>D  2,393</t>
  </si>
  <si>
    <t>0833-TCN15</t>
  </si>
  <si>
    <t>0838-TCN15</t>
  </si>
  <si>
    <t>CCD,AUTOSALES   PUERTO VALLARTA</t>
  </si>
  <si>
    <t>D    507</t>
  </si>
  <si>
    <t>0772-TCN15</t>
  </si>
  <si>
    <t>D  2,223</t>
  </si>
  <si>
    <t>D  2,224</t>
  </si>
  <si>
    <t>D  2,226</t>
  </si>
  <si>
    <t>D  2,227</t>
  </si>
  <si>
    <t>D  2,228</t>
  </si>
  <si>
    <t>0815-TCN15</t>
  </si>
  <si>
    <t>0816-TCN15</t>
  </si>
  <si>
    <t>0817-TCN15</t>
  </si>
  <si>
    <t>0818-TCN15</t>
  </si>
  <si>
    <t>0819-TCN15</t>
  </si>
  <si>
    <t>0820-TCN15</t>
  </si>
  <si>
    <t>0850-TCN15</t>
  </si>
  <si>
    <t>0851-TCN15</t>
  </si>
  <si>
    <t>D  2,428</t>
  </si>
  <si>
    <t>D  2,430</t>
  </si>
  <si>
    <t>OCHOA CORNEJO RAMON</t>
  </si>
  <si>
    <t>D    224</t>
  </si>
  <si>
    <t>0055-TCU15</t>
  </si>
  <si>
    <t>GARCIA PASTRANA FERNANDO</t>
  </si>
  <si>
    <t>PATIñO ESTRELLA JESUS</t>
  </si>
  <si>
    <t>REYNOSO FIGUEROA ADAN</t>
  </si>
  <si>
    <t>0056-TCU15</t>
  </si>
  <si>
    <t>0058-TCU15</t>
  </si>
  <si>
    <t>0059-TCU15</t>
  </si>
  <si>
    <t>D    360</t>
  </si>
  <si>
    <t>D  1,113</t>
  </si>
  <si>
    <t>D  1,174</t>
  </si>
  <si>
    <t>ZAMORA ABOYTES JESUS SALVADOR</t>
  </si>
  <si>
    <t>D  2,444</t>
  </si>
  <si>
    <t>0066-TCU15</t>
  </si>
  <si>
    <t>D    483</t>
  </si>
  <si>
    <t>LOPEZ GOMEZ FRANCISCO</t>
  </si>
  <si>
    <t>0027-TCN15</t>
  </si>
  <si>
    <t>0754-TCN15</t>
  </si>
  <si>
    <t>D  2,240</t>
  </si>
  <si>
    <t>0892-TCN15</t>
  </si>
  <si>
    <t>JUAREZ RIOS ANGELICA</t>
  </si>
  <si>
    <t>D    480</t>
  </si>
  <si>
    <t>0105-TCN15</t>
  </si>
  <si>
    <t>0869-TCN15</t>
  </si>
  <si>
    <t>D  2,236</t>
  </si>
  <si>
    <t>D  2,199</t>
  </si>
  <si>
    <t>D  2,241</t>
  </si>
  <si>
    <t>0858-TCN15</t>
  </si>
  <si>
    <t>0893-TCN15</t>
  </si>
  <si>
    <t>0894-TCN15</t>
  </si>
  <si>
    <t>0861-TCN15</t>
  </si>
  <si>
    <t>VELARDE RANGEL JOSE  LUIS</t>
  </si>
  <si>
    <t>SANCHEZ MARTINEZ GRICELDA</t>
  </si>
  <si>
    <t>D  2,076</t>
  </si>
  <si>
    <t>D    485</t>
  </si>
  <si>
    <t>D  2,246</t>
  </si>
  <si>
    <t>0005-TCN16</t>
  </si>
  <si>
    <t>0873-TCN15</t>
  </si>
  <si>
    <t>CRIBEIRO MARTIN ARNALDO</t>
  </si>
  <si>
    <t>0069-TCU15</t>
  </si>
  <si>
    <t>D    664</t>
  </si>
  <si>
    <t>OLVERA LEDEZMA EDITH</t>
  </si>
  <si>
    <t>D    118</t>
  </si>
  <si>
    <t>0067-TCU15</t>
  </si>
  <si>
    <t>BERRA BORLOTTI JOSE RAMON</t>
  </si>
  <si>
    <t>RAMIREZ GUTIERREZ CARLOS ALBERTO</t>
  </si>
  <si>
    <t>SOTO RODRIGUEZ EDGAR REGINO</t>
  </si>
  <si>
    <t>0077-TCU15</t>
  </si>
  <si>
    <t>0078-TCU15</t>
  </si>
  <si>
    <t>0079-TCU15</t>
  </si>
  <si>
    <t>D  1,647</t>
  </si>
  <si>
    <t>D  1,649</t>
  </si>
  <si>
    <t>GRUPO STELLA MARIS SA DE CV</t>
  </si>
  <si>
    <t>D  2,032</t>
  </si>
  <si>
    <t>0081-TCU15</t>
  </si>
  <si>
    <t>D  2,523</t>
  </si>
  <si>
    <t>0026-TCN16</t>
  </si>
  <si>
    <t>0046-TCN16</t>
  </si>
  <si>
    <t>TOVAR RUIZ GLORIA MELISA</t>
  </si>
  <si>
    <t>D  1,712</t>
  </si>
  <si>
    <t>LJIMENEZ:TOYOMOTORS DE IRAPUATO  S</t>
  </si>
  <si>
    <t>0939-TCN15</t>
  </si>
  <si>
    <t>D  2,168</t>
  </si>
  <si>
    <t>D    770</t>
  </si>
  <si>
    <t>0915-TCN15</t>
  </si>
  <si>
    <t>0913-TCN15</t>
  </si>
  <si>
    <t>D    738</t>
  </si>
  <si>
    <t>D  2,551</t>
  </si>
  <si>
    <t>AUTOMOVILES VALLEJO  S DE  RL DE  C</t>
  </si>
  <si>
    <t>0047-TCN16</t>
  </si>
  <si>
    <t>DIF EN LA 0838N/15</t>
  </si>
  <si>
    <t>RESENDIZ RUBIO SERGIO ROGELIO</t>
  </si>
  <si>
    <t>D  1,283</t>
  </si>
  <si>
    <t>0093-TCU15</t>
  </si>
  <si>
    <t>ENSUEñO HOTELERIA DE CELAYA SA DE C</t>
  </si>
  <si>
    <t>MELO MEDINA AVELINO</t>
  </si>
  <si>
    <t>CASTRO TOLEDO MARISELA</t>
  </si>
  <si>
    <t>0097-TCU15</t>
  </si>
  <si>
    <t>0098-TCU15</t>
  </si>
  <si>
    <t>0100-TCU15</t>
  </si>
  <si>
    <t>0106-TCU15</t>
  </si>
  <si>
    <t>D  1,785</t>
  </si>
  <si>
    <t>D  1,831</t>
  </si>
  <si>
    <t>D  1,852</t>
  </si>
  <si>
    <t>D  2,557</t>
  </si>
  <si>
    <t>FLORES LOZADA ARIADNA</t>
  </si>
  <si>
    <t>D  1,866</t>
  </si>
  <si>
    <t>0084-TCU15</t>
  </si>
  <si>
    <t>ARTEAGA RODRIGUEZ MA GRICELDA</t>
  </si>
  <si>
    <t>0087-TCU15</t>
  </si>
  <si>
    <t>D    468</t>
  </si>
  <si>
    <t>LOPEZ RIVERA JAIME</t>
  </si>
  <si>
    <t>VARGAS BUSTAMANTE MARGARITA</t>
  </si>
  <si>
    <t>0101-TCU15</t>
  </si>
  <si>
    <t>0102-TCU15</t>
  </si>
  <si>
    <t>D  1,913</t>
  </si>
  <si>
    <t>D  2,198</t>
  </si>
  <si>
    <t>D  2,554</t>
  </si>
  <si>
    <t>0105-TCU15</t>
  </si>
  <si>
    <t>SAAVEDRA CORTES JOSE LUIS</t>
  </si>
  <si>
    <t>INVENTARIO DE VEHICULOS AL 31 DE AGOSTO DE 2015</t>
  </si>
  <si>
    <t>D    370</t>
  </si>
  <si>
    <t>D  2,264</t>
  </si>
  <si>
    <t>D  2,283</t>
  </si>
  <si>
    <t>D  2,265</t>
  </si>
  <si>
    <t>D  2,263</t>
  </si>
  <si>
    <t>0061-TCN16</t>
  </si>
  <si>
    <t>0123-TCN16</t>
  </si>
  <si>
    <t>0124-TCN16</t>
  </si>
  <si>
    <t>0126-TCN16</t>
  </si>
  <si>
    <t>0128-TCN16</t>
  </si>
  <si>
    <t>D    371</t>
  </si>
  <si>
    <t>0062-TCN16</t>
  </si>
  <si>
    <t>D  1,800</t>
  </si>
  <si>
    <t>D  1,984</t>
  </si>
  <si>
    <t>D  2,254</t>
  </si>
  <si>
    <t>0099-TCN16</t>
  </si>
  <si>
    <t>0106-TCN16</t>
  </si>
  <si>
    <t>0120-TCN16</t>
  </si>
  <si>
    <t>0121-TCN16</t>
  </si>
  <si>
    <t>0948-TCN15</t>
  </si>
  <si>
    <t>0960-TCN15</t>
  </si>
  <si>
    <t>0961-TCN15</t>
  </si>
  <si>
    <t>0962-TCN15</t>
  </si>
  <si>
    <t>0974-TCN15</t>
  </si>
  <si>
    <t>0975-TCN15</t>
  </si>
  <si>
    <t>D    343</t>
  </si>
  <si>
    <t>D  1,758</t>
  </si>
  <si>
    <t>D  1,759</t>
  </si>
  <si>
    <t>D  1,760</t>
  </si>
  <si>
    <t>D  2,261</t>
  </si>
  <si>
    <t>0953-TCN15</t>
  </si>
  <si>
    <t>0956-TCN15</t>
  </si>
  <si>
    <t>0966-TCN15</t>
  </si>
  <si>
    <t>0976-TCN15</t>
  </si>
  <si>
    <t>D    355</t>
  </si>
  <si>
    <t>D    364</t>
  </si>
  <si>
    <t>D  2,627</t>
  </si>
  <si>
    <t>0959-TCN15</t>
  </si>
  <si>
    <t>0964-TCN15</t>
  </si>
  <si>
    <t>D  1,755</t>
  </si>
  <si>
    <t>D  1,798</t>
  </si>
  <si>
    <t>D  2,616</t>
  </si>
  <si>
    <t>0980-TCN15</t>
  </si>
  <si>
    <t>D  2,632</t>
  </si>
  <si>
    <t>0982-TCN15</t>
  </si>
  <si>
    <t>D  1,591</t>
  </si>
  <si>
    <t>0925-TCN15</t>
  </si>
  <si>
    <t>0151-TCN16</t>
  </si>
  <si>
    <t>D  1,919</t>
  </si>
  <si>
    <t>0063-TCN16</t>
  </si>
  <si>
    <t>D  1,907</t>
  </si>
  <si>
    <t>D  1,756</t>
  </si>
  <si>
    <t>D  1,757</t>
  </si>
  <si>
    <t>0091-TCN16</t>
  </si>
  <si>
    <t>0092-TCN16</t>
  </si>
  <si>
    <t>0093-TCN16</t>
  </si>
  <si>
    <t>0094-TCN16</t>
  </si>
  <si>
    <t>D  1,763</t>
  </si>
  <si>
    <t>D  1,797</t>
  </si>
  <si>
    <t>0096-TCN16</t>
  </si>
  <si>
    <t>0097-TCN16</t>
  </si>
  <si>
    <t>0098-TCN16</t>
  </si>
  <si>
    <t>FIGUEROA MARTINEZ ISMAEL</t>
  </si>
  <si>
    <t>D  2,345</t>
  </si>
  <si>
    <t>0108-TCN16</t>
  </si>
  <si>
    <t>LJIMENEZ:CALIDAD DE  CAMPECHE  S  D</t>
  </si>
  <si>
    <t>D  2,417</t>
  </si>
  <si>
    <t>D  2,420</t>
  </si>
  <si>
    <t>D  2,421</t>
  </si>
  <si>
    <t>D  2,425</t>
  </si>
  <si>
    <t>D  2,433</t>
  </si>
  <si>
    <t>D  2,435</t>
  </si>
  <si>
    <t>D  2,436</t>
  </si>
  <si>
    <t>D  2,625</t>
  </si>
  <si>
    <t>D  2,626</t>
  </si>
  <si>
    <t>0129-TCN16</t>
  </si>
  <si>
    <t>0130-TCN16</t>
  </si>
  <si>
    <t>0131-TCN16</t>
  </si>
  <si>
    <t>0132-TCN16</t>
  </si>
  <si>
    <t>0133-TCN16</t>
  </si>
  <si>
    <t>0134-TCN16</t>
  </si>
  <si>
    <t>0135-TCN16</t>
  </si>
  <si>
    <t>0136-TCN16</t>
  </si>
  <si>
    <t>0137-TCN16</t>
  </si>
  <si>
    <t>0138-TCN16</t>
  </si>
  <si>
    <t>0139-TCN16</t>
  </si>
  <si>
    <t>0147-TCN16</t>
  </si>
  <si>
    <t>D  2,524</t>
  </si>
  <si>
    <t>D  1,202</t>
  </si>
  <si>
    <t>ALECSA CELAYA, S. DE R.L. DE C.V.</t>
  </si>
  <si>
    <t>D  1,761</t>
  </si>
  <si>
    <t>0963-TCN15</t>
  </si>
  <si>
    <t>0101-TCN16</t>
  </si>
  <si>
    <t>0109-TCN16</t>
  </si>
  <si>
    <t>D  2,164</t>
  </si>
  <si>
    <t>D  1,981</t>
  </si>
  <si>
    <t>D  2,611</t>
  </si>
  <si>
    <t>0142-TCN16</t>
  </si>
  <si>
    <t>DIAZ RUIZ JOSE DE LA LUZ</t>
  </si>
  <si>
    <t>0119-TCU15</t>
  </si>
  <si>
    <t>D  2,192</t>
  </si>
  <si>
    <t>0109-TCU15</t>
  </si>
  <si>
    <t>0113-TCU15</t>
  </si>
  <si>
    <t>0114-TCU15</t>
  </si>
  <si>
    <t>0115-TCU15</t>
  </si>
  <si>
    <t>0116-TCU15</t>
  </si>
  <si>
    <t>0117-TCU15</t>
  </si>
  <si>
    <t>0120-TCU15</t>
  </si>
  <si>
    <t>0121-TCU15</t>
  </si>
  <si>
    <t>0122-TCU15</t>
  </si>
  <si>
    <t>0123-TCU15</t>
  </si>
  <si>
    <t>THIRION GRETA MARIA DEL RAYO</t>
  </si>
  <si>
    <t>DISTRIBUIDORA VOLKSWAGEN DEL BAJIO</t>
  </si>
  <si>
    <t>FIGUEROA ZARZA ISMAEL</t>
  </si>
  <si>
    <t>FLORES OSORIO ABRAHAM</t>
  </si>
  <si>
    <t>SASAKI TADANORI</t>
  </si>
  <si>
    <t>RAMIREZ ESPINOSA BERNARDO</t>
  </si>
  <si>
    <t>MEDINA HERNANDEZ VICTOR MANUEL</t>
  </si>
  <si>
    <t>PEREZ FERNANDEZ CHRISTIAN</t>
  </si>
  <si>
    <t>CASTILLO ESQUINCA ERIKA</t>
  </si>
  <si>
    <t>JARAL ORTIZ LUCILA</t>
  </si>
  <si>
    <t>D    689</t>
  </si>
  <si>
    <t>D  1,779</t>
  </si>
  <si>
    <t>D  1,801</t>
  </si>
  <si>
    <t>D  1,804</t>
  </si>
  <si>
    <t>D  1,837</t>
  </si>
  <si>
    <t>D  2,154</t>
  </si>
  <si>
    <t>D  2,201</t>
  </si>
  <si>
    <t>D  2,202</t>
  </si>
  <si>
    <t>D  2,429</t>
  </si>
  <si>
    <t>K</t>
  </si>
  <si>
    <t>L</t>
  </si>
  <si>
    <t>M</t>
  </si>
  <si>
    <t>N</t>
  </si>
  <si>
    <t>HERRERA PARRA LUIS ENRIQUE</t>
  </si>
  <si>
    <t>0185-TCN16</t>
  </si>
  <si>
    <t>D  1,155</t>
  </si>
  <si>
    <t>AUTOMOTORES  DE  LA LAGUNA  S  DE R</t>
  </si>
  <si>
    <t>D  2,427</t>
  </si>
  <si>
    <t>0227-TCN16</t>
  </si>
  <si>
    <t>LJIMENEZ:OZ  AUTOMOTRIZ S  DE  RL D</t>
  </si>
  <si>
    <t>D    808</t>
  </si>
  <si>
    <t>0987-TCN15</t>
  </si>
  <si>
    <t>D  2,277</t>
  </si>
  <si>
    <t>GONZALEZ MOTA JOSE LUIS</t>
  </si>
  <si>
    <t>0940-TCN15</t>
  </si>
  <si>
    <t>AUTOMOTRIZ NIHONN S  DE  RL DE  CV</t>
  </si>
  <si>
    <t>AUTOMOTRIZ TOY SA. DE CV</t>
  </si>
  <si>
    <t>D  1,143</t>
  </si>
  <si>
    <t>D  2,374</t>
  </si>
  <si>
    <t>D  2,437</t>
  </si>
  <si>
    <t>D  1,795</t>
  </si>
  <si>
    <t>0009-TCN16</t>
  </si>
  <si>
    <t>0226-TCN16</t>
  </si>
  <si>
    <t>0230-TCN16</t>
  </si>
  <si>
    <t>0997-TCN15</t>
  </si>
  <si>
    <t>0183-TCN16</t>
  </si>
  <si>
    <t>0213-TCN16</t>
  </si>
  <si>
    <t>0214-TCN16</t>
  </si>
  <si>
    <t>0223-TCN16</t>
  </si>
  <si>
    <t>TOYOCOAPA S  DE  RL DE CV</t>
  </si>
  <si>
    <t>CCD, AUTOSALES  PUERTO VALLARTA</t>
  </si>
  <si>
    <t>D    913</t>
  </si>
  <si>
    <t>D  2,108</t>
  </si>
  <si>
    <t>D  2,145</t>
  </si>
  <si>
    <t>D  2,322</t>
  </si>
  <si>
    <t>D  1,799</t>
  </si>
  <si>
    <t>0999-TCN15</t>
  </si>
  <si>
    <t>1000-TCN15</t>
  </si>
  <si>
    <t>1001-TCN15</t>
  </si>
  <si>
    <t>D     70</t>
  </si>
  <si>
    <t>0978-TCN15</t>
  </si>
  <si>
    <t>0203-TCN16</t>
  </si>
  <si>
    <t>0204-TCN16</t>
  </si>
  <si>
    <t>D  1,793</t>
  </si>
  <si>
    <t>D  1,794</t>
  </si>
  <si>
    <t>SALDAñA MARTINEZ GERARDO</t>
  </si>
  <si>
    <t>D    815</t>
  </si>
  <si>
    <t>0128-TCU15</t>
  </si>
  <si>
    <t>ACOSTA GARDUÑO GLORIA</t>
  </si>
  <si>
    <t>MENDOZA JACOBO MARCELA YUDITH</t>
  </si>
  <si>
    <t>0133-TCU15</t>
  </si>
  <si>
    <t>0135-TCU15</t>
  </si>
  <si>
    <t>D  2,161</t>
  </si>
  <si>
    <t>D  2,413</t>
  </si>
  <si>
    <t>D  2,455</t>
  </si>
  <si>
    <t>CENTENO TORRES ARTURO</t>
  </si>
  <si>
    <t>0134-TCU15</t>
  </si>
  <si>
    <t>D  2,411</t>
  </si>
  <si>
    <t>ROJAS AGUILAR ROBERTO</t>
  </si>
  <si>
    <t>D  2,791</t>
  </si>
  <si>
    <t>0303-TCN16</t>
  </si>
  <si>
    <t>D  2,903</t>
  </si>
  <si>
    <t>0346-TCN16</t>
  </si>
  <si>
    <t>D  2,910</t>
  </si>
  <si>
    <t>0353-TCN16</t>
  </si>
  <si>
    <t>AUTOMOTRIZ TOY S  DE  RL DE  CV</t>
  </si>
  <si>
    <t>UNITED AUTO ZACATECAS S  DE  RL DE</t>
  </si>
  <si>
    <t>D    859</t>
  </si>
  <si>
    <t>D  2,905</t>
  </si>
  <si>
    <t>D  2,907</t>
  </si>
  <si>
    <t>D  2,908</t>
  </si>
  <si>
    <t>D  2,909</t>
  </si>
  <si>
    <t>0253-TCN16</t>
  </si>
  <si>
    <t>0332-TCN16</t>
  </si>
  <si>
    <t>0347-TCN16</t>
  </si>
  <si>
    <t>0350-TCN16</t>
  </si>
  <si>
    <t>0351-TCN16</t>
  </si>
  <si>
    <t>0352-TCN16</t>
  </si>
  <si>
    <t>D  2,911</t>
  </si>
  <si>
    <t>0354-TCN16</t>
  </si>
  <si>
    <t>TOYOMOTORS SA  DE  CV</t>
  </si>
  <si>
    <t>0317-TCN16</t>
  </si>
  <si>
    <t>0348-TCN16</t>
  </si>
  <si>
    <t>1021-TCN15</t>
  </si>
  <si>
    <t>D  2,906</t>
  </si>
  <si>
    <t>D  2,441</t>
  </si>
  <si>
    <t>DELGADO MORENO EDGAR EDUARDO</t>
  </si>
  <si>
    <t>D  2,162</t>
  </si>
  <si>
    <t>D  1,654</t>
  </si>
  <si>
    <t>0117-TCN16</t>
  </si>
  <si>
    <t>0289-TCN16</t>
  </si>
  <si>
    <t>1019-TCN15</t>
  </si>
  <si>
    <t>D  2,901</t>
  </si>
  <si>
    <t>D  2,902</t>
  </si>
  <si>
    <t>0344-TCN16</t>
  </si>
  <si>
    <t>0345-TCN16</t>
  </si>
  <si>
    <t>GARCIA PARAMO JUAN CARLOS</t>
  </si>
  <si>
    <t>0163-TCN16</t>
  </si>
  <si>
    <t>0309-TCN16</t>
  </si>
  <si>
    <t>0342-TCN16</t>
  </si>
  <si>
    <t>0343-TCN16</t>
  </si>
  <si>
    <t>0349-TCN16</t>
  </si>
  <si>
    <t>D    908</t>
  </si>
  <si>
    <t>D  2,292</t>
  </si>
  <si>
    <t>D  2,899</t>
  </si>
  <si>
    <t>D  2,900</t>
  </si>
  <si>
    <t>D  2,904</t>
  </si>
  <si>
    <t>ALCOCER RODRIGUEZ GUILLERMO</t>
  </si>
  <si>
    <t>0154-TCU15</t>
  </si>
  <si>
    <t>D  2,833</t>
  </si>
  <si>
    <t>GARCIA ALVAREZ EVA MARIA</t>
  </si>
  <si>
    <t>VEGA MONSIVAIS HILDA</t>
  </si>
  <si>
    <t>MARCIAL CALIXTO ANDRES</t>
  </si>
  <si>
    <t>GALVAN RODRIGUEZ ALEJANDRO</t>
  </si>
  <si>
    <t>LICEA FERREIRA ERIKA GUADALUPE</t>
  </si>
  <si>
    <t>0144-TCU15</t>
  </si>
  <si>
    <t>0147-TCU15</t>
  </si>
  <si>
    <t>0149-TCU15</t>
  </si>
  <si>
    <t>0151-TCU15</t>
  </si>
  <si>
    <t>0153-TCU15</t>
  </si>
  <si>
    <t>D  1,257</t>
  </si>
  <si>
    <t>D  2,363</t>
  </si>
  <si>
    <t>D  2,798</t>
  </si>
  <si>
    <t>D  2,107</t>
  </si>
  <si>
    <t>D  2,617</t>
  </si>
  <si>
    <t>INVENTARIO DE VEHICULOS AL 30 DE SEPTIEMBRE DE 2015</t>
  </si>
  <si>
    <t>INVENTARIO DE VEHICULOS AL 31 DE OCTUBRE DE 2015</t>
  </si>
  <si>
    <t>INVENTARIO DE VEHICULOS AL 30 DE NOVIEMBRE DE 2015</t>
  </si>
  <si>
    <t>INVENTARIO DE VEHICULOS AL 31 DE DICIEMBRE DE 2015</t>
  </si>
  <si>
    <t>D  2,191</t>
  </si>
  <si>
    <t>0588-TCN15</t>
  </si>
  <si>
    <t>0559-TCN15</t>
  </si>
  <si>
    <t>D  1,630</t>
  </si>
  <si>
    <t>D  2,287</t>
  </si>
  <si>
    <t>0125-TCN16</t>
  </si>
  <si>
    <t>GARCIA TOLENTINO OTILIO</t>
  </si>
  <si>
    <t>CALIDAD DE  CAMPECHE  S  D</t>
  </si>
  <si>
    <t>TOYOTA FINANCIAL SERVICES</t>
  </si>
  <si>
    <t>AUTOMOVILES DINAMICOS  S DE  RL DE</t>
  </si>
  <si>
    <t>0210-TCN16</t>
  </si>
  <si>
    <t>OZ AUTOMOTRIZ  COLIMA S  DE  RL DE</t>
  </si>
  <si>
    <t>0197-TCN16</t>
  </si>
  <si>
    <t>0207-TCN16</t>
  </si>
  <si>
    <t>0208-TCN16</t>
  </si>
  <si>
    <t>D  1,535</t>
  </si>
  <si>
    <t>D  1,805</t>
  </si>
  <si>
    <t>D  1,808</t>
  </si>
  <si>
    <t>0998-TCN15</t>
  </si>
  <si>
    <t>D  1,796</t>
  </si>
  <si>
    <t>0202-TCN16</t>
  </si>
  <si>
    <t>D  1,792</t>
  </si>
  <si>
    <t>INVENTARIO DE VEHICULOS AL 25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</si>
</sst>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dd/m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30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8"/>
      <color indexed="30"/>
      <name val="Arial"/>
      <family val="2"/>
    </font>
    <font>
      <sz val="8"/>
      <color indexed="48"/>
      <name val="Arial"/>
      <family val="2"/>
    </font>
    <font>
      <b/>
      <sz val="8"/>
      <color indexed="48"/>
      <name val="Arial"/>
      <family val="2"/>
    </font>
    <font>
      <sz val="8"/>
      <color indexed="12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15"/>
        <bgColor indexed="35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1" borderId="0" applyNumberFormat="0" applyBorder="0" applyAlignment="0" applyProtection="0"/>
    <xf numFmtId="0" fontId="6" fillId="2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0" fillId="3" borderId="1" applyNumberFormat="0" applyAlignment="0" applyProtection="0"/>
    <xf numFmtId="0" fontId="11" fillId="17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ill="0" applyBorder="0" applyAlignment="0" applyProtection="0"/>
    <xf numFmtId="0" fontId="13" fillId="8" borderId="0" applyNumberFormat="0" applyBorder="0" applyAlignment="0" applyProtection="0"/>
    <xf numFmtId="0" fontId="12" fillId="0" borderId="0"/>
    <xf numFmtId="0" fontId="12" fillId="4" borderId="4" applyNumberFormat="0" applyFont="0" applyAlignment="0" applyProtection="0"/>
    <xf numFmtId="0" fontId="14" fillId="2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365">
    <xf numFmtId="0" fontId="0" fillId="0" borderId="0" xfId="0"/>
    <xf numFmtId="0" fontId="21" fillId="0" borderId="0" xfId="2" applyFont="1"/>
    <xf numFmtId="4" fontId="21" fillId="0" borderId="0" xfId="2" applyNumberFormat="1" applyFont="1"/>
    <xf numFmtId="4" fontId="21" fillId="0" borderId="0" xfId="2" applyNumberFormat="1" applyFont="1" applyFill="1"/>
    <xf numFmtId="0" fontId="21" fillId="0" borderId="0" xfId="2" applyFont="1" applyFill="1"/>
    <xf numFmtId="14" fontId="21" fillId="0" borderId="0" xfId="2" applyNumberFormat="1" applyFont="1" applyFill="1" applyAlignment="1">
      <alignment horizontal="left"/>
    </xf>
    <xf numFmtId="0" fontId="21" fillId="0" borderId="0" xfId="2" applyFont="1" applyAlignment="1">
      <alignment horizontal="right"/>
    </xf>
    <xf numFmtId="164" fontId="21" fillId="18" borderId="0" xfId="36" applyFont="1" applyFill="1" applyBorder="1" applyAlignment="1" applyProtection="1"/>
    <xf numFmtId="164" fontId="21" fillId="0" borderId="0" xfId="36" applyFont="1" applyFill="1" applyBorder="1" applyAlignment="1" applyProtection="1"/>
    <xf numFmtId="164" fontId="22" fillId="0" borderId="0" xfId="36" applyFont="1" applyFill="1" applyBorder="1" applyAlignment="1" applyProtection="1"/>
    <xf numFmtId="0" fontId="23" fillId="0" borderId="0" xfId="2" applyNumberFormat="1" applyFont="1"/>
    <xf numFmtId="4" fontId="21" fillId="0" borderId="0" xfId="36" applyNumberFormat="1" applyFont="1" applyFill="1" applyBorder="1" applyAlignment="1" applyProtection="1">
      <alignment horizontal="right"/>
    </xf>
    <xf numFmtId="0" fontId="22" fillId="0" borderId="0" xfId="38" applyFont="1" applyFill="1" applyBorder="1"/>
    <xf numFmtId="4" fontId="22" fillId="0" borderId="0" xfId="36" applyNumberFormat="1" applyFont="1" applyFill="1" applyBorder="1" applyAlignment="1" applyProtection="1">
      <alignment horizontal="right"/>
    </xf>
    <xf numFmtId="0" fontId="21" fillId="0" borderId="0" xfId="38" applyFont="1" applyFill="1" applyBorder="1"/>
    <xf numFmtId="4" fontId="23" fillId="0" borderId="0" xfId="36" applyNumberFormat="1" applyFont="1" applyFill="1" applyBorder="1" applyAlignment="1" applyProtection="1">
      <alignment horizontal="right"/>
    </xf>
    <xf numFmtId="0" fontId="22" fillId="0" borderId="0" xfId="38" applyFont="1" applyFill="1"/>
    <xf numFmtId="165" fontId="21" fillId="0" borderId="0" xfId="2" applyNumberFormat="1" applyFont="1" applyFill="1" applyAlignment="1">
      <alignment horizontal="left"/>
    </xf>
    <xf numFmtId="4" fontId="21" fillId="0" borderId="0" xfId="38" applyNumberFormat="1" applyFont="1" applyFill="1" applyBorder="1" applyAlignment="1">
      <alignment horizontal="right"/>
    </xf>
    <xf numFmtId="164" fontId="21" fillId="0" borderId="0" xfId="36" applyFont="1" applyFill="1" applyBorder="1" applyAlignment="1" applyProtection="1">
      <alignment horizontal="left"/>
    </xf>
    <xf numFmtId="14" fontId="21" fillId="0" borderId="0" xfId="2" applyNumberFormat="1" applyFont="1" applyFill="1"/>
    <xf numFmtId="0" fontId="21" fillId="0" borderId="0" xfId="2" applyFont="1" applyFill="1" applyAlignment="1">
      <alignment horizontal="right"/>
    </xf>
    <xf numFmtId="0" fontId="23" fillId="0" borderId="0" xfId="38" applyFont="1" applyFill="1" applyBorder="1" applyAlignment="1">
      <alignment horizontal="center"/>
    </xf>
    <xf numFmtId="0" fontId="23" fillId="0" borderId="0" xfId="38" applyFont="1" applyFill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0" fontId="21" fillId="0" borderId="0" xfId="38" applyFont="1" applyFill="1" applyBorder="1" applyAlignment="1">
      <alignment horizontal="center"/>
    </xf>
    <xf numFmtId="0" fontId="23" fillId="0" borderId="0" xfId="2" applyNumberFormat="1" applyFont="1" applyFill="1"/>
    <xf numFmtId="4" fontId="22" fillId="0" borderId="0" xfId="34" applyNumberFormat="1" applyFont="1" applyFill="1" applyBorder="1" applyAlignment="1" applyProtection="1">
      <alignment horizontal="right"/>
    </xf>
    <xf numFmtId="4" fontId="21" fillId="0" borderId="0" xfId="34" applyNumberFormat="1" applyFont="1" applyFill="1" applyBorder="1" applyAlignment="1" applyProtection="1">
      <alignment horizontal="right"/>
    </xf>
    <xf numFmtId="0" fontId="26" fillId="0" borderId="0" xfId="38" applyFont="1" applyFill="1" applyAlignment="1">
      <alignment horizontal="center"/>
    </xf>
    <xf numFmtId="164" fontId="21" fillId="0" borderId="0" xfId="34" applyNumberFormat="1" applyFont="1" applyFill="1" applyBorder="1" applyAlignment="1" applyProtection="1"/>
    <xf numFmtId="0" fontId="27" fillId="0" borderId="0" xfId="0" applyFont="1"/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right"/>
    </xf>
    <xf numFmtId="164" fontId="21" fillId="0" borderId="0" xfId="34" applyNumberFormat="1" applyFont="1" applyFill="1" applyBorder="1" applyAlignment="1" applyProtection="1">
      <alignment horizontal="center"/>
    </xf>
    <xf numFmtId="0" fontId="21" fillId="0" borderId="0" xfId="38" applyFont="1" applyFill="1" applyBorder="1" applyAlignment="1">
      <alignment horizontal="right"/>
    </xf>
    <xf numFmtId="1" fontId="21" fillId="0" borderId="0" xfId="38" applyNumberFormat="1" applyFont="1" applyFill="1" applyBorder="1" applyAlignment="1">
      <alignment horizontal="center"/>
    </xf>
    <xf numFmtId="0" fontId="23" fillId="0" borderId="0" xfId="38" applyFont="1" applyFill="1" applyBorder="1" applyAlignment="1">
      <alignment horizontal="left"/>
    </xf>
    <xf numFmtId="1" fontId="24" fillId="0" borderId="0" xfId="38" applyNumberFormat="1" applyFont="1" applyFill="1" applyBorder="1" applyAlignment="1">
      <alignment horizontal="left"/>
    </xf>
    <xf numFmtId="4" fontId="21" fillId="19" borderId="0" xfId="38" applyNumberFormat="1" applyFont="1" applyFill="1" applyBorder="1" applyAlignment="1">
      <alignment horizontal="right"/>
    </xf>
    <xf numFmtId="1" fontId="22" fillId="0" borderId="0" xfId="38" applyNumberFormat="1" applyFont="1" applyFill="1" applyBorder="1"/>
    <xf numFmtId="0" fontId="21" fillId="0" borderId="0" xfId="2" applyFont="1" applyFill="1" applyAlignment="1"/>
    <xf numFmtId="1" fontId="28" fillId="0" borderId="0" xfId="38" applyNumberFormat="1" applyFont="1" applyFill="1" applyBorder="1" applyAlignment="1">
      <alignment horizontal="left"/>
    </xf>
    <xf numFmtId="165" fontId="21" fillId="0" borderId="0" xfId="38" applyNumberFormat="1" applyFont="1" applyFill="1" applyBorder="1" applyAlignment="1">
      <alignment horizontal="left"/>
    </xf>
    <xf numFmtId="0" fontId="21" fillId="0" borderId="0" xfId="38" applyFont="1" applyFill="1" applyBorder="1" applyAlignment="1">
      <alignment horizontal="left"/>
    </xf>
    <xf numFmtId="14" fontId="21" fillId="0" borderId="0" xfId="38" applyNumberFormat="1" applyFont="1" applyFill="1" applyBorder="1"/>
    <xf numFmtId="14" fontId="21" fillId="0" borderId="0" xfId="38" applyNumberFormat="1" applyFont="1" applyFill="1" applyBorder="1" applyAlignment="1">
      <alignment horizontal="right"/>
    </xf>
    <xf numFmtId="0" fontId="21" fillId="0" borderId="0" xfId="2" applyFont="1" applyFill="1" applyAlignment="1">
      <alignment horizontal="left"/>
    </xf>
    <xf numFmtId="4" fontId="21" fillId="0" borderId="0" xfId="2" applyNumberFormat="1" applyFont="1" applyFill="1" applyAlignment="1">
      <alignment horizontal="right"/>
    </xf>
    <xf numFmtId="1" fontId="29" fillId="0" borderId="0" xfId="38" applyNumberFormat="1" applyFont="1" applyFill="1" applyBorder="1" applyAlignment="1">
      <alignment horizontal="left"/>
    </xf>
    <xf numFmtId="1" fontId="23" fillId="0" borderId="0" xfId="38" applyNumberFormat="1" applyFont="1" applyFill="1" applyBorder="1" applyAlignment="1">
      <alignment horizontal="left"/>
    </xf>
    <xf numFmtId="1" fontId="25" fillId="0" borderId="0" xfId="38" applyNumberFormat="1" applyFont="1" applyFill="1" applyBorder="1" applyAlignment="1">
      <alignment horizontal="left"/>
    </xf>
    <xf numFmtId="1" fontId="26" fillId="0" borderId="0" xfId="38" applyNumberFormat="1" applyFont="1" applyFill="1" applyBorder="1" applyAlignment="1">
      <alignment horizontal="left"/>
    </xf>
    <xf numFmtId="1" fontId="30" fillId="0" borderId="0" xfId="38" applyNumberFormat="1" applyFont="1" applyFill="1" applyBorder="1" applyAlignment="1">
      <alignment horizontal="left"/>
    </xf>
    <xf numFmtId="0" fontId="21" fillId="0" borderId="0" xfId="2" applyFont="1" applyFill="1" applyBorder="1"/>
    <xf numFmtId="14" fontId="21" fillId="0" borderId="0" xfId="2" applyNumberFormat="1" applyFont="1" applyFill="1" applyBorder="1" applyAlignment="1">
      <alignment horizontal="left"/>
    </xf>
    <xf numFmtId="14" fontId="21" fillId="0" borderId="0" xfId="2" applyNumberFormat="1" applyFont="1" applyFill="1" applyBorder="1"/>
    <xf numFmtId="14" fontId="21" fillId="0" borderId="0" xfId="38" applyNumberFormat="1" applyFont="1" applyFill="1" applyBorder="1" applyAlignment="1">
      <alignment horizontal="left"/>
    </xf>
    <xf numFmtId="165" fontId="22" fillId="0" borderId="0" xfId="38" applyNumberFormat="1" applyFont="1" applyFill="1" applyAlignment="1">
      <alignment horizontal="right"/>
    </xf>
    <xf numFmtId="1" fontId="22" fillId="0" borderId="0" xfId="38" applyNumberFormat="1" applyFont="1" applyFill="1" applyAlignment="1">
      <alignment horizontal="center"/>
    </xf>
    <xf numFmtId="0" fontId="22" fillId="0" borderId="0" xfId="38" applyFont="1" applyFill="1" applyAlignment="1">
      <alignment horizontal="left"/>
    </xf>
    <xf numFmtId="0" fontId="23" fillId="0" borderId="0" xfId="38" applyFont="1" applyFill="1" applyAlignment="1">
      <alignment horizontal="left"/>
    </xf>
    <xf numFmtId="4" fontId="23" fillId="19" borderId="0" xfId="36" applyNumberFormat="1" applyFont="1" applyFill="1" applyBorder="1" applyAlignment="1" applyProtection="1">
      <alignment horizontal="right"/>
    </xf>
    <xf numFmtId="0" fontId="26" fillId="0" borderId="0" xfId="38" applyFont="1" applyFill="1" applyAlignment="1">
      <alignment horizontal="left"/>
    </xf>
    <xf numFmtId="165" fontId="22" fillId="0" borderId="0" xfId="38" applyNumberFormat="1" applyFont="1" applyFill="1" applyBorder="1" applyAlignment="1">
      <alignment horizontal="left"/>
    </xf>
    <xf numFmtId="0" fontId="31" fillId="0" borderId="0" xfId="38" applyFont="1" applyFill="1" applyBorder="1" applyAlignment="1">
      <alignment horizontal="right"/>
    </xf>
    <xf numFmtId="3" fontId="23" fillId="0" borderId="0" xfId="38" applyNumberFormat="1" applyFont="1" applyFill="1" applyBorder="1" applyAlignment="1">
      <alignment horizontal="left"/>
    </xf>
    <xf numFmtId="49" fontId="23" fillId="0" borderId="0" xfId="38" applyNumberFormat="1" applyFont="1" applyFill="1" applyBorder="1" applyAlignment="1">
      <alignment horizontal="left"/>
    </xf>
    <xf numFmtId="0" fontId="21" fillId="0" borderId="0" xfId="38" applyFont="1" applyFill="1"/>
    <xf numFmtId="0" fontId="21" fillId="0" borderId="0" xfId="38" applyFont="1" applyFill="1" applyAlignment="1">
      <alignment horizontal="right"/>
    </xf>
    <xf numFmtId="0" fontId="21" fillId="0" borderId="0" xfId="38" applyFont="1" applyFill="1" applyAlignment="1">
      <alignment horizontal="center"/>
    </xf>
    <xf numFmtId="1" fontId="32" fillId="0" borderId="0" xfId="38" applyNumberFormat="1" applyFont="1" applyFill="1" applyBorder="1" applyAlignment="1">
      <alignment horizontal="left"/>
    </xf>
    <xf numFmtId="0" fontId="32" fillId="0" borderId="0" xfId="2" applyFont="1" applyFill="1"/>
    <xf numFmtId="0" fontId="32" fillId="0" borderId="0" xfId="2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43" fontId="22" fillId="0" borderId="0" xfId="1" applyFont="1" applyFill="1" applyBorder="1" applyAlignment="1" applyProtection="1">
      <alignment horizontal="right"/>
    </xf>
    <xf numFmtId="43" fontId="21" fillId="0" borderId="0" xfId="1" applyFont="1" applyFill="1"/>
    <xf numFmtId="43" fontId="21" fillId="0" borderId="0" xfId="1" applyFont="1" applyFill="1" applyBorder="1" applyAlignment="1" applyProtection="1">
      <alignment horizontal="right"/>
    </xf>
    <xf numFmtId="43" fontId="21" fillId="0" borderId="0" xfId="1" applyFont="1" applyFill="1" applyAlignment="1">
      <alignment horizontal="right"/>
    </xf>
    <xf numFmtId="43" fontId="27" fillId="0" borderId="0" xfId="1" applyFont="1" applyAlignment="1">
      <alignment horizontal="right"/>
    </xf>
    <xf numFmtId="0" fontId="27" fillId="0" borderId="0" xfId="0" applyFont="1" applyAlignment="1">
      <alignment horizontal="right"/>
    </xf>
    <xf numFmtId="0" fontId="21" fillId="0" borderId="0" xfId="2" applyFont="1" applyFill="1" applyBorder="1" applyAlignment="1">
      <alignment horizontal="right"/>
    </xf>
    <xf numFmtId="0" fontId="27" fillId="0" borderId="0" xfId="0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2" fillId="0" borderId="0" xfId="38" applyFont="1" applyFill="1" applyAlignment="1">
      <alignment horizontal="right"/>
    </xf>
    <xf numFmtId="43" fontId="27" fillId="0" borderId="0" xfId="1" applyFont="1" applyAlignment="1"/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2" fillId="0" borderId="0" xfId="1" applyFont="1" applyFill="1" applyBorder="1" applyAlignment="1">
      <alignment horizontal="center"/>
    </xf>
    <xf numFmtId="43" fontId="22" fillId="0" borderId="0" xfId="1" applyFont="1" applyFill="1" applyBorder="1" applyAlignment="1" applyProtection="1"/>
    <xf numFmtId="43" fontId="27" fillId="0" borderId="0" xfId="1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43" fontId="21" fillId="19" borderId="0" xfId="1" applyFont="1" applyFill="1" applyBorder="1" applyAlignment="1">
      <alignment horizontal="right"/>
    </xf>
    <xf numFmtId="43" fontId="21" fillId="0" borderId="0" xfId="1" applyFont="1" applyFill="1" applyBorder="1" applyAlignment="1">
      <alignment horizontal="right"/>
    </xf>
    <xf numFmtId="43" fontId="21" fillId="0" borderId="0" xfId="1" applyFont="1"/>
    <xf numFmtId="43" fontId="23" fillId="0" borderId="0" xfId="1" applyFont="1" applyFill="1" applyBorder="1" applyAlignment="1" applyProtection="1">
      <alignment horizontal="right"/>
    </xf>
    <xf numFmtId="43" fontId="23" fillId="19" borderId="0" xfId="1" applyFont="1" applyFill="1" applyBorder="1" applyAlignment="1" applyProtection="1">
      <alignment horizontal="right"/>
    </xf>
    <xf numFmtId="43" fontId="21" fillId="0" borderId="0" xfId="1" applyFont="1" applyFill="1" applyBorder="1"/>
    <xf numFmtId="43" fontId="34" fillId="0" borderId="0" xfId="1" applyFont="1"/>
    <xf numFmtId="0" fontId="27" fillId="0" borderId="0" xfId="0" applyFont="1" applyAlignme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1" fontId="33" fillId="0" borderId="0" xfId="38" applyNumberFormat="1" applyFont="1" applyFill="1" applyBorder="1" applyAlignment="1">
      <alignment horizontal="center"/>
    </xf>
    <xf numFmtId="0" fontId="33" fillId="0" borderId="0" xfId="2" applyFont="1" applyAlignment="1">
      <alignment horizontal="center"/>
    </xf>
    <xf numFmtId="4" fontId="33" fillId="0" borderId="0" xfId="2" applyNumberFormat="1" applyFont="1" applyFill="1" applyAlignment="1">
      <alignment horizontal="center"/>
    </xf>
    <xf numFmtId="0" fontId="21" fillId="0" borderId="0" xfId="2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1" fillId="0" borderId="0" xfId="2" applyFont="1" applyFill="1" applyBorder="1" applyAlignment="1">
      <alignment horizontal="center"/>
    </xf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0" fontId="31" fillId="0" borderId="0" xfId="38" applyFont="1" applyFill="1" applyBorder="1" applyAlignment="1">
      <alignment horizontal="center"/>
    </xf>
    <xf numFmtId="3" fontId="23" fillId="0" borderId="0" xfId="38" applyNumberFormat="1" applyFont="1" applyFill="1" applyBorder="1" applyAlignment="1">
      <alignment horizontal="center"/>
    </xf>
    <xf numFmtId="49" fontId="23" fillId="0" borderId="0" xfId="38" applyNumberFormat="1" applyFont="1" applyFill="1" applyBorder="1" applyAlignment="1">
      <alignment horizontal="center"/>
    </xf>
    <xf numFmtId="1" fontId="21" fillId="0" borderId="0" xfId="38" applyNumberFormat="1" applyFont="1" applyFill="1" applyBorder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14" fontId="27" fillId="0" borderId="0" xfId="0" applyNumberFormat="1" applyFont="1" applyAlignme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43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43" fontId="27" fillId="0" borderId="0" xfId="1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43" fontId="27" fillId="0" borderId="0" xfId="0" applyNumberFormat="1" applyFont="1"/>
    <xf numFmtId="0" fontId="27" fillId="0" borderId="0" xfId="0" applyFont="1"/>
    <xf numFmtId="43" fontId="27" fillId="0" borderId="0" xfId="1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43" fontId="27" fillId="0" borderId="0" xfId="0" applyNumberFormat="1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43" fontId="27" fillId="0" borderId="0" xfId="1" applyFont="1" applyAlignme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 applyAlignment="1">
      <alignment horizontal="right"/>
    </xf>
    <xf numFmtId="0" fontId="27" fillId="0" borderId="0" xfId="0" applyFont="1"/>
    <xf numFmtId="43" fontId="27" fillId="0" borderId="0" xfId="1" applyFont="1"/>
    <xf numFmtId="43" fontId="27" fillId="0" borderId="0" xfId="0" applyNumberFormat="1" applyFont="1"/>
    <xf numFmtId="0" fontId="27" fillId="0" borderId="0" xfId="0" applyFont="1"/>
    <xf numFmtId="43" fontId="27" fillId="0" borderId="0" xfId="1" applyFont="1" applyAlignment="1"/>
    <xf numFmtId="0" fontId="27" fillId="0" borderId="0" xfId="0" applyFont="1" applyAlignment="1">
      <alignment horizontal="right"/>
    </xf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0" fontId="27" fillId="0" borderId="0" xfId="0" applyFont="1" applyAlignment="1">
      <alignment horizontal="right"/>
    </xf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43" fontId="27" fillId="0" borderId="0" xfId="1" applyFont="1" applyAlignment="1"/>
    <xf numFmtId="0" fontId="27" fillId="0" borderId="0" xfId="0" applyFont="1" applyAlignment="1">
      <alignment horizontal="right"/>
    </xf>
    <xf numFmtId="0" fontId="27" fillId="0" borderId="0" xfId="0" applyFont="1"/>
    <xf numFmtId="43" fontId="27" fillId="0" borderId="0" xfId="1" applyFont="1"/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0" fontId="27" fillId="0" borderId="0" xfId="0" applyFont="1" applyAlignment="1">
      <alignment horizontal="right"/>
    </xf>
    <xf numFmtId="43" fontId="27" fillId="0" borderId="0" xfId="1" applyFont="1" applyAlignment="1"/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right"/>
    </xf>
    <xf numFmtId="43" fontId="27" fillId="0" borderId="0" xfId="1" applyFont="1" applyAlignment="1"/>
    <xf numFmtId="43" fontId="27" fillId="0" borderId="0" xfId="1" applyFo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right"/>
    </xf>
    <xf numFmtId="43" fontId="27" fillId="0" borderId="0" xfId="1" applyFont="1" applyAlignment="1"/>
    <xf numFmtId="43" fontId="27" fillId="0" borderId="0" xfId="1" applyFont="1" applyAlignment="1"/>
    <xf numFmtId="0" fontId="27" fillId="0" borderId="0" xfId="0" applyFont="1"/>
    <xf numFmtId="0" fontId="27" fillId="0" borderId="0" xfId="0" applyFont="1"/>
    <xf numFmtId="14" fontId="27" fillId="0" borderId="0" xfId="0" applyNumberFormat="1" applyFont="1"/>
    <xf numFmtId="0" fontId="27" fillId="0" borderId="0" xfId="0" applyFont="1" applyAlignment="1">
      <alignment horizontal="right"/>
    </xf>
    <xf numFmtId="43" fontId="27" fillId="0" borderId="0" xfId="1" applyFont="1"/>
    <xf numFmtId="4" fontId="27" fillId="0" borderId="0" xfId="0" applyNumberFormat="1" applyFont="1"/>
    <xf numFmtId="43" fontId="34" fillId="0" borderId="0" xfId="1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/>
    <xf numFmtId="14" fontId="34" fillId="0" borderId="0" xfId="0" applyNumberFormat="1" applyFont="1"/>
    <xf numFmtId="0" fontId="22" fillId="0" borderId="0" xfId="38" applyFont="1" applyFill="1" applyBorder="1" applyAlignment="1">
      <alignment horizontal="center"/>
    </xf>
    <xf numFmtId="0" fontId="27" fillId="20" borderId="0" xfId="0" applyFont="1" applyFill="1"/>
    <xf numFmtId="0" fontId="21" fillId="20" borderId="0" xfId="2" applyFont="1" applyFill="1"/>
    <xf numFmtId="0" fontId="27" fillId="20" borderId="0" xfId="0" applyFont="1" applyFill="1" applyAlignment="1">
      <alignment horizontal="right"/>
    </xf>
    <xf numFmtId="43" fontId="22" fillId="0" borderId="10" xfId="1" applyFont="1" applyFill="1" applyBorder="1" applyAlignment="1" applyProtection="1">
      <alignment horizontal="right"/>
    </xf>
    <xf numFmtId="0" fontId="27" fillId="0" borderId="0" xfId="0" applyFont="1"/>
    <xf numFmtId="14" fontId="27" fillId="0" borderId="0" xfId="0" applyNumberFormat="1" applyFont="1"/>
    <xf numFmtId="43" fontId="27" fillId="0" borderId="0" xfId="1" applyFont="1"/>
    <xf numFmtId="1" fontId="33" fillId="0" borderId="0" xfId="38" applyNumberFormat="1" applyFont="1" applyFill="1" applyBorder="1" applyAlignment="1">
      <alignment horizontal="center"/>
    </xf>
    <xf numFmtId="0" fontId="22" fillId="0" borderId="0" xfId="38" applyFont="1" applyFill="1" applyBorder="1" applyAlignment="1"/>
    <xf numFmtId="0" fontId="22" fillId="2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/>
    <xf numFmtId="0" fontId="27" fillId="0" borderId="0" xfId="0" applyFont="1"/>
    <xf numFmtId="14" fontId="27" fillId="0" borderId="0" xfId="0" applyNumberFormat="1" applyFont="1"/>
    <xf numFmtId="0" fontId="27" fillId="0" borderId="0" xfId="0" applyFont="1" applyAlignment="1">
      <alignment horizontal="right"/>
    </xf>
    <xf numFmtId="43" fontId="27" fillId="0" borderId="0" xfId="1" applyFont="1"/>
    <xf numFmtId="0" fontId="22" fillId="0" borderId="0" xfId="2" applyFont="1" applyFill="1" applyAlignment="1">
      <alignment horizontal="center"/>
    </xf>
    <xf numFmtId="0" fontId="26" fillId="0" borderId="0" xfId="38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1" fillId="0" borderId="0" xfId="2" applyNumberFormat="1" applyFont="1" applyFill="1" applyAlignment="1">
      <alignment horizontal="right"/>
    </xf>
    <xf numFmtId="0" fontId="21" fillId="0" borderId="0" xfId="2" applyNumberFormat="1" applyFont="1" applyAlignment="1">
      <alignment horizontal="right"/>
    </xf>
    <xf numFmtId="0" fontId="22" fillId="0" borderId="0" xfId="38" applyNumberFormat="1" applyFont="1" applyFill="1" applyBorder="1" applyAlignment="1">
      <alignment horizontal="right"/>
    </xf>
    <xf numFmtId="0" fontId="27" fillId="0" borderId="0" xfId="0" applyNumberFormat="1" applyFont="1" applyAlignment="1">
      <alignment horizontal="right"/>
    </xf>
    <xf numFmtId="0" fontId="27" fillId="0" borderId="0" xfId="1" applyNumberFormat="1" applyFont="1" applyAlignment="1">
      <alignment horizontal="right"/>
    </xf>
    <xf numFmtId="43" fontId="21" fillId="0" borderId="10" xfId="1" applyFont="1" applyFill="1" applyBorder="1" applyAlignment="1" applyProtection="1">
      <alignment horizontal="right"/>
    </xf>
    <xf numFmtId="43" fontId="22" fillId="19" borderId="0" xfId="1" applyFont="1" applyFill="1" applyBorder="1" applyAlignment="1">
      <alignment horizontal="right"/>
    </xf>
    <xf numFmtId="43" fontId="22" fillId="0" borderId="0" xfId="1" applyFont="1" applyFill="1" applyBorder="1" applyAlignment="1">
      <alignment horizontal="right"/>
    </xf>
    <xf numFmtId="43" fontId="22" fillId="0" borderId="0" xfId="1" applyFont="1" applyFill="1"/>
    <xf numFmtId="43" fontId="22" fillId="0" borderId="0" xfId="1" applyFont="1"/>
    <xf numFmtId="0" fontId="22" fillId="0" borderId="0" xfId="38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21" fillId="0" borderId="0" xfId="1" applyNumberFormat="1" applyFont="1" applyAlignment="1">
      <alignment horizontal="left"/>
    </xf>
    <xf numFmtId="43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right"/>
    </xf>
    <xf numFmtId="0" fontId="21" fillId="0" borderId="0" xfId="0" applyNumberFormat="1" applyFont="1" applyAlignment="1">
      <alignment horizontal="right"/>
    </xf>
    <xf numFmtId="0" fontId="21" fillId="0" borderId="0" xfId="0" applyNumberFormat="1" applyFont="1" applyAlignment="1">
      <alignment horizontal="center"/>
    </xf>
    <xf numFmtId="14" fontId="27" fillId="0" borderId="0" xfId="0" applyNumberFormat="1" applyFont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left"/>
    </xf>
    <xf numFmtId="0" fontId="22" fillId="0" borderId="0" xfId="38" applyFont="1" applyFill="1" applyBorder="1" applyAlignment="1"/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2" xfId="34"/>
    <cellStyle name="Millares 2 2" xfId="50"/>
    <cellStyle name="Millares 2 3" xfId="49"/>
    <cellStyle name="Millares 4" xfId="35"/>
    <cellStyle name="Millares_231-CYA 12" xfId="36"/>
    <cellStyle name="Neutral 2" xfId="37"/>
    <cellStyle name="Normal" xfId="0" builtinId="0"/>
    <cellStyle name="Normal 2" xfId="2"/>
    <cellStyle name="Normal 2 2" xfId="48"/>
    <cellStyle name="Normal 2 3" xfId="51"/>
    <cellStyle name="Normal_231-CYA 12" xfId="38"/>
    <cellStyle name="Notas 2" xfId="39"/>
    <cellStyle name="Salida 2" xfId="40"/>
    <cellStyle name="Texto de advertencia 2" xfId="41"/>
    <cellStyle name="Texto explicativo 2" xfId="42"/>
    <cellStyle name="Título 1 2" xfId="44"/>
    <cellStyle name="Título 2 2" xfId="45"/>
    <cellStyle name="Título 3 2" xfId="46"/>
    <cellStyle name="Título 4" xfId="43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565897</xdr:colOff>
      <xdr:row>3</xdr:row>
      <xdr:rowOff>133350</xdr:rowOff>
    </xdr:to>
    <xdr:pic>
      <xdr:nvPicPr>
        <xdr:cNvPr id="3" name="2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38100"/>
          <a:ext cx="994522" cy="676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575422</xdr:colOff>
      <xdr:row>5</xdr:row>
      <xdr:rowOff>0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8100"/>
          <a:ext cx="994522" cy="676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546847</xdr:colOff>
      <xdr:row>4</xdr:row>
      <xdr:rowOff>133350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28575"/>
          <a:ext cx="994522" cy="676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2</xdr:col>
      <xdr:colOff>575422</xdr:colOff>
      <xdr:row>5</xdr:row>
      <xdr:rowOff>0</xdr:rowOff>
    </xdr:to>
    <xdr:pic>
      <xdr:nvPicPr>
        <xdr:cNvPr id="3" name="2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8100"/>
          <a:ext cx="994522" cy="676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2</xdr:col>
      <xdr:colOff>575422</xdr:colOff>
      <xdr:row>4</xdr:row>
      <xdr:rowOff>114300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9525"/>
          <a:ext cx="994522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3922</xdr:colOff>
      <xdr:row>4</xdr:row>
      <xdr:rowOff>104775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994522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575422</xdr:colOff>
      <xdr:row>4</xdr:row>
      <xdr:rowOff>104775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94522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546847</xdr:colOff>
      <xdr:row>4</xdr:row>
      <xdr:rowOff>104775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994522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546847</xdr:colOff>
      <xdr:row>4</xdr:row>
      <xdr:rowOff>104775</xdr:rowOff>
    </xdr:to>
    <xdr:pic>
      <xdr:nvPicPr>
        <xdr:cNvPr id="3" name="2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994522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546847</xdr:colOff>
      <xdr:row>4</xdr:row>
      <xdr:rowOff>104775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994522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546847</xdr:colOff>
      <xdr:row>4</xdr:row>
      <xdr:rowOff>104775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994522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546847</xdr:colOff>
      <xdr:row>4</xdr:row>
      <xdr:rowOff>104775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0"/>
          <a:ext cx="994522" cy="676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546847</xdr:colOff>
      <xdr:row>4</xdr:row>
      <xdr:rowOff>123825</xdr:rowOff>
    </xdr:to>
    <xdr:pic>
      <xdr:nvPicPr>
        <xdr:cNvPr id="2" name="1 Imagen" descr="toyo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19050"/>
          <a:ext cx="994522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workbookViewId="0">
      <selection activeCell="F121" sqref="F121"/>
    </sheetView>
  </sheetViews>
  <sheetFormatPr baseColWidth="10" defaultRowHeight="11.25" x14ac:dyDescent="0.2"/>
  <cols>
    <col min="1" max="2" width="6.7109375" style="32" bestFit="1" customWidth="1"/>
    <col min="3" max="3" width="8.7109375" style="32" bestFit="1" customWidth="1"/>
    <col min="4" max="4" width="33.42578125" style="32" bestFit="1" customWidth="1"/>
    <col min="5" max="5" width="3.140625" style="32" bestFit="1" customWidth="1"/>
    <col min="6" max="6" width="10" style="32" bestFit="1" customWidth="1"/>
    <col min="7" max="7" width="10.85546875" style="32" bestFit="1" customWidth="1"/>
    <col min="8" max="8" width="2.7109375" style="32" bestFit="1" customWidth="1"/>
    <col min="9" max="16384" width="11.42578125" style="32"/>
  </cols>
  <sheetData>
    <row r="1" spans="1:14" x14ac:dyDescent="0.2">
      <c r="A1" s="4"/>
      <c r="B1" s="4"/>
      <c r="C1" s="21"/>
      <c r="D1" s="4"/>
      <c r="E1" s="4"/>
      <c r="F1" s="4"/>
      <c r="G1" s="31"/>
      <c r="H1" s="4"/>
      <c r="I1" s="4"/>
      <c r="J1" s="4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2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25"/>
      <c r="B4" s="25"/>
      <c r="C4" s="34"/>
      <c r="D4" s="25"/>
      <c r="E4" s="25"/>
      <c r="F4" s="25"/>
      <c r="G4" s="35"/>
      <c r="H4" s="25"/>
      <c r="I4" s="25"/>
      <c r="J4" s="25"/>
      <c r="K4" s="8"/>
    </row>
    <row r="5" spans="1:14" x14ac:dyDescent="0.2">
      <c r="A5" s="12"/>
      <c r="B5" s="14"/>
      <c r="C5" s="36"/>
      <c r="D5" s="14"/>
      <c r="E5" s="37"/>
      <c r="F5" s="26"/>
      <c r="G5" s="31"/>
      <c r="H5" s="38"/>
      <c r="I5" s="8"/>
      <c r="J5" s="9"/>
      <c r="K5" s="1"/>
    </row>
    <row r="6" spans="1:14" x14ac:dyDescent="0.2">
      <c r="A6" s="12"/>
      <c r="B6" s="14"/>
      <c r="C6" s="36"/>
      <c r="D6" s="14"/>
      <c r="E6" s="37"/>
      <c r="F6" s="26"/>
      <c r="G6" s="31"/>
      <c r="H6" s="38"/>
      <c r="I6" s="8"/>
      <c r="J6" s="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25"/>
      <c r="G7" s="28">
        <v>3896796.3200000008</v>
      </c>
      <c r="H7" s="39">
        <v>12</v>
      </c>
      <c r="I7" s="3">
        <v>3896779.05</v>
      </c>
      <c r="J7" s="40">
        <v>17.270000000949949</v>
      </c>
      <c r="K7" s="1"/>
    </row>
    <row r="8" spans="1:14" x14ac:dyDescent="0.2">
      <c r="A8" s="41">
        <v>1</v>
      </c>
      <c r="B8" s="4" t="s">
        <v>5</v>
      </c>
      <c r="C8" s="20">
        <v>41901</v>
      </c>
      <c r="D8" s="4" t="s">
        <v>6</v>
      </c>
      <c r="E8" s="4"/>
      <c r="F8" s="42" t="s">
        <v>7</v>
      </c>
      <c r="G8" s="3">
        <v>237052.74</v>
      </c>
      <c r="H8" s="43"/>
      <c r="I8" s="11"/>
      <c r="J8" s="18"/>
      <c r="K8" s="1"/>
    </row>
    <row r="9" spans="1:14" x14ac:dyDescent="0.2">
      <c r="A9" s="41">
        <v>2</v>
      </c>
      <c r="B9" s="4" t="s">
        <v>8</v>
      </c>
      <c r="C9" s="20">
        <v>41905</v>
      </c>
      <c r="D9" s="4" t="s">
        <v>6</v>
      </c>
      <c r="E9" s="4"/>
      <c r="F9" s="42" t="s">
        <v>9</v>
      </c>
      <c r="G9" s="3">
        <v>220685.15</v>
      </c>
      <c r="H9" s="72"/>
      <c r="I9" s="11"/>
      <c r="J9" s="18"/>
      <c r="K9" s="1"/>
    </row>
    <row r="10" spans="1:14" x14ac:dyDescent="0.2">
      <c r="A10" s="41">
        <v>3</v>
      </c>
      <c r="B10" s="4" t="s">
        <v>10</v>
      </c>
      <c r="C10" s="20">
        <v>41941</v>
      </c>
      <c r="D10" s="4" t="s">
        <v>11</v>
      </c>
      <c r="E10" s="3"/>
      <c r="F10" s="42" t="s">
        <v>12</v>
      </c>
      <c r="G10" s="3">
        <v>207070.75</v>
      </c>
      <c r="H10" s="72"/>
      <c r="I10" s="11"/>
      <c r="J10" s="18"/>
      <c r="K10" s="1"/>
    </row>
    <row r="11" spans="1:14" x14ac:dyDescent="0.2">
      <c r="A11" s="41">
        <v>4</v>
      </c>
      <c r="B11" s="4" t="s">
        <v>13</v>
      </c>
      <c r="C11" s="20">
        <v>41950</v>
      </c>
      <c r="D11" s="4" t="s">
        <v>6</v>
      </c>
      <c r="E11" s="1"/>
      <c r="F11" s="4" t="s">
        <v>14</v>
      </c>
      <c r="G11" s="3">
        <v>207070.75</v>
      </c>
      <c r="H11" s="72"/>
      <c r="I11" s="11"/>
      <c r="J11" s="18"/>
      <c r="K11" s="1"/>
    </row>
    <row r="12" spans="1:14" x14ac:dyDescent="0.2">
      <c r="A12" s="41">
        <v>5</v>
      </c>
      <c r="B12" s="4" t="s">
        <v>15</v>
      </c>
      <c r="C12" s="20">
        <v>41971</v>
      </c>
      <c r="D12" s="4" t="s">
        <v>6</v>
      </c>
      <c r="E12" s="3"/>
      <c r="F12" s="4" t="s">
        <v>16</v>
      </c>
      <c r="G12" s="3">
        <v>174877.74</v>
      </c>
      <c r="H12" s="72"/>
      <c r="I12" s="11"/>
      <c r="J12" s="18"/>
      <c r="K12" s="1"/>
    </row>
    <row r="13" spans="1:14" x14ac:dyDescent="0.2">
      <c r="A13" s="41">
        <v>6</v>
      </c>
      <c r="B13" s="4" t="s">
        <v>17</v>
      </c>
      <c r="C13" s="20">
        <v>41974</v>
      </c>
      <c r="D13" s="4" t="s">
        <v>6</v>
      </c>
      <c r="E13" s="3"/>
      <c r="F13" s="4" t="s">
        <v>18</v>
      </c>
      <c r="G13" s="3">
        <v>236852.74</v>
      </c>
      <c r="H13" s="72" t="s">
        <v>256</v>
      </c>
      <c r="I13" s="27"/>
      <c r="J13" s="18"/>
      <c r="K13" s="1"/>
    </row>
    <row r="14" spans="1:14" x14ac:dyDescent="0.2">
      <c r="A14" s="41">
        <v>7</v>
      </c>
      <c r="B14" s="4" t="s">
        <v>19</v>
      </c>
      <c r="C14" s="20">
        <v>41974</v>
      </c>
      <c r="D14" s="4" t="s">
        <v>6</v>
      </c>
      <c r="E14" s="1"/>
      <c r="F14" s="4" t="s">
        <v>20</v>
      </c>
      <c r="G14" s="3">
        <v>206870.75</v>
      </c>
      <c r="H14" s="72" t="s">
        <v>257</v>
      </c>
      <c r="I14" s="27"/>
      <c r="J14" s="18"/>
      <c r="K14" s="1"/>
      <c r="L14" s="1"/>
      <c r="M14" s="1"/>
      <c r="N14" s="1"/>
    </row>
    <row r="15" spans="1:14" x14ac:dyDescent="0.2">
      <c r="A15" s="41">
        <v>8</v>
      </c>
      <c r="B15" s="4" t="s">
        <v>21</v>
      </c>
      <c r="C15" s="20">
        <v>41988</v>
      </c>
      <c r="D15" s="4" t="s">
        <v>6</v>
      </c>
      <c r="E15" s="3"/>
      <c r="F15" s="4" t="s">
        <v>22</v>
      </c>
      <c r="G15" s="3">
        <v>220685.14</v>
      </c>
      <c r="H15" s="72"/>
      <c r="I15" s="11"/>
      <c r="J15" s="18"/>
      <c r="K15" s="1"/>
      <c r="L15" s="1"/>
      <c r="M15" s="1"/>
      <c r="N15" s="1"/>
    </row>
    <row r="16" spans="1:14" x14ac:dyDescent="0.2">
      <c r="A16" s="41">
        <v>9</v>
      </c>
      <c r="B16" s="4" t="s">
        <v>23</v>
      </c>
      <c r="C16" s="20">
        <v>41999</v>
      </c>
      <c r="D16" s="4" t="s">
        <v>6</v>
      </c>
      <c r="E16" s="3"/>
      <c r="F16" s="4" t="s">
        <v>24</v>
      </c>
      <c r="G16" s="3">
        <v>207070.75</v>
      </c>
      <c r="H16" s="72" t="s">
        <v>258</v>
      </c>
      <c r="I16" s="27"/>
      <c r="J16" s="18"/>
      <c r="K16" s="1"/>
      <c r="L16" s="1"/>
      <c r="M16" s="1"/>
      <c r="N16" s="1"/>
    </row>
    <row r="17" spans="1:14" x14ac:dyDescent="0.2">
      <c r="A17" s="41">
        <v>10</v>
      </c>
      <c r="B17" s="4" t="s">
        <v>25</v>
      </c>
      <c r="C17" s="20">
        <v>42002</v>
      </c>
      <c r="D17" s="4" t="s">
        <v>6</v>
      </c>
      <c r="E17" s="3"/>
      <c r="F17" s="4" t="s">
        <v>26</v>
      </c>
      <c r="G17" s="3">
        <v>182289.7</v>
      </c>
      <c r="H17" s="72"/>
      <c r="I17" s="11"/>
      <c r="J17" s="18"/>
      <c r="K17" s="1"/>
      <c r="L17" s="1"/>
      <c r="M17" s="1"/>
      <c r="N17" s="1"/>
    </row>
    <row r="18" spans="1:14" x14ac:dyDescent="0.2">
      <c r="A18" s="41">
        <v>11</v>
      </c>
      <c r="B18" s="4" t="s">
        <v>27</v>
      </c>
      <c r="C18" s="20">
        <v>42004</v>
      </c>
      <c r="D18" s="4" t="s">
        <v>6</v>
      </c>
      <c r="E18" s="3"/>
      <c r="F18" s="4" t="s">
        <v>28</v>
      </c>
      <c r="G18" s="3">
        <v>174815.67</v>
      </c>
      <c r="H18" s="72"/>
      <c r="I18" s="11"/>
      <c r="J18" s="18"/>
      <c r="K18" s="1"/>
      <c r="L18" s="1"/>
      <c r="M18" s="1"/>
      <c r="N18" s="1"/>
    </row>
    <row r="19" spans="1:14" x14ac:dyDescent="0.2">
      <c r="A19" s="41">
        <v>12</v>
      </c>
      <c r="B19" s="4" t="s">
        <v>29</v>
      </c>
      <c r="C19" s="20">
        <v>42004</v>
      </c>
      <c r="D19" s="4" t="s">
        <v>6</v>
      </c>
      <c r="E19" s="3"/>
      <c r="F19" s="4" t="s">
        <v>30</v>
      </c>
      <c r="G19" s="3">
        <v>207008.68</v>
      </c>
      <c r="H19" s="73" t="s">
        <v>260</v>
      </c>
      <c r="I19" s="27"/>
      <c r="J19" s="3"/>
      <c r="K19" s="1"/>
      <c r="L19" s="1"/>
      <c r="M19" s="1"/>
      <c r="N19" s="1"/>
    </row>
    <row r="20" spans="1:14" x14ac:dyDescent="0.2">
      <c r="A20" s="41">
        <v>13</v>
      </c>
      <c r="B20" s="4" t="s">
        <v>31</v>
      </c>
      <c r="C20" s="20">
        <v>42004</v>
      </c>
      <c r="D20" s="4" t="s">
        <v>6</v>
      </c>
      <c r="E20" s="1"/>
      <c r="F20" s="4" t="s">
        <v>32</v>
      </c>
      <c r="G20" s="3">
        <v>207008.68</v>
      </c>
      <c r="H20" s="73" t="s">
        <v>261</v>
      </c>
      <c r="I20" s="27"/>
      <c r="J20" s="3"/>
      <c r="K20" s="1"/>
      <c r="L20" s="1"/>
      <c r="M20" s="1"/>
      <c r="N20" s="1"/>
    </row>
    <row r="21" spans="1:14" x14ac:dyDescent="0.2">
      <c r="A21" s="41">
        <v>14</v>
      </c>
      <c r="B21" s="4" t="s">
        <v>33</v>
      </c>
      <c r="C21" s="20">
        <v>42004</v>
      </c>
      <c r="D21" s="4" t="s">
        <v>6</v>
      </c>
      <c r="E21" s="1"/>
      <c r="F21" s="4" t="s">
        <v>34</v>
      </c>
      <c r="G21" s="3">
        <v>207008.68</v>
      </c>
      <c r="H21" s="74"/>
      <c r="I21" s="27"/>
      <c r="J21" s="3"/>
      <c r="K21" s="1"/>
      <c r="L21" s="1"/>
      <c r="M21" s="1"/>
      <c r="N21" s="1"/>
    </row>
    <row r="22" spans="1:14" x14ac:dyDescent="0.2">
      <c r="A22" s="41">
        <v>15</v>
      </c>
      <c r="B22" s="4" t="s">
        <v>35</v>
      </c>
      <c r="C22" s="20">
        <v>42004</v>
      </c>
      <c r="D22" s="4" t="s">
        <v>6</v>
      </c>
      <c r="E22" s="1"/>
      <c r="F22" s="4" t="s">
        <v>36</v>
      </c>
      <c r="G22" s="3">
        <v>236990.67</v>
      </c>
      <c r="H22" s="73" t="s">
        <v>262</v>
      </c>
      <c r="I22" s="27"/>
      <c r="J22" s="3"/>
      <c r="K22" s="1"/>
      <c r="L22" s="1"/>
      <c r="M22" s="1"/>
      <c r="N22" s="1"/>
    </row>
    <row r="23" spans="1:14" x14ac:dyDescent="0.2">
      <c r="A23" s="41">
        <v>16</v>
      </c>
      <c r="B23" s="4" t="s">
        <v>37</v>
      </c>
      <c r="C23" s="20">
        <v>42004</v>
      </c>
      <c r="D23" s="4" t="s">
        <v>6</v>
      </c>
      <c r="E23" s="1"/>
      <c r="F23" s="4" t="s">
        <v>38</v>
      </c>
      <c r="G23" s="3">
        <v>183188.53</v>
      </c>
      <c r="H23" s="73" t="s">
        <v>263</v>
      </c>
      <c r="I23" s="27"/>
      <c r="J23" s="3"/>
      <c r="K23" s="1"/>
      <c r="L23" s="1"/>
      <c r="M23" s="1"/>
      <c r="N23" s="1"/>
    </row>
    <row r="24" spans="1:14" x14ac:dyDescent="0.2">
      <c r="A24" s="41">
        <v>17</v>
      </c>
      <c r="B24" s="4" t="s">
        <v>39</v>
      </c>
      <c r="C24" s="20">
        <v>42004</v>
      </c>
      <c r="D24" s="4" t="s">
        <v>6</v>
      </c>
      <c r="E24" s="1"/>
      <c r="F24" s="4" t="s">
        <v>40</v>
      </c>
      <c r="G24" s="3">
        <v>207008.68</v>
      </c>
      <c r="H24" s="73" t="s">
        <v>264</v>
      </c>
      <c r="I24" s="27"/>
      <c r="J24" s="3"/>
      <c r="K24" s="1"/>
      <c r="L24" s="1"/>
      <c r="M24" s="1"/>
      <c r="N24" s="1"/>
    </row>
    <row r="25" spans="1:14" x14ac:dyDescent="0.2">
      <c r="A25" s="41">
        <v>18</v>
      </c>
      <c r="B25" s="4" t="s">
        <v>41</v>
      </c>
      <c r="C25" s="20">
        <v>42004</v>
      </c>
      <c r="D25" s="4" t="s">
        <v>6</v>
      </c>
      <c r="E25" s="1"/>
      <c r="F25" s="4" t="s">
        <v>42</v>
      </c>
      <c r="G25" s="3">
        <v>190051.99</v>
      </c>
      <c r="H25" s="74"/>
      <c r="I25" s="27"/>
      <c r="J25" s="3"/>
      <c r="K25" s="1"/>
      <c r="L25" s="1"/>
      <c r="M25" s="1"/>
      <c r="N25" s="1"/>
    </row>
    <row r="26" spans="1:14" x14ac:dyDescent="0.2">
      <c r="A26" s="41">
        <v>19</v>
      </c>
      <c r="B26" s="4" t="s">
        <v>43</v>
      </c>
      <c r="C26" s="20">
        <v>42004</v>
      </c>
      <c r="D26" s="4" t="s">
        <v>44</v>
      </c>
      <c r="E26" s="1"/>
      <c r="F26" s="4" t="s">
        <v>45</v>
      </c>
      <c r="G26" s="3">
        <v>183188.53</v>
      </c>
      <c r="H26" s="73" t="s">
        <v>259</v>
      </c>
      <c r="I26" s="27"/>
      <c r="J26" s="3"/>
      <c r="K26" s="10"/>
      <c r="L26" s="1"/>
      <c r="M26" s="10"/>
      <c r="N26" s="2"/>
    </row>
    <row r="27" spans="1:14" x14ac:dyDescent="0.2">
      <c r="A27" s="12"/>
      <c r="B27" s="1"/>
      <c r="C27" s="20"/>
      <c r="D27" s="1"/>
      <c r="E27" s="3"/>
      <c r="F27" s="1"/>
      <c r="G27" s="3"/>
      <c r="H27" s="43"/>
      <c r="I27" s="11"/>
      <c r="J27" s="18"/>
      <c r="K27" s="1"/>
      <c r="L27" s="1"/>
      <c r="M27" s="1"/>
      <c r="N27" s="1"/>
    </row>
    <row r="28" spans="1:14" x14ac:dyDescent="0.2">
      <c r="A28" s="45"/>
      <c r="B28" s="14"/>
      <c r="C28" s="44"/>
      <c r="D28" s="46"/>
      <c r="E28" s="36"/>
      <c r="F28" s="47"/>
      <c r="G28" s="29"/>
      <c r="H28" s="43"/>
      <c r="I28" s="11"/>
      <c r="J28" s="18"/>
      <c r="K28" s="1"/>
      <c r="L28" s="1"/>
      <c r="M28" s="1"/>
      <c r="N28" s="1"/>
    </row>
    <row r="29" spans="1:14" x14ac:dyDescent="0.2">
      <c r="A29" s="12" t="s">
        <v>46</v>
      </c>
      <c r="B29" s="12"/>
      <c r="C29" s="44"/>
      <c r="D29" s="12" t="s">
        <v>47</v>
      </c>
      <c r="E29" s="24"/>
      <c r="F29" s="34"/>
      <c r="G29" s="28">
        <v>3126695.8</v>
      </c>
      <c r="H29" s="39">
        <v>9</v>
      </c>
      <c r="I29" s="3">
        <v>3126695.8</v>
      </c>
      <c r="J29" s="40">
        <v>0</v>
      </c>
      <c r="K29" s="1"/>
      <c r="L29" s="1"/>
      <c r="M29" s="1"/>
      <c r="N29" s="1"/>
    </row>
    <row r="30" spans="1:14" x14ac:dyDescent="0.2">
      <c r="A30" s="41">
        <v>1</v>
      </c>
      <c r="B30" s="4" t="s">
        <v>48</v>
      </c>
      <c r="C30" s="20">
        <v>41849</v>
      </c>
      <c r="D30" s="4" t="s">
        <v>49</v>
      </c>
      <c r="E30" s="3"/>
      <c r="F30" s="48" t="s">
        <v>50</v>
      </c>
      <c r="G30" s="49">
        <v>259916.04</v>
      </c>
      <c r="H30" s="50"/>
      <c r="I30" s="11"/>
      <c r="J30" s="18"/>
      <c r="K30" s="4"/>
      <c r="L30" s="4"/>
      <c r="M30" s="1"/>
      <c r="N30" s="1"/>
    </row>
    <row r="31" spans="1:14" x14ac:dyDescent="0.2">
      <c r="A31" s="12">
        <v>2</v>
      </c>
      <c r="B31" s="4" t="s">
        <v>51</v>
      </c>
      <c r="C31" s="20">
        <v>41942</v>
      </c>
      <c r="D31" s="4" t="s">
        <v>6</v>
      </c>
      <c r="E31" s="3"/>
      <c r="F31" s="48" t="s">
        <v>52</v>
      </c>
      <c r="G31" s="3">
        <v>260965.53</v>
      </c>
      <c r="H31" s="51"/>
      <c r="I31" s="11"/>
      <c r="J31" s="18"/>
      <c r="K31" s="1"/>
      <c r="L31" s="1"/>
      <c r="M31" s="1"/>
      <c r="N31" s="1"/>
    </row>
    <row r="32" spans="1:14" x14ac:dyDescent="0.2">
      <c r="A32" s="12">
        <v>3</v>
      </c>
      <c r="B32" s="4" t="s">
        <v>53</v>
      </c>
      <c r="C32" s="20">
        <v>41948</v>
      </c>
      <c r="D32" s="4" t="s">
        <v>6</v>
      </c>
      <c r="E32" s="3"/>
      <c r="F32" s="4" t="s">
        <v>54</v>
      </c>
      <c r="G32" s="3">
        <v>260901.78</v>
      </c>
      <c r="H32" s="51"/>
      <c r="I32" s="11"/>
      <c r="J32" s="18"/>
      <c r="K32" s="1"/>
      <c r="L32" s="1"/>
      <c r="M32" s="1"/>
      <c r="N32" s="1"/>
    </row>
    <row r="33" spans="1:14" x14ac:dyDescent="0.2">
      <c r="A33" s="41">
        <v>4</v>
      </c>
      <c r="B33" s="4" t="s">
        <v>55</v>
      </c>
      <c r="C33" s="20">
        <v>41948</v>
      </c>
      <c r="D33" s="4" t="s">
        <v>6</v>
      </c>
      <c r="E33" s="3"/>
      <c r="F33" s="4" t="s">
        <v>56</v>
      </c>
      <c r="G33" s="3">
        <v>280849.84000000003</v>
      </c>
      <c r="H33" s="51"/>
      <c r="I33" s="11"/>
      <c r="J33" s="18"/>
      <c r="K33" s="1"/>
      <c r="L33" s="1"/>
      <c r="M33" s="1"/>
      <c r="N33" s="1"/>
    </row>
    <row r="34" spans="1:14" x14ac:dyDescent="0.2">
      <c r="A34" s="12">
        <v>5</v>
      </c>
      <c r="B34" s="4" t="s">
        <v>57</v>
      </c>
      <c r="C34" s="20">
        <v>41950</v>
      </c>
      <c r="D34" s="4" t="s">
        <v>6</v>
      </c>
      <c r="E34" s="3"/>
      <c r="F34" s="4" t="s">
        <v>58</v>
      </c>
      <c r="G34" s="3">
        <v>260965.53</v>
      </c>
      <c r="H34" s="51"/>
      <c r="I34" s="11"/>
      <c r="J34" s="18"/>
      <c r="K34" s="1"/>
      <c r="L34" s="1"/>
      <c r="M34" s="1"/>
      <c r="N34" s="1"/>
    </row>
    <row r="35" spans="1:14" x14ac:dyDescent="0.2">
      <c r="A35" s="12">
        <v>6</v>
      </c>
      <c r="B35" s="4" t="s">
        <v>59</v>
      </c>
      <c r="C35" s="20">
        <v>41974</v>
      </c>
      <c r="D35" s="4" t="s">
        <v>6</v>
      </c>
      <c r="E35" s="3"/>
      <c r="F35" s="4" t="s">
        <v>60</v>
      </c>
      <c r="G35" s="3">
        <v>316935.76</v>
      </c>
      <c r="H35" s="51"/>
      <c r="I35" s="11"/>
      <c r="J35" s="18"/>
      <c r="K35" s="1"/>
      <c r="L35" s="1"/>
      <c r="M35" s="1"/>
      <c r="N35" s="1"/>
    </row>
    <row r="36" spans="1:14" x14ac:dyDescent="0.2">
      <c r="A36" s="41">
        <v>7</v>
      </c>
      <c r="B36" s="4" t="s">
        <v>61</v>
      </c>
      <c r="C36" s="20">
        <v>41976</v>
      </c>
      <c r="D36" s="4" t="s">
        <v>6</v>
      </c>
      <c r="E36" s="3"/>
      <c r="F36" s="4" t="s">
        <v>62</v>
      </c>
      <c r="G36" s="3">
        <v>303655.83</v>
      </c>
      <c r="H36" s="51"/>
      <c r="I36" s="11"/>
      <c r="J36" s="18"/>
      <c r="K36" s="1"/>
      <c r="L36" s="1"/>
      <c r="M36" s="1"/>
      <c r="N36" s="1"/>
    </row>
    <row r="37" spans="1:14" x14ac:dyDescent="0.2">
      <c r="A37" s="12">
        <v>8</v>
      </c>
      <c r="B37" s="4" t="s">
        <v>63</v>
      </c>
      <c r="C37" s="20">
        <v>41976</v>
      </c>
      <c r="D37" s="4" t="s">
        <v>6</v>
      </c>
      <c r="E37" s="3"/>
      <c r="F37" s="4" t="s">
        <v>64</v>
      </c>
      <c r="G37" s="3">
        <v>316936.19</v>
      </c>
      <c r="H37" s="51"/>
      <c r="I37" s="11"/>
      <c r="J37" s="18"/>
      <c r="K37" s="1"/>
      <c r="L37" s="1"/>
      <c r="M37" s="1"/>
      <c r="N37" s="1"/>
    </row>
    <row r="38" spans="1:14" x14ac:dyDescent="0.2">
      <c r="A38" s="12">
        <v>9</v>
      </c>
      <c r="B38" s="4" t="s">
        <v>65</v>
      </c>
      <c r="C38" s="20">
        <v>41995</v>
      </c>
      <c r="D38" s="4" t="s">
        <v>6</v>
      </c>
      <c r="E38" s="1"/>
      <c r="F38" s="4" t="s">
        <v>66</v>
      </c>
      <c r="G38" s="3">
        <v>303993.76</v>
      </c>
      <c r="H38" s="1"/>
      <c r="I38" s="1"/>
      <c r="J38" s="1"/>
      <c r="K38" s="10"/>
      <c r="L38" s="1"/>
      <c r="M38" s="10"/>
      <c r="N38" s="2"/>
    </row>
    <row r="39" spans="1:14" x14ac:dyDescent="0.2">
      <c r="A39" s="41">
        <v>10</v>
      </c>
      <c r="B39" s="4" t="s">
        <v>67</v>
      </c>
      <c r="C39" s="20">
        <v>42004</v>
      </c>
      <c r="D39" s="4" t="s">
        <v>6</v>
      </c>
      <c r="E39" s="1"/>
      <c r="F39" s="4" t="s">
        <v>68</v>
      </c>
      <c r="G39" s="3">
        <v>280787.77</v>
      </c>
      <c r="H39" s="1"/>
      <c r="I39" s="1"/>
      <c r="J39" s="1"/>
      <c r="K39" s="10"/>
      <c r="L39" s="1"/>
      <c r="M39" s="10"/>
      <c r="N39" s="2"/>
    </row>
    <row r="40" spans="1:14" x14ac:dyDescent="0.2">
      <c r="A40" s="12">
        <v>11</v>
      </c>
      <c r="B40" s="4" t="s">
        <v>69</v>
      </c>
      <c r="C40" s="20">
        <v>42004</v>
      </c>
      <c r="D40" s="4" t="s">
        <v>6</v>
      </c>
      <c r="E40" s="1"/>
      <c r="F40" s="4" t="s">
        <v>70</v>
      </c>
      <c r="G40" s="3">
        <v>280787.77</v>
      </c>
      <c r="H40" s="1"/>
      <c r="I40" s="1"/>
      <c r="J40" s="1"/>
      <c r="K40" s="10"/>
      <c r="L40" s="1"/>
      <c r="M40" s="10"/>
      <c r="N40" s="2"/>
    </row>
    <row r="41" spans="1:14" x14ac:dyDescent="0.2">
      <c r="A41" s="14"/>
      <c r="B41" s="1"/>
      <c r="C41" s="20"/>
      <c r="D41" s="1"/>
      <c r="E41" s="3"/>
      <c r="F41" s="1"/>
      <c r="G41" s="3"/>
      <c r="H41" s="51"/>
      <c r="I41" s="11"/>
      <c r="J41" s="18"/>
      <c r="K41" s="1"/>
      <c r="L41" s="1"/>
      <c r="M41" s="1"/>
      <c r="N41" s="1"/>
    </row>
    <row r="42" spans="1:14" x14ac:dyDescent="0.2">
      <c r="A42" s="12" t="s">
        <v>71</v>
      </c>
      <c r="B42" s="12"/>
      <c r="C42" s="44"/>
      <c r="D42" s="12" t="s">
        <v>72</v>
      </c>
      <c r="E42" s="24"/>
      <c r="F42" s="34"/>
      <c r="G42" s="28">
        <v>2442882.8600000003</v>
      </c>
      <c r="H42" s="39">
        <v>6</v>
      </c>
      <c r="I42" s="11">
        <v>2442882.86</v>
      </c>
      <c r="J42" s="40">
        <v>0</v>
      </c>
      <c r="K42" s="1"/>
      <c r="L42" s="1"/>
      <c r="M42" s="1"/>
      <c r="N42" s="1"/>
    </row>
    <row r="43" spans="1:14" x14ac:dyDescent="0.2">
      <c r="A43" s="12">
        <v>1</v>
      </c>
      <c r="B43" s="4" t="s">
        <v>73</v>
      </c>
      <c r="C43" s="17">
        <v>41697</v>
      </c>
      <c r="D43" s="4" t="s">
        <v>6</v>
      </c>
      <c r="E43" s="4"/>
      <c r="F43" s="48" t="s">
        <v>74</v>
      </c>
      <c r="G43" s="29">
        <v>286584.3</v>
      </c>
      <c r="H43" s="52"/>
      <c r="I43" s="11"/>
      <c r="J43" s="18"/>
      <c r="K43" s="1"/>
      <c r="L43" s="1"/>
      <c r="M43" s="1"/>
      <c r="N43" s="1"/>
    </row>
    <row r="44" spans="1:14" x14ac:dyDescent="0.2">
      <c r="A44" s="12">
        <v>2</v>
      </c>
      <c r="B44" s="4" t="s">
        <v>75</v>
      </c>
      <c r="C44" s="5">
        <v>41894</v>
      </c>
      <c r="D44" s="4" t="s">
        <v>76</v>
      </c>
      <c r="E44" s="4" t="s">
        <v>77</v>
      </c>
      <c r="F44" s="48" t="s">
        <v>78</v>
      </c>
      <c r="G44" s="29">
        <v>-21596.639999999999</v>
      </c>
      <c r="H44" s="52"/>
      <c r="I44" s="27"/>
      <c r="J44" s="18"/>
      <c r="K44" s="1"/>
      <c r="L44" s="1"/>
      <c r="M44" s="1"/>
      <c r="N44" s="1"/>
    </row>
    <row r="45" spans="1:14" x14ac:dyDescent="0.2">
      <c r="A45" s="12">
        <v>3</v>
      </c>
      <c r="B45" s="4" t="s">
        <v>79</v>
      </c>
      <c r="C45" s="5">
        <v>41942</v>
      </c>
      <c r="D45" s="4" t="s">
        <v>6</v>
      </c>
      <c r="E45" s="3"/>
      <c r="F45" s="48" t="s">
        <v>80</v>
      </c>
      <c r="G45" s="3">
        <v>318837.06</v>
      </c>
      <c r="H45" s="52"/>
      <c r="I45" s="27"/>
      <c r="J45" s="18"/>
      <c r="K45" s="1"/>
    </row>
    <row r="46" spans="1:14" x14ac:dyDescent="0.2">
      <c r="A46" s="12">
        <v>4</v>
      </c>
      <c r="B46" s="4" t="s">
        <v>81</v>
      </c>
      <c r="C46" s="5">
        <v>41949</v>
      </c>
      <c r="D46" s="4" t="s">
        <v>6</v>
      </c>
      <c r="E46" s="3"/>
      <c r="F46" s="4" t="s">
        <v>82</v>
      </c>
      <c r="G46" s="3">
        <v>318837.06</v>
      </c>
      <c r="H46" s="52"/>
      <c r="I46" s="27"/>
      <c r="J46" s="18"/>
      <c r="K46" s="1"/>
    </row>
    <row r="47" spans="1:14" x14ac:dyDescent="0.2">
      <c r="A47" s="12">
        <v>5</v>
      </c>
      <c r="B47" s="4" t="s">
        <v>83</v>
      </c>
      <c r="C47" s="5">
        <v>41949</v>
      </c>
      <c r="D47" s="4" t="s">
        <v>6</v>
      </c>
      <c r="E47" s="3"/>
      <c r="F47" s="4" t="s">
        <v>84</v>
      </c>
      <c r="G47" s="3">
        <v>318837.06</v>
      </c>
      <c r="H47" s="52" t="s">
        <v>256</v>
      </c>
      <c r="I47" s="27"/>
      <c r="J47" s="18"/>
      <c r="K47" s="1"/>
    </row>
    <row r="48" spans="1:14" x14ac:dyDescent="0.2">
      <c r="A48" s="12">
        <v>6</v>
      </c>
      <c r="B48" s="4" t="s">
        <v>85</v>
      </c>
      <c r="C48" s="5">
        <v>41956</v>
      </c>
      <c r="D48" s="4" t="s">
        <v>6</v>
      </c>
      <c r="E48" s="3"/>
      <c r="F48" s="4" t="s">
        <v>86</v>
      </c>
      <c r="G48" s="3">
        <v>318837.06</v>
      </c>
      <c r="H48" s="52"/>
      <c r="I48" s="27"/>
      <c r="J48" s="18"/>
      <c r="K48" s="1"/>
    </row>
    <row r="49" spans="1:11" x14ac:dyDescent="0.2">
      <c r="A49" s="12">
        <v>7</v>
      </c>
      <c r="B49" s="4" t="s">
        <v>87</v>
      </c>
      <c r="C49" s="5">
        <v>41949</v>
      </c>
      <c r="D49" s="4" t="s">
        <v>6</v>
      </c>
      <c r="E49" s="3"/>
      <c r="F49" s="4" t="s">
        <v>88</v>
      </c>
      <c r="G49" s="3">
        <v>318837.06</v>
      </c>
      <c r="H49" s="52"/>
      <c r="I49" s="27"/>
      <c r="J49" s="18"/>
      <c r="K49" s="1"/>
    </row>
    <row r="50" spans="1:11" x14ac:dyDescent="0.2">
      <c r="A50" s="12">
        <v>8</v>
      </c>
      <c r="B50" s="4" t="s">
        <v>89</v>
      </c>
      <c r="C50" s="20">
        <v>42004</v>
      </c>
      <c r="D50" s="4" t="s">
        <v>44</v>
      </c>
      <c r="E50" s="1"/>
      <c r="F50" s="4" t="s">
        <v>90</v>
      </c>
      <c r="G50" s="3">
        <v>264934.90999999997</v>
      </c>
      <c r="H50" s="52" t="s">
        <v>257</v>
      </c>
      <c r="I50" s="27"/>
      <c r="J50" s="1"/>
      <c r="K50" s="18">
        <v>-61.760000000009313</v>
      </c>
    </row>
    <row r="51" spans="1:11" x14ac:dyDescent="0.2">
      <c r="A51" s="12">
        <v>9</v>
      </c>
      <c r="B51" s="4" t="s">
        <v>91</v>
      </c>
      <c r="C51" s="20">
        <v>42004</v>
      </c>
      <c r="D51" s="4" t="s">
        <v>6</v>
      </c>
      <c r="E51" s="1"/>
      <c r="F51" s="4" t="s">
        <v>92</v>
      </c>
      <c r="G51" s="3">
        <v>318774.99</v>
      </c>
      <c r="H51" s="52"/>
      <c r="I51" s="27"/>
      <c r="J51" s="18"/>
      <c r="K51" s="1"/>
    </row>
    <row r="52" spans="1:11" x14ac:dyDescent="0.2">
      <c r="A52" s="12"/>
      <c r="B52" s="1"/>
      <c r="C52" s="5"/>
      <c r="D52" s="1"/>
      <c r="E52" s="3"/>
      <c r="F52" s="1"/>
      <c r="G52" s="3"/>
      <c r="H52" s="52"/>
      <c r="I52" s="11"/>
      <c r="J52" s="18"/>
      <c r="K52" s="1"/>
    </row>
    <row r="53" spans="1:11" x14ac:dyDescent="0.2">
      <c r="A53" s="12" t="s">
        <v>93</v>
      </c>
      <c r="B53" s="12"/>
      <c r="C53" s="44"/>
      <c r="D53" s="12" t="s">
        <v>94</v>
      </c>
      <c r="E53" s="24"/>
      <c r="F53" s="34"/>
      <c r="G53" s="28">
        <v>1800832.57</v>
      </c>
      <c r="H53" s="39">
        <v>4</v>
      </c>
      <c r="I53" s="3">
        <v>1800832.58</v>
      </c>
      <c r="J53" s="40">
        <v>-1.0000000009313226E-2</v>
      </c>
      <c r="K53" s="1"/>
    </row>
    <row r="54" spans="1:11" x14ac:dyDescent="0.2">
      <c r="A54" s="12">
        <v>1</v>
      </c>
      <c r="B54" s="4" t="s">
        <v>95</v>
      </c>
      <c r="C54" s="5">
        <v>41948</v>
      </c>
      <c r="D54" s="4" t="s">
        <v>6</v>
      </c>
      <c r="E54" s="4"/>
      <c r="F54" s="4" t="s">
        <v>96</v>
      </c>
      <c r="G54" s="3">
        <v>366800.23</v>
      </c>
      <c r="H54" s="43"/>
      <c r="I54" s="11"/>
      <c r="J54" s="13"/>
      <c r="K54" s="1"/>
    </row>
    <row r="55" spans="1:11" x14ac:dyDescent="0.2">
      <c r="A55" s="12">
        <v>2</v>
      </c>
      <c r="B55" s="4" t="s">
        <v>97</v>
      </c>
      <c r="C55" s="5">
        <v>41962</v>
      </c>
      <c r="D55" s="4" t="s">
        <v>98</v>
      </c>
      <c r="E55" s="3"/>
      <c r="F55" s="4" t="s">
        <v>99</v>
      </c>
      <c r="G55" s="3">
        <v>478010.78</v>
      </c>
      <c r="H55" s="43"/>
      <c r="I55" s="11"/>
      <c r="J55" s="13"/>
      <c r="K55" s="1"/>
    </row>
    <row r="56" spans="1:11" x14ac:dyDescent="0.2">
      <c r="A56" s="12">
        <v>3</v>
      </c>
      <c r="B56" s="4" t="s">
        <v>100</v>
      </c>
      <c r="C56" s="5">
        <v>41962</v>
      </c>
      <c r="D56" s="4" t="s">
        <v>98</v>
      </c>
      <c r="E56" s="3"/>
      <c r="F56" s="4" t="s">
        <v>101</v>
      </c>
      <c r="G56" s="3">
        <v>478010.78</v>
      </c>
      <c r="H56" s="43"/>
      <c r="I56" s="11"/>
      <c r="J56" s="13"/>
      <c r="K56" s="1"/>
    </row>
    <row r="57" spans="1:11" x14ac:dyDescent="0.2">
      <c r="A57" s="12">
        <v>4</v>
      </c>
      <c r="B57" s="4" t="s">
        <v>102</v>
      </c>
      <c r="C57" s="20">
        <v>42000</v>
      </c>
      <c r="D57" s="4" t="s">
        <v>98</v>
      </c>
      <c r="E57" s="3"/>
      <c r="F57" s="4" t="s">
        <v>103</v>
      </c>
      <c r="G57" s="3">
        <v>478010.78</v>
      </c>
      <c r="H57" s="43"/>
      <c r="I57" s="11"/>
      <c r="J57" s="13"/>
      <c r="K57" s="1"/>
    </row>
    <row r="58" spans="1:11" x14ac:dyDescent="0.2">
      <c r="A58" s="12"/>
      <c r="B58" s="1"/>
      <c r="C58" s="20"/>
      <c r="D58" s="1"/>
      <c r="E58" s="3"/>
      <c r="F58" s="1"/>
      <c r="G58" s="3"/>
      <c r="H58" s="43"/>
      <c r="I58" s="11"/>
      <c r="J58" s="13"/>
      <c r="K58" s="1"/>
    </row>
    <row r="59" spans="1:11" x14ac:dyDescent="0.2">
      <c r="A59" s="12" t="s">
        <v>104</v>
      </c>
      <c r="B59" s="12"/>
      <c r="C59" s="44"/>
      <c r="D59" s="12" t="s">
        <v>105</v>
      </c>
      <c r="E59" s="24"/>
      <c r="F59" s="34"/>
      <c r="G59" s="28">
        <v>2099539.67</v>
      </c>
      <c r="H59" s="39">
        <v>6</v>
      </c>
      <c r="I59" s="3">
        <v>2099539.67</v>
      </c>
      <c r="J59" s="40">
        <v>0</v>
      </c>
      <c r="K59" s="1"/>
    </row>
    <row r="60" spans="1:11" x14ac:dyDescent="0.2">
      <c r="A60" s="14">
        <v>2</v>
      </c>
      <c r="B60" s="4" t="s">
        <v>106</v>
      </c>
      <c r="C60" s="5">
        <v>41961</v>
      </c>
      <c r="D60" s="4" t="s">
        <v>6</v>
      </c>
      <c r="E60" s="3"/>
      <c r="F60" s="4" t="s">
        <v>107</v>
      </c>
      <c r="G60" s="3">
        <v>320826.59000000003</v>
      </c>
      <c r="H60" s="43" t="s">
        <v>256</v>
      </c>
      <c r="I60" s="27"/>
      <c r="J60" s="18"/>
      <c r="K60" s="1"/>
    </row>
    <row r="61" spans="1:11" x14ac:dyDescent="0.2">
      <c r="A61" s="14">
        <v>3</v>
      </c>
      <c r="B61" s="4" t="s">
        <v>108</v>
      </c>
      <c r="C61" s="5">
        <v>41950</v>
      </c>
      <c r="D61" s="4" t="s">
        <v>6</v>
      </c>
      <c r="E61" s="3"/>
      <c r="F61" s="4" t="s">
        <v>109</v>
      </c>
      <c r="G61" s="3">
        <v>320826.59000000003</v>
      </c>
      <c r="H61" s="43"/>
      <c r="I61" s="27"/>
      <c r="J61" s="18"/>
      <c r="K61" s="1"/>
    </row>
    <row r="62" spans="1:11" x14ac:dyDescent="0.2">
      <c r="A62" s="14">
        <v>4</v>
      </c>
      <c r="B62" s="4" t="s">
        <v>110</v>
      </c>
      <c r="C62" s="20">
        <v>42003</v>
      </c>
      <c r="D62" s="4" t="s">
        <v>111</v>
      </c>
      <c r="E62" s="3"/>
      <c r="F62" s="4" t="s">
        <v>112</v>
      </c>
      <c r="G62" s="3">
        <v>248318.51</v>
      </c>
      <c r="H62" s="43" t="s">
        <v>257</v>
      </c>
      <c r="I62" s="27"/>
      <c r="J62" s="18"/>
      <c r="K62" s="1"/>
    </row>
    <row r="63" spans="1:11" x14ac:dyDescent="0.2">
      <c r="A63" s="14"/>
      <c r="B63" s="4" t="s">
        <v>113</v>
      </c>
      <c r="C63" s="20">
        <v>42004</v>
      </c>
      <c r="D63" s="4" t="s">
        <v>6</v>
      </c>
      <c r="E63" s="1"/>
      <c r="F63" s="4" t="s">
        <v>114</v>
      </c>
      <c r="G63" s="3">
        <v>248256.44</v>
      </c>
      <c r="H63" s="43" t="s">
        <v>258</v>
      </c>
      <c r="I63" s="27"/>
      <c r="J63" s="18"/>
      <c r="K63" s="1"/>
    </row>
    <row r="64" spans="1:11" x14ac:dyDescent="0.2">
      <c r="A64" s="14">
        <v>5</v>
      </c>
      <c r="B64" s="4" t="s">
        <v>115</v>
      </c>
      <c r="C64" s="20">
        <v>42000</v>
      </c>
      <c r="D64" s="4" t="s">
        <v>98</v>
      </c>
      <c r="E64" s="3"/>
      <c r="F64" s="4" t="s">
        <v>116</v>
      </c>
      <c r="G64" s="3">
        <v>320437.18</v>
      </c>
      <c r="H64" s="43"/>
      <c r="I64" s="27"/>
      <c r="J64" s="18"/>
      <c r="K64" s="1"/>
    </row>
    <row r="65" spans="1:11" x14ac:dyDescent="0.2">
      <c r="A65" s="14">
        <v>6</v>
      </c>
      <c r="B65" s="4" t="s">
        <v>117</v>
      </c>
      <c r="C65" s="20">
        <v>42000</v>
      </c>
      <c r="D65" s="4" t="s">
        <v>98</v>
      </c>
      <c r="E65" s="3"/>
      <c r="F65" s="4" t="s">
        <v>118</v>
      </c>
      <c r="G65" s="3">
        <v>320437.18</v>
      </c>
      <c r="H65" s="43"/>
      <c r="I65" s="27"/>
      <c r="J65" s="18"/>
      <c r="K65" s="1"/>
    </row>
    <row r="66" spans="1:11" x14ac:dyDescent="0.2">
      <c r="A66" s="14"/>
      <c r="B66" s="4" t="s">
        <v>119</v>
      </c>
      <c r="C66" s="20">
        <v>41723</v>
      </c>
      <c r="D66" s="4" t="s">
        <v>6</v>
      </c>
      <c r="E66" s="3"/>
      <c r="F66" s="4" t="s">
        <v>120</v>
      </c>
      <c r="G66" s="3">
        <v>320437.18</v>
      </c>
      <c r="H66" s="43" t="s">
        <v>259</v>
      </c>
      <c r="I66" s="27"/>
      <c r="J66" s="18"/>
      <c r="K66" s="1"/>
    </row>
    <row r="67" spans="1:11" x14ac:dyDescent="0.2">
      <c r="A67" s="14"/>
      <c r="B67" s="1"/>
      <c r="C67" s="20"/>
      <c r="D67" s="1"/>
      <c r="E67" s="3"/>
      <c r="F67" s="1"/>
      <c r="G67" s="3"/>
      <c r="H67" s="43"/>
      <c r="I67" s="11"/>
      <c r="J67" s="18"/>
      <c r="K67" s="1"/>
    </row>
    <row r="68" spans="1:11" x14ac:dyDescent="0.2">
      <c r="A68" s="14">
        <v>0</v>
      </c>
      <c r="B68" s="14"/>
      <c r="C68" s="44"/>
      <c r="D68" s="14"/>
      <c r="E68" s="14"/>
      <c r="F68" s="36"/>
      <c r="G68" s="29"/>
      <c r="H68" s="43"/>
      <c r="I68" s="11"/>
      <c r="J68" s="18"/>
      <c r="K68" s="1"/>
    </row>
    <row r="69" spans="1:11" x14ac:dyDescent="0.2">
      <c r="A69" s="12" t="s">
        <v>121</v>
      </c>
      <c r="B69" s="12"/>
      <c r="C69" s="44"/>
      <c r="D69" s="12" t="s">
        <v>122</v>
      </c>
      <c r="E69" s="24"/>
      <c r="F69" s="34"/>
      <c r="G69" s="28">
        <v>2359511.4800000004</v>
      </c>
      <c r="H69" s="39">
        <v>3</v>
      </c>
      <c r="I69" s="3">
        <v>2359511.48</v>
      </c>
      <c r="J69" s="40">
        <v>0</v>
      </c>
      <c r="K69" s="1"/>
    </row>
    <row r="70" spans="1:11" x14ac:dyDescent="0.2">
      <c r="A70" s="12">
        <v>1</v>
      </c>
      <c r="B70" s="4" t="s">
        <v>123</v>
      </c>
      <c r="C70" s="20">
        <v>41913</v>
      </c>
      <c r="D70" s="4" t="s">
        <v>6</v>
      </c>
      <c r="E70" s="3"/>
      <c r="F70" s="4" t="s">
        <v>124</v>
      </c>
      <c r="G70" s="3">
        <v>383139.75</v>
      </c>
      <c r="H70" s="43"/>
      <c r="I70" s="11"/>
      <c r="J70" s="18"/>
      <c r="K70" s="1"/>
    </row>
    <row r="71" spans="1:11" x14ac:dyDescent="0.2">
      <c r="A71" s="12">
        <v>2</v>
      </c>
      <c r="B71" s="4" t="s">
        <v>125</v>
      </c>
      <c r="C71" s="20">
        <v>41974</v>
      </c>
      <c r="D71" s="4" t="s">
        <v>6</v>
      </c>
      <c r="E71" s="3"/>
      <c r="F71" s="4" t="s">
        <v>126</v>
      </c>
      <c r="G71" s="3">
        <v>343139.34</v>
      </c>
      <c r="H71" s="43"/>
      <c r="I71" s="11"/>
      <c r="J71" s="18"/>
      <c r="K71" s="1"/>
    </row>
    <row r="72" spans="1:11" x14ac:dyDescent="0.2">
      <c r="A72" s="12">
        <v>4</v>
      </c>
      <c r="B72" s="4" t="s">
        <v>127</v>
      </c>
      <c r="C72" s="20">
        <v>42004</v>
      </c>
      <c r="D72" s="4" t="s">
        <v>6</v>
      </c>
      <c r="E72" s="1"/>
      <c r="F72" s="4" t="s">
        <v>128</v>
      </c>
      <c r="G72" s="3">
        <v>343484.15999999997</v>
      </c>
      <c r="H72" s="43" t="s">
        <v>256</v>
      </c>
      <c r="I72" s="27"/>
      <c r="J72" s="18"/>
      <c r="K72" s="1"/>
    </row>
    <row r="73" spans="1:11" x14ac:dyDescent="0.2">
      <c r="A73" s="12">
        <v>5</v>
      </c>
      <c r="B73" s="4" t="s">
        <v>129</v>
      </c>
      <c r="C73" s="20">
        <v>42004</v>
      </c>
      <c r="D73" s="4" t="s">
        <v>6</v>
      </c>
      <c r="E73" s="1"/>
      <c r="F73" s="4" t="s">
        <v>130</v>
      </c>
      <c r="G73" s="3">
        <v>426001.35</v>
      </c>
      <c r="H73" s="43" t="s">
        <v>257</v>
      </c>
      <c r="I73" s="27"/>
      <c r="J73" s="18"/>
      <c r="K73" s="1"/>
    </row>
    <row r="74" spans="1:11" x14ac:dyDescent="0.2">
      <c r="A74" s="12">
        <v>6</v>
      </c>
      <c r="B74" s="4" t="s">
        <v>131</v>
      </c>
      <c r="C74" s="20">
        <v>42004</v>
      </c>
      <c r="D74" s="4" t="s">
        <v>6</v>
      </c>
      <c r="E74" s="1"/>
      <c r="F74" s="4" t="s">
        <v>132</v>
      </c>
      <c r="G74" s="3">
        <v>426001.35</v>
      </c>
      <c r="H74" s="43" t="s">
        <v>258</v>
      </c>
      <c r="I74" s="27"/>
      <c r="J74" s="18"/>
      <c r="K74" s="1"/>
    </row>
    <row r="75" spans="1:11" x14ac:dyDescent="0.2">
      <c r="A75" s="12">
        <v>7</v>
      </c>
      <c r="B75" s="4" t="s">
        <v>133</v>
      </c>
      <c r="C75" s="20">
        <v>42002</v>
      </c>
      <c r="D75" s="4" t="s">
        <v>134</v>
      </c>
      <c r="E75" s="1"/>
      <c r="F75" s="4" t="s">
        <v>135</v>
      </c>
      <c r="G75" s="3">
        <v>437745.53</v>
      </c>
      <c r="H75" s="43"/>
      <c r="I75" s="11"/>
      <c r="J75" s="18"/>
      <c r="K75" s="1"/>
    </row>
    <row r="76" spans="1:11" x14ac:dyDescent="0.2">
      <c r="A76" s="12"/>
      <c r="B76" s="1"/>
      <c r="C76" s="20"/>
      <c r="D76" s="1"/>
      <c r="E76" s="3"/>
      <c r="F76" s="1"/>
      <c r="G76" s="3"/>
      <c r="H76" s="43"/>
      <c r="I76" s="11"/>
      <c r="J76" s="18"/>
      <c r="K76" s="1"/>
    </row>
    <row r="77" spans="1:11" x14ac:dyDescent="0.2">
      <c r="A77" s="36"/>
      <c r="B77" s="4"/>
      <c r="C77" s="17"/>
      <c r="D77" s="4"/>
      <c r="E77" s="14"/>
      <c r="F77" s="21"/>
      <c r="G77" s="29"/>
      <c r="H77" s="51"/>
      <c r="I77" s="11"/>
      <c r="J77" s="13"/>
      <c r="K77" s="1"/>
    </row>
    <row r="78" spans="1:11" x14ac:dyDescent="0.2">
      <c r="A78" s="12" t="s">
        <v>136</v>
      </c>
      <c r="B78" s="12"/>
      <c r="C78" s="44"/>
      <c r="D78" s="12" t="s">
        <v>137</v>
      </c>
      <c r="E78" s="37"/>
      <c r="F78" s="34"/>
      <c r="G78" s="28">
        <v>297961.62</v>
      </c>
      <c r="H78" s="39">
        <v>1</v>
      </c>
      <c r="I78" s="3">
        <v>298494.06</v>
      </c>
      <c r="J78" s="40">
        <v>-532.44000000000233</v>
      </c>
      <c r="K78" s="1" t="s">
        <v>138</v>
      </c>
    </row>
    <row r="79" spans="1:11" x14ac:dyDescent="0.2">
      <c r="A79" s="14">
        <v>1</v>
      </c>
      <c r="B79" s="4" t="s">
        <v>139</v>
      </c>
      <c r="C79" s="20">
        <v>42000</v>
      </c>
      <c r="D79" s="4" t="s">
        <v>98</v>
      </c>
      <c r="E79" s="3"/>
      <c r="F79" s="4" t="s">
        <v>140</v>
      </c>
      <c r="G79" s="3">
        <v>297961.62</v>
      </c>
      <c r="H79" s="52"/>
      <c r="I79" s="11"/>
      <c r="J79" s="13"/>
      <c r="K79" s="1"/>
    </row>
    <row r="80" spans="1:11" x14ac:dyDescent="0.2">
      <c r="A80" s="14"/>
      <c r="B80" s="1"/>
      <c r="C80" s="20"/>
      <c r="D80" s="1"/>
      <c r="E80" s="3"/>
      <c r="F80" s="1"/>
      <c r="G80" s="3"/>
      <c r="H80" s="52"/>
      <c r="I80" s="11"/>
      <c r="J80" s="13"/>
      <c r="K80" s="1"/>
    </row>
    <row r="81" spans="1:11" x14ac:dyDescent="0.2">
      <c r="A81" s="12" t="s">
        <v>141</v>
      </c>
      <c r="B81" s="12"/>
      <c r="C81" s="44"/>
      <c r="D81" s="12" t="s">
        <v>142</v>
      </c>
      <c r="E81" s="24"/>
      <c r="F81" s="34"/>
      <c r="G81" s="28">
        <v>2732512.7500000005</v>
      </c>
      <c r="H81" s="39">
        <v>13</v>
      </c>
      <c r="I81" s="3">
        <v>2732522.23</v>
      </c>
      <c r="J81" s="40">
        <v>-9.4799999995157123</v>
      </c>
      <c r="K81" s="1"/>
    </row>
    <row r="82" spans="1:11" x14ac:dyDescent="0.2">
      <c r="A82" s="12">
        <v>1</v>
      </c>
      <c r="B82" s="4" t="s">
        <v>143</v>
      </c>
      <c r="C82" s="17">
        <v>41680</v>
      </c>
      <c r="D82" s="4" t="s">
        <v>6</v>
      </c>
      <c r="E82" s="24"/>
      <c r="F82" s="42" t="s">
        <v>144</v>
      </c>
      <c r="G82" s="29">
        <v>176668.53</v>
      </c>
      <c r="H82" s="53" t="s">
        <v>257</v>
      </c>
      <c r="I82" s="27"/>
      <c r="J82" s="18"/>
      <c r="K82" s="1"/>
    </row>
    <row r="83" spans="1:11" x14ac:dyDescent="0.2">
      <c r="A83" s="12">
        <v>2</v>
      </c>
      <c r="B83" s="4" t="s">
        <v>145</v>
      </c>
      <c r="C83" s="5">
        <v>41912</v>
      </c>
      <c r="D83" s="4" t="s">
        <v>6</v>
      </c>
      <c r="E83" s="3"/>
      <c r="F83" s="4" t="s">
        <v>146</v>
      </c>
      <c r="G83" s="3">
        <v>156573.70000000001</v>
      </c>
      <c r="H83" s="53"/>
      <c r="I83" s="49"/>
      <c r="J83" s="18"/>
      <c r="K83" s="1"/>
    </row>
    <row r="84" spans="1:11" x14ac:dyDescent="0.2">
      <c r="A84" s="12">
        <v>3</v>
      </c>
      <c r="B84" s="4" t="s">
        <v>147</v>
      </c>
      <c r="C84" s="5">
        <v>41941</v>
      </c>
      <c r="D84" s="4" t="s">
        <v>6</v>
      </c>
      <c r="E84" s="3"/>
      <c r="F84" s="4" t="s">
        <v>148</v>
      </c>
      <c r="G84" s="3">
        <v>176668.53</v>
      </c>
      <c r="H84" s="53"/>
      <c r="I84" s="49"/>
      <c r="J84" s="18"/>
      <c r="K84" s="1"/>
    </row>
    <row r="85" spans="1:11" x14ac:dyDescent="0.2">
      <c r="A85" s="12">
        <v>4</v>
      </c>
      <c r="B85" s="4" t="s">
        <v>149</v>
      </c>
      <c r="C85" s="5">
        <v>41915</v>
      </c>
      <c r="D85" s="4" t="s">
        <v>6</v>
      </c>
      <c r="E85" s="3"/>
      <c r="F85" s="4" t="s">
        <v>150</v>
      </c>
      <c r="G85" s="3">
        <v>153703.01</v>
      </c>
      <c r="H85" s="53"/>
      <c r="I85" s="49"/>
      <c r="J85" s="18"/>
      <c r="K85" s="1"/>
    </row>
    <row r="86" spans="1:11" x14ac:dyDescent="0.2">
      <c r="A86" s="12">
        <v>5</v>
      </c>
      <c r="B86" s="4" t="s">
        <v>151</v>
      </c>
      <c r="C86" s="5">
        <v>41948</v>
      </c>
      <c r="D86" s="4" t="s">
        <v>6</v>
      </c>
      <c r="E86" s="3"/>
      <c r="F86" s="4" t="s">
        <v>152</v>
      </c>
      <c r="G86" s="3">
        <v>139746.97</v>
      </c>
      <c r="H86" s="53"/>
      <c r="I86" s="49"/>
      <c r="J86" s="18"/>
      <c r="K86" s="1"/>
    </row>
    <row r="87" spans="1:11" x14ac:dyDescent="0.2">
      <c r="A87" s="12">
        <v>6</v>
      </c>
      <c r="B87" s="4" t="s">
        <v>153</v>
      </c>
      <c r="C87" s="5">
        <v>41949</v>
      </c>
      <c r="D87" s="4" t="s">
        <v>6</v>
      </c>
      <c r="E87" s="3"/>
      <c r="F87" s="4" t="s">
        <v>154</v>
      </c>
      <c r="G87" s="3">
        <v>156583.18</v>
      </c>
      <c r="H87" s="53"/>
      <c r="I87" s="11"/>
      <c r="J87" s="13"/>
      <c r="K87" s="1"/>
    </row>
    <row r="88" spans="1:11" x14ac:dyDescent="0.2">
      <c r="A88" s="12">
        <v>7</v>
      </c>
      <c r="B88" s="4" t="s">
        <v>155</v>
      </c>
      <c r="C88" s="5">
        <v>41949</v>
      </c>
      <c r="D88" s="4" t="s">
        <v>6</v>
      </c>
      <c r="E88" s="3"/>
      <c r="F88" s="4" t="s">
        <v>156</v>
      </c>
      <c r="G88" s="3">
        <v>156583.18</v>
      </c>
      <c r="H88" s="53"/>
      <c r="I88" s="11"/>
      <c r="J88" s="13"/>
      <c r="K88" s="1"/>
    </row>
    <row r="89" spans="1:11" x14ac:dyDescent="0.2">
      <c r="A89" s="12">
        <v>8</v>
      </c>
      <c r="B89" s="4" t="s">
        <v>157</v>
      </c>
      <c r="C89" s="20">
        <v>41985</v>
      </c>
      <c r="D89" s="4" t="s">
        <v>6</v>
      </c>
      <c r="E89" s="3"/>
      <c r="F89" s="4" t="s">
        <v>158</v>
      </c>
      <c r="G89" s="3">
        <v>148624.56</v>
      </c>
      <c r="H89" s="53"/>
      <c r="I89" s="11"/>
      <c r="J89" s="13"/>
      <c r="K89" s="1"/>
    </row>
    <row r="90" spans="1:11" x14ac:dyDescent="0.2">
      <c r="A90" s="12">
        <v>9</v>
      </c>
      <c r="B90" s="4" t="s">
        <v>159</v>
      </c>
      <c r="C90" s="20">
        <v>41995</v>
      </c>
      <c r="D90" s="4" t="s">
        <v>160</v>
      </c>
      <c r="E90" s="3"/>
      <c r="F90" s="4" t="s">
        <v>161</v>
      </c>
      <c r="G90" s="3">
        <v>156383.18</v>
      </c>
      <c r="H90" s="53" t="s">
        <v>256</v>
      </c>
      <c r="I90" s="27"/>
      <c r="J90" s="13"/>
      <c r="K90" s="1"/>
    </row>
    <row r="91" spans="1:11" x14ac:dyDescent="0.2">
      <c r="A91" s="12">
        <v>10</v>
      </c>
      <c r="B91" s="4" t="s">
        <v>162</v>
      </c>
      <c r="C91" s="20">
        <v>42003</v>
      </c>
      <c r="D91" s="4" t="s">
        <v>6</v>
      </c>
      <c r="E91" s="3"/>
      <c r="F91" s="4" t="s">
        <v>163</v>
      </c>
      <c r="G91" s="3">
        <v>148762.49</v>
      </c>
      <c r="H91" s="53" t="s">
        <v>258</v>
      </c>
      <c r="I91" s="27"/>
      <c r="J91" s="13"/>
      <c r="K91" s="1"/>
    </row>
    <row r="92" spans="1:11" x14ac:dyDescent="0.2">
      <c r="A92" s="12">
        <v>11</v>
      </c>
      <c r="B92" s="4" t="s">
        <v>164</v>
      </c>
      <c r="C92" s="20">
        <v>42004</v>
      </c>
      <c r="D92" s="4" t="s">
        <v>6</v>
      </c>
      <c r="E92" s="3"/>
      <c r="F92" s="4" t="s">
        <v>165</v>
      </c>
      <c r="G92" s="3">
        <v>156521.10999999999</v>
      </c>
      <c r="H92" s="53" t="s">
        <v>259</v>
      </c>
      <c r="I92" s="27"/>
      <c r="J92" s="13"/>
      <c r="K92" s="1"/>
    </row>
    <row r="93" spans="1:11" x14ac:dyDescent="0.2">
      <c r="A93" s="12">
        <v>12</v>
      </c>
      <c r="B93" s="4" t="s">
        <v>166</v>
      </c>
      <c r="C93" s="20">
        <v>42004</v>
      </c>
      <c r="D93" s="4" t="s">
        <v>6</v>
      </c>
      <c r="E93" s="1"/>
      <c r="F93" s="4" t="s">
        <v>167</v>
      </c>
      <c r="G93" s="3">
        <v>140305.59</v>
      </c>
      <c r="H93" s="53"/>
      <c r="I93" s="11"/>
      <c r="J93" s="13"/>
      <c r="K93" s="1"/>
    </row>
    <row r="94" spans="1:11" x14ac:dyDescent="0.2">
      <c r="A94" s="12">
        <v>13</v>
      </c>
      <c r="B94" s="4" t="s">
        <v>168</v>
      </c>
      <c r="C94" s="20">
        <v>42004</v>
      </c>
      <c r="D94" s="4" t="s">
        <v>6</v>
      </c>
      <c r="E94" s="1"/>
      <c r="F94" s="4" t="s">
        <v>169</v>
      </c>
      <c r="G94" s="3">
        <v>140305.59</v>
      </c>
      <c r="H94" s="53"/>
      <c r="I94" s="11"/>
      <c r="J94" s="13"/>
      <c r="K94" s="1"/>
    </row>
    <row r="95" spans="1:11" x14ac:dyDescent="0.2">
      <c r="A95" s="12">
        <v>14</v>
      </c>
      <c r="B95" s="4" t="s">
        <v>170</v>
      </c>
      <c r="C95" s="20">
        <v>42004</v>
      </c>
      <c r="D95" s="4" t="s">
        <v>6</v>
      </c>
      <c r="E95" s="1"/>
      <c r="F95" s="4" t="s">
        <v>171</v>
      </c>
      <c r="G95" s="3">
        <v>140305.59</v>
      </c>
      <c r="H95" s="53"/>
      <c r="I95" s="11"/>
      <c r="J95" s="13"/>
      <c r="K95" s="1"/>
    </row>
    <row r="96" spans="1:11" x14ac:dyDescent="0.2">
      <c r="A96" s="12">
        <v>15</v>
      </c>
      <c r="B96" s="4" t="s">
        <v>172</v>
      </c>
      <c r="C96" s="20">
        <v>42004</v>
      </c>
      <c r="D96" s="4" t="s">
        <v>6</v>
      </c>
      <c r="E96" s="1"/>
      <c r="F96" s="4" t="s">
        <v>173</v>
      </c>
      <c r="G96" s="3">
        <v>148762.49</v>
      </c>
      <c r="H96" s="53" t="s">
        <v>260</v>
      </c>
      <c r="I96" s="27"/>
      <c r="J96" s="13"/>
      <c r="K96" s="1"/>
    </row>
    <row r="97" spans="1:11" x14ac:dyDescent="0.2">
      <c r="A97" s="12">
        <v>16</v>
      </c>
      <c r="B97" s="4" t="s">
        <v>174</v>
      </c>
      <c r="C97" s="20">
        <v>42004</v>
      </c>
      <c r="D97" s="4" t="s">
        <v>6</v>
      </c>
      <c r="E97" s="1"/>
      <c r="F97" s="4" t="s">
        <v>175</v>
      </c>
      <c r="G97" s="3">
        <v>156521.10999999999</v>
      </c>
      <c r="H97" s="53" t="s">
        <v>261</v>
      </c>
      <c r="I97" s="27"/>
      <c r="J97" s="13"/>
      <c r="K97" s="1"/>
    </row>
    <row r="98" spans="1:11" x14ac:dyDescent="0.2">
      <c r="A98" s="12">
        <v>17</v>
      </c>
      <c r="B98" s="4" t="s">
        <v>176</v>
      </c>
      <c r="C98" s="20">
        <v>42002</v>
      </c>
      <c r="D98" s="4" t="s">
        <v>6</v>
      </c>
      <c r="E98" s="3"/>
      <c r="F98" s="4" t="s">
        <v>177</v>
      </c>
      <c r="G98" s="3">
        <v>139746.97</v>
      </c>
      <c r="H98" s="53"/>
      <c r="I98" s="11"/>
      <c r="J98" s="13"/>
      <c r="K98" s="1"/>
    </row>
    <row r="99" spans="1:11" x14ac:dyDescent="0.2">
      <c r="A99" s="12">
        <v>18</v>
      </c>
      <c r="B99" s="4" t="s">
        <v>178</v>
      </c>
      <c r="C99" s="20">
        <v>42003</v>
      </c>
      <c r="D99" s="4" t="s">
        <v>179</v>
      </c>
      <c r="E99" s="3"/>
      <c r="F99" s="4" t="s">
        <v>180</v>
      </c>
      <c r="G99" s="3">
        <v>139746.97</v>
      </c>
      <c r="H99" s="53"/>
      <c r="I99" s="27"/>
      <c r="J99" s="13"/>
      <c r="K99" s="1"/>
    </row>
    <row r="100" spans="1:11" x14ac:dyDescent="0.2">
      <c r="A100" s="12"/>
      <c r="B100" s="1"/>
      <c r="C100" s="20"/>
      <c r="D100" s="1"/>
      <c r="E100" s="3"/>
      <c r="F100" s="1"/>
      <c r="G100" s="3"/>
      <c r="H100" s="53"/>
      <c r="I100" s="11"/>
      <c r="J100" s="13"/>
      <c r="K100" s="1"/>
    </row>
    <row r="101" spans="1:11" x14ac:dyDescent="0.2">
      <c r="A101" s="12" t="s">
        <v>181</v>
      </c>
      <c r="B101" s="12"/>
      <c r="C101" s="44"/>
      <c r="D101" s="12" t="s">
        <v>182</v>
      </c>
      <c r="E101" s="24"/>
      <c r="F101" s="34"/>
      <c r="G101" s="28">
        <v>2240578.04</v>
      </c>
      <c r="H101" s="39">
        <v>8</v>
      </c>
      <c r="I101" s="3">
        <v>2240600.4500000002</v>
      </c>
      <c r="J101" s="40">
        <v>-22.410000000149012</v>
      </c>
      <c r="K101" s="1"/>
    </row>
    <row r="102" spans="1:11" x14ac:dyDescent="0.2">
      <c r="A102" s="12">
        <v>1</v>
      </c>
      <c r="B102" s="4" t="s">
        <v>183</v>
      </c>
      <c r="C102" s="17">
        <v>41787</v>
      </c>
      <c r="D102" s="4" t="s">
        <v>184</v>
      </c>
      <c r="E102" s="1"/>
      <c r="F102" s="42" t="s">
        <v>185</v>
      </c>
      <c r="G102" s="49">
        <v>224993.13</v>
      </c>
      <c r="H102" s="53" t="s">
        <v>258</v>
      </c>
      <c r="I102" s="27"/>
      <c r="J102" s="18"/>
      <c r="K102" s="1"/>
    </row>
    <row r="103" spans="1:11" x14ac:dyDescent="0.2">
      <c r="A103" s="12">
        <v>2</v>
      </c>
      <c r="B103" s="4" t="s">
        <v>186</v>
      </c>
      <c r="C103" s="5">
        <v>41950</v>
      </c>
      <c r="D103" s="4" t="s">
        <v>6</v>
      </c>
      <c r="E103" s="3"/>
      <c r="F103" s="4" t="s">
        <v>187</v>
      </c>
      <c r="G103" s="3">
        <v>225004.51</v>
      </c>
      <c r="H103" s="53" t="s">
        <v>256</v>
      </c>
      <c r="I103" s="27"/>
      <c r="J103" s="18"/>
      <c r="K103" s="1"/>
    </row>
    <row r="104" spans="1:11" x14ac:dyDescent="0.2">
      <c r="A104" s="12">
        <v>3</v>
      </c>
      <c r="B104" s="4" t="s">
        <v>188</v>
      </c>
      <c r="C104" s="20">
        <v>42002</v>
      </c>
      <c r="D104" s="4" t="s">
        <v>6</v>
      </c>
      <c r="E104" s="3"/>
      <c r="F104" s="4" t="s">
        <v>189</v>
      </c>
      <c r="G104" s="3">
        <v>225004.51</v>
      </c>
      <c r="H104" s="53"/>
      <c r="I104" s="18"/>
      <c r="J104" s="18"/>
      <c r="K104" s="1"/>
    </row>
    <row r="105" spans="1:11" x14ac:dyDescent="0.2">
      <c r="A105" s="12">
        <v>4</v>
      </c>
      <c r="B105" s="4" t="s">
        <v>190</v>
      </c>
      <c r="C105" s="20">
        <v>42002</v>
      </c>
      <c r="D105" s="4" t="s">
        <v>6</v>
      </c>
      <c r="E105" s="3"/>
      <c r="F105" s="4" t="s">
        <v>191</v>
      </c>
      <c r="G105" s="3">
        <v>225004.51</v>
      </c>
      <c r="H105" s="53" t="s">
        <v>257</v>
      </c>
      <c r="I105" s="27"/>
      <c r="J105" s="18"/>
      <c r="K105" s="1"/>
    </row>
    <row r="106" spans="1:11" x14ac:dyDescent="0.2">
      <c r="A106" s="12">
        <v>5</v>
      </c>
      <c r="B106" s="4" t="s">
        <v>192</v>
      </c>
      <c r="C106" s="20">
        <v>42002</v>
      </c>
      <c r="D106" s="4" t="s">
        <v>6</v>
      </c>
      <c r="E106" s="3"/>
      <c r="F106" s="4" t="s">
        <v>193</v>
      </c>
      <c r="G106" s="3">
        <v>224666.58</v>
      </c>
      <c r="H106" s="53"/>
      <c r="I106" s="18"/>
      <c r="J106" s="18"/>
      <c r="K106" s="1"/>
    </row>
    <row r="107" spans="1:11" x14ac:dyDescent="0.2">
      <c r="A107" s="12">
        <v>6</v>
      </c>
      <c r="B107" s="4" t="s">
        <v>194</v>
      </c>
      <c r="C107" s="20">
        <v>41996</v>
      </c>
      <c r="D107" s="4" t="s">
        <v>195</v>
      </c>
      <c r="E107" s="3"/>
      <c r="F107" s="4" t="s">
        <v>196</v>
      </c>
      <c r="G107" s="3">
        <v>224942.44</v>
      </c>
      <c r="H107" s="53" t="s">
        <v>259</v>
      </c>
      <c r="I107" s="27"/>
      <c r="J107" s="18"/>
      <c r="K107" s="1"/>
    </row>
    <row r="108" spans="1:11" x14ac:dyDescent="0.2">
      <c r="A108" s="12"/>
      <c r="B108" s="4" t="s">
        <v>197</v>
      </c>
      <c r="C108" s="20">
        <v>42004</v>
      </c>
      <c r="D108" s="4" t="s">
        <v>44</v>
      </c>
      <c r="E108" s="1"/>
      <c r="F108" s="4" t="s">
        <v>198</v>
      </c>
      <c r="G108" s="3">
        <v>224942.44</v>
      </c>
      <c r="H108" s="53" t="s">
        <v>260</v>
      </c>
      <c r="I108" s="27"/>
      <c r="J108" s="1"/>
      <c r="K108" s="18">
        <v>-62.070000000006985</v>
      </c>
    </row>
    <row r="109" spans="1:11" x14ac:dyDescent="0.2">
      <c r="A109" s="12">
        <v>7</v>
      </c>
      <c r="B109" s="4" t="s">
        <v>199</v>
      </c>
      <c r="C109" s="20">
        <v>42004</v>
      </c>
      <c r="D109" s="4" t="s">
        <v>6</v>
      </c>
      <c r="E109" s="3"/>
      <c r="F109" s="4" t="s">
        <v>200</v>
      </c>
      <c r="G109" s="3">
        <v>216135.04000000001</v>
      </c>
      <c r="H109" s="53" t="s">
        <v>261</v>
      </c>
      <c r="I109" s="27"/>
      <c r="J109" s="18"/>
      <c r="K109" s="1"/>
    </row>
    <row r="110" spans="1:11" x14ac:dyDescent="0.2">
      <c r="A110" s="12">
        <v>8</v>
      </c>
      <c r="B110" s="4" t="s">
        <v>201</v>
      </c>
      <c r="C110" s="20">
        <v>42004</v>
      </c>
      <c r="D110" s="4" t="s">
        <v>6</v>
      </c>
      <c r="E110" s="3"/>
      <c r="F110" s="4" t="s">
        <v>202</v>
      </c>
      <c r="G110" s="3">
        <v>224942.44</v>
      </c>
      <c r="H110" s="53" t="s">
        <v>262</v>
      </c>
      <c r="I110" s="27"/>
      <c r="J110" s="18"/>
      <c r="K110" s="1"/>
    </row>
    <row r="111" spans="1:11" x14ac:dyDescent="0.2">
      <c r="A111" s="12"/>
      <c r="B111" s="4" t="s">
        <v>203</v>
      </c>
      <c r="C111" s="20">
        <v>42004</v>
      </c>
      <c r="D111" s="4" t="s">
        <v>6</v>
      </c>
      <c r="E111" s="1"/>
      <c r="F111" s="4" t="s">
        <v>204</v>
      </c>
      <c r="G111" s="3">
        <v>224942.44</v>
      </c>
      <c r="H111" s="53" t="s">
        <v>263</v>
      </c>
      <c r="I111" s="27"/>
      <c r="J111" s="18"/>
      <c r="K111" s="1"/>
    </row>
    <row r="112" spans="1:11" x14ac:dyDescent="0.2">
      <c r="A112" s="12"/>
      <c r="B112" s="1"/>
      <c r="C112" s="20"/>
      <c r="D112" s="1"/>
      <c r="E112" s="3"/>
      <c r="F112" s="1"/>
      <c r="G112" s="3"/>
      <c r="H112" s="53"/>
      <c r="I112" s="18"/>
      <c r="J112" s="18"/>
      <c r="K112" s="1"/>
    </row>
    <row r="113" spans="1:11" x14ac:dyDescent="0.2">
      <c r="A113" s="12" t="s">
        <v>205</v>
      </c>
      <c r="B113" s="12"/>
      <c r="C113" s="44"/>
      <c r="D113" s="12" t="s">
        <v>206</v>
      </c>
      <c r="E113" s="24"/>
      <c r="F113" s="34"/>
      <c r="G113" s="28">
        <v>579579.65</v>
      </c>
      <c r="H113" s="39">
        <v>2</v>
      </c>
      <c r="I113" s="3">
        <v>579579.65</v>
      </c>
      <c r="J113" s="40">
        <v>0</v>
      </c>
      <c r="K113" s="1"/>
    </row>
    <row r="114" spans="1:11" x14ac:dyDescent="0.2">
      <c r="A114" s="12">
        <v>1</v>
      </c>
      <c r="B114" s="4" t="s">
        <v>207</v>
      </c>
      <c r="C114" s="5">
        <v>41968</v>
      </c>
      <c r="D114" s="4" t="s">
        <v>208</v>
      </c>
      <c r="E114" s="24"/>
      <c r="F114" s="4" t="s">
        <v>209</v>
      </c>
      <c r="G114" s="3">
        <v>316809.75</v>
      </c>
      <c r="H114" s="72" t="s">
        <v>256</v>
      </c>
      <c r="I114" s="27"/>
      <c r="J114" s="18"/>
      <c r="K114" s="1"/>
    </row>
    <row r="115" spans="1:11" x14ac:dyDescent="0.2">
      <c r="A115" s="12">
        <v>2</v>
      </c>
      <c r="B115" s="4" t="s">
        <v>210</v>
      </c>
      <c r="C115" s="20">
        <v>42000</v>
      </c>
      <c r="D115" s="4" t="s">
        <v>6</v>
      </c>
      <c r="E115" s="24"/>
      <c r="F115" s="4" t="s">
        <v>211</v>
      </c>
      <c r="G115" s="3">
        <v>262769.90000000002</v>
      </c>
      <c r="H115" s="39"/>
      <c r="I115" s="49"/>
      <c r="J115" s="18"/>
      <c r="K115" s="1"/>
    </row>
    <row r="116" spans="1:11" x14ac:dyDescent="0.2">
      <c r="A116" s="12"/>
      <c r="B116" s="1"/>
      <c r="C116" s="20"/>
      <c r="D116" s="1"/>
      <c r="E116" s="24"/>
      <c r="F116" s="1"/>
      <c r="G116" s="3"/>
      <c r="H116" s="39"/>
      <c r="I116" s="49"/>
      <c r="J116" s="18"/>
      <c r="K116" s="1"/>
    </row>
    <row r="117" spans="1:11" x14ac:dyDescent="0.2">
      <c r="A117" s="12" t="s">
        <v>212</v>
      </c>
      <c r="B117" s="12"/>
      <c r="C117" s="44"/>
      <c r="D117" s="12" t="s">
        <v>213</v>
      </c>
      <c r="E117" s="24"/>
      <c r="F117" s="34"/>
      <c r="G117" s="28">
        <v>954541.32999999984</v>
      </c>
      <c r="H117" s="39">
        <v>6</v>
      </c>
      <c r="I117" s="3">
        <v>954541.33</v>
      </c>
      <c r="J117" s="40">
        <v>0</v>
      </c>
      <c r="K117" s="1"/>
    </row>
    <row r="118" spans="1:11" x14ac:dyDescent="0.2">
      <c r="A118" s="12">
        <v>1</v>
      </c>
      <c r="B118" s="4" t="s">
        <v>214</v>
      </c>
      <c r="C118" s="5">
        <v>41942</v>
      </c>
      <c r="D118" s="4" t="s">
        <v>6</v>
      </c>
      <c r="E118" s="3"/>
      <c r="F118" s="4" t="s">
        <v>215</v>
      </c>
      <c r="G118" s="3">
        <v>156583.18</v>
      </c>
      <c r="H118" s="54" t="s">
        <v>256</v>
      </c>
      <c r="I118" s="27"/>
      <c r="J118" s="18"/>
      <c r="K118" s="1"/>
    </row>
    <row r="119" spans="1:11" x14ac:dyDescent="0.2">
      <c r="A119" s="12">
        <v>2</v>
      </c>
      <c r="B119" s="4" t="s">
        <v>216</v>
      </c>
      <c r="C119" s="5">
        <v>41968</v>
      </c>
      <c r="D119" s="4" t="s">
        <v>6</v>
      </c>
      <c r="E119" s="3"/>
      <c r="F119" s="4" t="s">
        <v>217</v>
      </c>
      <c r="G119" s="3">
        <v>164109.04</v>
      </c>
      <c r="H119" s="54"/>
      <c r="I119" s="11"/>
      <c r="J119" s="18"/>
      <c r="K119" s="1"/>
    </row>
    <row r="120" spans="1:11" x14ac:dyDescent="0.2">
      <c r="A120" s="12">
        <v>3</v>
      </c>
      <c r="B120" s="4" t="s">
        <v>218</v>
      </c>
      <c r="C120" s="5">
        <v>41949</v>
      </c>
      <c r="D120" s="4" t="s">
        <v>6</v>
      </c>
      <c r="E120" s="3"/>
      <c r="F120" s="4" t="s">
        <v>219</v>
      </c>
      <c r="G120" s="3">
        <v>156583.18</v>
      </c>
      <c r="H120" s="54" t="s">
        <v>257</v>
      </c>
      <c r="I120" s="27"/>
      <c r="J120" s="18"/>
      <c r="K120" s="1"/>
    </row>
    <row r="121" spans="1:11" x14ac:dyDescent="0.2">
      <c r="A121" s="12">
        <v>4</v>
      </c>
      <c r="B121" s="4" t="s">
        <v>220</v>
      </c>
      <c r="C121" s="5">
        <v>41949</v>
      </c>
      <c r="D121" s="4" t="s">
        <v>6</v>
      </c>
      <c r="E121" s="3"/>
      <c r="F121" s="4" t="s">
        <v>221</v>
      </c>
      <c r="G121" s="3">
        <v>164109.04</v>
      </c>
      <c r="H121" s="54" t="s">
        <v>258</v>
      </c>
      <c r="I121" s="27"/>
      <c r="J121" s="18"/>
      <c r="K121" s="1"/>
    </row>
    <row r="122" spans="1:11" x14ac:dyDescent="0.2">
      <c r="A122" s="12">
        <v>5</v>
      </c>
      <c r="B122" s="4" t="s">
        <v>222</v>
      </c>
      <c r="C122" s="5">
        <v>41950</v>
      </c>
      <c r="D122" s="4" t="s">
        <v>6</v>
      </c>
      <c r="E122" s="3"/>
      <c r="F122" s="4" t="s">
        <v>223</v>
      </c>
      <c r="G122" s="3">
        <v>156583.18</v>
      </c>
      <c r="H122" s="52" t="s">
        <v>259</v>
      </c>
      <c r="I122" s="27"/>
      <c r="J122" s="13"/>
      <c r="K122" s="1"/>
    </row>
    <row r="123" spans="1:11" x14ac:dyDescent="0.2">
      <c r="A123" s="12">
        <v>6</v>
      </c>
      <c r="B123" s="4" t="s">
        <v>224</v>
      </c>
      <c r="C123" s="20">
        <v>42002</v>
      </c>
      <c r="D123" s="4" t="s">
        <v>225</v>
      </c>
      <c r="E123" s="3"/>
      <c r="F123" s="4" t="s">
        <v>226</v>
      </c>
      <c r="G123" s="3">
        <v>156573.71</v>
      </c>
      <c r="H123" s="3"/>
      <c r="I123" s="11"/>
      <c r="J123" s="13"/>
      <c r="K123" s="1"/>
    </row>
    <row r="124" spans="1:11" x14ac:dyDescent="0.2">
      <c r="A124" s="36"/>
      <c r="B124" s="55"/>
      <c r="C124" s="56"/>
      <c r="D124" s="55"/>
      <c r="E124" s="57"/>
      <c r="F124" s="55"/>
      <c r="G124" s="29"/>
      <c r="H124" s="43"/>
      <c r="I124" s="11"/>
      <c r="J124" s="15"/>
      <c r="K124" s="1"/>
    </row>
    <row r="125" spans="1:11" x14ac:dyDescent="0.2">
      <c r="A125" s="12"/>
      <c r="B125" s="14"/>
      <c r="C125" s="58"/>
      <c r="D125" s="14"/>
      <c r="E125" s="37"/>
      <c r="F125" s="26"/>
      <c r="G125" s="29"/>
      <c r="H125" s="52"/>
      <c r="I125" s="11"/>
      <c r="J125" s="15"/>
      <c r="K125" s="1"/>
    </row>
    <row r="126" spans="1:11" x14ac:dyDescent="0.2">
      <c r="A126" s="14"/>
      <c r="B126" s="14"/>
      <c r="C126" s="362" t="s">
        <v>227</v>
      </c>
      <c r="D126" s="362"/>
      <c r="E126" s="362"/>
      <c r="F126" s="362"/>
      <c r="G126" s="28">
        <v>22531432.089999996</v>
      </c>
      <c r="H126" s="51">
        <v>70</v>
      </c>
      <c r="I126" s="11">
        <v>22531979.16</v>
      </c>
      <c r="J126" s="40">
        <v>-547.07000000402331</v>
      </c>
      <c r="K126" s="1"/>
    </row>
    <row r="127" spans="1:11" x14ac:dyDescent="0.2">
      <c r="A127" s="14"/>
      <c r="B127" s="14"/>
      <c r="C127" s="36"/>
      <c r="D127" s="14"/>
      <c r="E127" s="14"/>
      <c r="F127" s="45"/>
      <c r="G127" s="29"/>
      <c r="H127" s="38"/>
      <c r="I127" s="11"/>
      <c r="J127" s="15"/>
      <c r="K127" s="1"/>
    </row>
    <row r="128" spans="1:11" x14ac:dyDescent="0.2">
      <c r="A128" s="16" t="s">
        <v>228</v>
      </c>
      <c r="B128" s="16"/>
      <c r="C128" s="59"/>
      <c r="D128" s="16" t="s">
        <v>229</v>
      </c>
      <c r="E128" s="60"/>
      <c r="F128" s="61"/>
      <c r="G128" s="28">
        <v>858941.52</v>
      </c>
      <c r="H128" s="62">
        <v>4</v>
      </c>
      <c r="I128" s="3">
        <v>858941.52</v>
      </c>
      <c r="J128" s="63">
        <v>0</v>
      </c>
      <c r="K128" s="1"/>
    </row>
    <row r="129" spans="1:11" x14ac:dyDescent="0.2">
      <c r="A129" s="16">
        <v>1</v>
      </c>
      <c r="B129" s="4" t="s">
        <v>230</v>
      </c>
      <c r="C129" s="17">
        <v>41689</v>
      </c>
      <c r="D129" s="4" t="s">
        <v>231</v>
      </c>
      <c r="E129" s="4"/>
      <c r="F129" s="4" t="s">
        <v>232</v>
      </c>
      <c r="G129" s="29">
        <v>31527.73000000001</v>
      </c>
      <c r="H129" s="64"/>
      <c r="I129" s="10"/>
      <c r="J129" s="15"/>
      <c r="K129" s="1"/>
    </row>
    <row r="130" spans="1:11" x14ac:dyDescent="0.2">
      <c r="A130" s="16">
        <v>1</v>
      </c>
      <c r="B130" s="4" t="s">
        <v>233</v>
      </c>
      <c r="C130" s="5">
        <v>41953</v>
      </c>
      <c r="D130" s="4" t="s">
        <v>234</v>
      </c>
      <c r="E130" s="1"/>
      <c r="F130" s="4" t="s">
        <v>235</v>
      </c>
      <c r="G130" s="3">
        <v>205000</v>
      </c>
      <c r="H130" s="64"/>
      <c r="I130" s="11"/>
      <c r="J130" s="15"/>
      <c r="K130" s="1"/>
    </row>
    <row r="131" spans="1:11" x14ac:dyDescent="0.2">
      <c r="A131" s="16">
        <v>2</v>
      </c>
      <c r="B131" s="4" t="s">
        <v>53</v>
      </c>
      <c r="C131" s="20">
        <v>41975</v>
      </c>
      <c r="D131" s="4" t="s">
        <v>236</v>
      </c>
      <c r="E131" s="1"/>
      <c r="F131" s="4" t="s">
        <v>237</v>
      </c>
      <c r="G131" s="3">
        <v>297413.78999999998</v>
      </c>
      <c r="H131" s="64" t="s">
        <v>256</v>
      </c>
      <c r="I131" s="27"/>
      <c r="J131" s="15"/>
      <c r="K131" s="1"/>
    </row>
    <row r="132" spans="1:11" x14ac:dyDescent="0.2">
      <c r="A132" s="16">
        <v>3</v>
      </c>
      <c r="B132" s="4" t="s">
        <v>238</v>
      </c>
      <c r="C132" s="20">
        <v>41986</v>
      </c>
      <c r="D132" s="4" t="s">
        <v>239</v>
      </c>
      <c r="E132" s="1"/>
      <c r="F132" s="4" t="s">
        <v>240</v>
      </c>
      <c r="G132" s="3">
        <v>145000</v>
      </c>
      <c r="H132" s="64" t="s">
        <v>257</v>
      </c>
      <c r="I132" s="27"/>
      <c r="J132" s="15"/>
      <c r="K132" s="1"/>
    </row>
    <row r="133" spans="1:11" x14ac:dyDescent="0.2">
      <c r="A133" s="16">
        <v>4</v>
      </c>
      <c r="B133" s="4" t="s">
        <v>241</v>
      </c>
      <c r="C133" s="20">
        <v>42000</v>
      </c>
      <c r="D133" s="4" t="s">
        <v>242</v>
      </c>
      <c r="E133" s="1"/>
      <c r="F133" s="4" t="s">
        <v>243</v>
      </c>
      <c r="G133" s="3">
        <v>180000</v>
      </c>
      <c r="H133" s="64"/>
      <c r="I133" s="11"/>
      <c r="J133" s="15"/>
      <c r="K133" s="1"/>
    </row>
    <row r="134" spans="1:11" x14ac:dyDescent="0.2">
      <c r="A134" s="16"/>
      <c r="B134" s="1"/>
      <c r="C134" s="20"/>
      <c r="D134" s="1"/>
      <c r="E134" s="1"/>
      <c r="F134" s="1"/>
      <c r="G134" s="3"/>
      <c r="H134" s="64"/>
      <c r="I134" s="11"/>
      <c r="J134" s="15"/>
      <c r="K134" s="1"/>
    </row>
    <row r="135" spans="1:11" x14ac:dyDescent="0.2">
      <c r="A135" s="12" t="s">
        <v>244</v>
      </c>
      <c r="B135" s="12"/>
      <c r="C135" s="65"/>
      <c r="D135" s="12" t="s">
        <v>245</v>
      </c>
      <c r="E135" s="24"/>
      <c r="F135" s="34"/>
      <c r="G135" s="28">
        <v>335000</v>
      </c>
      <c r="H135" s="38">
        <v>2</v>
      </c>
      <c r="I135" s="3">
        <v>334586.21000000002</v>
      </c>
      <c r="J135" s="40">
        <v>413.78999999997905</v>
      </c>
      <c r="K135" s="1"/>
    </row>
    <row r="136" spans="1:11" x14ac:dyDescent="0.2">
      <c r="A136" s="12">
        <v>1</v>
      </c>
      <c r="B136" s="4" t="s">
        <v>246</v>
      </c>
      <c r="C136" s="20">
        <v>41983</v>
      </c>
      <c r="D136" s="4" t="s">
        <v>247</v>
      </c>
      <c r="E136" s="4"/>
      <c r="F136" s="4" t="s">
        <v>248</v>
      </c>
      <c r="G136" s="3">
        <v>150000</v>
      </c>
      <c r="H136" s="66"/>
      <c r="I136" s="18"/>
      <c r="J136" s="18"/>
      <c r="K136" s="1"/>
    </row>
    <row r="137" spans="1:11" x14ac:dyDescent="0.2">
      <c r="A137" s="12">
        <v>2</v>
      </c>
      <c r="B137" s="4" t="s">
        <v>249</v>
      </c>
      <c r="C137" s="20">
        <v>41983</v>
      </c>
      <c r="D137" s="4" t="s">
        <v>236</v>
      </c>
      <c r="E137" s="3"/>
      <c r="F137" s="4" t="s">
        <v>250</v>
      </c>
      <c r="G137" s="3">
        <v>185000</v>
      </c>
      <c r="H137" s="66"/>
      <c r="I137" s="18"/>
      <c r="J137" s="18"/>
      <c r="K137" s="1"/>
    </row>
    <row r="138" spans="1:11" s="327" customFormat="1" x14ac:dyDescent="0.2">
      <c r="A138" s="12"/>
      <c r="B138" s="4"/>
      <c r="C138" s="20"/>
      <c r="D138" s="4"/>
      <c r="E138" s="3"/>
      <c r="F138" s="4"/>
      <c r="G138" s="3"/>
      <c r="H138" s="66"/>
      <c r="I138" s="18"/>
      <c r="J138" s="18"/>
      <c r="K138" s="1"/>
    </row>
    <row r="139" spans="1:11" s="327" customFormat="1" x14ac:dyDescent="0.2">
      <c r="A139" s="12"/>
      <c r="B139" s="4"/>
      <c r="C139" s="20"/>
      <c r="D139" s="4"/>
      <c r="E139" s="3"/>
      <c r="F139" s="4"/>
      <c r="G139" s="3"/>
      <c r="H139" s="66"/>
      <c r="I139" s="18"/>
      <c r="J139" s="18"/>
      <c r="K139" s="1"/>
    </row>
    <row r="140" spans="1:11" x14ac:dyDescent="0.2">
      <c r="A140" s="14"/>
      <c r="B140" s="14"/>
      <c r="C140" s="362" t="s">
        <v>251</v>
      </c>
      <c r="D140" s="362"/>
      <c r="E140" s="362"/>
      <c r="F140" s="362"/>
      <c r="G140" s="28">
        <v>23725373.609999996</v>
      </c>
      <c r="H140" s="67">
        <v>76</v>
      </c>
      <c r="I140" s="18"/>
      <c r="J140" s="18"/>
      <c r="K140" s="1"/>
    </row>
    <row r="141" spans="1:11" x14ac:dyDescent="0.2">
      <c r="A141" s="14"/>
      <c r="B141" s="14"/>
      <c r="C141" s="36"/>
      <c r="D141" s="362" t="s">
        <v>252</v>
      </c>
      <c r="E141" s="362"/>
      <c r="F141" s="26"/>
      <c r="G141" s="28">
        <v>23725506.890000001</v>
      </c>
      <c r="H141" s="66"/>
      <c r="I141" s="18"/>
      <c r="J141" s="18"/>
      <c r="K141" s="1"/>
    </row>
    <row r="142" spans="1:11" x14ac:dyDescent="0.2">
      <c r="A142" s="14"/>
      <c r="B142" s="14"/>
      <c r="C142" s="36"/>
      <c r="D142" s="14"/>
      <c r="E142" s="37"/>
      <c r="F142" s="26"/>
      <c r="G142" s="29">
        <v>-133.28000000491738</v>
      </c>
      <c r="H142" s="38"/>
      <c r="I142" s="11"/>
      <c r="J142" s="18"/>
      <c r="K142" s="1"/>
    </row>
    <row r="143" spans="1:11" x14ac:dyDescent="0.2">
      <c r="A143" s="14"/>
      <c r="B143" s="14"/>
      <c r="C143" s="36"/>
      <c r="D143" s="14"/>
      <c r="E143" s="37"/>
      <c r="F143" s="26"/>
      <c r="G143" s="31"/>
      <c r="H143" s="38"/>
      <c r="I143" s="19"/>
      <c r="J143" s="14"/>
      <c r="K143" s="1"/>
    </row>
    <row r="144" spans="1:11" x14ac:dyDescent="0.2">
      <c r="A144" s="14"/>
      <c r="B144" s="14"/>
      <c r="C144" s="36"/>
      <c r="D144" s="14"/>
      <c r="E144" s="14"/>
      <c r="F144" s="26"/>
      <c r="G144" s="31"/>
      <c r="H144" s="38"/>
      <c r="I144" s="19"/>
      <c r="J144" s="14"/>
      <c r="K144" s="1"/>
    </row>
    <row r="145" spans="1:11" x14ac:dyDescent="0.2">
      <c r="A145" s="14"/>
      <c r="B145" s="14"/>
      <c r="C145" s="36"/>
      <c r="D145" s="14"/>
      <c r="E145" s="14"/>
      <c r="F145" s="26"/>
      <c r="G145" s="31"/>
      <c r="H145" s="38"/>
      <c r="I145" s="19"/>
      <c r="J145" s="14"/>
      <c r="K145" s="1"/>
    </row>
    <row r="146" spans="1:11" x14ac:dyDescent="0.2">
      <c r="A146" s="14"/>
      <c r="B146" s="14"/>
      <c r="C146" s="36"/>
      <c r="D146" s="14" t="s">
        <v>253</v>
      </c>
      <c r="E146" s="14">
        <v>97</v>
      </c>
      <c r="F146" s="26"/>
      <c r="G146" s="31"/>
      <c r="H146" s="38"/>
      <c r="I146" s="19"/>
      <c r="J146" s="14"/>
      <c r="K146" s="1"/>
    </row>
    <row r="147" spans="1:11" x14ac:dyDescent="0.2">
      <c r="A147" s="14"/>
      <c r="B147" s="14"/>
      <c r="C147" s="36"/>
      <c r="D147" s="14" t="s">
        <v>254</v>
      </c>
      <c r="E147" s="14">
        <v>91</v>
      </c>
      <c r="F147" s="26"/>
      <c r="G147" s="31"/>
      <c r="H147" s="55"/>
      <c r="I147" s="19"/>
      <c r="J147" s="14"/>
      <c r="K147" s="1"/>
    </row>
    <row r="148" spans="1:11" x14ac:dyDescent="0.2">
      <c r="A148" s="14"/>
      <c r="B148" s="14"/>
      <c r="C148" s="36"/>
      <c r="D148" s="14" t="s">
        <v>255</v>
      </c>
      <c r="E148" s="14">
        <v>6</v>
      </c>
      <c r="F148" s="26"/>
      <c r="G148" s="31"/>
      <c r="H148" s="38"/>
      <c r="I148" s="8"/>
      <c r="J148" s="14"/>
      <c r="K148" s="1"/>
    </row>
    <row r="149" spans="1:11" x14ac:dyDescent="0.2">
      <c r="A149" s="14"/>
      <c r="B149" s="14"/>
      <c r="C149" s="36"/>
      <c r="D149" s="14"/>
      <c r="E149" s="14"/>
      <c r="F149" s="26"/>
      <c r="G149" s="31"/>
      <c r="H149" s="68"/>
      <c r="I149" s="8"/>
      <c r="J149" s="14"/>
      <c r="K149" s="1"/>
    </row>
    <row r="150" spans="1:11" x14ac:dyDescent="0.2">
      <c r="A150" s="69"/>
      <c r="B150" s="69"/>
      <c r="C150" s="70"/>
      <c r="D150" s="69"/>
      <c r="E150" s="69"/>
      <c r="F150" s="71"/>
      <c r="G150" s="31"/>
      <c r="H150" s="62"/>
      <c r="I150" s="8"/>
      <c r="J150" s="69"/>
      <c r="K150" s="1"/>
    </row>
  </sheetData>
  <mergeCells count="5">
    <mergeCell ref="D141:E141"/>
    <mergeCell ref="A2:J2"/>
    <mergeCell ref="A3:J3"/>
    <mergeCell ref="C126:F126"/>
    <mergeCell ref="C140:F14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opLeftCell="A95" workbookViewId="0">
      <selection activeCell="G121" sqref="G121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9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973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+SUM(G9:G18)</f>
        <v>2092156.28</v>
      </c>
      <c r="H7" s="150">
        <v>11</v>
      </c>
      <c r="I7" s="316">
        <v>2092140.7299999995</v>
      </c>
      <c r="J7" s="124">
        <f>+G7-I7</f>
        <v>15.550000000512227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327" t="s">
        <v>427</v>
      </c>
      <c r="C9" s="328">
        <v>42107</v>
      </c>
      <c r="D9" s="327" t="s">
        <v>6</v>
      </c>
      <c r="E9" s="3"/>
      <c r="F9" s="315" t="s">
        <v>425</v>
      </c>
      <c r="G9" s="311">
        <v>183981.62</v>
      </c>
      <c r="H9" s="150"/>
      <c r="I9" s="11"/>
      <c r="J9" s="125"/>
      <c r="K9" s="1"/>
      <c r="L9" s="1"/>
      <c r="M9" s="1"/>
      <c r="N9" s="1"/>
    </row>
    <row r="10" spans="1:14" x14ac:dyDescent="0.2">
      <c r="A10" s="41">
        <v>2</v>
      </c>
      <c r="B10" s="327" t="s">
        <v>494</v>
      </c>
      <c r="C10" s="328">
        <v>42184</v>
      </c>
      <c r="D10" s="327" t="s">
        <v>6</v>
      </c>
      <c r="E10" s="3"/>
      <c r="F10" s="315" t="s">
        <v>492</v>
      </c>
      <c r="G10" s="329">
        <v>242048.97</v>
      </c>
      <c r="H10" s="150"/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27" t="s">
        <v>495</v>
      </c>
      <c r="C11" s="328">
        <v>42185</v>
      </c>
      <c r="D11" s="327" t="s">
        <v>491</v>
      </c>
      <c r="E11" s="3"/>
      <c r="F11" s="337" t="s">
        <v>493</v>
      </c>
      <c r="G11" s="329">
        <v>191433.61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5</v>
      </c>
      <c r="B12" s="327" t="s">
        <v>553</v>
      </c>
      <c r="C12" s="328">
        <v>42208</v>
      </c>
      <c r="D12" s="327" t="s">
        <v>541</v>
      </c>
      <c r="E12" s="3"/>
      <c r="F12" s="315" t="s">
        <v>339</v>
      </c>
      <c r="G12" s="329">
        <v>207461.08</v>
      </c>
      <c r="H12" s="150"/>
      <c r="I12" s="11"/>
      <c r="J12" s="125"/>
      <c r="K12" s="1"/>
      <c r="L12" s="1"/>
      <c r="M12" s="1"/>
      <c r="N12" s="1"/>
    </row>
    <row r="13" spans="1:14" x14ac:dyDescent="0.2">
      <c r="A13" s="41">
        <v>6</v>
      </c>
      <c r="B13" s="327" t="s">
        <v>554</v>
      </c>
      <c r="C13" s="328">
        <v>42208</v>
      </c>
      <c r="D13" s="327" t="s">
        <v>542</v>
      </c>
      <c r="E13" s="3"/>
      <c r="F13" s="315" t="s">
        <v>544</v>
      </c>
      <c r="G13" s="329">
        <v>207461.08</v>
      </c>
      <c r="H13" s="150" t="s">
        <v>257</v>
      </c>
      <c r="I13" s="11"/>
      <c r="J13" s="125"/>
      <c r="K13" s="1"/>
      <c r="L13" s="1"/>
      <c r="M13" s="1"/>
      <c r="N13" s="1"/>
    </row>
    <row r="14" spans="1:14" x14ac:dyDescent="0.2">
      <c r="A14" s="41">
        <v>7</v>
      </c>
      <c r="B14" s="327" t="s">
        <v>557</v>
      </c>
      <c r="C14" s="328">
        <v>42216</v>
      </c>
      <c r="D14" s="327" t="s">
        <v>6</v>
      </c>
      <c r="E14" s="3"/>
      <c r="F14" s="315" t="s">
        <v>551</v>
      </c>
      <c r="G14" s="329">
        <v>209521.64</v>
      </c>
      <c r="H14" s="150"/>
      <c r="I14" s="11"/>
      <c r="J14" s="125"/>
      <c r="K14" s="1"/>
      <c r="L14" s="1"/>
      <c r="M14" s="1"/>
      <c r="N14" s="1"/>
    </row>
    <row r="15" spans="1:14" x14ac:dyDescent="0.2">
      <c r="A15" s="41">
        <v>8</v>
      </c>
      <c r="B15" s="327" t="s">
        <v>630</v>
      </c>
      <c r="C15" s="328">
        <v>42224</v>
      </c>
      <c r="D15" s="327" t="s">
        <v>631</v>
      </c>
      <c r="E15" s="3"/>
      <c r="F15" s="315" t="s">
        <v>632</v>
      </c>
      <c r="G15" s="329">
        <v>207070.75</v>
      </c>
      <c r="H15" s="150" t="s">
        <v>256</v>
      </c>
      <c r="I15" s="11"/>
      <c r="J15" s="125"/>
      <c r="K15" s="1"/>
      <c r="L15" s="1"/>
      <c r="M15" s="1"/>
      <c r="N15" s="1"/>
    </row>
    <row r="16" spans="1:14" x14ac:dyDescent="0.2">
      <c r="A16" s="41">
        <v>10</v>
      </c>
      <c r="B16" s="327" t="s">
        <v>634</v>
      </c>
      <c r="C16" s="328">
        <v>42244</v>
      </c>
      <c r="D16" s="327" t="s">
        <v>6</v>
      </c>
      <c r="E16" s="3"/>
      <c r="F16" s="315" t="s">
        <v>635</v>
      </c>
      <c r="G16" s="329">
        <v>212994.28</v>
      </c>
      <c r="H16" s="150"/>
      <c r="I16" s="11"/>
      <c r="J16" s="125"/>
      <c r="K16" s="1"/>
      <c r="L16" s="1"/>
      <c r="M16" s="1"/>
      <c r="N16" s="1"/>
    </row>
    <row r="17" spans="1:14" x14ac:dyDescent="0.2">
      <c r="A17" s="41">
        <v>11</v>
      </c>
      <c r="B17" s="313" t="s">
        <v>119</v>
      </c>
      <c r="C17" s="314">
        <v>42270</v>
      </c>
      <c r="D17" s="313" t="s">
        <v>6</v>
      </c>
      <c r="E17" s="3"/>
      <c r="F17" s="315" t="s">
        <v>672</v>
      </c>
      <c r="G17" s="316">
        <v>212994.28</v>
      </c>
      <c r="H17" s="150"/>
      <c r="I17" s="11"/>
      <c r="J17" s="125"/>
      <c r="K17" s="1"/>
      <c r="L17" s="1"/>
      <c r="M17" s="1"/>
      <c r="N17" s="1"/>
    </row>
    <row r="18" spans="1:14" x14ac:dyDescent="0.2">
      <c r="A18" s="41">
        <v>12</v>
      </c>
      <c r="B18" s="313" t="s">
        <v>671</v>
      </c>
      <c r="C18" s="314">
        <v>42277</v>
      </c>
      <c r="D18" s="313" t="s">
        <v>6</v>
      </c>
      <c r="E18" s="3"/>
      <c r="F18" s="315" t="s">
        <v>673</v>
      </c>
      <c r="G18" s="316">
        <v>217188.97</v>
      </c>
      <c r="H18" s="150"/>
      <c r="I18" s="11"/>
      <c r="J18" s="125"/>
      <c r="K18" s="1"/>
      <c r="L18" s="1"/>
      <c r="M18" s="1"/>
      <c r="N18" s="1"/>
    </row>
    <row r="19" spans="1:14" x14ac:dyDescent="0.2">
      <c r="A19" s="41"/>
      <c r="B19" s="1"/>
      <c r="C19" s="20"/>
      <c r="E19" s="3"/>
      <c r="F19" s="6"/>
      <c r="G19" s="316"/>
      <c r="H19" s="150"/>
      <c r="I19" s="11"/>
      <c r="J19" s="125"/>
      <c r="K19" s="1"/>
      <c r="L19" s="1"/>
      <c r="M19" s="1"/>
      <c r="N19" s="1"/>
    </row>
    <row r="20" spans="1:14" x14ac:dyDescent="0.2">
      <c r="A20" s="45"/>
      <c r="B20" s="14"/>
      <c r="C20" s="44"/>
      <c r="D20" s="46"/>
      <c r="E20" s="36"/>
      <c r="F20" s="47"/>
      <c r="G20" s="92"/>
      <c r="H20" s="150"/>
      <c r="I20" s="11"/>
      <c r="J20" s="125"/>
      <c r="K20" s="1"/>
      <c r="L20" s="1"/>
      <c r="M20" s="1"/>
      <c r="N20" s="1"/>
    </row>
    <row r="21" spans="1:14" x14ac:dyDescent="0.2">
      <c r="A21" s="12" t="s">
        <v>46</v>
      </c>
      <c r="B21" s="12"/>
      <c r="C21" s="44"/>
      <c r="D21" s="12" t="s">
        <v>47</v>
      </c>
      <c r="E21" s="24"/>
      <c r="F21" s="34"/>
      <c r="G21" s="90">
        <f>+SUM(G23:G27)</f>
        <v>1499053.32</v>
      </c>
      <c r="H21" s="150">
        <v>5</v>
      </c>
      <c r="I21" s="316">
        <v>1499053.3199999998</v>
      </c>
      <c r="J21" s="124">
        <f>+G21-I21</f>
        <v>0</v>
      </c>
      <c r="K21" s="1"/>
      <c r="L21" s="1"/>
      <c r="M21" s="1"/>
      <c r="N21" s="1"/>
    </row>
    <row r="22" spans="1:14" x14ac:dyDescent="0.2">
      <c r="A22" s="12"/>
      <c r="B22" s="12"/>
      <c r="C22" s="44"/>
      <c r="D22" s="12"/>
      <c r="E22" s="24"/>
      <c r="F22" s="34"/>
      <c r="G22" s="90"/>
      <c r="H22" s="150"/>
      <c r="I22" s="316"/>
      <c r="J22" s="125"/>
      <c r="K22" s="1"/>
      <c r="L22" s="1"/>
      <c r="M22" s="1"/>
      <c r="N22" s="1"/>
    </row>
    <row r="23" spans="1:14" x14ac:dyDescent="0.2">
      <c r="A23" s="12">
        <v>1</v>
      </c>
      <c r="B23" s="4" t="s">
        <v>63</v>
      </c>
      <c r="C23" s="20">
        <v>41976</v>
      </c>
      <c r="D23" s="4" t="s">
        <v>6</v>
      </c>
      <c r="E23" s="3"/>
      <c r="F23" s="21" t="s">
        <v>64</v>
      </c>
      <c r="G23" s="93">
        <v>316936.19</v>
      </c>
      <c r="H23" s="150"/>
      <c r="I23" s="11"/>
      <c r="J23" s="125"/>
      <c r="K23" s="1"/>
      <c r="L23" s="1"/>
      <c r="M23" s="1"/>
      <c r="N23" s="1"/>
    </row>
    <row r="24" spans="1:14" x14ac:dyDescent="0.2">
      <c r="A24" s="12">
        <v>2</v>
      </c>
      <c r="B24" s="313" t="s">
        <v>286</v>
      </c>
      <c r="C24" s="314">
        <v>42032</v>
      </c>
      <c r="D24" s="313" t="s">
        <v>6</v>
      </c>
      <c r="E24" s="1"/>
      <c r="F24" s="315" t="s">
        <v>285</v>
      </c>
      <c r="G24" s="316">
        <v>280675.7</v>
      </c>
      <c r="H24" s="150" t="s">
        <v>258</v>
      </c>
      <c r="I24" s="11"/>
      <c r="J24" s="125"/>
      <c r="K24" s="1"/>
      <c r="L24" s="1"/>
      <c r="M24" s="1"/>
      <c r="N24" s="1"/>
    </row>
    <row r="25" spans="1:14" x14ac:dyDescent="0.2">
      <c r="A25" s="12">
        <v>3</v>
      </c>
      <c r="B25" s="313" t="s">
        <v>498</v>
      </c>
      <c r="C25" s="314">
        <v>42185</v>
      </c>
      <c r="D25" s="313" t="s">
        <v>298</v>
      </c>
      <c r="E25" s="1"/>
      <c r="F25" s="315" t="s">
        <v>62</v>
      </c>
      <c r="G25" s="316">
        <v>303655.83</v>
      </c>
      <c r="H25" s="150" t="s">
        <v>257</v>
      </c>
      <c r="I25" s="11"/>
      <c r="J25" s="125"/>
      <c r="K25" s="1"/>
      <c r="L25" s="1"/>
      <c r="M25" s="1"/>
      <c r="N25" s="1"/>
    </row>
    <row r="26" spans="1:14" x14ac:dyDescent="0.2">
      <c r="A26" s="12">
        <v>4</v>
      </c>
      <c r="B26" s="313" t="s">
        <v>637</v>
      </c>
      <c r="C26" s="314">
        <v>42224</v>
      </c>
      <c r="D26" s="313" t="s">
        <v>636</v>
      </c>
      <c r="E26" s="1"/>
      <c r="F26" s="315" t="s">
        <v>638</v>
      </c>
      <c r="G26" s="316">
        <v>280849.84000000003</v>
      </c>
      <c r="H26" s="151" t="s">
        <v>256</v>
      </c>
      <c r="I26" s="1"/>
      <c r="J26" s="126"/>
      <c r="K26" s="10"/>
      <c r="L26" s="1"/>
      <c r="M26" s="10"/>
      <c r="N26" s="2"/>
    </row>
    <row r="27" spans="1:14" x14ac:dyDescent="0.2">
      <c r="A27" s="12">
        <v>5</v>
      </c>
      <c r="B27" s="313" t="s">
        <v>675</v>
      </c>
      <c r="C27" s="314">
        <v>42271</v>
      </c>
      <c r="D27" s="313" t="s">
        <v>674</v>
      </c>
      <c r="F27" s="315" t="s">
        <v>60</v>
      </c>
      <c r="G27" s="316">
        <v>316935.76</v>
      </c>
      <c r="H27" s="151"/>
      <c r="I27" s="1"/>
      <c r="J27" s="126"/>
      <c r="K27" s="10"/>
      <c r="L27" s="1"/>
      <c r="M27" s="10"/>
      <c r="N27" s="2"/>
    </row>
    <row r="28" spans="1:14" x14ac:dyDescent="0.2">
      <c r="A28" s="41"/>
      <c r="C28" s="314"/>
      <c r="E28" s="1"/>
      <c r="G28" s="316"/>
      <c r="H28" s="151"/>
      <c r="I28" s="1"/>
      <c r="J28" s="126"/>
      <c r="K28" s="10"/>
      <c r="L28" s="1"/>
      <c r="M28" s="10"/>
      <c r="N28" s="2"/>
    </row>
    <row r="29" spans="1:14" x14ac:dyDescent="0.2">
      <c r="A29" s="41"/>
      <c r="C29" s="314"/>
      <c r="E29" s="1"/>
      <c r="G29" s="316"/>
      <c r="H29" s="151"/>
      <c r="I29" s="1"/>
      <c r="J29" s="126"/>
      <c r="K29" s="10"/>
      <c r="L29" s="1"/>
      <c r="M29" s="10"/>
      <c r="N29" s="2"/>
    </row>
    <row r="30" spans="1:14" x14ac:dyDescent="0.2">
      <c r="A30" s="14"/>
      <c r="B30" s="1"/>
      <c r="C30" s="20"/>
      <c r="D30" s="1"/>
      <c r="E30" s="3"/>
      <c r="F30" s="6"/>
      <c r="G30" s="93"/>
      <c r="H30" s="150"/>
      <c r="I30" s="11"/>
      <c r="J30" s="125"/>
      <c r="K30" s="1"/>
      <c r="L30" s="1"/>
      <c r="M30" s="1"/>
      <c r="N30" s="1"/>
    </row>
    <row r="31" spans="1:14" x14ac:dyDescent="0.2">
      <c r="A31" s="12" t="s">
        <v>71</v>
      </c>
      <c r="B31" s="12"/>
      <c r="C31" s="44"/>
      <c r="D31" s="12" t="s">
        <v>72</v>
      </c>
      <c r="E31" s="24"/>
      <c r="F31" s="34"/>
      <c r="G31" s="90">
        <f>+SUM(G33:G36)</f>
        <v>1112821.0900000001</v>
      </c>
      <c r="H31" s="150">
        <v>4</v>
      </c>
      <c r="I31" s="316">
        <v>1112820.96</v>
      </c>
      <c r="J31" s="124">
        <f>+G31-I31</f>
        <v>0.13000000012107193</v>
      </c>
      <c r="K31" s="1"/>
      <c r="L31" s="1"/>
      <c r="M31" s="1"/>
      <c r="N31" s="1"/>
    </row>
    <row r="32" spans="1:14" x14ac:dyDescent="0.2">
      <c r="A32" s="12"/>
      <c r="B32" s="12"/>
      <c r="C32" s="44"/>
      <c r="D32" s="12"/>
      <c r="E32" s="24"/>
      <c r="F32" s="34"/>
      <c r="G32" s="90"/>
      <c r="H32" s="150"/>
      <c r="I32" s="316"/>
      <c r="J32" s="125"/>
      <c r="K32" s="1"/>
      <c r="L32" s="1"/>
      <c r="M32" s="1"/>
      <c r="N32" s="1"/>
    </row>
    <row r="33" spans="1:11" x14ac:dyDescent="0.2">
      <c r="A33" s="12">
        <v>2</v>
      </c>
      <c r="B33" s="313" t="s">
        <v>434</v>
      </c>
      <c r="C33" s="314">
        <v>42123</v>
      </c>
      <c r="D33" s="313" t="s">
        <v>433</v>
      </c>
      <c r="E33" s="3"/>
      <c r="F33" s="315" t="s">
        <v>435</v>
      </c>
      <c r="G33" s="316">
        <v>264822.84000000003</v>
      </c>
      <c r="H33" s="150"/>
      <c r="I33" s="27"/>
      <c r="J33" s="125"/>
      <c r="K33" s="1"/>
    </row>
    <row r="34" spans="1:11" x14ac:dyDescent="0.2">
      <c r="A34" s="12">
        <v>3</v>
      </c>
      <c r="B34" s="313" t="s">
        <v>501</v>
      </c>
      <c r="C34" s="314">
        <v>42185</v>
      </c>
      <c r="D34" s="313" t="s">
        <v>272</v>
      </c>
      <c r="E34" s="1"/>
      <c r="F34" s="315" t="s">
        <v>502</v>
      </c>
      <c r="G34" s="316">
        <v>318662.92</v>
      </c>
      <c r="H34" s="150"/>
      <c r="I34" s="27"/>
      <c r="J34" s="125"/>
      <c r="K34" s="1"/>
    </row>
    <row r="35" spans="1:11" x14ac:dyDescent="0.2">
      <c r="A35" s="12">
        <v>4</v>
      </c>
      <c r="B35" s="313" t="s">
        <v>561</v>
      </c>
      <c r="C35" s="314">
        <v>42216</v>
      </c>
      <c r="D35" s="313" t="s">
        <v>6</v>
      </c>
      <c r="F35" s="315" t="s">
        <v>564</v>
      </c>
      <c r="G35" s="316">
        <v>264822.84000000003</v>
      </c>
      <c r="H35" s="150"/>
      <c r="I35" s="27"/>
      <c r="J35" s="125"/>
      <c r="K35" s="1"/>
    </row>
    <row r="36" spans="1:11" x14ac:dyDescent="0.2">
      <c r="A36" s="12">
        <v>5</v>
      </c>
      <c r="B36" s="313" t="s">
        <v>640</v>
      </c>
      <c r="C36" s="314">
        <v>42243</v>
      </c>
      <c r="D36" s="313" t="s">
        <v>6</v>
      </c>
      <c r="F36" s="315" t="s">
        <v>639</v>
      </c>
      <c r="G36" s="316">
        <v>264512.49</v>
      </c>
      <c r="H36" s="150"/>
      <c r="I36" s="27"/>
      <c r="J36" s="125"/>
      <c r="K36" s="1"/>
    </row>
    <row r="37" spans="1:11" x14ac:dyDescent="0.2">
      <c r="A37" s="12"/>
      <c r="F37" s="313"/>
      <c r="G37" s="313"/>
      <c r="H37" s="150"/>
      <c r="I37" s="27"/>
      <c r="J37" s="125"/>
      <c r="K37" s="1"/>
    </row>
    <row r="38" spans="1:11" x14ac:dyDescent="0.2">
      <c r="A38" s="12"/>
      <c r="F38" s="313"/>
      <c r="G38" s="313"/>
      <c r="H38" s="150"/>
      <c r="I38" s="27"/>
      <c r="J38" s="125"/>
      <c r="K38" s="1"/>
    </row>
    <row r="39" spans="1:11" x14ac:dyDescent="0.2">
      <c r="A39" s="12"/>
      <c r="B39" s="1"/>
      <c r="C39" s="5"/>
      <c r="D39" s="1"/>
      <c r="E39" s="3"/>
      <c r="F39" s="6"/>
      <c r="G39" s="93"/>
      <c r="H39" s="150"/>
      <c r="I39" s="11"/>
      <c r="J39" s="125"/>
      <c r="K39" s="1"/>
    </row>
    <row r="40" spans="1:11" x14ac:dyDescent="0.2">
      <c r="A40" s="12" t="s">
        <v>93</v>
      </c>
      <c r="B40" s="12"/>
      <c r="C40" s="44"/>
      <c r="D40" s="12" t="s">
        <v>94</v>
      </c>
      <c r="E40" s="24"/>
      <c r="F40" s="34"/>
      <c r="G40" s="90">
        <f>+SUM(G42:G44)</f>
        <v>1056906.3799999999</v>
      </c>
      <c r="H40" s="150">
        <v>3</v>
      </c>
      <c r="I40" s="316">
        <v>1056906.3899999999</v>
      </c>
      <c r="J40" s="124">
        <f>+G40-I40</f>
        <v>-1.0000000009313226E-2</v>
      </c>
      <c r="K40" s="1"/>
    </row>
    <row r="41" spans="1:11" x14ac:dyDescent="0.2">
      <c r="A41" s="12"/>
      <c r="B41" s="12"/>
      <c r="C41" s="44"/>
      <c r="D41" s="12"/>
      <c r="E41" s="24"/>
      <c r="F41" s="34"/>
      <c r="G41" s="90"/>
      <c r="H41" s="150"/>
      <c r="I41" s="316"/>
      <c r="J41" s="125"/>
      <c r="K41" s="1"/>
    </row>
    <row r="42" spans="1:11" x14ac:dyDescent="0.2">
      <c r="A42" s="12">
        <v>1</v>
      </c>
      <c r="B42" s="4" t="s">
        <v>95</v>
      </c>
      <c r="C42" s="5">
        <v>41948</v>
      </c>
      <c r="D42" s="4" t="s">
        <v>6</v>
      </c>
      <c r="E42" s="4"/>
      <c r="F42" s="21" t="s">
        <v>96</v>
      </c>
      <c r="G42" s="93">
        <v>366800.23</v>
      </c>
      <c r="H42" s="150" t="s">
        <v>256</v>
      </c>
      <c r="I42" s="11"/>
      <c r="J42" s="90"/>
      <c r="K42" s="1"/>
    </row>
    <row r="43" spans="1:11" x14ac:dyDescent="0.2">
      <c r="A43" s="12">
        <v>2</v>
      </c>
      <c r="B43" s="313" t="s">
        <v>381</v>
      </c>
      <c r="C43" s="314">
        <v>42073</v>
      </c>
      <c r="D43" s="313" t="s">
        <v>380</v>
      </c>
      <c r="E43" s="3"/>
      <c r="F43" s="315" t="s">
        <v>382</v>
      </c>
      <c r="G43" s="316">
        <v>366800.23</v>
      </c>
      <c r="H43" s="150"/>
      <c r="I43" s="11"/>
      <c r="J43" s="90"/>
      <c r="K43" s="1"/>
    </row>
    <row r="44" spans="1:11" x14ac:dyDescent="0.2">
      <c r="A44" s="12">
        <v>3</v>
      </c>
      <c r="B44" s="313" t="s">
        <v>567</v>
      </c>
      <c r="C44" s="314">
        <v>42215</v>
      </c>
      <c r="D44" s="313" t="s">
        <v>6</v>
      </c>
      <c r="E44" s="3"/>
      <c r="F44" s="315" t="s">
        <v>568</v>
      </c>
      <c r="G44" s="316">
        <v>323305.92</v>
      </c>
      <c r="H44" s="150"/>
      <c r="I44" s="11"/>
      <c r="J44" s="90"/>
      <c r="K44" s="1"/>
    </row>
    <row r="45" spans="1:11" x14ac:dyDescent="0.2">
      <c r="A45" s="12"/>
      <c r="B45" s="4"/>
      <c r="C45" s="20"/>
      <c r="D45" s="4"/>
      <c r="E45" s="3"/>
      <c r="F45" s="21"/>
      <c r="G45" s="316"/>
      <c r="H45" s="150"/>
      <c r="I45" s="11"/>
      <c r="J45" s="90"/>
      <c r="K45" s="1"/>
    </row>
    <row r="46" spans="1:11" x14ac:dyDescent="0.2">
      <c r="A46" s="12"/>
      <c r="B46" s="4"/>
      <c r="C46" s="20"/>
      <c r="D46" s="4"/>
      <c r="E46" s="3"/>
      <c r="F46" s="21"/>
      <c r="G46" s="316"/>
      <c r="H46" s="150"/>
      <c r="I46" s="11"/>
      <c r="J46" s="90"/>
      <c r="K46" s="1"/>
    </row>
    <row r="47" spans="1:11" x14ac:dyDescent="0.2">
      <c r="A47" s="12"/>
      <c r="B47" s="1"/>
      <c r="C47" s="20"/>
      <c r="D47" s="1"/>
      <c r="E47" s="3"/>
      <c r="F47" s="6"/>
      <c r="G47" s="93"/>
      <c r="H47" s="150"/>
      <c r="I47" s="11"/>
      <c r="J47" s="90"/>
      <c r="K47" s="1"/>
    </row>
    <row r="48" spans="1:11" x14ac:dyDescent="0.2">
      <c r="A48" s="12" t="s">
        <v>104</v>
      </c>
      <c r="B48" s="12"/>
      <c r="C48" s="44"/>
      <c r="D48" s="12" t="s">
        <v>105</v>
      </c>
      <c r="E48" s="24"/>
      <c r="F48" s="34"/>
      <c r="G48" s="90">
        <f>+SUM(G50:G54)</f>
        <v>1448606.45</v>
      </c>
      <c r="H48" s="150">
        <v>5</v>
      </c>
      <c r="I48" s="316">
        <v>1448606.45</v>
      </c>
      <c r="J48" s="124">
        <f>+I48-G48</f>
        <v>0</v>
      </c>
      <c r="K48" s="1"/>
    </row>
    <row r="49" spans="1:13" x14ac:dyDescent="0.2">
      <c r="A49" s="12"/>
      <c r="B49" s="12"/>
      <c r="C49" s="44"/>
      <c r="D49" s="12"/>
      <c r="E49" s="24"/>
      <c r="F49" s="34"/>
      <c r="G49" s="90"/>
      <c r="H49" s="150"/>
      <c r="I49" s="316"/>
      <c r="J49" s="125"/>
      <c r="K49" s="1"/>
    </row>
    <row r="50" spans="1:13" x14ac:dyDescent="0.2">
      <c r="A50" s="12">
        <v>1</v>
      </c>
      <c r="B50" s="327" t="s">
        <v>296</v>
      </c>
      <c r="C50" s="328">
        <v>42019</v>
      </c>
      <c r="D50" s="327" t="s">
        <v>299</v>
      </c>
      <c r="E50" s="3"/>
      <c r="F50" s="315" t="s">
        <v>292</v>
      </c>
      <c r="G50" s="94">
        <v>297481.90999999997</v>
      </c>
      <c r="H50" s="150"/>
      <c r="I50" s="27"/>
      <c r="J50" s="125"/>
      <c r="K50" s="1"/>
    </row>
    <row r="51" spans="1:13" x14ac:dyDescent="0.2">
      <c r="A51" s="12">
        <v>2</v>
      </c>
      <c r="B51" s="327" t="s">
        <v>575</v>
      </c>
      <c r="C51" s="328">
        <v>42215</v>
      </c>
      <c r="D51" s="327" t="s">
        <v>6</v>
      </c>
      <c r="E51" s="3"/>
      <c r="F51" s="315" t="s">
        <v>570</v>
      </c>
      <c r="G51" s="329">
        <v>275486.71999999997</v>
      </c>
      <c r="H51" s="150"/>
      <c r="I51" s="27"/>
      <c r="J51" s="125"/>
      <c r="K51" s="1"/>
    </row>
    <row r="52" spans="1:13" x14ac:dyDescent="0.2">
      <c r="A52" s="12">
        <v>3</v>
      </c>
      <c r="B52" s="327" t="s">
        <v>556</v>
      </c>
      <c r="C52" s="328">
        <v>42244</v>
      </c>
      <c r="D52" s="327" t="s">
        <v>6</v>
      </c>
      <c r="E52" s="3"/>
      <c r="F52" s="315" t="s">
        <v>645</v>
      </c>
      <c r="G52" s="329">
        <v>322351.78999999998</v>
      </c>
      <c r="H52" s="150"/>
      <c r="I52" s="27"/>
      <c r="J52" s="125"/>
      <c r="K52" s="1"/>
    </row>
    <row r="53" spans="1:13" x14ac:dyDescent="0.2">
      <c r="A53" s="12">
        <v>4</v>
      </c>
      <c r="B53" s="313" t="s">
        <v>679</v>
      </c>
      <c r="C53" s="314">
        <v>42259</v>
      </c>
      <c r="D53" s="313" t="s">
        <v>6</v>
      </c>
      <c r="E53" s="3"/>
      <c r="F53" s="315" t="s">
        <v>680</v>
      </c>
      <c r="G53" s="316">
        <v>277798.31</v>
      </c>
      <c r="H53" s="150" t="s">
        <v>256</v>
      </c>
      <c r="I53" s="27"/>
      <c r="J53" s="125"/>
      <c r="K53" s="1"/>
    </row>
    <row r="54" spans="1:13" x14ac:dyDescent="0.2">
      <c r="A54" s="12">
        <v>5</v>
      </c>
      <c r="B54" s="313" t="s">
        <v>678</v>
      </c>
      <c r="C54" s="314">
        <v>42275</v>
      </c>
      <c r="D54" s="313" t="s">
        <v>676</v>
      </c>
      <c r="E54" s="3"/>
      <c r="F54" s="315" t="s">
        <v>677</v>
      </c>
      <c r="G54" s="316">
        <v>275487.71999999997</v>
      </c>
      <c r="H54" s="150" t="s">
        <v>257</v>
      </c>
      <c r="I54" s="27"/>
      <c r="J54" s="125"/>
      <c r="K54" s="1"/>
    </row>
    <row r="55" spans="1:13" x14ac:dyDescent="0.2">
      <c r="A55" s="12"/>
      <c r="B55" s="4"/>
      <c r="C55" s="20"/>
      <c r="D55" s="4"/>
      <c r="E55" s="3"/>
      <c r="F55" s="21"/>
      <c r="G55" s="93"/>
      <c r="H55" s="150"/>
      <c r="I55" s="27"/>
      <c r="J55" s="125"/>
      <c r="K55" s="1"/>
    </row>
    <row r="56" spans="1:13" x14ac:dyDescent="0.2">
      <c r="A56" s="14"/>
      <c r="B56" s="14"/>
      <c r="C56" s="44"/>
      <c r="D56" s="14"/>
      <c r="E56" s="14"/>
      <c r="F56" s="36"/>
      <c r="G56" s="92"/>
      <c r="H56" s="150"/>
      <c r="I56" s="11"/>
      <c r="J56" s="125"/>
      <c r="K56" s="1"/>
    </row>
    <row r="57" spans="1:13" x14ac:dyDescent="0.2">
      <c r="A57" s="12" t="s">
        <v>121</v>
      </c>
      <c r="B57" s="12"/>
      <c r="C57" s="44"/>
      <c r="D57" s="12" t="s">
        <v>122</v>
      </c>
      <c r="E57" s="24"/>
      <c r="F57" s="34"/>
      <c r="G57" s="90">
        <f>+SUM(G59:G59)</f>
        <v>0</v>
      </c>
      <c r="H57" s="150"/>
      <c r="I57" s="316">
        <v>0</v>
      </c>
      <c r="J57" s="124">
        <f>+G57-I57</f>
        <v>0</v>
      </c>
      <c r="K57" s="1"/>
    </row>
    <row r="58" spans="1:13" x14ac:dyDescent="0.2">
      <c r="A58" s="12"/>
      <c r="B58" s="12"/>
      <c r="C58" s="44"/>
      <c r="D58" s="12"/>
      <c r="E58" s="24"/>
      <c r="F58" s="34"/>
      <c r="G58" s="90"/>
      <c r="H58" s="150"/>
      <c r="I58" s="316"/>
      <c r="J58" s="125"/>
      <c r="K58" s="1"/>
    </row>
    <row r="59" spans="1:13" x14ac:dyDescent="0.2">
      <c r="A59" s="12">
        <v>1</v>
      </c>
      <c r="B59" s="4"/>
      <c r="C59" s="20"/>
      <c r="D59" s="4"/>
      <c r="E59" s="3"/>
      <c r="F59" s="21"/>
      <c r="G59" s="93"/>
      <c r="H59" s="150"/>
      <c r="I59" s="11"/>
      <c r="J59" s="125"/>
      <c r="K59" s="1"/>
    </row>
    <row r="60" spans="1:13" x14ac:dyDescent="0.2">
      <c r="A60" s="12"/>
      <c r="B60" s="1"/>
      <c r="C60" s="20"/>
      <c r="D60" s="1"/>
      <c r="E60" s="3"/>
      <c r="F60" s="6"/>
      <c r="G60" s="93"/>
      <c r="H60" s="150"/>
      <c r="I60" s="11"/>
      <c r="J60" s="125"/>
      <c r="K60" s="1"/>
    </row>
    <row r="61" spans="1:13" x14ac:dyDescent="0.2">
      <c r="A61" s="36"/>
      <c r="B61" s="4"/>
      <c r="C61" s="17"/>
      <c r="D61" s="4"/>
      <c r="E61" s="14"/>
      <c r="F61" s="21"/>
      <c r="G61" s="92"/>
      <c r="H61" s="150"/>
      <c r="I61" s="11"/>
      <c r="J61" s="90"/>
      <c r="K61" s="1"/>
    </row>
    <row r="62" spans="1:13" x14ac:dyDescent="0.2">
      <c r="A62" s="12" t="s">
        <v>136</v>
      </c>
      <c r="B62" s="12"/>
      <c r="C62" s="44"/>
      <c r="D62" s="12" t="s">
        <v>137</v>
      </c>
      <c r="E62" s="37"/>
      <c r="F62" s="34"/>
      <c r="G62" s="130">
        <f>+SUM(G64:G65)</f>
        <v>304524.34000000003</v>
      </c>
      <c r="H62" s="150">
        <v>1</v>
      </c>
      <c r="I62" s="317">
        <v>304523.06</v>
      </c>
      <c r="J62" s="124">
        <f>+G62-I62</f>
        <v>1.2800000000279397</v>
      </c>
      <c r="K62" s="1" t="s">
        <v>333</v>
      </c>
    </row>
    <row r="63" spans="1:13" x14ac:dyDescent="0.2">
      <c r="A63" s="12"/>
      <c r="B63" s="12"/>
      <c r="C63" s="44"/>
      <c r="D63" s="12"/>
      <c r="E63" s="37"/>
      <c r="F63" s="34"/>
      <c r="G63" s="130"/>
      <c r="H63" s="150"/>
      <c r="I63" s="316"/>
      <c r="J63" s="125"/>
      <c r="K63" s="1"/>
    </row>
    <row r="64" spans="1:13" x14ac:dyDescent="0.2">
      <c r="A64" s="12">
        <v>1</v>
      </c>
      <c r="B64" s="4" t="s">
        <v>139</v>
      </c>
      <c r="C64" s="20">
        <v>42000</v>
      </c>
      <c r="D64" s="4" t="s">
        <v>98</v>
      </c>
      <c r="E64" s="3"/>
      <c r="F64" s="21" t="s">
        <v>140</v>
      </c>
      <c r="G64" s="316">
        <v>532</v>
      </c>
      <c r="H64" s="150"/>
      <c r="I64" s="11"/>
      <c r="J64" s="90"/>
      <c r="K64" s="1"/>
      <c r="L64" s="316"/>
      <c r="M64" s="270"/>
    </row>
    <row r="65" spans="1:13" x14ac:dyDescent="0.2">
      <c r="A65" s="12">
        <v>2</v>
      </c>
      <c r="B65" s="313" t="s">
        <v>682</v>
      </c>
      <c r="C65" s="314">
        <v>42258</v>
      </c>
      <c r="D65" s="313" t="s">
        <v>6</v>
      </c>
      <c r="E65" s="3"/>
      <c r="F65" s="315" t="s">
        <v>681</v>
      </c>
      <c r="G65" s="316">
        <v>303992.34000000003</v>
      </c>
      <c r="H65" s="150" t="s">
        <v>256</v>
      </c>
      <c r="I65" s="11"/>
      <c r="J65" s="90"/>
      <c r="K65" s="1"/>
      <c r="L65" s="316"/>
      <c r="M65" s="270"/>
    </row>
    <row r="66" spans="1:13" x14ac:dyDescent="0.2">
      <c r="A66" s="14"/>
      <c r="C66" s="314"/>
      <c r="D66" s="4"/>
      <c r="E66" s="3"/>
      <c r="F66" s="21"/>
      <c r="G66" s="316"/>
      <c r="H66" s="150"/>
      <c r="I66" s="11"/>
      <c r="J66" s="90"/>
      <c r="K66" s="1"/>
      <c r="L66" s="316"/>
      <c r="M66" s="270"/>
    </row>
    <row r="67" spans="1:13" x14ac:dyDescent="0.2">
      <c r="A67" s="14"/>
      <c r="B67" s="1"/>
      <c r="C67" s="20"/>
      <c r="D67" s="1"/>
      <c r="E67" s="3"/>
      <c r="F67" s="6"/>
      <c r="G67" s="93"/>
      <c r="H67" s="150"/>
      <c r="I67" s="11"/>
      <c r="J67" s="90"/>
      <c r="K67" s="1"/>
    </row>
    <row r="68" spans="1:13" x14ac:dyDescent="0.2">
      <c r="A68" s="12" t="s">
        <v>141</v>
      </c>
      <c r="B68" s="12"/>
      <c r="C68" s="44"/>
      <c r="D68" s="12" t="s">
        <v>142</v>
      </c>
      <c r="E68" s="24"/>
      <c r="F68" s="34"/>
      <c r="G68" s="90">
        <f>+SUM(G70:G72)</f>
        <v>484586.76</v>
      </c>
      <c r="H68" s="150">
        <v>3</v>
      </c>
      <c r="I68" s="316">
        <v>484622.10000000073</v>
      </c>
      <c r="J68" s="124">
        <f>+G68-I68</f>
        <v>-35.340000000724103</v>
      </c>
      <c r="K68" s="1"/>
    </row>
    <row r="69" spans="1:13" x14ac:dyDescent="0.2">
      <c r="A69" s="12"/>
      <c r="B69" s="12"/>
      <c r="C69" s="44"/>
      <c r="D69" s="12"/>
      <c r="E69" s="24"/>
      <c r="F69" s="34"/>
      <c r="G69" s="90"/>
      <c r="H69" s="150"/>
      <c r="I69" s="316"/>
      <c r="J69" s="125"/>
      <c r="K69" s="1"/>
    </row>
    <row r="70" spans="1:13" x14ac:dyDescent="0.2">
      <c r="A70" s="12">
        <v>1</v>
      </c>
      <c r="B70" s="313" t="s">
        <v>393</v>
      </c>
      <c r="C70" s="314">
        <v>42094</v>
      </c>
      <c r="D70" s="313" t="s">
        <v>6</v>
      </c>
      <c r="F70" s="315" t="s">
        <v>389</v>
      </c>
      <c r="G70" s="311">
        <v>177356.33</v>
      </c>
      <c r="H70" s="150"/>
      <c r="I70" s="27"/>
      <c r="J70" s="90"/>
      <c r="K70" s="1"/>
    </row>
    <row r="71" spans="1:13" x14ac:dyDescent="0.2">
      <c r="A71" s="12">
        <v>2</v>
      </c>
      <c r="B71" s="313" t="s">
        <v>589</v>
      </c>
      <c r="C71" s="314">
        <v>42216</v>
      </c>
      <c r="D71" s="313" t="s">
        <v>6</v>
      </c>
      <c r="F71" s="315" t="s">
        <v>583</v>
      </c>
      <c r="G71" s="316">
        <v>156874.57</v>
      </c>
      <c r="H71" s="150"/>
      <c r="I71" s="27"/>
      <c r="J71" s="90"/>
      <c r="K71" s="1"/>
    </row>
    <row r="72" spans="1:13" x14ac:dyDescent="0.2">
      <c r="A72" s="12">
        <v>3</v>
      </c>
      <c r="B72" s="313" t="s">
        <v>683</v>
      </c>
      <c r="C72" s="314">
        <v>42277</v>
      </c>
      <c r="D72" s="313" t="s">
        <v>684</v>
      </c>
      <c r="F72" s="315" t="s">
        <v>685</v>
      </c>
      <c r="G72" s="316">
        <v>150355.85999999999</v>
      </c>
      <c r="H72" s="150" t="s">
        <v>256</v>
      </c>
      <c r="I72" s="27"/>
      <c r="J72" s="90"/>
      <c r="K72" s="1"/>
    </row>
    <row r="73" spans="1:13" x14ac:dyDescent="0.2">
      <c r="A73" s="12"/>
      <c r="C73" s="314"/>
      <c r="G73" s="316"/>
      <c r="H73" s="150"/>
      <c r="I73" s="27"/>
      <c r="J73" s="90"/>
      <c r="K73" s="1"/>
    </row>
    <row r="74" spans="1:13" x14ac:dyDescent="0.2">
      <c r="A74" s="12"/>
      <c r="B74" s="4"/>
      <c r="C74" s="20"/>
      <c r="D74" s="4"/>
      <c r="E74" s="3"/>
      <c r="F74" s="21"/>
      <c r="G74" s="93"/>
      <c r="H74" s="150"/>
      <c r="I74" s="27"/>
      <c r="J74" s="90"/>
      <c r="K74" s="1"/>
    </row>
    <row r="75" spans="1:13" x14ac:dyDescent="0.2">
      <c r="A75" s="12" t="s">
        <v>181</v>
      </c>
      <c r="B75" s="12"/>
      <c r="C75" s="44"/>
      <c r="D75" s="12" t="s">
        <v>182</v>
      </c>
      <c r="E75" s="24"/>
      <c r="F75" s="34"/>
      <c r="G75" s="90">
        <f>+SUM(G77:G78)</f>
        <v>0</v>
      </c>
      <c r="H75" s="150">
        <v>0</v>
      </c>
      <c r="I75" s="316">
        <v>22.410000000090804</v>
      </c>
      <c r="J75" s="124">
        <f>+G75-I75</f>
        <v>-22.410000000090804</v>
      </c>
      <c r="K75" s="1"/>
    </row>
    <row r="76" spans="1:13" x14ac:dyDescent="0.2">
      <c r="A76" s="12"/>
      <c r="B76" s="12"/>
      <c r="C76" s="44"/>
      <c r="D76" s="12"/>
      <c r="E76" s="24"/>
      <c r="F76" s="34"/>
      <c r="G76" s="90"/>
      <c r="H76" s="150"/>
      <c r="I76" s="316"/>
      <c r="J76" s="125"/>
      <c r="K76" s="1"/>
    </row>
    <row r="77" spans="1:13" x14ac:dyDescent="0.2">
      <c r="A77" s="12"/>
      <c r="C77" s="314"/>
      <c r="E77" s="3"/>
      <c r="H77" s="150"/>
      <c r="I77" s="18"/>
      <c r="J77" s="125"/>
      <c r="K77" s="1"/>
    </row>
    <row r="78" spans="1:13" x14ac:dyDescent="0.2">
      <c r="A78" s="12"/>
      <c r="C78" s="314"/>
      <c r="E78" s="3"/>
      <c r="G78" s="316"/>
      <c r="H78" s="150"/>
      <c r="I78" s="18"/>
      <c r="J78" s="125"/>
      <c r="K78" s="1"/>
    </row>
    <row r="79" spans="1:13" x14ac:dyDescent="0.2">
      <c r="A79" s="12"/>
      <c r="C79" s="314"/>
      <c r="E79" s="3"/>
      <c r="H79" s="150"/>
      <c r="I79" s="18"/>
      <c r="J79" s="125"/>
      <c r="K79" s="1"/>
    </row>
    <row r="80" spans="1:13" x14ac:dyDescent="0.2">
      <c r="A80" s="12"/>
      <c r="C80" s="314"/>
      <c r="E80" s="3"/>
      <c r="H80" s="150"/>
      <c r="I80" s="18"/>
      <c r="J80" s="125"/>
      <c r="K80" s="1"/>
    </row>
    <row r="81" spans="1:11" x14ac:dyDescent="0.2">
      <c r="A81" s="12" t="s">
        <v>205</v>
      </c>
      <c r="B81" s="12"/>
      <c r="C81" s="44"/>
      <c r="D81" s="12" t="s">
        <v>206</v>
      </c>
      <c r="E81" s="3"/>
      <c r="G81" s="318">
        <f>+SUM(G82:G83)</f>
        <v>0</v>
      </c>
      <c r="H81" s="150">
        <v>0</v>
      </c>
      <c r="I81" s="18">
        <v>-301.4199999999837</v>
      </c>
      <c r="J81" s="124">
        <f>+G81-I81</f>
        <v>301.4199999999837</v>
      </c>
      <c r="K81" s="1" t="s">
        <v>686</v>
      </c>
    </row>
    <row r="82" spans="1:11" x14ac:dyDescent="0.2">
      <c r="A82" s="12"/>
      <c r="C82" s="314"/>
      <c r="E82" s="3"/>
      <c r="H82" s="150"/>
      <c r="I82" s="18"/>
      <c r="J82" s="125"/>
      <c r="K82" s="1"/>
    </row>
    <row r="83" spans="1:11" x14ac:dyDescent="0.2">
      <c r="A83" s="12">
        <v>1</v>
      </c>
      <c r="C83" s="314"/>
      <c r="G83" s="316"/>
      <c r="H83" s="150"/>
      <c r="I83" s="18"/>
      <c r="J83" s="125"/>
      <c r="K83" s="1"/>
    </row>
    <row r="84" spans="1:11" x14ac:dyDescent="0.2">
      <c r="A84" s="12"/>
      <c r="C84" s="314"/>
      <c r="E84" s="3"/>
      <c r="H84" s="150"/>
      <c r="I84" s="18"/>
      <c r="J84" s="125"/>
      <c r="K84" s="1"/>
    </row>
    <row r="85" spans="1:11" x14ac:dyDescent="0.2">
      <c r="A85" s="12"/>
      <c r="B85" s="1"/>
      <c r="C85" s="20"/>
      <c r="D85" s="1"/>
      <c r="E85" s="24"/>
      <c r="F85" s="6"/>
      <c r="G85" s="93"/>
      <c r="H85" s="150"/>
      <c r="I85" s="49"/>
      <c r="J85" s="125"/>
      <c r="K85" s="1"/>
    </row>
    <row r="86" spans="1:11" x14ac:dyDescent="0.2">
      <c r="A86" s="12" t="s">
        <v>212</v>
      </c>
      <c r="B86" s="12"/>
      <c r="C86" s="44"/>
      <c r="D86" s="12" t="s">
        <v>213</v>
      </c>
      <c r="E86" s="24"/>
      <c r="F86" s="34"/>
      <c r="G86" s="90">
        <f>+SUM(G88:G88)</f>
        <v>164046.97</v>
      </c>
      <c r="H86" s="150">
        <v>1</v>
      </c>
      <c r="I86" s="316">
        <v>164046.97000000006</v>
      </c>
      <c r="J86" s="124">
        <f>+G86-I86</f>
        <v>0</v>
      </c>
      <c r="K86" s="1"/>
    </row>
    <row r="87" spans="1:11" x14ac:dyDescent="0.2">
      <c r="A87" s="12"/>
      <c r="B87" s="12"/>
      <c r="C87" s="44"/>
      <c r="D87" s="12"/>
      <c r="E87" s="24"/>
      <c r="F87" s="34"/>
      <c r="G87" s="90"/>
      <c r="H87" s="150"/>
      <c r="I87" s="316"/>
      <c r="J87" s="125"/>
      <c r="K87" s="1"/>
    </row>
    <row r="88" spans="1:11" x14ac:dyDescent="0.2">
      <c r="A88" s="12">
        <v>1</v>
      </c>
      <c r="B88" s="313" t="s">
        <v>523</v>
      </c>
      <c r="C88" s="314">
        <v>42185</v>
      </c>
      <c r="D88" s="313" t="s">
        <v>524</v>
      </c>
      <c r="F88" s="315" t="s">
        <v>525</v>
      </c>
      <c r="G88" s="316">
        <v>164046.97</v>
      </c>
      <c r="H88" s="150"/>
      <c r="I88" s="11"/>
      <c r="J88" s="127"/>
      <c r="K88" s="1"/>
    </row>
    <row r="89" spans="1:11" x14ac:dyDescent="0.2">
      <c r="A89" s="12"/>
      <c r="F89" s="313"/>
      <c r="G89" s="313"/>
      <c r="H89" s="150"/>
      <c r="I89" s="11"/>
      <c r="J89" s="127"/>
      <c r="K89" s="1"/>
    </row>
    <row r="90" spans="1:11" x14ac:dyDescent="0.2">
      <c r="B90" s="14"/>
      <c r="C90" s="58"/>
      <c r="D90" s="14"/>
      <c r="E90" s="37"/>
      <c r="F90" s="36"/>
      <c r="G90" s="92"/>
      <c r="H90" s="150"/>
      <c r="I90" s="11"/>
      <c r="J90" s="127"/>
      <c r="K90" s="1"/>
    </row>
    <row r="91" spans="1:11" x14ac:dyDescent="0.2">
      <c r="A91" s="14"/>
      <c r="B91" s="14"/>
      <c r="C91" s="362" t="s">
        <v>227</v>
      </c>
      <c r="D91" s="362"/>
      <c r="E91" s="362"/>
      <c r="F91" s="362"/>
      <c r="G91" s="90">
        <f>+G86+G81+G75+G68+G62+G57+G48+G40+G31+G21+G7</f>
        <v>8162701.5900000008</v>
      </c>
      <c r="H91" s="150">
        <f>+SUM(H6:H86)</f>
        <v>33</v>
      </c>
      <c r="I91" s="11">
        <f>+I86+I81+I75+I68+I62+I57+I48+I40+I31+I21+I7</f>
        <v>8162440.9699999997</v>
      </c>
      <c r="J91" s="124">
        <f>+G91-I91</f>
        <v>260.62000000104308</v>
      </c>
      <c r="K91" s="1"/>
    </row>
    <row r="92" spans="1:11" x14ac:dyDescent="0.2">
      <c r="A92" s="14"/>
      <c r="B92" s="14"/>
      <c r="C92" s="33"/>
      <c r="D92" s="33"/>
      <c r="E92" s="33"/>
      <c r="F92" s="34"/>
      <c r="G92" s="90"/>
      <c r="H92" s="150"/>
      <c r="I92" s="11"/>
      <c r="J92" s="125"/>
      <c r="K92" s="1"/>
    </row>
    <row r="93" spans="1:11" x14ac:dyDescent="0.2">
      <c r="A93" s="14"/>
      <c r="B93" s="14"/>
      <c r="C93" s="33"/>
      <c r="D93" s="33"/>
      <c r="E93" s="33"/>
      <c r="F93" s="34"/>
      <c r="G93" s="90"/>
      <c r="H93" s="150"/>
      <c r="I93" s="11"/>
      <c r="J93" s="125"/>
      <c r="K93" s="1"/>
    </row>
    <row r="94" spans="1:11" x14ac:dyDescent="0.2">
      <c r="A94" s="14"/>
      <c r="B94" s="14"/>
      <c r="C94" s="36"/>
      <c r="D94" s="14"/>
      <c r="E94" s="14"/>
      <c r="F94" s="36"/>
      <c r="G94" s="92"/>
      <c r="H94" s="22"/>
      <c r="I94" s="11"/>
      <c r="J94" s="127"/>
      <c r="K94" s="1"/>
    </row>
    <row r="95" spans="1:11" x14ac:dyDescent="0.2">
      <c r="A95" s="16" t="s">
        <v>228</v>
      </c>
      <c r="B95" s="16"/>
      <c r="C95" s="59"/>
      <c r="D95" s="16" t="s">
        <v>229</v>
      </c>
      <c r="E95" s="60"/>
      <c r="F95" s="111"/>
      <c r="G95" s="90">
        <f>+SUM(G97:G101)</f>
        <v>1124275.8700000001</v>
      </c>
      <c r="H95" s="23">
        <v>5</v>
      </c>
      <c r="I95" s="316">
        <v>1124275.8700000001</v>
      </c>
      <c r="J95" s="128">
        <f>+G95-I95</f>
        <v>0</v>
      </c>
      <c r="K95" s="1"/>
    </row>
    <row r="96" spans="1:11" x14ac:dyDescent="0.2">
      <c r="A96" s="16"/>
      <c r="B96" s="16"/>
      <c r="C96" s="59"/>
      <c r="D96" s="16"/>
      <c r="E96" s="60"/>
      <c r="F96" s="111"/>
      <c r="G96" s="90"/>
      <c r="H96" s="23"/>
      <c r="I96" s="316"/>
      <c r="J96" s="127"/>
      <c r="K96" s="1"/>
    </row>
    <row r="97" spans="1:11" x14ac:dyDescent="0.2">
      <c r="A97" s="16">
        <v>1</v>
      </c>
      <c r="B97" s="313" t="s">
        <v>688</v>
      </c>
      <c r="C97" s="314">
        <v>42268</v>
      </c>
      <c r="D97" s="313" t="s">
        <v>687</v>
      </c>
      <c r="E97" s="1"/>
      <c r="F97" s="315" t="s">
        <v>689</v>
      </c>
      <c r="G97" s="316">
        <v>300000</v>
      </c>
      <c r="H97" s="30" t="s">
        <v>256</v>
      </c>
      <c r="I97" s="11"/>
      <c r="J97" s="127"/>
      <c r="K97" s="1"/>
    </row>
    <row r="98" spans="1:11" x14ac:dyDescent="0.2">
      <c r="A98" s="16">
        <v>2</v>
      </c>
      <c r="B98" s="313" t="s">
        <v>697</v>
      </c>
      <c r="C98" s="314">
        <v>42271</v>
      </c>
      <c r="D98" s="313" t="s">
        <v>690</v>
      </c>
      <c r="E98" s="1"/>
      <c r="F98" s="315" t="s">
        <v>693</v>
      </c>
      <c r="G98" s="316">
        <v>169827.59</v>
      </c>
      <c r="H98" s="30" t="s">
        <v>257</v>
      </c>
      <c r="I98" s="11"/>
      <c r="J98" s="127"/>
      <c r="K98" s="1"/>
    </row>
    <row r="99" spans="1:11" x14ac:dyDescent="0.2">
      <c r="A99" s="16">
        <v>3</v>
      </c>
      <c r="B99" s="313" t="s">
        <v>698</v>
      </c>
      <c r="C99" s="314">
        <v>42272</v>
      </c>
      <c r="D99" s="313" t="s">
        <v>76</v>
      </c>
      <c r="E99" s="1"/>
      <c r="F99" s="315" t="s">
        <v>694</v>
      </c>
      <c r="G99" s="316">
        <v>228448.28</v>
      </c>
      <c r="H99" s="30" t="s">
        <v>258</v>
      </c>
      <c r="I99" s="11"/>
      <c r="J99" s="127"/>
      <c r="K99" s="1"/>
    </row>
    <row r="100" spans="1:11" x14ac:dyDescent="0.2">
      <c r="A100" s="16">
        <v>4</v>
      </c>
      <c r="B100" s="313" t="s">
        <v>699</v>
      </c>
      <c r="C100" s="314">
        <v>42272</v>
      </c>
      <c r="D100" s="313" t="s">
        <v>691</v>
      </c>
      <c r="E100" s="1"/>
      <c r="F100" s="315" t="s">
        <v>695</v>
      </c>
      <c r="G100" s="316">
        <v>210000</v>
      </c>
      <c r="H100" s="30"/>
      <c r="I100" s="11"/>
      <c r="J100" s="127"/>
      <c r="K100" s="1"/>
    </row>
    <row r="101" spans="1:11" x14ac:dyDescent="0.2">
      <c r="A101" s="16">
        <v>5</v>
      </c>
      <c r="B101" s="313" t="s">
        <v>700</v>
      </c>
      <c r="C101" s="314">
        <v>42277</v>
      </c>
      <c r="D101" s="313" t="s">
        <v>692</v>
      </c>
      <c r="E101" s="1"/>
      <c r="F101" s="315" t="s">
        <v>696</v>
      </c>
      <c r="G101" s="316">
        <v>216000</v>
      </c>
      <c r="H101" s="30" t="s">
        <v>259</v>
      </c>
      <c r="I101" s="11"/>
      <c r="J101" s="127"/>
      <c r="K101" s="1"/>
    </row>
    <row r="102" spans="1:11" x14ac:dyDescent="0.2">
      <c r="A102" s="16"/>
      <c r="B102" s="4"/>
      <c r="C102" s="20"/>
      <c r="D102" s="4"/>
      <c r="E102" s="1"/>
      <c r="F102" s="21"/>
      <c r="G102" s="93"/>
      <c r="H102" s="30"/>
      <c r="I102" s="11"/>
      <c r="J102" s="127"/>
      <c r="K102" s="1"/>
    </row>
    <row r="103" spans="1:11" x14ac:dyDescent="0.2">
      <c r="A103" s="16"/>
      <c r="B103" s="1"/>
      <c r="C103" s="20"/>
      <c r="D103" s="1"/>
      <c r="E103" s="1"/>
      <c r="F103" s="6"/>
      <c r="G103" s="93"/>
      <c r="H103" s="30"/>
      <c r="I103" s="11"/>
      <c r="J103" s="127"/>
      <c r="K103" s="1"/>
    </row>
    <row r="104" spans="1:11" x14ac:dyDescent="0.2">
      <c r="A104" s="12" t="s">
        <v>244</v>
      </c>
      <c r="B104" s="12"/>
      <c r="C104" s="65"/>
      <c r="D104" s="12" t="s">
        <v>245</v>
      </c>
      <c r="E104" s="24"/>
      <c r="F104" s="34"/>
      <c r="G104" s="130">
        <f>+SUM(G106:G111)</f>
        <v>686586.21</v>
      </c>
      <c r="H104" s="22">
        <v>6</v>
      </c>
      <c r="I104" s="316">
        <v>686586.21</v>
      </c>
      <c r="J104" s="124">
        <f>+G104-I104</f>
        <v>0</v>
      </c>
      <c r="K104" s="1"/>
    </row>
    <row r="105" spans="1:11" x14ac:dyDescent="0.2">
      <c r="A105" s="12"/>
      <c r="B105" s="12"/>
      <c r="C105" s="65"/>
      <c r="D105" s="12"/>
      <c r="E105" s="24"/>
      <c r="F105" s="34"/>
      <c r="G105" s="130"/>
      <c r="H105" s="22"/>
      <c r="I105" s="316"/>
      <c r="J105" s="125"/>
      <c r="K105" s="1"/>
    </row>
    <row r="106" spans="1:11" x14ac:dyDescent="0.2">
      <c r="A106" s="12">
        <v>1</v>
      </c>
      <c r="B106" s="313" t="s">
        <v>669</v>
      </c>
      <c r="C106" s="314">
        <v>42247</v>
      </c>
      <c r="D106" s="313" t="s">
        <v>668</v>
      </c>
      <c r="E106" s="3"/>
      <c r="F106" s="315" t="s">
        <v>670</v>
      </c>
      <c r="G106" s="316">
        <v>137586.21</v>
      </c>
      <c r="H106" s="166"/>
      <c r="I106" s="18"/>
      <c r="J106" s="125"/>
      <c r="K106" s="1"/>
    </row>
    <row r="107" spans="1:11" x14ac:dyDescent="0.2">
      <c r="A107" s="12">
        <v>2</v>
      </c>
      <c r="B107" s="313" t="s">
        <v>702</v>
      </c>
      <c r="C107" s="314">
        <v>42272</v>
      </c>
      <c r="D107" s="313" t="s">
        <v>701</v>
      </c>
      <c r="E107" s="3"/>
      <c r="F107" s="315" t="s">
        <v>703</v>
      </c>
      <c r="G107" s="316">
        <v>114000</v>
      </c>
      <c r="H107" s="166"/>
      <c r="I107" s="18"/>
      <c r="J107" s="125"/>
      <c r="K107" s="1"/>
    </row>
    <row r="108" spans="1:11" x14ac:dyDescent="0.2">
      <c r="A108" s="12">
        <v>3</v>
      </c>
      <c r="B108" s="313" t="s">
        <v>706</v>
      </c>
      <c r="C108" s="314">
        <v>42255</v>
      </c>
      <c r="D108" s="313" t="s">
        <v>704</v>
      </c>
      <c r="E108" s="3"/>
      <c r="F108" s="315" t="s">
        <v>705</v>
      </c>
      <c r="G108" s="316">
        <v>158000</v>
      </c>
      <c r="H108" s="166"/>
      <c r="I108" s="18"/>
      <c r="J108" s="125"/>
      <c r="K108" s="1"/>
    </row>
    <row r="109" spans="1:11" x14ac:dyDescent="0.2">
      <c r="A109" s="12">
        <v>4</v>
      </c>
      <c r="B109" s="313" t="s">
        <v>711</v>
      </c>
      <c r="C109" s="314">
        <v>42272</v>
      </c>
      <c r="D109" s="313" t="s">
        <v>707</v>
      </c>
      <c r="F109" s="315" t="s">
        <v>709</v>
      </c>
      <c r="G109" s="316">
        <v>110000</v>
      </c>
      <c r="H109" s="166" t="s">
        <v>256</v>
      </c>
      <c r="I109" s="18"/>
      <c r="J109" s="125"/>
      <c r="K109" s="1"/>
    </row>
    <row r="110" spans="1:11" x14ac:dyDescent="0.2">
      <c r="A110" s="12">
        <v>5</v>
      </c>
      <c r="B110" s="313" t="s">
        <v>712</v>
      </c>
      <c r="C110" s="314">
        <v>42276</v>
      </c>
      <c r="D110" s="313" t="s">
        <v>708</v>
      </c>
      <c r="F110" s="315" t="s">
        <v>710</v>
      </c>
      <c r="G110" s="316">
        <v>100000</v>
      </c>
      <c r="H110" s="166" t="s">
        <v>257</v>
      </c>
      <c r="I110" s="18"/>
      <c r="J110" s="125"/>
      <c r="K110" s="1"/>
    </row>
    <row r="111" spans="1:11" x14ac:dyDescent="0.2">
      <c r="A111" s="12">
        <v>6</v>
      </c>
      <c r="B111" s="313" t="s">
        <v>713</v>
      </c>
      <c r="C111" s="314">
        <v>42277</v>
      </c>
      <c r="D111" s="313" t="s">
        <v>715</v>
      </c>
      <c r="F111" s="315" t="s">
        <v>714</v>
      </c>
      <c r="G111" s="316">
        <v>67000</v>
      </c>
      <c r="H111" s="166" t="s">
        <v>258</v>
      </c>
      <c r="I111" s="18"/>
      <c r="J111" s="125"/>
      <c r="K111" s="1"/>
    </row>
    <row r="112" spans="1:11" x14ac:dyDescent="0.2">
      <c r="A112" s="12"/>
      <c r="B112" s="4"/>
      <c r="C112" s="20"/>
      <c r="D112" s="4"/>
      <c r="E112" s="3"/>
      <c r="F112" s="21"/>
      <c r="G112" s="316"/>
      <c r="H112" s="166"/>
      <c r="I112" s="18"/>
      <c r="J112" s="125"/>
      <c r="K112" s="1"/>
    </row>
    <row r="113" spans="1:11" x14ac:dyDescent="0.2">
      <c r="A113" s="12"/>
      <c r="B113" s="4"/>
      <c r="C113" s="20"/>
      <c r="D113" s="4"/>
      <c r="E113" s="3"/>
      <c r="F113" s="21"/>
      <c r="G113" s="93"/>
      <c r="H113" s="166"/>
      <c r="I113" s="18"/>
      <c r="J113" s="125"/>
      <c r="K113" s="1"/>
    </row>
    <row r="114" spans="1:11" x14ac:dyDescent="0.2">
      <c r="A114" s="14"/>
      <c r="B114" s="14"/>
      <c r="C114" s="362" t="s">
        <v>251</v>
      </c>
      <c r="D114" s="362"/>
      <c r="E114" s="362"/>
      <c r="F114" s="362"/>
      <c r="G114" s="90">
        <f>+G91+G95+G104</f>
        <v>9973563.6700000018</v>
      </c>
      <c r="H114" s="167">
        <f>+H91+H95+H104</f>
        <v>44</v>
      </c>
      <c r="I114" s="18"/>
      <c r="J114" s="125"/>
      <c r="K114" s="1"/>
    </row>
    <row r="115" spans="1:11" ht="12" thickBot="1" x14ac:dyDescent="0.25">
      <c r="A115" s="14"/>
      <c r="B115" s="14"/>
      <c r="C115" s="36"/>
      <c r="D115" s="362" t="s">
        <v>252</v>
      </c>
      <c r="E115" s="362"/>
      <c r="F115" s="36"/>
      <c r="G115" s="326">
        <f>+I104+I95+I91</f>
        <v>9973303.0500000007</v>
      </c>
      <c r="H115" s="166"/>
      <c r="I115" s="18"/>
      <c r="J115" s="125"/>
      <c r="K115" s="1"/>
    </row>
    <row r="116" spans="1:11" ht="12" thickTop="1" x14ac:dyDescent="0.2">
      <c r="A116" s="14"/>
      <c r="B116" s="14"/>
      <c r="C116" s="36"/>
      <c r="D116" s="14"/>
      <c r="E116" s="37"/>
      <c r="F116" s="36"/>
      <c r="G116" s="92">
        <f>+G114-G115</f>
        <v>260.62000000104308</v>
      </c>
      <c r="H116" s="22"/>
      <c r="I116" s="11"/>
      <c r="J116" s="125"/>
      <c r="K116" s="1"/>
    </row>
    <row r="117" spans="1:11" x14ac:dyDescent="0.2">
      <c r="A117" s="14"/>
      <c r="B117" s="14"/>
      <c r="C117" s="36"/>
      <c r="D117" s="14"/>
      <c r="E117" s="37"/>
      <c r="F117" s="36"/>
      <c r="G117" s="92"/>
      <c r="H117" s="22"/>
      <c r="I117" s="19"/>
      <c r="J117" s="129"/>
      <c r="K117" s="1"/>
    </row>
    <row r="118" spans="1:11" x14ac:dyDescent="0.2">
      <c r="A118" s="14"/>
      <c r="B118" s="14"/>
      <c r="C118" s="36"/>
      <c r="D118" s="14"/>
      <c r="E118" s="14"/>
      <c r="F118" s="36"/>
      <c r="G118" s="92"/>
      <c r="H118" s="22"/>
      <c r="I118" s="19"/>
      <c r="J118" s="129"/>
      <c r="K118" s="1"/>
    </row>
    <row r="119" spans="1:11" x14ac:dyDescent="0.2">
      <c r="A119" s="14"/>
      <c r="B119" s="14"/>
      <c r="C119" s="36"/>
      <c r="D119" s="14"/>
      <c r="E119" s="14"/>
      <c r="F119" s="36"/>
      <c r="G119" s="92"/>
      <c r="H119" s="22"/>
      <c r="I119" s="19"/>
      <c r="J119" s="129"/>
      <c r="K119" s="1"/>
    </row>
    <row r="120" spans="1:11" x14ac:dyDescent="0.2">
      <c r="A120" s="14"/>
      <c r="B120" s="14"/>
      <c r="C120" s="36"/>
      <c r="D120" s="12" t="s">
        <v>253</v>
      </c>
      <c r="E120" s="24">
        <f>+H91+H95+H104</f>
        <v>44</v>
      </c>
      <c r="F120" s="36"/>
      <c r="G120" s="92"/>
      <c r="H120" s="22"/>
      <c r="I120" s="19"/>
      <c r="J120" s="129"/>
      <c r="K120" s="1"/>
    </row>
    <row r="121" spans="1:11" x14ac:dyDescent="0.2">
      <c r="A121" s="14"/>
      <c r="B121" s="14"/>
      <c r="C121" s="36"/>
      <c r="D121" s="12" t="s">
        <v>254</v>
      </c>
      <c r="E121" s="24">
        <f>+H91</f>
        <v>33</v>
      </c>
      <c r="F121" s="36"/>
      <c r="G121" s="92"/>
      <c r="H121" s="156"/>
      <c r="I121" s="19"/>
      <c r="J121" s="129"/>
      <c r="K121" s="1"/>
    </row>
    <row r="122" spans="1:11" x14ac:dyDescent="0.2">
      <c r="A122" s="14"/>
      <c r="B122" s="14"/>
      <c r="C122" s="36"/>
      <c r="D122" s="12" t="s">
        <v>255</v>
      </c>
      <c r="E122" s="33">
        <f>+H104+H95</f>
        <v>11</v>
      </c>
      <c r="F122" s="36"/>
      <c r="G122" s="92"/>
      <c r="H122" s="22"/>
      <c r="I122" s="8"/>
      <c r="J122" s="129"/>
      <c r="K122" s="1"/>
    </row>
    <row r="123" spans="1:11" x14ac:dyDescent="0.2">
      <c r="A123" s="14"/>
      <c r="B123" s="14"/>
      <c r="C123" s="36"/>
      <c r="D123" s="14"/>
      <c r="E123" s="14"/>
      <c r="F123" s="36"/>
      <c r="G123" s="92"/>
      <c r="H123" s="168"/>
      <c r="I123" s="8"/>
      <c r="J123" s="129"/>
      <c r="K123" s="1"/>
    </row>
    <row r="124" spans="1:11" x14ac:dyDescent="0.2">
      <c r="A124" s="69"/>
      <c r="B124" s="69"/>
      <c r="C124" s="70"/>
      <c r="D124" s="69"/>
      <c r="E124" s="69"/>
      <c r="F124" s="70"/>
      <c r="G124" s="92"/>
      <c r="H124" s="23"/>
      <c r="I124" s="8"/>
      <c r="J124" s="91"/>
      <c r="K124" s="1"/>
    </row>
  </sheetData>
  <mergeCells count="5">
    <mergeCell ref="A2:J2"/>
    <mergeCell ref="A3:J3"/>
    <mergeCell ref="C91:F91"/>
    <mergeCell ref="C114:F114"/>
    <mergeCell ref="D115:E115"/>
  </mergeCells>
  <printOptions gridLines="1"/>
  <pageMargins left="0.70866141732283472" right="0.70866141732283472" top="0.74803149606299213" bottom="0.74803149606299213" header="0.31496062992125984" footer="0.31496062992125984"/>
  <pageSetup scale="87" fitToHeight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workbookViewId="0">
      <selection sqref="A1:XFD1048576"/>
    </sheetView>
  </sheetViews>
  <sheetFormatPr baseColWidth="10" defaultRowHeight="11.25" x14ac:dyDescent="0.2"/>
  <cols>
    <col min="1" max="2" width="6.7109375" style="313" bestFit="1" customWidth="1"/>
    <col min="3" max="3" width="11.2851562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.140625" style="94" bestFit="1" customWidth="1"/>
    <col min="8" max="8" width="2.7109375" style="154" bestFit="1" customWidth="1"/>
    <col min="9" max="9" width="11.140625" style="313" bestFit="1" customWidth="1"/>
    <col min="10" max="10" width="11.140625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974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+SUM(G9:G22)</f>
        <v>3002571.2799999993</v>
      </c>
      <c r="H7" s="150">
        <v>16</v>
      </c>
      <c r="I7" s="329">
        <v>3002555.73</v>
      </c>
      <c r="J7" s="124">
        <f>+G7-I7</f>
        <v>15.549999999348074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327" t="s">
        <v>427</v>
      </c>
      <c r="C9" s="328">
        <v>42107</v>
      </c>
      <c r="D9" s="327" t="s">
        <v>6</v>
      </c>
      <c r="E9" s="3"/>
      <c r="F9" s="154" t="s">
        <v>425</v>
      </c>
      <c r="G9" s="311">
        <v>183981.62</v>
      </c>
      <c r="H9" s="330" t="s">
        <v>259</v>
      </c>
      <c r="I9" s="11"/>
      <c r="J9" s="125"/>
      <c r="K9" s="1"/>
      <c r="L9" s="1"/>
      <c r="M9" s="1"/>
      <c r="N9" s="1"/>
    </row>
    <row r="10" spans="1:14" x14ac:dyDescent="0.2">
      <c r="A10" s="41">
        <v>2</v>
      </c>
      <c r="B10" s="327" t="s">
        <v>494</v>
      </c>
      <c r="C10" s="328">
        <v>42184</v>
      </c>
      <c r="D10" s="327" t="s">
        <v>6</v>
      </c>
      <c r="E10" s="3"/>
      <c r="F10" s="154" t="s">
        <v>492</v>
      </c>
      <c r="G10" s="329">
        <v>242048.97</v>
      </c>
      <c r="H10" s="330" t="s">
        <v>260</v>
      </c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27" t="s">
        <v>495</v>
      </c>
      <c r="C11" s="328">
        <v>42185</v>
      </c>
      <c r="D11" s="327" t="s">
        <v>491</v>
      </c>
      <c r="E11" s="3"/>
      <c r="F11" s="154" t="s">
        <v>493</v>
      </c>
      <c r="G11" s="329">
        <v>191433.61</v>
      </c>
      <c r="H11" s="33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27" t="s">
        <v>553</v>
      </c>
      <c r="C12" s="328">
        <v>42208</v>
      </c>
      <c r="D12" s="327" t="s">
        <v>541</v>
      </c>
      <c r="E12" s="3"/>
      <c r="F12" s="154" t="s">
        <v>339</v>
      </c>
      <c r="G12" s="329">
        <v>207461.08</v>
      </c>
      <c r="H12" s="330"/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27" t="s">
        <v>557</v>
      </c>
      <c r="C13" s="328">
        <v>42216</v>
      </c>
      <c r="D13" s="327" t="s">
        <v>6</v>
      </c>
      <c r="E13" s="3"/>
      <c r="F13" s="154" t="s">
        <v>551</v>
      </c>
      <c r="G13" s="329">
        <v>209521.64</v>
      </c>
      <c r="H13" s="330" t="s">
        <v>261</v>
      </c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27" t="s">
        <v>634</v>
      </c>
      <c r="C14" s="328">
        <v>42244</v>
      </c>
      <c r="D14" s="327" t="s">
        <v>6</v>
      </c>
      <c r="E14" s="3"/>
      <c r="F14" s="154" t="s">
        <v>635</v>
      </c>
      <c r="G14" s="329">
        <v>212994.28</v>
      </c>
      <c r="H14" s="330"/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27" t="s">
        <v>119</v>
      </c>
      <c r="C15" s="328">
        <v>42270</v>
      </c>
      <c r="D15" s="327" t="s">
        <v>6</v>
      </c>
      <c r="E15" s="3"/>
      <c r="F15" s="154" t="s">
        <v>672</v>
      </c>
      <c r="G15" s="329">
        <v>212994.28</v>
      </c>
      <c r="H15" s="330" t="s">
        <v>256</v>
      </c>
      <c r="I15" s="11"/>
      <c r="J15" s="125"/>
      <c r="K15" s="1"/>
      <c r="L15" s="1"/>
      <c r="M15" s="1"/>
      <c r="N15" s="1"/>
    </row>
    <row r="16" spans="1:14" s="327" customFormat="1" x14ac:dyDescent="0.2">
      <c r="A16" s="41">
        <v>8</v>
      </c>
      <c r="B16" s="327" t="s">
        <v>671</v>
      </c>
      <c r="C16" s="328">
        <v>42277</v>
      </c>
      <c r="D16" s="327" t="s">
        <v>6</v>
      </c>
      <c r="E16" s="3"/>
      <c r="F16" s="154" t="s">
        <v>673</v>
      </c>
      <c r="G16" s="329">
        <v>217188.97</v>
      </c>
      <c r="H16" s="330"/>
      <c r="I16" s="11"/>
      <c r="J16" s="125"/>
      <c r="K16" s="1"/>
      <c r="L16" s="1"/>
      <c r="M16" s="1"/>
      <c r="N16" s="1"/>
    </row>
    <row r="17" spans="1:14" s="327" customFormat="1" x14ac:dyDescent="0.2">
      <c r="A17" s="41">
        <v>9</v>
      </c>
      <c r="B17" s="327" t="s">
        <v>717</v>
      </c>
      <c r="C17" s="328">
        <v>42283</v>
      </c>
      <c r="D17" s="327" t="s">
        <v>6</v>
      </c>
      <c r="F17" s="154" t="s">
        <v>722</v>
      </c>
      <c r="G17" s="329">
        <v>212994.28</v>
      </c>
      <c r="H17" s="330"/>
      <c r="I17" s="11"/>
      <c r="J17" s="125"/>
      <c r="K17" s="1"/>
      <c r="L17" s="1"/>
      <c r="M17" s="1"/>
      <c r="N17" s="1"/>
    </row>
    <row r="18" spans="1:14" s="327" customFormat="1" x14ac:dyDescent="0.2">
      <c r="A18" s="41">
        <v>10</v>
      </c>
      <c r="B18" s="327" t="s">
        <v>718</v>
      </c>
      <c r="C18" s="328">
        <v>42305</v>
      </c>
      <c r="D18" s="327" t="s">
        <v>6</v>
      </c>
      <c r="F18" s="154" t="s">
        <v>723</v>
      </c>
      <c r="G18" s="329">
        <v>212994.28</v>
      </c>
      <c r="H18" s="330"/>
      <c r="I18" s="11"/>
      <c r="J18" s="125"/>
      <c r="K18" s="1"/>
      <c r="L18" s="1"/>
      <c r="M18" s="1"/>
      <c r="N18" s="1"/>
    </row>
    <row r="19" spans="1:14" s="327" customFormat="1" x14ac:dyDescent="0.2">
      <c r="A19" s="41">
        <v>11</v>
      </c>
      <c r="B19" s="327" t="s">
        <v>719</v>
      </c>
      <c r="C19" s="328">
        <v>42305</v>
      </c>
      <c r="D19" s="327" t="s">
        <v>6</v>
      </c>
      <c r="F19" s="154" t="s">
        <v>724</v>
      </c>
      <c r="G19" s="329">
        <v>245993.1</v>
      </c>
      <c r="H19" s="330"/>
      <c r="I19" s="11"/>
      <c r="J19" s="125"/>
      <c r="K19" s="1"/>
      <c r="L19" s="1"/>
      <c r="M19" s="1"/>
      <c r="N19" s="1"/>
    </row>
    <row r="20" spans="1:14" s="327" customFormat="1" x14ac:dyDescent="0.2">
      <c r="A20" s="41">
        <v>12</v>
      </c>
      <c r="B20" s="327" t="s">
        <v>981</v>
      </c>
      <c r="C20" s="328">
        <v>42305</v>
      </c>
      <c r="D20" s="327" t="s">
        <v>6</v>
      </c>
      <c r="F20" s="154" t="s">
        <v>982</v>
      </c>
      <c r="G20" s="329">
        <v>226976.61</v>
      </c>
      <c r="H20" s="330" t="s">
        <v>257</v>
      </c>
      <c r="I20" s="11"/>
      <c r="J20" s="125"/>
      <c r="K20" s="1"/>
      <c r="L20" s="1"/>
      <c r="M20" s="1"/>
      <c r="N20" s="1"/>
    </row>
    <row r="21" spans="1:14" s="327" customFormat="1" x14ac:dyDescent="0.2">
      <c r="A21" s="41">
        <v>13</v>
      </c>
      <c r="B21" s="327" t="s">
        <v>720</v>
      </c>
      <c r="C21" s="328">
        <v>42305</v>
      </c>
      <c r="D21" s="327" t="s">
        <v>6</v>
      </c>
      <c r="F21" s="154" t="s">
        <v>725</v>
      </c>
      <c r="G21" s="329">
        <v>212994.28</v>
      </c>
      <c r="H21" s="330" t="s">
        <v>258</v>
      </c>
      <c r="I21" s="11"/>
      <c r="J21" s="125"/>
      <c r="K21" s="1"/>
      <c r="L21" s="1"/>
      <c r="M21" s="1"/>
      <c r="N21" s="1"/>
    </row>
    <row r="22" spans="1:14" s="327" customFormat="1" x14ac:dyDescent="0.2">
      <c r="A22" s="41">
        <v>14</v>
      </c>
      <c r="B22" s="327" t="s">
        <v>721</v>
      </c>
      <c r="C22" s="328">
        <v>42305</v>
      </c>
      <c r="D22" s="327" t="s">
        <v>6</v>
      </c>
      <c r="F22" s="154" t="s">
        <v>726</v>
      </c>
      <c r="G22" s="329">
        <v>212994.28</v>
      </c>
      <c r="H22" s="330"/>
      <c r="I22" s="11"/>
      <c r="J22" s="125"/>
      <c r="K22" s="1"/>
      <c r="L22" s="1"/>
      <c r="M22" s="1"/>
      <c r="N22" s="1"/>
    </row>
    <row r="23" spans="1:14" x14ac:dyDescent="0.2">
      <c r="A23" s="41"/>
      <c r="C23" s="314"/>
      <c r="E23" s="3"/>
      <c r="G23" s="316"/>
      <c r="H23" s="150"/>
      <c r="I23" s="11"/>
      <c r="J23" s="125"/>
      <c r="K23" s="1"/>
      <c r="L23" s="1"/>
      <c r="M23" s="1"/>
      <c r="N23" s="1"/>
    </row>
    <row r="24" spans="1:14" x14ac:dyDescent="0.2">
      <c r="A24" s="41"/>
      <c r="B24" s="1"/>
      <c r="C24" s="20"/>
      <c r="E24" s="3"/>
      <c r="F24" s="6"/>
      <c r="G24" s="316"/>
      <c r="H24" s="150"/>
      <c r="I24" s="11"/>
      <c r="J24" s="125"/>
      <c r="K24" s="1"/>
      <c r="L24" s="1"/>
      <c r="M24" s="1"/>
      <c r="N24" s="1"/>
    </row>
    <row r="25" spans="1:14" x14ac:dyDescent="0.2">
      <c r="A25" s="45"/>
      <c r="B25" s="14"/>
      <c r="C25" s="44"/>
      <c r="D25" s="46"/>
      <c r="E25" s="36"/>
      <c r="F25" s="47"/>
      <c r="G25" s="92"/>
      <c r="H25" s="150"/>
      <c r="I25" s="11"/>
      <c r="J25" s="125"/>
      <c r="K25" s="1"/>
      <c r="L25" s="1"/>
      <c r="M25" s="1"/>
      <c r="N25" s="1"/>
    </row>
    <row r="26" spans="1:14" x14ac:dyDescent="0.2">
      <c r="A26" s="12" t="s">
        <v>46</v>
      </c>
      <c r="B26" s="12"/>
      <c r="C26" s="44"/>
      <c r="D26" s="12" t="s">
        <v>47</v>
      </c>
      <c r="E26" s="24"/>
      <c r="F26" s="34"/>
      <c r="G26" s="90">
        <f>+SUM(G28:G34)</f>
        <v>2023610.13</v>
      </c>
      <c r="H26" s="150">
        <v>7</v>
      </c>
      <c r="I26" s="316">
        <v>2023610.1299999997</v>
      </c>
      <c r="J26" s="124">
        <f>+G26-I26</f>
        <v>0</v>
      </c>
      <c r="K26" s="1"/>
      <c r="L26" s="1"/>
      <c r="M26" s="1"/>
      <c r="N26" s="1"/>
    </row>
    <row r="27" spans="1:14" x14ac:dyDescent="0.2">
      <c r="A27" s="12"/>
      <c r="B27" s="12"/>
      <c r="C27" s="44"/>
      <c r="D27" s="12"/>
      <c r="E27" s="24"/>
      <c r="F27" s="34"/>
      <c r="G27" s="90"/>
      <c r="H27" s="150"/>
      <c r="I27" s="316"/>
      <c r="J27" s="125"/>
      <c r="K27" s="1"/>
      <c r="L27" s="1"/>
      <c r="M27" s="1"/>
      <c r="N27" s="1"/>
    </row>
    <row r="28" spans="1:14" x14ac:dyDescent="0.2">
      <c r="A28" s="12">
        <v>1</v>
      </c>
      <c r="B28" s="4" t="s">
        <v>63</v>
      </c>
      <c r="C28" s="20">
        <v>41976</v>
      </c>
      <c r="D28" s="4" t="s">
        <v>6</v>
      </c>
      <c r="E28" s="3"/>
      <c r="F28" s="21" t="s">
        <v>64</v>
      </c>
      <c r="G28" s="93">
        <v>316936.19</v>
      </c>
      <c r="H28" s="150"/>
      <c r="I28" s="11"/>
      <c r="J28" s="125"/>
      <c r="K28" s="1"/>
      <c r="L28" s="1"/>
      <c r="M28" s="1"/>
      <c r="N28" s="1"/>
    </row>
    <row r="29" spans="1:14" x14ac:dyDescent="0.2">
      <c r="A29" s="12">
        <v>2</v>
      </c>
      <c r="B29" s="313" t="s">
        <v>675</v>
      </c>
      <c r="C29" s="314">
        <v>42271</v>
      </c>
      <c r="D29" s="313" t="s">
        <v>674</v>
      </c>
      <c r="F29" s="315" t="s">
        <v>60</v>
      </c>
      <c r="G29" s="316">
        <v>316935.76</v>
      </c>
      <c r="H29" s="151" t="s">
        <v>256</v>
      </c>
      <c r="I29" s="1"/>
      <c r="J29" s="126"/>
      <c r="K29" s="10"/>
      <c r="L29" s="1"/>
      <c r="M29" s="10"/>
      <c r="N29" s="2"/>
    </row>
    <row r="30" spans="1:14" x14ac:dyDescent="0.2">
      <c r="A30" s="12">
        <v>3</v>
      </c>
      <c r="B30" s="313" t="s">
        <v>727</v>
      </c>
      <c r="C30" s="314">
        <v>42283</v>
      </c>
      <c r="D30" s="313" t="s">
        <v>6</v>
      </c>
      <c r="F30" s="315" t="s">
        <v>728</v>
      </c>
      <c r="G30" s="316">
        <v>285737.68</v>
      </c>
      <c r="H30" s="151"/>
      <c r="I30" s="1"/>
      <c r="J30" s="126"/>
      <c r="K30" s="10"/>
      <c r="L30" s="1"/>
      <c r="M30" s="10"/>
      <c r="N30" s="2"/>
    </row>
    <row r="31" spans="1:14" x14ac:dyDescent="0.2">
      <c r="A31" s="12">
        <v>4</v>
      </c>
      <c r="B31" s="313" t="s">
        <v>727</v>
      </c>
      <c r="C31" s="314">
        <v>42283</v>
      </c>
      <c r="D31" s="313" t="s">
        <v>6</v>
      </c>
      <c r="F31" s="315" t="s">
        <v>732</v>
      </c>
      <c r="G31" s="316">
        <v>285737.68</v>
      </c>
      <c r="H31" s="151"/>
      <c r="I31" s="1"/>
      <c r="J31" s="126"/>
      <c r="K31" s="10"/>
      <c r="L31" s="1"/>
      <c r="M31" s="10"/>
      <c r="N31" s="2"/>
    </row>
    <row r="32" spans="1:14" x14ac:dyDescent="0.2">
      <c r="A32" s="12">
        <v>5</v>
      </c>
      <c r="B32" s="313" t="s">
        <v>729</v>
      </c>
      <c r="C32" s="314">
        <v>42300</v>
      </c>
      <c r="D32" s="313" t="s">
        <v>6</v>
      </c>
      <c r="F32" s="315" t="s">
        <v>733</v>
      </c>
      <c r="G32" s="316">
        <v>266517.95</v>
      </c>
      <c r="H32" s="151"/>
      <c r="I32" s="1"/>
      <c r="J32" s="126"/>
      <c r="K32" s="10"/>
      <c r="L32" s="1"/>
      <c r="M32" s="10"/>
      <c r="N32" s="2"/>
    </row>
    <row r="33" spans="1:14" x14ac:dyDescent="0.2">
      <c r="A33" s="12">
        <v>6</v>
      </c>
      <c r="B33" s="313" t="s">
        <v>730</v>
      </c>
      <c r="C33" s="314">
        <v>42303</v>
      </c>
      <c r="D33" s="313" t="s">
        <v>6</v>
      </c>
      <c r="E33" s="1"/>
      <c r="F33" s="315" t="s">
        <v>734</v>
      </c>
      <c r="G33" s="316">
        <v>242154.12</v>
      </c>
      <c r="H33" s="151" t="s">
        <v>257</v>
      </c>
      <c r="I33" s="1"/>
      <c r="J33" s="126"/>
      <c r="K33" s="10"/>
      <c r="L33" s="1"/>
      <c r="M33" s="10"/>
      <c r="N33" s="2"/>
    </row>
    <row r="34" spans="1:14" x14ac:dyDescent="0.2">
      <c r="A34" s="12">
        <v>7</v>
      </c>
      <c r="B34" s="313" t="s">
        <v>731</v>
      </c>
      <c r="C34" s="314">
        <v>42305</v>
      </c>
      <c r="D34" s="313" t="s">
        <v>6</v>
      </c>
      <c r="E34" s="1"/>
      <c r="F34" s="315" t="s">
        <v>735</v>
      </c>
      <c r="G34" s="316">
        <v>309590.75</v>
      </c>
      <c r="H34" s="151"/>
      <c r="I34" s="1"/>
      <c r="J34" s="126"/>
      <c r="K34" s="10"/>
      <c r="L34" s="1"/>
      <c r="M34" s="10"/>
      <c r="N34" s="2"/>
    </row>
    <row r="35" spans="1:14" x14ac:dyDescent="0.2">
      <c r="A35" s="14"/>
      <c r="B35" s="1"/>
      <c r="C35" s="20"/>
      <c r="D35" s="1"/>
      <c r="E35" s="3"/>
      <c r="F35" s="6"/>
      <c r="G35" s="93"/>
      <c r="H35" s="150"/>
      <c r="I35" s="11"/>
      <c r="J35" s="125"/>
      <c r="K35" s="1"/>
      <c r="L35" s="1"/>
      <c r="M35" s="1"/>
      <c r="N35" s="1"/>
    </row>
    <row r="36" spans="1:14" x14ac:dyDescent="0.2">
      <c r="A36" s="12" t="s">
        <v>71</v>
      </c>
      <c r="B36" s="12"/>
      <c r="C36" s="44"/>
      <c r="D36" s="12" t="s">
        <v>72</v>
      </c>
      <c r="E36" s="24"/>
      <c r="F36" s="34"/>
      <c r="G36" s="90">
        <f>+SUM(G38:G47)</f>
        <v>2915785.92</v>
      </c>
      <c r="H36" s="150">
        <v>10</v>
      </c>
      <c r="I36" s="316">
        <v>2915785.79</v>
      </c>
      <c r="J36" s="124">
        <f>+G36-I36</f>
        <v>0.12999999988824129</v>
      </c>
      <c r="K36" s="1"/>
      <c r="L36" s="1"/>
      <c r="M36" s="1"/>
      <c r="N36" s="1"/>
    </row>
    <row r="37" spans="1:14" x14ac:dyDescent="0.2">
      <c r="A37" s="12"/>
      <c r="B37" s="12"/>
      <c r="C37" s="44"/>
      <c r="D37" s="12"/>
      <c r="E37" s="24"/>
      <c r="F37" s="34"/>
      <c r="G37" s="90"/>
      <c r="H37" s="150"/>
      <c r="I37" s="316"/>
      <c r="J37" s="125"/>
      <c r="K37" s="1"/>
      <c r="L37" s="1"/>
      <c r="M37" s="1"/>
      <c r="N37" s="1"/>
    </row>
    <row r="38" spans="1:14" x14ac:dyDescent="0.2">
      <c r="A38" s="12">
        <v>2</v>
      </c>
      <c r="B38" s="313" t="s">
        <v>434</v>
      </c>
      <c r="C38" s="314">
        <v>42123</v>
      </c>
      <c r="D38" s="313" t="s">
        <v>433</v>
      </c>
      <c r="E38" s="3"/>
      <c r="F38" s="315" t="s">
        <v>435</v>
      </c>
      <c r="G38" s="316">
        <v>264822.84000000003</v>
      </c>
      <c r="H38" s="150"/>
      <c r="I38" s="27"/>
      <c r="J38" s="125"/>
      <c r="K38" s="1"/>
    </row>
    <row r="39" spans="1:14" x14ac:dyDescent="0.2">
      <c r="A39" s="12">
        <v>3</v>
      </c>
      <c r="B39" s="313" t="s">
        <v>501</v>
      </c>
      <c r="C39" s="314">
        <v>42185</v>
      </c>
      <c r="D39" s="313" t="s">
        <v>272</v>
      </c>
      <c r="E39" s="1"/>
      <c r="F39" s="315" t="s">
        <v>502</v>
      </c>
      <c r="G39" s="316">
        <v>318662.92</v>
      </c>
      <c r="H39" s="150"/>
      <c r="I39" s="27"/>
      <c r="J39" s="125"/>
      <c r="K39" s="1"/>
    </row>
    <row r="40" spans="1:14" x14ac:dyDescent="0.2">
      <c r="A40" s="12">
        <v>4</v>
      </c>
      <c r="B40" s="313" t="s">
        <v>561</v>
      </c>
      <c r="C40" s="314">
        <v>42216</v>
      </c>
      <c r="D40" s="313" t="s">
        <v>6</v>
      </c>
      <c r="F40" s="315" t="s">
        <v>564</v>
      </c>
      <c r="G40" s="316">
        <v>264822.84000000003</v>
      </c>
      <c r="H40" s="150" t="s">
        <v>256</v>
      </c>
      <c r="I40" s="27"/>
      <c r="J40" s="125"/>
      <c r="K40" s="1"/>
    </row>
    <row r="41" spans="1:14" x14ac:dyDescent="0.2">
      <c r="A41" s="12">
        <v>5</v>
      </c>
      <c r="B41" s="313" t="s">
        <v>640</v>
      </c>
      <c r="C41" s="314">
        <v>42243</v>
      </c>
      <c r="D41" s="313" t="s">
        <v>6</v>
      </c>
      <c r="F41" s="315" t="s">
        <v>639</v>
      </c>
      <c r="G41" s="316">
        <v>264512.49</v>
      </c>
      <c r="H41" s="150"/>
      <c r="I41" s="27"/>
      <c r="J41" s="125"/>
      <c r="K41" s="1"/>
    </row>
    <row r="42" spans="1:14" x14ac:dyDescent="0.2">
      <c r="A42" s="12">
        <v>6</v>
      </c>
      <c r="B42" s="313" t="s">
        <v>742</v>
      </c>
      <c r="C42" s="314">
        <v>42283</v>
      </c>
      <c r="D42" s="313" t="s">
        <v>6</v>
      </c>
      <c r="F42" s="315" t="s">
        <v>736</v>
      </c>
      <c r="G42" s="316">
        <v>318391.26</v>
      </c>
      <c r="H42" s="150"/>
      <c r="I42" s="27"/>
      <c r="J42" s="125"/>
      <c r="K42" s="1"/>
    </row>
    <row r="43" spans="1:14" x14ac:dyDescent="0.2">
      <c r="A43" s="12">
        <v>7</v>
      </c>
      <c r="B43" s="313" t="s">
        <v>743</v>
      </c>
      <c r="C43" s="314">
        <v>42300</v>
      </c>
      <c r="D43" s="313" t="s">
        <v>6</v>
      </c>
      <c r="F43" s="315" t="s">
        <v>737</v>
      </c>
      <c r="G43" s="316">
        <v>264855.07</v>
      </c>
      <c r="H43" s="150"/>
      <c r="I43" s="27"/>
      <c r="J43" s="125"/>
      <c r="K43" s="1"/>
    </row>
    <row r="44" spans="1:14" x14ac:dyDescent="0.2">
      <c r="A44" s="12">
        <v>8</v>
      </c>
      <c r="B44" s="313" t="s">
        <v>744</v>
      </c>
      <c r="C44" s="314">
        <v>42300</v>
      </c>
      <c r="D44" s="313" t="s">
        <v>6</v>
      </c>
      <c r="F44" s="315" t="s">
        <v>738</v>
      </c>
      <c r="G44" s="316">
        <v>264544.71999999997</v>
      </c>
      <c r="H44" s="150" t="s">
        <v>257</v>
      </c>
      <c r="I44" s="27"/>
      <c r="J44" s="125"/>
      <c r="K44" s="1"/>
    </row>
    <row r="45" spans="1:14" x14ac:dyDescent="0.2">
      <c r="A45" s="12">
        <v>9</v>
      </c>
      <c r="B45" s="313" t="s">
        <v>745</v>
      </c>
      <c r="C45" s="314">
        <v>42300</v>
      </c>
      <c r="D45" s="313" t="s">
        <v>6</v>
      </c>
      <c r="F45" s="315" t="s">
        <v>739</v>
      </c>
      <c r="G45" s="316">
        <v>318391.26</v>
      </c>
      <c r="H45" s="150"/>
      <c r="I45" s="27"/>
      <c r="J45" s="125"/>
      <c r="K45" s="1"/>
    </row>
    <row r="46" spans="1:14" x14ac:dyDescent="0.2">
      <c r="A46" s="12">
        <v>10</v>
      </c>
      <c r="B46" s="313" t="s">
        <v>746</v>
      </c>
      <c r="C46" s="314">
        <v>42305</v>
      </c>
      <c r="D46" s="313" t="s">
        <v>6</v>
      </c>
      <c r="F46" s="315" t="s">
        <v>740</v>
      </c>
      <c r="G46" s="316">
        <v>318391.26</v>
      </c>
      <c r="H46" s="150" t="s">
        <v>258</v>
      </c>
      <c r="I46" s="27"/>
      <c r="J46" s="125"/>
      <c r="K46" s="1"/>
    </row>
    <row r="47" spans="1:14" x14ac:dyDescent="0.2">
      <c r="A47" s="12">
        <v>11</v>
      </c>
      <c r="B47" s="313" t="s">
        <v>479</v>
      </c>
      <c r="C47" s="314">
        <v>42305</v>
      </c>
      <c r="D47" s="313" t="s">
        <v>6</v>
      </c>
      <c r="F47" s="315" t="s">
        <v>741</v>
      </c>
      <c r="G47" s="316">
        <v>318391.26</v>
      </c>
      <c r="H47" s="150"/>
      <c r="I47" s="27"/>
      <c r="J47" s="125"/>
      <c r="K47" s="1"/>
    </row>
    <row r="48" spans="1:14" x14ac:dyDescent="0.2">
      <c r="A48" s="12"/>
      <c r="F48" s="313"/>
      <c r="G48" s="313"/>
      <c r="H48" s="150"/>
      <c r="I48" s="27"/>
      <c r="J48" s="125"/>
      <c r="K48" s="1"/>
    </row>
    <row r="49" spans="1:11" x14ac:dyDescent="0.2">
      <c r="A49" s="12"/>
      <c r="F49" s="313"/>
      <c r="G49" s="313"/>
      <c r="H49" s="150"/>
      <c r="I49" s="27"/>
      <c r="J49" s="125"/>
      <c r="K49" s="1"/>
    </row>
    <row r="50" spans="1:11" x14ac:dyDescent="0.2">
      <c r="A50" s="12"/>
      <c r="B50" s="1"/>
      <c r="C50" s="5"/>
      <c r="D50" s="1"/>
      <c r="E50" s="3"/>
      <c r="F50" s="6"/>
      <c r="G50" s="93"/>
      <c r="H50" s="150"/>
      <c r="I50" s="11"/>
      <c r="J50" s="125"/>
      <c r="K50" s="1"/>
    </row>
    <row r="51" spans="1:11" x14ac:dyDescent="0.2">
      <c r="A51" s="12" t="s">
        <v>93</v>
      </c>
      <c r="B51" s="12"/>
      <c r="C51" s="44"/>
      <c r="D51" s="12" t="s">
        <v>94</v>
      </c>
      <c r="E51" s="24"/>
      <c r="F51" s="34"/>
      <c r="G51" s="90">
        <f>+SUM(G53:G58)</f>
        <v>2141772.09</v>
      </c>
      <c r="H51" s="150">
        <v>6</v>
      </c>
      <c r="I51" s="316">
        <v>2141772.0999999996</v>
      </c>
      <c r="J51" s="124">
        <f>+G51-I51</f>
        <v>-9.9999997764825821E-3</v>
      </c>
      <c r="K51" s="1"/>
    </row>
    <row r="52" spans="1:11" x14ac:dyDescent="0.2">
      <c r="A52" s="12"/>
      <c r="B52" s="12"/>
      <c r="C52" s="44"/>
      <c r="D52" s="12"/>
      <c r="E52" s="24"/>
      <c r="F52" s="34"/>
      <c r="G52" s="90"/>
      <c r="H52" s="150"/>
      <c r="I52" s="316"/>
      <c r="J52" s="125"/>
      <c r="K52" s="1"/>
    </row>
    <row r="53" spans="1:11" x14ac:dyDescent="0.2">
      <c r="A53" s="12">
        <v>1</v>
      </c>
      <c r="B53" s="313" t="s">
        <v>381</v>
      </c>
      <c r="C53" s="314">
        <v>42073</v>
      </c>
      <c r="D53" s="313" t="s">
        <v>380</v>
      </c>
      <c r="E53" s="3"/>
      <c r="F53" s="315" t="s">
        <v>382</v>
      </c>
      <c r="G53" s="316">
        <v>366800.23</v>
      </c>
      <c r="H53" s="150" t="s">
        <v>256</v>
      </c>
      <c r="I53" s="11"/>
      <c r="J53" s="90"/>
      <c r="K53" s="1"/>
    </row>
    <row r="54" spans="1:11" x14ac:dyDescent="0.2">
      <c r="A54" s="12">
        <v>2</v>
      </c>
      <c r="B54" s="313" t="s">
        <v>567</v>
      </c>
      <c r="C54" s="314">
        <v>42215</v>
      </c>
      <c r="D54" s="313" t="s">
        <v>6</v>
      </c>
      <c r="E54" s="3"/>
      <c r="F54" s="315" t="s">
        <v>568</v>
      </c>
      <c r="G54" s="316">
        <v>323305.92</v>
      </c>
      <c r="H54" s="150"/>
      <c r="I54" s="11"/>
      <c r="J54" s="90"/>
      <c r="K54" s="1"/>
    </row>
    <row r="55" spans="1:11" x14ac:dyDescent="0.2">
      <c r="A55" s="12">
        <v>3</v>
      </c>
      <c r="B55" s="313" t="s">
        <v>751</v>
      </c>
      <c r="C55" s="314">
        <v>42283</v>
      </c>
      <c r="D55" s="313" t="s">
        <v>6</v>
      </c>
      <c r="F55" s="315" t="s">
        <v>747</v>
      </c>
      <c r="G55" s="316">
        <v>327378.03999999998</v>
      </c>
      <c r="H55" s="150" t="s">
        <v>257</v>
      </c>
      <c r="I55" s="11"/>
      <c r="J55" s="90"/>
      <c r="K55" s="1"/>
    </row>
    <row r="56" spans="1:11" x14ac:dyDescent="0.2">
      <c r="A56" s="12">
        <v>4</v>
      </c>
      <c r="B56" s="313" t="s">
        <v>752</v>
      </c>
      <c r="C56" s="314">
        <v>42283</v>
      </c>
      <c r="D56" s="313" t="s">
        <v>6</v>
      </c>
      <c r="F56" s="315" t="s">
        <v>748</v>
      </c>
      <c r="G56" s="316">
        <v>374762.06</v>
      </c>
      <c r="H56" s="150" t="s">
        <v>258</v>
      </c>
      <c r="I56" s="11"/>
      <c r="J56" s="90"/>
      <c r="K56" s="1"/>
    </row>
    <row r="57" spans="1:11" x14ac:dyDescent="0.2">
      <c r="A57" s="12">
        <v>5</v>
      </c>
      <c r="B57" s="313" t="s">
        <v>417</v>
      </c>
      <c r="C57" s="314">
        <v>42300</v>
      </c>
      <c r="D57" s="313" t="s">
        <v>6</v>
      </c>
      <c r="F57" s="315" t="s">
        <v>749</v>
      </c>
      <c r="G57" s="316">
        <v>374762.06</v>
      </c>
      <c r="H57" s="150"/>
      <c r="I57" s="11"/>
      <c r="J57" s="90"/>
      <c r="K57" s="1"/>
    </row>
    <row r="58" spans="1:11" x14ac:dyDescent="0.2">
      <c r="A58" s="12">
        <v>6</v>
      </c>
      <c r="B58" s="313" t="s">
        <v>753</v>
      </c>
      <c r="C58" s="314">
        <v>42308</v>
      </c>
      <c r="D58" s="313" t="s">
        <v>6</v>
      </c>
      <c r="E58" s="3"/>
      <c r="F58" s="315" t="s">
        <v>750</v>
      </c>
      <c r="G58" s="316">
        <v>374763.78</v>
      </c>
      <c r="H58" s="150"/>
      <c r="I58" s="11"/>
      <c r="J58" s="90"/>
      <c r="K58" s="1"/>
    </row>
    <row r="59" spans="1:11" x14ac:dyDescent="0.2">
      <c r="A59" s="12"/>
      <c r="B59" s="4"/>
      <c r="C59" s="20"/>
      <c r="D59" s="4"/>
      <c r="E59" s="3"/>
      <c r="F59" s="21"/>
      <c r="G59" s="316"/>
      <c r="H59" s="150"/>
      <c r="I59" s="11"/>
      <c r="J59" s="90"/>
      <c r="K59" s="1"/>
    </row>
    <row r="60" spans="1:11" x14ac:dyDescent="0.2">
      <c r="A60" s="12"/>
      <c r="B60" s="1"/>
      <c r="C60" s="20"/>
      <c r="D60" s="1"/>
      <c r="E60" s="3"/>
      <c r="F60" s="6"/>
      <c r="G60" s="93"/>
      <c r="H60" s="150"/>
      <c r="I60" s="11"/>
      <c r="J60" s="90"/>
      <c r="K60" s="1"/>
    </row>
    <row r="61" spans="1:11" x14ac:dyDescent="0.2">
      <c r="A61" s="12" t="s">
        <v>104</v>
      </c>
      <c r="B61" s="12"/>
      <c r="C61" s="44"/>
      <c r="D61" s="12" t="s">
        <v>105</v>
      </c>
      <c r="E61" s="24"/>
      <c r="F61" s="34"/>
      <c r="G61" s="90">
        <f>+SUM(G63:G69)</f>
        <v>2081510.4900000002</v>
      </c>
      <c r="H61" s="150">
        <v>7</v>
      </c>
      <c r="I61" s="316">
        <v>2081510.4900000007</v>
      </c>
      <c r="J61" s="124">
        <f>+G61-I61</f>
        <v>0</v>
      </c>
      <c r="K61" s="1"/>
    </row>
    <row r="62" spans="1:11" x14ac:dyDescent="0.2">
      <c r="A62" s="12"/>
      <c r="B62" s="12"/>
      <c r="C62" s="44"/>
      <c r="D62" s="12"/>
      <c r="E62" s="24"/>
      <c r="F62" s="34"/>
      <c r="G62" s="90"/>
      <c r="H62" s="150"/>
      <c r="I62" s="316"/>
      <c r="J62" s="125"/>
      <c r="K62" s="1"/>
    </row>
    <row r="63" spans="1:11" x14ac:dyDescent="0.2">
      <c r="A63" s="12">
        <v>1</v>
      </c>
      <c r="B63" s="313" t="s">
        <v>296</v>
      </c>
      <c r="C63" s="314">
        <v>42019</v>
      </c>
      <c r="D63" s="313" t="s">
        <v>299</v>
      </c>
      <c r="E63" s="3"/>
      <c r="F63" s="315" t="s">
        <v>292</v>
      </c>
      <c r="G63" s="94">
        <v>297481.90999999997</v>
      </c>
      <c r="H63" s="150" t="s">
        <v>256</v>
      </c>
      <c r="I63" s="27"/>
      <c r="J63" s="125"/>
      <c r="K63" s="1"/>
    </row>
    <row r="64" spans="1:11" x14ac:dyDescent="0.2">
      <c r="A64" s="12">
        <v>2</v>
      </c>
      <c r="B64" s="313" t="s">
        <v>575</v>
      </c>
      <c r="C64" s="314">
        <v>42215</v>
      </c>
      <c r="D64" s="313" t="s">
        <v>6</v>
      </c>
      <c r="E64" s="3"/>
      <c r="F64" s="315" t="s">
        <v>570</v>
      </c>
      <c r="G64" s="316">
        <v>275486.71999999997</v>
      </c>
      <c r="H64" s="150"/>
      <c r="I64" s="27"/>
      <c r="J64" s="125"/>
      <c r="K64" s="1"/>
    </row>
    <row r="65" spans="1:13" x14ac:dyDescent="0.2">
      <c r="A65" s="12">
        <v>3</v>
      </c>
      <c r="B65" s="313" t="s">
        <v>556</v>
      </c>
      <c r="C65" s="314">
        <v>42244</v>
      </c>
      <c r="D65" s="313" t="s">
        <v>6</v>
      </c>
      <c r="E65" s="3"/>
      <c r="F65" s="315" t="s">
        <v>645</v>
      </c>
      <c r="G65" s="316">
        <v>322351.78999999998</v>
      </c>
      <c r="H65" s="150" t="s">
        <v>257</v>
      </c>
      <c r="I65" s="27"/>
      <c r="J65" s="125"/>
      <c r="K65" s="1"/>
    </row>
    <row r="66" spans="1:13" x14ac:dyDescent="0.2">
      <c r="A66" s="12">
        <v>4</v>
      </c>
      <c r="B66" s="313" t="s">
        <v>756</v>
      </c>
      <c r="C66" s="314">
        <v>42300</v>
      </c>
      <c r="D66" s="313" t="s">
        <v>6</v>
      </c>
      <c r="E66" s="3"/>
      <c r="F66" s="315" t="s">
        <v>754</v>
      </c>
      <c r="G66" s="316">
        <v>277798.31</v>
      </c>
      <c r="H66" s="150"/>
      <c r="I66" s="27"/>
      <c r="J66" s="125"/>
      <c r="K66" s="1"/>
    </row>
    <row r="67" spans="1:13" x14ac:dyDescent="0.2">
      <c r="A67" s="12">
        <v>5</v>
      </c>
      <c r="B67" s="313" t="s">
        <v>757</v>
      </c>
      <c r="C67" s="314">
        <v>42300</v>
      </c>
      <c r="D67" s="313" t="s">
        <v>6</v>
      </c>
      <c r="E67" s="3"/>
      <c r="F67" s="315" t="s">
        <v>755</v>
      </c>
      <c r="G67" s="316">
        <v>325317.59999999998</v>
      </c>
      <c r="H67" s="150" t="s">
        <v>258</v>
      </c>
      <c r="I67" s="27"/>
      <c r="J67" s="125"/>
      <c r="K67" s="1"/>
    </row>
    <row r="68" spans="1:13" x14ac:dyDescent="0.2">
      <c r="A68" s="12">
        <v>6</v>
      </c>
      <c r="B68" s="313" t="s">
        <v>758</v>
      </c>
      <c r="C68" s="314">
        <v>42308</v>
      </c>
      <c r="D68" s="313" t="s">
        <v>6</v>
      </c>
      <c r="E68" s="3"/>
      <c r="F68" s="315" t="s">
        <v>759</v>
      </c>
      <c r="G68" s="316">
        <v>278300.03000000003</v>
      </c>
      <c r="H68" s="150"/>
      <c r="I68" s="27"/>
      <c r="J68" s="125"/>
      <c r="K68" s="1"/>
    </row>
    <row r="69" spans="1:13" x14ac:dyDescent="0.2">
      <c r="A69" s="12">
        <v>7</v>
      </c>
      <c r="B69" s="313" t="s">
        <v>760</v>
      </c>
      <c r="C69" s="314">
        <v>42308</v>
      </c>
      <c r="D69" s="313" t="s">
        <v>272</v>
      </c>
      <c r="E69" s="3"/>
      <c r="F69" s="315" t="s">
        <v>761</v>
      </c>
      <c r="G69" s="316">
        <v>304774.13</v>
      </c>
      <c r="H69" s="150" t="s">
        <v>259</v>
      </c>
      <c r="I69" s="27"/>
      <c r="J69" s="125"/>
      <c r="K69" s="1"/>
    </row>
    <row r="70" spans="1:13" x14ac:dyDescent="0.2">
      <c r="A70" s="12"/>
      <c r="C70" s="314"/>
      <c r="E70" s="3"/>
      <c r="G70" s="316"/>
      <c r="H70" s="150"/>
      <c r="I70" s="27"/>
      <c r="J70" s="125"/>
      <c r="K70" s="1"/>
    </row>
    <row r="71" spans="1:13" x14ac:dyDescent="0.2">
      <c r="A71" s="12"/>
      <c r="B71" s="4"/>
      <c r="C71" s="20"/>
      <c r="D71" s="4"/>
      <c r="E71" s="3"/>
      <c r="F71" s="21"/>
      <c r="G71" s="93"/>
      <c r="H71" s="150"/>
      <c r="I71" s="27"/>
      <c r="J71" s="125"/>
      <c r="K71" s="1"/>
    </row>
    <row r="72" spans="1:13" x14ac:dyDescent="0.2">
      <c r="A72" s="14"/>
      <c r="B72" s="14"/>
      <c r="C72" s="44"/>
      <c r="D72" s="14"/>
      <c r="E72" s="14"/>
      <c r="F72" s="36"/>
      <c r="G72" s="92"/>
      <c r="H72" s="150"/>
      <c r="I72" s="11"/>
      <c r="J72" s="125"/>
      <c r="K72" s="1"/>
    </row>
    <row r="73" spans="1:13" x14ac:dyDescent="0.2">
      <c r="A73" s="12" t="s">
        <v>121</v>
      </c>
      <c r="B73" s="12"/>
      <c r="C73" s="44"/>
      <c r="D73" s="12" t="s">
        <v>122</v>
      </c>
      <c r="E73" s="24"/>
      <c r="F73" s="34"/>
      <c r="G73" s="90">
        <f>+SUM(G75:G75)</f>
        <v>393176.36</v>
      </c>
      <c r="H73" s="150">
        <v>1</v>
      </c>
      <c r="I73" s="316">
        <v>393176.36</v>
      </c>
      <c r="J73" s="124">
        <f>+G73-I73</f>
        <v>0</v>
      </c>
      <c r="K73" s="1"/>
    </row>
    <row r="74" spans="1:13" x14ac:dyDescent="0.2">
      <c r="A74" s="12"/>
      <c r="B74" s="12"/>
      <c r="C74" s="44"/>
      <c r="D74" s="12"/>
      <c r="E74" s="24"/>
      <c r="F74" s="34"/>
      <c r="G74" s="90"/>
      <c r="H74" s="150"/>
      <c r="I74" s="316"/>
      <c r="J74" s="125"/>
      <c r="K74" s="1"/>
    </row>
    <row r="75" spans="1:13" x14ac:dyDescent="0.2">
      <c r="A75" s="12">
        <v>1</v>
      </c>
      <c r="B75" s="313" t="s">
        <v>762</v>
      </c>
      <c r="C75" s="314">
        <v>42298</v>
      </c>
      <c r="D75" s="313" t="s">
        <v>542</v>
      </c>
      <c r="E75" s="3"/>
      <c r="F75" s="315" t="s">
        <v>763</v>
      </c>
      <c r="G75" s="316">
        <v>393176.36</v>
      </c>
      <c r="H75" s="150"/>
      <c r="I75" s="11"/>
      <c r="J75" s="125"/>
      <c r="K75" s="1"/>
    </row>
    <row r="76" spans="1:13" x14ac:dyDescent="0.2">
      <c r="A76" s="12"/>
      <c r="B76" s="1"/>
      <c r="C76" s="20"/>
      <c r="D76" s="1"/>
      <c r="E76" s="3"/>
      <c r="F76" s="6"/>
      <c r="G76" s="93"/>
      <c r="H76" s="150"/>
      <c r="I76" s="11"/>
      <c r="J76" s="125"/>
      <c r="K76" s="1"/>
    </row>
    <row r="77" spans="1:13" x14ac:dyDescent="0.2">
      <c r="A77" s="36"/>
      <c r="B77" s="4"/>
      <c r="C77" s="17"/>
      <c r="D77" s="4"/>
      <c r="E77" s="14"/>
      <c r="F77" s="21"/>
      <c r="G77" s="92"/>
      <c r="H77" s="150"/>
      <c r="I77" s="11"/>
      <c r="J77" s="90"/>
      <c r="K77" s="1"/>
    </row>
    <row r="78" spans="1:13" x14ac:dyDescent="0.2">
      <c r="A78" s="12" t="s">
        <v>136</v>
      </c>
      <c r="B78" s="12"/>
      <c r="C78" s="44"/>
      <c r="D78" s="12" t="s">
        <v>137</v>
      </c>
      <c r="E78" s="37"/>
      <c r="F78" s="34"/>
      <c r="G78" s="130">
        <f>+SUM(G80:G81)</f>
        <v>329658.98</v>
      </c>
      <c r="H78" s="150">
        <v>1</v>
      </c>
      <c r="I78" s="317">
        <v>329657.69999999978</v>
      </c>
      <c r="J78" s="124">
        <f>+G78-I78</f>
        <v>1.2800000002025627</v>
      </c>
      <c r="K78" s="1" t="s">
        <v>333</v>
      </c>
    </row>
    <row r="79" spans="1:13" x14ac:dyDescent="0.2">
      <c r="A79" s="12"/>
      <c r="B79" s="12"/>
      <c r="C79" s="44"/>
      <c r="D79" s="12"/>
      <c r="E79" s="37"/>
      <c r="F79" s="34"/>
      <c r="G79" s="130"/>
      <c r="H79" s="150"/>
      <c r="I79" s="316"/>
      <c r="J79" s="125"/>
      <c r="K79" s="1"/>
    </row>
    <row r="80" spans="1:13" x14ac:dyDescent="0.2">
      <c r="A80" s="12">
        <v>1</v>
      </c>
      <c r="B80" s="4" t="s">
        <v>139</v>
      </c>
      <c r="C80" s="20">
        <v>42000</v>
      </c>
      <c r="D80" s="4" t="s">
        <v>98</v>
      </c>
      <c r="E80" s="3"/>
      <c r="F80" s="21" t="s">
        <v>140</v>
      </c>
      <c r="G80" s="316">
        <v>532</v>
      </c>
      <c r="H80" s="150"/>
      <c r="I80" s="11"/>
      <c r="J80" s="90"/>
      <c r="K80" s="1"/>
      <c r="L80" s="316"/>
      <c r="M80" s="270"/>
    </row>
    <row r="81" spans="1:13" x14ac:dyDescent="0.2">
      <c r="A81" s="12">
        <v>2</v>
      </c>
      <c r="B81" s="313" t="s">
        <v>131</v>
      </c>
      <c r="C81" s="314">
        <v>42308</v>
      </c>
      <c r="D81" s="313" t="s">
        <v>6</v>
      </c>
      <c r="E81" s="3"/>
      <c r="F81" s="315" t="s">
        <v>764</v>
      </c>
      <c r="G81" s="316">
        <v>329126.98</v>
      </c>
      <c r="H81" s="150" t="s">
        <v>256</v>
      </c>
      <c r="I81" s="11"/>
      <c r="J81" s="90"/>
      <c r="K81" s="1"/>
      <c r="L81" s="316"/>
      <c r="M81" s="270"/>
    </row>
    <row r="82" spans="1:13" x14ac:dyDescent="0.2">
      <c r="A82" s="14"/>
      <c r="C82" s="314"/>
      <c r="D82" s="4"/>
      <c r="E82" s="3"/>
      <c r="F82" s="21"/>
      <c r="G82" s="316"/>
      <c r="H82" s="150"/>
      <c r="I82" s="11"/>
      <c r="J82" s="90"/>
      <c r="K82" s="1"/>
      <c r="L82" s="316"/>
      <c r="M82" s="270"/>
    </row>
    <row r="83" spans="1:13" x14ac:dyDescent="0.2">
      <c r="A83" s="14"/>
      <c r="B83" s="1"/>
      <c r="C83" s="20"/>
      <c r="D83" s="1"/>
      <c r="E83" s="3"/>
      <c r="F83" s="6"/>
      <c r="G83" s="93"/>
      <c r="H83" s="150"/>
      <c r="I83" s="11"/>
      <c r="J83" s="90"/>
      <c r="K83" s="1"/>
    </row>
    <row r="84" spans="1:13" x14ac:dyDescent="0.2">
      <c r="A84" s="12" t="s">
        <v>141</v>
      </c>
      <c r="B84" s="12"/>
      <c r="C84" s="44"/>
      <c r="D84" s="12" t="s">
        <v>142</v>
      </c>
      <c r="E84" s="24"/>
      <c r="F84" s="34"/>
      <c r="G84" s="90">
        <f>+SUM(G86:G108)</f>
        <v>3731188.5000000005</v>
      </c>
      <c r="H84" s="150">
        <v>23</v>
      </c>
      <c r="I84" s="316">
        <v>3730887.6300000004</v>
      </c>
      <c r="J84" s="124">
        <f>+G84-I84</f>
        <v>300.87000000011176</v>
      </c>
      <c r="K84" s="1"/>
    </row>
    <row r="85" spans="1:13" x14ac:dyDescent="0.2">
      <c r="A85" s="12"/>
      <c r="B85" s="12"/>
      <c r="C85" s="44"/>
      <c r="D85" s="12"/>
      <c r="E85" s="24"/>
      <c r="F85" s="34"/>
      <c r="G85" s="90"/>
      <c r="H85" s="150"/>
      <c r="I85" s="316"/>
      <c r="J85" s="125"/>
      <c r="K85" s="1"/>
    </row>
    <row r="86" spans="1:13" x14ac:dyDescent="0.2">
      <c r="A86" s="12">
        <v>1</v>
      </c>
      <c r="B86" s="313" t="s">
        <v>393</v>
      </c>
      <c r="C86" s="314">
        <v>42094</v>
      </c>
      <c r="D86" s="313" t="s">
        <v>6</v>
      </c>
      <c r="F86" s="315" t="s">
        <v>389</v>
      </c>
      <c r="G86" s="311">
        <v>177356.33</v>
      </c>
      <c r="H86" s="150"/>
      <c r="I86" s="27"/>
      <c r="J86" s="90"/>
      <c r="K86" s="1"/>
    </row>
    <row r="87" spans="1:13" x14ac:dyDescent="0.2">
      <c r="A87" s="12">
        <v>2</v>
      </c>
      <c r="B87" s="313" t="s">
        <v>589</v>
      </c>
      <c r="C87" s="314">
        <v>42216</v>
      </c>
      <c r="D87" s="313" t="s">
        <v>6</v>
      </c>
      <c r="F87" s="315" t="s">
        <v>583</v>
      </c>
      <c r="G87" s="316">
        <v>156874.57</v>
      </c>
      <c r="H87" s="150"/>
      <c r="I87" s="27"/>
      <c r="J87" s="90"/>
      <c r="K87" s="1"/>
    </row>
    <row r="88" spans="1:13" x14ac:dyDescent="0.2">
      <c r="A88" s="12">
        <v>3</v>
      </c>
      <c r="B88" s="313" t="s">
        <v>765</v>
      </c>
      <c r="C88" s="314">
        <v>42303</v>
      </c>
      <c r="D88" s="313" t="s">
        <v>6</v>
      </c>
      <c r="F88" s="315" t="s">
        <v>766</v>
      </c>
      <c r="G88" s="316">
        <v>186215.67999999999</v>
      </c>
      <c r="H88" s="150"/>
      <c r="I88" s="27"/>
      <c r="J88" s="90"/>
      <c r="K88" s="1"/>
    </row>
    <row r="89" spans="1:13" x14ac:dyDescent="0.2">
      <c r="A89" s="12">
        <v>4</v>
      </c>
      <c r="B89" s="313" t="s">
        <v>329</v>
      </c>
      <c r="C89" s="314">
        <v>42303</v>
      </c>
      <c r="D89" s="313" t="s">
        <v>6</v>
      </c>
      <c r="F89" s="315" t="s">
        <v>770</v>
      </c>
      <c r="G89" s="316">
        <v>156751.62</v>
      </c>
      <c r="H89" s="330" t="s">
        <v>256</v>
      </c>
      <c r="I89" s="27"/>
      <c r="J89" s="90"/>
      <c r="K89" s="1"/>
    </row>
    <row r="90" spans="1:13" x14ac:dyDescent="0.2">
      <c r="A90" s="12">
        <v>5</v>
      </c>
      <c r="B90" s="313" t="s">
        <v>767</v>
      </c>
      <c r="C90" s="314">
        <v>42303</v>
      </c>
      <c r="D90" s="313" t="s">
        <v>6</v>
      </c>
      <c r="F90" s="315" t="s">
        <v>771</v>
      </c>
      <c r="G90" s="316">
        <v>156751.62</v>
      </c>
      <c r="H90" s="330" t="s">
        <v>257</v>
      </c>
      <c r="I90" s="27"/>
      <c r="J90" s="90"/>
      <c r="K90" s="1"/>
    </row>
    <row r="91" spans="1:13" x14ac:dyDescent="0.2">
      <c r="A91" s="12">
        <v>6</v>
      </c>
      <c r="B91" s="313" t="s">
        <v>768</v>
      </c>
      <c r="C91" s="314">
        <v>42300</v>
      </c>
      <c r="D91" s="313" t="s">
        <v>6</v>
      </c>
      <c r="F91" s="315" t="s">
        <v>772</v>
      </c>
      <c r="G91" s="316">
        <v>156751.62</v>
      </c>
      <c r="H91" s="150"/>
      <c r="I91" s="27"/>
      <c r="J91" s="90"/>
      <c r="K91" s="1"/>
    </row>
    <row r="92" spans="1:13" x14ac:dyDescent="0.2">
      <c r="A92" s="12">
        <v>7</v>
      </c>
      <c r="B92" s="313" t="s">
        <v>769</v>
      </c>
      <c r="C92" s="314">
        <v>42300</v>
      </c>
      <c r="D92" s="313" t="s">
        <v>6</v>
      </c>
      <c r="F92" s="315" t="s">
        <v>773</v>
      </c>
      <c r="G92" s="316">
        <v>156751.62</v>
      </c>
      <c r="H92" s="150"/>
      <c r="I92" s="27"/>
      <c r="J92" s="90"/>
      <c r="K92" s="1"/>
    </row>
    <row r="93" spans="1:13" x14ac:dyDescent="0.2">
      <c r="A93" s="12">
        <v>8</v>
      </c>
      <c r="B93" s="313" t="s">
        <v>774</v>
      </c>
      <c r="C93" s="314">
        <v>42300</v>
      </c>
      <c r="D93" s="313" t="s">
        <v>6</v>
      </c>
      <c r="F93" s="315" t="s">
        <v>776</v>
      </c>
      <c r="G93" s="316">
        <v>148993</v>
      </c>
      <c r="H93" s="330" t="s">
        <v>258</v>
      </c>
      <c r="I93" s="27"/>
      <c r="J93" s="90"/>
      <c r="K93" s="1"/>
    </row>
    <row r="94" spans="1:13" x14ac:dyDescent="0.2">
      <c r="A94" s="12">
        <v>9</v>
      </c>
      <c r="B94" s="313" t="s">
        <v>466</v>
      </c>
      <c r="C94" s="314">
        <v>42300</v>
      </c>
      <c r="D94" s="313" t="s">
        <v>6</v>
      </c>
      <c r="F94" s="315" t="s">
        <v>777</v>
      </c>
      <c r="G94" s="316">
        <v>148993</v>
      </c>
      <c r="H94" s="330" t="s">
        <v>259</v>
      </c>
      <c r="I94" s="27"/>
      <c r="J94" s="90"/>
      <c r="K94" s="1"/>
    </row>
    <row r="95" spans="1:13" x14ac:dyDescent="0.2">
      <c r="A95" s="12">
        <v>10</v>
      </c>
      <c r="B95" s="313" t="s">
        <v>775</v>
      </c>
      <c r="C95" s="314">
        <v>42300</v>
      </c>
      <c r="D95" s="313" t="s">
        <v>6</v>
      </c>
      <c r="F95" s="315" t="s">
        <v>778</v>
      </c>
      <c r="G95" s="316">
        <v>156751.62</v>
      </c>
      <c r="H95" s="330" t="s">
        <v>260</v>
      </c>
      <c r="I95" s="27"/>
      <c r="J95" s="90"/>
      <c r="K95" s="1"/>
    </row>
    <row r="96" spans="1:13" x14ac:dyDescent="0.2">
      <c r="A96" s="12">
        <v>11</v>
      </c>
      <c r="B96" s="313" t="s">
        <v>780</v>
      </c>
      <c r="C96" s="314">
        <v>42306</v>
      </c>
      <c r="D96" s="313" t="s">
        <v>779</v>
      </c>
      <c r="F96" s="315" t="s">
        <v>781</v>
      </c>
      <c r="G96" s="316">
        <v>185215.7</v>
      </c>
      <c r="H96" s="330" t="s">
        <v>261</v>
      </c>
      <c r="I96" s="27"/>
      <c r="J96" s="90"/>
      <c r="K96" s="1"/>
    </row>
    <row r="97" spans="1:11" x14ac:dyDescent="0.2">
      <c r="A97" s="12">
        <v>12</v>
      </c>
      <c r="B97" s="313" t="s">
        <v>783</v>
      </c>
      <c r="C97" s="314">
        <v>42306</v>
      </c>
      <c r="D97" s="313" t="s">
        <v>782</v>
      </c>
      <c r="F97" s="315" t="s">
        <v>792</v>
      </c>
      <c r="G97" s="316">
        <v>179466.54</v>
      </c>
      <c r="H97" s="150"/>
      <c r="I97" s="27"/>
      <c r="J97" s="90"/>
      <c r="K97" s="1"/>
    </row>
    <row r="98" spans="1:11" x14ac:dyDescent="0.2">
      <c r="A98" s="12">
        <v>13</v>
      </c>
      <c r="B98" s="313" t="s">
        <v>784</v>
      </c>
      <c r="C98" s="314">
        <v>42306</v>
      </c>
      <c r="D98" s="313" t="s">
        <v>6</v>
      </c>
      <c r="F98" s="315" t="s">
        <v>793</v>
      </c>
      <c r="G98" s="316">
        <v>156906.79</v>
      </c>
      <c r="H98" s="330" t="s">
        <v>262</v>
      </c>
      <c r="I98" s="27"/>
      <c r="J98" s="90"/>
      <c r="K98" s="1"/>
    </row>
    <row r="99" spans="1:11" x14ac:dyDescent="0.2">
      <c r="A99" s="12">
        <v>14</v>
      </c>
      <c r="B99" s="313" t="s">
        <v>785</v>
      </c>
      <c r="C99" s="314">
        <v>42306</v>
      </c>
      <c r="D99" s="313" t="s">
        <v>6</v>
      </c>
      <c r="F99" s="315" t="s">
        <v>794</v>
      </c>
      <c r="G99" s="316">
        <v>156906.79</v>
      </c>
      <c r="H99" s="150"/>
      <c r="I99" s="27"/>
      <c r="J99" s="90"/>
      <c r="K99" s="1"/>
    </row>
    <row r="100" spans="1:11" x14ac:dyDescent="0.2">
      <c r="A100" s="12">
        <v>15</v>
      </c>
      <c r="B100" s="313" t="s">
        <v>786</v>
      </c>
      <c r="C100" s="314">
        <v>42306</v>
      </c>
      <c r="D100" s="313" t="s">
        <v>6</v>
      </c>
      <c r="F100" s="315" t="s">
        <v>795</v>
      </c>
      <c r="G100" s="316">
        <v>156906.79</v>
      </c>
      <c r="H100" s="150"/>
      <c r="I100" s="27"/>
      <c r="J100" s="90"/>
      <c r="K100" s="1"/>
    </row>
    <row r="101" spans="1:11" x14ac:dyDescent="0.2">
      <c r="A101" s="12">
        <v>16</v>
      </c>
      <c r="B101" s="313" t="s">
        <v>613</v>
      </c>
      <c r="C101" s="314">
        <v>42306</v>
      </c>
      <c r="D101" s="313" t="s">
        <v>6</v>
      </c>
      <c r="F101" s="315" t="s">
        <v>796</v>
      </c>
      <c r="G101" s="316">
        <v>156906.79</v>
      </c>
      <c r="H101" s="150"/>
      <c r="I101" s="27"/>
      <c r="J101" s="90"/>
      <c r="K101" s="1"/>
    </row>
    <row r="102" spans="1:11" x14ac:dyDescent="0.2">
      <c r="A102" s="12">
        <v>17</v>
      </c>
      <c r="B102" s="313" t="s">
        <v>614</v>
      </c>
      <c r="C102" s="314">
        <v>42306</v>
      </c>
      <c r="D102" s="313" t="s">
        <v>6</v>
      </c>
      <c r="F102" s="315" t="s">
        <v>797</v>
      </c>
      <c r="G102" s="316">
        <v>168242.16</v>
      </c>
      <c r="H102" s="330" t="s">
        <v>263</v>
      </c>
      <c r="I102" s="27"/>
      <c r="J102" s="90"/>
      <c r="K102" s="1"/>
    </row>
    <row r="103" spans="1:11" x14ac:dyDescent="0.2">
      <c r="A103" s="12">
        <v>18</v>
      </c>
      <c r="B103" s="313" t="s">
        <v>787</v>
      </c>
      <c r="C103" s="314">
        <v>42306</v>
      </c>
      <c r="D103" s="313" t="s">
        <v>6</v>
      </c>
      <c r="F103" s="315" t="s">
        <v>798</v>
      </c>
      <c r="G103" s="316">
        <v>168242.16</v>
      </c>
      <c r="H103" s="330" t="s">
        <v>264</v>
      </c>
      <c r="I103" s="27"/>
      <c r="J103" s="90"/>
      <c r="K103" s="1"/>
    </row>
    <row r="104" spans="1:11" x14ac:dyDescent="0.2">
      <c r="A104" s="12">
        <v>19</v>
      </c>
      <c r="B104" s="313" t="s">
        <v>788</v>
      </c>
      <c r="C104" s="314">
        <v>42306</v>
      </c>
      <c r="D104" s="313" t="s">
        <v>6</v>
      </c>
      <c r="F104" s="315" t="s">
        <v>799</v>
      </c>
      <c r="G104" s="316">
        <v>168242.16</v>
      </c>
      <c r="H104" s="330" t="s">
        <v>334</v>
      </c>
      <c r="I104" s="27"/>
      <c r="J104" s="90"/>
      <c r="K104" s="1"/>
    </row>
    <row r="105" spans="1:11" x14ac:dyDescent="0.2">
      <c r="A105" s="12">
        <v>20</v>
      </c>
      <c r="B105" s="313" t="s">
        <v>789</v>
      </c>
      <c r="C105" s="314">
        <v>42306</v>
      </c>
      <c r="D105" s="313" t="s">
        <v>6</v>
      </c>
      <c r="F105" s="315" t="s">
        <v>800</v>
      </c>
      <c r="G105" s="316">
        <v>149303.34</v>
      </c>
      <c r="H105" s="330" t="s">
        <v>847</v>
      </c>
      <c r="I105" s="27"/>
      <c r="J105" s="90"/>
      <c r="K105" s="1"/>
    </row>
    <row r="106" spans="1:11" x14ac:dyDescent="0.2">
      <c r="A106" s="12">
        <v>21</v>
      </c>
      <c r="B106" s="313" t="s">
        <v>790</v>
      </c>
      <c r="C106" s="314">
        <v>42308</v>
      </c>
      <c r="D106" s="313" t="s">
        <v>6</v>
      </c>
      <c r="F106" s="315" t="s">
        <v>801</v>
      </c>
      <c r="G106" s="316">
        <v>156906.79</v>
      </c>
      <c r="H106" s="330" t="s">
        <v>848</v>
      </c>
      <c r="I106" s="27"/>
      <c r="J106" s="90"/>
      <c r="K106" s="1"/>
    </row>
    <row r="107" spans="1:11" x14ac:dyDescent="0.2">
      <c r="A107" s="12">
        <v>22</v>
      </c>
      <c r="B107" s="313" t="s">
        <v>791</v>
      </c>
      <c r="C107" s="314">
        <v>42308</v>
      </c>
      <c r="D107" s="313" t="s">
        <v>6</v>
      </c>
      <c r="F107" s="315" t="s">
        <v>802</v>
      </c>
      <c r="G107" s="316">
        <v>156906.79</v>
      </c>
      <c r="H107" s="330" t="s">
        <v>849</v>
      </c>
      <c r="I107" s="27"/>
      <c r="J107" s="90"/>
      <c r="K107" s="1"/>
    </row>
    <row r="108" spans="1:11" x14ac:dyDescent="0.2">
      <c r="A108" s="12">
        <v>23</v>
      </c>
      <c r="B108" s="313" t="s">
        <v>804</v>
      </c>
      <c r="C108" s="314">
        <v>42307</v>
      </c>
      <c r="D108" s="313" t="s">
        <v>6</v>
      </c>
      <c r="F108" s="315" t="s">
        <v>803</v>
      </c>
      <c r="G108" s="316">
        <v>168845.02</v>
      </c>
      <c r="H108" s="330" t="s">
        <v>850</v>
      </c>
      <c r="I108" s="27"/>
      <c r="J108" s="90"/>
      <c r="K108" s="1"/>
    </row>
    <row r="109" spans="1:11" x14ac:dyDescent="0.2">
      <c r="A109" s="12"/>
      <c r="C109" s="314"/>
      <c r="G109" s="316"/>
      <c r="H109" s="150"/>
      <c r="I109" s="27"/>
      <c r="J109" s="90"/>
      <c r="K109" s="1"/>
    </row>
    <row r="110" spans="1:11" x14ac:dyDescent="0.2">
      <c r="A110" s="12"/>
      <c r="B110" s="4"/>
      <c r="C110" s="20"/>
      <c r="D110" s="4"/>
      <c r="E110" s="3"/>
      <c r="F110" s="21"/>
      <c r="G110" s="93"/>
      <c r="H110" s="150"/>
      <c r="I110" s="27"/>
      <c r="J110" s="90"/>
      <c r="K110" s="1"/>
    </row>
    <row r="111" spans="1:11" x14ac:dyDescent="0.2">
      <c r="A111" s="12" t="s">
        <v>181</v>
      </c>
      <c r="B111" s="12"/>
      <c r="C111" s="44"/>
      <c r="D111" s="12" t="s">
        <v>182</v>
      </c>
      <c r="E111" s="24"/>
      <c r="F111" s="34"/>
      <c r="G111" s="90">
        <f>+SUM(G113:G114)</f>
        <v>0</v>
      </c>
      <c r="H111" s="150">
        <v>0</v>
      </c>
      <c r="I111" s="338">
        <v>22.410000000090804</v>
      </c>
      <c r="J111" s="124">
        <f>+G111-I111</f>
        <v>-22.410000000090804</v>
      </c>
      <c r="K111" s="1"/>
    </row>
    <row r="112" spans="1:11" x14ac:dyDescent="0.2">
      <c r="A112" s="12"/>
      <c r="B112" s="12"/>
      <c r="C112" s="44"/>
      <c r="D112" s="12"/>
      <c r="E112" s="24"/>
      <c r="F112" s="34"/>
      <c r="G112" s="90"/>
      <c r="H112" s="150"/>
      <c r="I112" s="316"/>
      <c r="J112" s="125"/>
      <c r="K112" s="1"/>
    </row>
    <row r="113" spans="1:11" x14ac:dyDescent="0.2">
      <c r="A113" s="12"/>
      <c r="C113" s="314"/>
      <c r="E113" s="3"/>
      <c r="H113" s="150"/>
      <c r="I113" s="18"/>
      <c r="J113" s="125"/>
      <c r="K113" s="1"/>
    </row>
    <row r="114" spans="1:11" x14ac:dyDescent="0.2">
      <c r="A114" s="12"/>
      <c r="C114" s="314"/>
      <c r="E114" s="3"/>
      <c r="G114" s="316"/>
      <c r="H114" s="150"/>
      <c r="I114" s="18"/>
      <c r="J114" s="125"/>
      <c r="K114" s="1"/>
    </row>
    <row r="115" spans="1:11" x14ac:dyDescent="0.2">
      <c r="A115" s="12"/>
      <c r="C115" s="314"/>
      <c r="E115" s="3"/>
      <c r="H115" s="150"/>
      <c r="I115" s="18"/>
      <c r="J115" s="125"/>
      <c r="K115" s="1"/>
    </row>
    <row r="116" spans="1:11" x14ac:dyDescent="0.2">
      <c r="A116" s="12"/>
      <c r="C116" s="314"/>
      <c r="E116" s="3"/>
      <c r="H116" s="150"/>
      <c r="I116" s="18"/>
      <c r="J116" s="125"/>
      <c r="K116" s="1"/>
    </row>
    <row r="117" spans="1:11" x14ac:dyDescent="0.2">
      <c r="A117" s="12" t="s">
        <v>205</v>
      </c>
      <c r="B117" s="12"/>
      <c r="C117" s="44"/>
      <c r="D117" s="12" t="s">
        <v>206</v>
      </c>
      <c r="E117" s="3"/>
      <c r="G117" s="318">
        <f>+SUM(G118:G120)</f>
        <v>636289.72</v>
      </c>
      <c r="H117" s="150">
        <v>2</v>
      </c>
      <c r="I117" s="18">
        <v>635988.30000000005</v>
      </c>
      <c r="J117" s="124">
        <f>+G117-I117</f>
        <v>301.41999999992549</v>
      </c>
      <c r="K117" s="1" t="s">
        <v>686</v>
      </c>
    </row>
    <row r="118" spans="1:11" x14ac:dyDescent="0.2">
      <c r="A118" s="12"/>
      <c r="C118" s="314"/>
      <c r="E118" s="3"/>
      <c r="H118" s="150"/>
      <c r="I118" s="18"/>
      <c r="J118" s="125"/>
      <c r="K118" s="1"/>
    </row>
    <row r="119" spans="1:11" x14ac:dyDescent="0.2">
      <c r="A119" s="12">
        <v>1</v>
      </c>
      <c r="B119" s="313" t="s">
        <v>805</v>
      </c>
      <c r="C119" s="314">
        <v>42293</v>
      </c>
      <c r="D119" s="313" t="s">
        <v>806</v>
      </c>
      <c r="F119" s="315" t="s">
        <v>595</v>
      </c>
      <c r="G119" s="316">
        <v>318280.7</v>
      </c>
      <c r="H119" s="150"/>
      <c r="I119" s="18"/>
      <c r="J119" s="125"/>
      <c r="K119" s="1"/>
    </row>
    <row r="120" spans="1:11" x14ac:dyDescent="0.2">
      <c r="A120" s="12">
        <v>2</v>
      </c>
      <c r="B120" s="313" t="s">
        <v>807</v>
      </c>
      <c r="C120" s="314">
        <v>42300</v>
      </c>
      <c r="D120" s="313" t="s">
        <v>6</v>
      </c>
      <c r="F120" s="315" t="s">
        <v>808</v>
      </c>
      <c r="G120" s="316">
        <v>318009.02</v>
      </c>
      <c r="H120" s="150"/>
      <c r="I120" s="18"/>
      <c r="J120" s="125"/>
      <c r="K120" s="1"/>
    </row>
    <row r="121" spans="1:11" x14ac:dyDescent="0.2">
      <c r="A121" s="12"/>
      <c r="C121" s="314"/>
      <c r="E121" s="3"/>
      <c r="H121" s="150"/>
      <c r="I121" s="18"/>
      <c r="J121" s="125"/>
      <c r="K121" s="1"/>
    </row>
    <row r="122" spans="1:11" x14ac:dyDescent="0.2">
      <c r="A122" s="12"/>
      <c r="B122" s="1"/>
      <c r="C122" s="20"/>
      <c r="D122" s="1"/>
      <c r="E122" s="24"/>
      <c r="F122" s="6"/>
      <c r="G122" s="93"/>
      <c r="H122" s="150"/>
      <c r="I122" s="49"/>
      <c r="J122" s="125"/>
      <c r="K122" s="1"/>
    </row>
    <row r="123" spans="1:11" x14ac:dyDescent="0.2">
      <c r="A123" s="12" t="s">
        <v>212</v>
      </c>
      <c r="B123" s="12"/>
      <c r="C123" s="44"/>
      <c r="D123" s="12" t="s">
        <v>213</v>
      </c>
      <c r="E123" s="24"/>
      <c r="F123" s="34"/>
      <c r="G123" s="90">
        <f>+SUM(G125:G128)</f>
        <v>656258.74</v>
      </c>
      <c r="H123" s="150">
        <v>4</v>
      </c>
      <c r="I123" s="316">
        <v>656258.73999999976</v>
      </c>
      <c r="J123" s="124">
        <f>+G123-I123</f>
        <v>0</v>
      </c>
      <c r="K123" s="1"/>
    </row>
    <row r="124" spans="1:11" x14ac:dyDescent="0.2">
      <c r="A124" s="12"/>
      <c r="B124" s="12"/>
      <c r="C124" s="44"/>
      <c r="D124" s="12"/>
      <c r="E124" s="24"/>
      <c r="F124" s="34"/>
      <c r="G124" s="90"/>
      <c r="H124" s="150"/>
      <c r="I124" s="316"/>
      <c r="J124" s="125"/>
      <c r="K124" s="1"/>
    </row>
    <row r="125" spans="1:11" x14ac:dyDescent="0.2">
      <c r="A125" s="12">
        <v>1</v>
      </c>
      <c r="B125" s="313" t="s">
        <v>523</v>
      </c>
      <c r="C125" s="314">
        <v>42185</v>
      </c>
      <c r="D125" s="313" t="s">
        <v>524</v>
      </c>
      <c r="F125" s="315" t="s">
        <v>525</v>
      </c>
      <c r="G125" s="316">
        <v>164046.97</v>
      </c>
      <c r="H125" s="150" t="s">
        <v>257</v>
      </c>
      <c r="I125" s="11"/>
      <c r="J125" s="127"/>
      <c r="K125" s="1"/>
    </row>
    <row r="126" spans="1:11" x14ac:dyDescent="0.2">
      <c r="A126" s="12">
        <v>2</v>
      </c>
      <c r="B126" s="313" t="s">
        <v>811</v>
      </c>
      <c r="C126" s="314">
        <v>42304</v>
      </c>
      <c r="D126" s="313" t="s">
        <v>6</v>
      </c>
      <c r="F126" s="315" t="s">
        <v>809</v>
      </c>
      <c r="G126" s="316">
        <v>149070.59</v>
      </c>
      <c r="H126" s="150"/>
      <c r="I126" s="11"/>
      <c r="J126" s="127"/>
      <c r="K126" s="1"/>
    </row>
    <row r="127" spans="1:11" x14ac:dyDescent="0.2">
      <c r="A127" s="12">
        <v>3</v>
      </c>
      <c r="B127" s="313" t="s">
        <v>812</v>
      </c>
      <c r="C127" s="314">
        <v>42303</v>
      </c>
      <c r="D127" s="313" t="s">
        <v>6</v>
      </c>
      <c r="F127" s="315" t="s">
        <v>810</v>
      </c>
      <c r="G127" s="316">
        <v>171570.59</v>
      </c>
      <c r="H127" s="150"/>
      <c r="I127" s="11"/>
      <c r="J127" s="127"/>
      <c r="K127" s="1"/>
    </row>
    <row r="128" spans="1:11" x14ac:dyDescent="0.2">
      <c r="A128" s="12">
        <v>4</v>
      </c>
      <c r="B128" s="313" t="s">
        <v>813</v>
      </c>
      <c r="C128" s="314">
        <v>42308</v>
      </c>
      <c r="D128" s="313" t="s">
        <v>6</v>
      </c>
      <c r="F128" s="315" t="s">
        <v>814</v>
      </c>
      <c r="G128" s="316">
        <v>171570.59</v>
      </c>
      <c r="H128" s="150" t="s">
        <v>256</v>
      </c>
      <c r="I128" s="11"/>
      <c r="J128" s="127"/>
      <c r="K128" s="1"/>
    </row>
    <row r="129" spans="1:11" x14ac:dyDescent="0.2">
      <c r="A129" s="12"/>
      <c r="C129" s="314"/>
      <c r="G129" s="316"/>
      <c r="H129" s="150"/>
      <c r="I129" s="11"/>
      <c r="J129" s="127"/>
      <c r="K129" s="1"/>
    </row>
    <row r="130" spans="1:11" x14ac:dyDescent="0.2">
      <c r="A130" s="12"/>
      <c r="C130" s="314"/>
      <c r="G130" s="316"/>
      <c r="H130" s="150"/>
      <c r="I130" s="11"/>
      <c r="J130" s="127"/>
      <c r="K130" s="1"/>
    </row>
    <row r="131" spans="1:11" x14ac:dyDescent="0.2">
      <c r="B131" s="14"/>
      <c r="C131" s="58"/>
      <c r="D131" s="14"/>
      <c r="E131" s="37"/>
      <c r="F131" s="36"/>
      <c r="G131" s="92"/>
      <c r="H131" s="150"/>
      <c r="I131" s="11"/>
      <c r="J131" s="127"/>
      <c r="K131" s="1"/>
    </row>
    <row r="132" spans="1:11" x14ac:dyDescent="0.2">
      <c r="A132" s="14"/>
      <c r="B132" s="14"/>
      <c r="C132" s="362" t="s">
        <v>227</v>
      </c>
      <c r="D132" s="362"/>
      <c r="E132" s="362"/>
      <c r="F132" s="362"/>
      <c r="G132" s="90">
        <f>+G123+G117+G111+G84+G78+G73+G61+G51+G36+G26+G7</f>
        <v>17911822.210000001</v>
      </c>
      <c r="H132" s="150">
        <f>+SUM(H6:H123)</f>
        <v>77</v>
      </c>
      <c r="I132" s="11">
        <f>+I123+I117+I111+I84+I78+I73+I61+I51+I36+I26+I7</f>
        <v>17911225.379999999</v>
      </c>
      <c r="J132" s="124">
        <f>+G132-I132</f>
        <v>596.83000000193715</v>
      </c>
      <c r="K132" s="1"/>
    </row>
    <row r="133" spans="1:11" x14ac:dyDescent="0.2">
      <c r="A133" s="14"/>
      <c r="B133" s="14"/>
      <c r="C133" s="33"/>
      <c r="D133" s="33"/>
      <c r="E133" s="33"/>
      <c r="F133" s="34"/>
      <c r="G133" s="90"/>
      <c r="H133" s="150"/>
      <c r="I133" s="11"/>
      <c r="J133" s="125"/>
      <c r="K133" s="1"/>
    </row>
    <row r="134" spans="1:11" x14ac:dyDescent="0.2">
      <c r="A134" s="14"/>
      <c r="B134" s="14"/>
      <c r="C134" s="33"/>
      <c r="D134" s="33"/>
      <c r="E134" s="33"/>
      <c r="F134" s="34"/>
      <c r="G134" s="90"/>
      <c r="H134" s="150"/>
      <c r="I134" s="11"/>
      <c r="J134" s="125"/>
      <c r="K134" s="1"/>
    </row>
    <row r="135" spans="1:11" x14ac:dyDescent="0.2">
      <c r="A135" s="14"/>
      <c r="B135" s="14"/>
      <c r="C135" s="36"/>
      <c r="D135" s="14"/>
      <c r="E135" s="14"/>
      <c r="F135" s="36"/>
      <c r="G135" s="92"/>
      <c r="H135" s="22"/>
      <c r="I135" s="11"/>
      <c r="J135" s="127"/>
      <c r="K135" s="1"/>
    </row>
    <row r="136" spans="1:11" x14ac:dyDescent="0.2">
      <c r="A136" s="16" t="s">
        <v>228</v>
      </c>
      <c r="B136" s="16"/>
      <c r="C136" s="59"/>
      <c r="D136" s="16" t="s">
        <v>229</v>
      </c>
      <c r="E136" s="60"/>
      <c r="F136" s="111"/>
      <c r="G136" s="90">
        <f>+SUM(G138:G139)</f>
        <v>420000</v>
      </c>
      <c r="H136" s="23">
        <v>3</v>
      </c>
      <c r="I136" s="316">
        <v>420000</v>
      </c>
      <c r="J136" s="128">
        <f>+G136-I136</f>
        <v>0</v>
      </c>
      <c r="K136" s="1"/>
    </row>
    <row r="137" spans="1:11" x14ac:dyDescent="0.2">
      <c r="A137" s="16"/>
      <c r="B137" s="16"/>
      <c r="C137" s="59"/>
      <c r="D137" s="16"/>
      <c r="E137" s="60"/>
      <c r="F137" s="111"/>
      <c r="G137" s="90"/>
      <c r="H137" s="23"/>
      <c r="I137" s="316"/>
      <c r="J137" s="127"/>
      <c r="K137" s="1"/>
    </row>
    <row r="138" spans="1:11" x14ac:dyDescent="0.2">
      <c r="A138" s="16">
        <v>3</v>
      </c>
      <c r="B138" s="313" t="s">
        <v>699</v>
      </c>
      <c r="C138" s="314">
        <v>42272</v>
      </c>
      <c r="D138" s="313" t="s">
        <v>691</v>
      </c>
      <c r="E138" s="1"/>
      <c r="F138" s="315" t="s">
        <v>695</v>
      </c>
      <c r="G138" s="316">
        <v>210000</v>
      </c>
      <c r="H138" s="30" t="s">
        <v>256</v>
      </c>
      <c r="I138" s="11"/>
      <c r="J138" s="127"/>
      <c r="K138" s="1"/>
    </row>
    <row r="139" spans="1:11" x14ac:dyDescent="0.2">
      <c r="A139" s="16">
        <v>4</v>
      </c>
      <c r="B139" s="313" t="s">
        <v>817</v>
      </c>
      <c r="C139" s="314">
        <v>42304</v>
      </c>
      <c r="D139" s="313" t="s">
        <v>815</v>
      </c>
      <c r="E139" s="1"/>
      <c r="F139" s="315" t="s">
        <v>816</v>
      </c>
      <c r="G139" s="316">
        <v>210000</v>
      </c>
      <c r="H139" s="30" t="s">
        <v>257</v>
      </c>
      <c r="I139" s="11"/>
      <c r="J139" s="127"/>
      <c r="K139" s="1"/>
    </row>
    <row r="140" spans="1:11" x14ac:dyDescent="0.2">
      <c r="A140" s="16"/>
      <c r="C140" s="314"/>
      <c r="E140" s="1"/>
      <c r="G140" s="316"/>
      <c r="H140" s="30"/>
      <c r="I140" s="11"/>
      <c r="J140" s="127"/>
      <c r="K140" s="1"/>
    </row>
    <row r="141" spans="1:11" x14ac:dyDescent="0.2">
      <c r="A141" s="16"/>
      <c r="B141" s="4"/>
      <c r="C141" s="20"/>
      <c r="D141" s="4"/>
      <c r="E141" s="1"/>
      <c r="F141" s="21"/>
      <c r="G141" s="93"/>
      <c r="H141" s="30"/>
      <c r="I141" s="11"/>
      <c r="J141" s="127"/>
      <c r="K141" s="1"/>
    </row>
    <row r="142" spans="1:11" x14ac:dyDescent="0.2">
      <c r="A142" s="16"/>
      <c r="B142" s="1"/>
      <c r="C142" s="20"/>
      <c r="D142" s="1"/>
      <c r="E142" s="1"/>
      <c r="F142" s="6"/>
      <c r="G142" s="93"/>
      <c r="H142" s="30"/>
      <c r="I142" s="11"/>
      <c r="J142" s="127"/>
      <c r="K142" s="1"/>
    </row>
    <row r="143" spans="1:11" x14ac:dyDescent="0.2">
      <c r="A143" s="12" t="s">
        <v>244</v>
      </c>
      <c r="B143" s="12"/>
      <c r="C143" s="65"/>
      <c r="D143" s="12" t="s">
        <v>245</v>
      </c>
      <c r="E143" s="24"/>
      <c r="F143" s="34"/>
      <c r="G143" s="130">
        <f>+SUM(G145:G157)</f>
        <v>1948793.1099999999</v>
      </c>
      <c r="H143" s="22">
        <v>6</v>
      </c>
      <c r="I143" s="316">
        <v>1948793.11</v>
      </c>
      <c r="J143" s="124">
        <f>+G143-I143</f>
        <v>0</v>
      </c>
      <c r="K143" s="1"/>
    </row>
    <row r="144" spans="1:11" x14ac:dyDescent="0.2">
      <c r="A144" s="12"/>
      <c r="B144" s="12"/>
      <c r="C144" s="65"/>
      <c r="D144" s="12"/>
      <c r="E144" s="24"/>
      <c r="F144" s="34"/>
      <c r="G144" s="130"/>
      <c r="H144" s="22"/>
      <c r="I144" s="316"/>
      <c r="J144" s="125"/>
      <c r="K144" s="1"/>
    </row>
    <row r="145" spans="1:11" x14ac:dyDescent="0.2">
      <c r="A145" s="12">
        <v>1</v>
      </c>
      <c r="B145" s="313" t="s">
        <v>669</v>
      </c>
      <c r="C145" s="314">
        <v>42247</v>
      </c>
      <c r="D145" s="313" t="s">
        <v>668</v>
      </c>
      <c r="E145" s="3"/>
      <c r="F145" s="315" t="s">
        <v>670</v>
      </c>
      <c r="G145" s="316">
        <v>137586.21</v>
      </c>
      <c r="H145" s="166" t="s">
        <v>256</v>
      </c>
      <c r="I145" s="18"/>
      <c r="J145" s="125"/>
      <c r="K145" s="1"/>
    </row>
    <row r="146" spans="1:11" x14ac:dyDescent="0.2">
      <c r="A146" s="12">
        <v>2</v>
      </c>
      <c r="B146" s="313" t="s">
        <v>702</v>
      </c>
      <c r="C146" s="314">
        <v>42272</v>
      </c>
      <c r="D146" s="313" t="s">
        <v>701</v>
      </c>
      <c r="E146" s="3"/>
      <c r="F146" s="315" t="s">
        <v>703</v>
      </c>
      <c r="G146" s="316">
        <v>114000</v>
      </c>
      <c r="H146" s="166" t="s">
        <v>257</v>
      </c>
      <c r="I146" s="18"/>
      <c r="J146" s="125"/>
      <c r="K146" s="1"/>
    </row>
    <row r="147" spans="1:11" x14ac:dyDescent="0.2">
      <c r="A147" s="12">
        <v>3</v>
      </c>
      <c r="B147" s="313" t="s">
        <v>706</v>
      </c>
      <c r="C147" s="314">
        <v>42255</v>
      </c>
      <c r="D147" s="313" t="s">
        <v>704</v>
      </c>
      <c r="E147" s="3"/>
      <c r="F147" s="315" t="s">
        <v>705</v>
      </c>
      <c r="G147" s="316">
        <v>158000</v>
      </c>
      <c r="H147" s="166" t="s">
        <v>258</v>
      </c>
      <c r="I147" s="18"/>
      <c r="J147" s="125"/>
      <c r="K147" s="1"/>
    </row>
    <row r="148" spans="1:11" x14ac:dyDescent="0.2">
      <c r="A148" s="12">
        <v>4</v>
      </c>
      <c r="B148" s="313" t="s">
        <v>838</v>
      </c>
      <c r="C148" s="314">
        <v>42287</v>
      </c>
      <c r="D148" s="313" t="s">
        <v>828</v>
      </c>
      <c r="E148" s="3"/>
      <c r="F148" s="315" t="s">
        <v>818</v>
      </c>
      <c r="G148" s="316">
        <v>130000</v>
      </c>
      <c r="H148" s="166" t="s">
        <v>259</v>
      </c>
      <c r="I148" s="18"/>
      <c r="J148" s="125"/>
      <c r="K148" s="1"/>
    </row>
    <row r="149" spans="1:11" x14ac:dyDescent="0.2">
      <c r="A149" s="12">
        <v>5</v>
      </c>
      <c r="B149" s="313" t="s">
        <v>839</v>
      </c>
      <c r="C149" s="314">
        <v>42300</v>
      </c>
      <c r="D149" s="313" t="s">
        <v>829</v>
      </c>
      <c r="E149" s="3"/>
      <c r="F149" s="315" t="s">
        <v>819</v>
      </c>
      <c r="G149" s="316">
        <v>184000</v>
      </c>
      <c r="H149" s="166"/>
      <c r="I149" s="18"/>
      <c r="J149" s="125"/>
      <c r="K149" s="1"/>
    </row>
    <row r="150" spans="1:11" x14ac:dyDescent="0.2">
      <c r="A150" s="12">
        <v>6</v>
      </c>
      <c r="B150" s="313" t="s">
        <v>840</v>
      </c>
      <c r="C150" s="314">
        <v>42300</v>
      </c>
      <c r="D150" s="313" t="s">
        <v>830</v>
      </c>
      <c r="E150" s="3"/>
      <c r="F150" s="315" t="s">
        <v>820</v>
      </c>
      <c r="G150" s="316">
        <v>130000</v>
      </c>
      <c r="H150" s="166"/>
      <c r="I150" s="18"/>
      <c r="J150" s="125"/>
      <c r="K150" s="1"/>
    </row>
    <row r="151" spans="1:11" x14ac:dyDescent="0.2">
      <c r="A151" s="12">
        <v>7</v>
      </c>
      <c r="B151" s="313" t="s">
        <v>841</v>
      </c>
      <c r="C151" s="314">
        <v>42300</v>
      </c>
      <c r="D151" s="313" t="s">
        <v>831</v>
      </c>
      <c r="E151" s="3"/>
      <c r="F151" s="315" t="s">
        <v>821</v>
      </c>
      <c r="G151" s="316">
        <v>202586.21</v>
      </c>
      <c r="H151" s="166" t="s">
        <v>260</v>
      </c>
      <c r="I151" s="18"/>
      <c r="J151" s="125"/>
      <c r="K151" s="1"/>
    </row>
    <row r="152" spans="1:11" x14ac:dyDescent="0.2">
      <c r="A152" s="12">
        <v>8</v>
      </c>
      <c r="B152" s="313" t="s">
        <v>842</v>
      </c>
      <c r="C152" s="314">
        <v>42301</v>
      </c>
      <c r="D152" s="313" t="s">
        <v>832</v>
      </c>
      <c r="E152" s="3"/>
      <c r="F152" s="315" t="s">
        <v>822</v>
      </c>
      <c r="G152" s="316">
        <v>185000</v>
      </c>
      <c r="H152" s="166" t="s">
        <v>261</v>
      </c>
      <c r="I152" s="18"/>
      <c r="J152" s="125"/>
      <c r="K152" s="1"/>
    </row>
    <row r="153" spans="1:11" x14ac:dyDescent="0.2">
      <c r="A153" s="12">
        <v>9</v>
      </c>
      <c r="B153" s="313" t="s">
        <v>843</v>
      </c>
      <c r="C153" s="314">
        <v>42304</v>
      </c>
      <c r="D153" s="313" t="s">
        <v>833</v>
      </c>
      <c r="E153" s="3"/>
      <c r="F153" s="315" t="s">
        <v>823</v>
      </c>
      <c r="G153" s="316">
        <v>133620.69</v>
      </c>
      <c r="H153" s="166"/>
      <c r="I153" s="18"/>
      <c r="J153" s="125"/>
      <c r="K153" s="1"/>
    </row>
    <row r="154" spans="1:11" x14ac:dyDescent="0.2">
      <c r="A154" s="12">
        <v>10</v>
      </c>
      <c r="B154" s="313" t="s">
        <v>641</v>
      </c>
      <c r="C154" s="314">
        <v>42304</v>
      </c>
      <c r="D154" s="313" t="s">
        <v>834</v>
      </c>
      <c r="E154" s="3"/>
      <c r="F154" s="315" t="s">
        <v>824</v>
      </c>
      <c r="G154" s="316">
        <v>105000</v>
      </c>
      <c r="H154" s="166" t="s">
        <v>262</v>
      </c>
      <c r="I154" s="18"/>
      <c r="J154" s="125"/>
      <c r="K154" s="1"/>
    </row>
    <row r="155" spans="1:11" x14ac:dyDescent="0.2">
      <c r="A155" s="12">
        <v>11</v>
      </c>
      <c r="B155" s="313" t="s">
        <v>844</v>
      </c>
      <c r="C155" s="314">
        <v>42304</v>
      </c>
      <c r="D155" s="313" t="s">
        <v>835</v>
      </c>
      <c r="E155" s="3"/>
      <c r="F155" s="315" t="s">
        <v>825</v>
      </c>
      <c r="G155" s="316">
        <v>125000</v>
      </c>
      <c r="H155" s="166" t="s">
        <v>263</v>
      </c>
      <c r="I155" s="18"/>
      <c r="J155" s="125"/>
      <c r="K155" s="1"/>
    </row>
    <row r="156" spans="1:11" x14ac:dyDescent="0.2">
      <c r="A156" s="12">
        <v>12</v>
      </c>
      <c r="B156" s="313" t="s">
        <v>845</v>
      </c>
      <c r="C156" s="314">
        <v>42304</v>
      </c>
      <c r="D156" s="313" t="s">
        <v>836</v>
      </c>
      <c r="E156" s="3"/>
      <c r="F156" s="315" t="s">
        <v>826</v>
      </c>
      <c r="G156" s="316">
        <v>150000</v>
      </c>
      <c r="H156" s="166"/>
      <c r="I156" s="18"/>
      <c r="J156" s="125"/>
      <c r="K156" s="1"/>
    </row>
    <row r="157" spans="1:11" x14ac:dyDescent="0.2">
      <c r="A157" s="12">
        <v>13</v>
      </c>
      <c r="B157" s="313" t="s">
        <v>846</v>
      </c>
      <c r="C157" s="314">
        <v>42306</v>
      </c>
      <c r="D157" s="313" t="s">
        <v>837</v>
      </c>
      <c r="E157" s="3"/>
      <c r="F157" s="315" t="s">
        <v>827</v>
      </c>
      <c r="G157" s="316">
        <v>194000</v>
      </c>
      <c r="H157" s="166" t="s">
        <v>334</v>
      </c>
      <c r="I157" s="18"/>
      <c r="J157" s="125"/>
      <c r="K157" s="1"/>
    </row>
    <row r="158" spans="1:11" x14ac:dyDescent="0.2">
      <c r="A158" s="12"/>
      <c r="C158" s="314"/>
      <c r="E158" s="3"/>
      <c r="G158" s="316"/>
      <c r="H158" s="166"/>
      <c r="I158" s="18"/>
      <c r="J158" s="125"/>
      <c r="K158" s="1"/>
    </row>
    <row r="159" spans="1:11" x14ac:dyDescent="0.2">
      <c r="A159" s="12"/>
      <c r="B159" s="4"/>
      <c r="C159" s="20"/>
      <c r="D159" s="4"/>
      <c r="E159" s="3"/>
      <c r="F159" s="21"/>
      <c r="G159" s="316"/>
      <c r="H159" s="166"/>
      <c r="I159" s="18"/>
      <c r="J159" s="125"/>
      <c r="K159" s="1"/>
    </row>
    <row r="160" spans="1:11" x14ac:dyDescent="0.2">
      <c r="A160" s="12"/>
      <c r="B160" s="4"/>
      <c r="C160" s="20"/>
      <c r="D160" s="4"/>
      <c r="E160" s="3"/>
      <c r="F160" s="21"/>
      <c r="G160" s="93"/>
      <c r="H160" s="166"/>
      <c r="I160" s="18"/>
      <c r="J160" s="125"/>
      <c r="K160" s="1"/>
    </row>
    <row r="161" spans="1:11" x14ac:dyDescent="0.2">
      <c r="A161" s="14"/>
      <c r="B161" s="14"/>
      <c r="C161" s="362" t="s">
        <v>251</v>
      </c>
      <c r="D161" s="362"/>
      <c r="E161" s="362"/>
      <c r="F161" s="362"/>
      <c r="G161" s="90">
        <f>+G132+G136+G143</f>
        <v>20280615.32</v>
      </c>
      <c r="H161" s="167">
        <f>+H132+H136+H143</f>
        <v>86</v>
      </c>
      <c r="I161" s="18"/>
      <c r="J161" s="125"/>
      <c r="K161" s="1"/>
    </row>
    <row r="162" spans="1:11" ht="12" thickBot="1" x14ac:dyDescent="0.25">
      <c r="A162" s="14"/>
      <c r="B162" s="14"/>
      <c r="C162" s="36"/>
      <c r="D162" s="362" t="s">
        <v>252</v>
      </c>
      <c r="E162" s="362"/>
      <c r="F162" s="36"/>
      <c r="G162" s="326">
        <f>17911225.38+2368793.11</f>
        <v>20280018.489999998</v>
      </c>
      <c r="H162" s="166"/>
      <c r="I162" s="18"/>
      <c r="J162" s="125"/>
      <c r="K162" s="1"/>
    </row>
    <row r="163" spans="1:11" ht="12" thickTop="1" x14ac:dyDescent="0.2">
      <c r="A163" s="14"/>
      <c r="B163" s="14"/>
      <c r="C163" s="36"/>
      <c r="D163" s="14"/>
      <c r="E163" s="37"/>
      <c r="F163" s="36"/>
      <c r="G163" s="92">
        <f>+G161-G162</f>
        <v>596.83000000193715</v>
      </c>
      <c r="H163" s="22"/>
      <c r="I163" s="11"/>
      <c r="J163" s="125"/>
      <c r="K163" s="1"/>
    </row>
    <row r="164" spans="1:11" x14ac:dyDescent="0.2">
      <c r="A164" s="14"/>
      <c r="B164" s="14"/>
      <c r="C164" s="36"/>
      <c r="D164" s="14"/>
      <c r="E164" s="37"/>
      <c r="F164" s="36"/>
      <c r="G164" s="92"/>
      <c r="H164" s="22"/>
      <c r="I164" s="19"/>
      <c r="J164" s="129"/>
      <c r="K164" s="1"/>
    </row>
    <row r="165" spans="1:11" x14ac:dyDescent="0.2">
      <c r="A165" s="14"/>
      <c r="B165" s="14"/>
      <c r="C165" s="36"/>
      <c r="D165" s="14"/>
      <c r="E165" s="14"/>
      <c r="F165" s="36"/>
      <c r="G165" s="92"/>
      <c r="H165" s="22"/>
      <c r="I165" s="19"/>
      <c r="J165" s="129"/>
      <c r="K165" s="1"/>
    </row>
    <row r="166" spans="1:11" x14ac:dyDescent="0.2">
      <c r="A166" s="14"/>
      <c r="B166" s="14"/>
      <c r="C166" s="36"/>
      <c r="D166" s="14"/>
      <c r="E166" s="14"/>
      <c r="F166" s="36"/>
      <c r="G166" s="92"/>
      <c r="H166" s="22"/>
      <c r="I166" s="19"/>
      <c r="J166" s="129"/>
      <c r="K166" s="1"/>
    </row>
    <row r="167" spans="1:11" x14ac:dyDescent="0.2">
      <c r="A167" s="14"/>
      <c r="B167" s="14"/>
      <c r="C167" s="36"/>
      <c r="D167" s="12" t="s">
        <v>253</v>
      </c>
      <c r="E167" s="24">
        <f>+H132+H136+H143</f>
        <v>86</v>
      </c>
      <c r="F167" s="36"/>
      <c r="G167" s="92"/>
      <c r="H167" s="22"/>
      <c r="I167" s="19"/>
      <c r="J167" s="129"/>
      <c r="K167" s="1"/>
    </row>
    <row r="168" spans="1:11" x14ac:dyDescent="0.2">
      <c r="A168" s="14"/>
      <c r="B168" s="14"/>
      <c r="C168" s="36"/>
      <c r="D168" s="12" t="s">
        <v>254</v>
      </c>
      <c r="E168" s="24">
        <f>+H132</f>
        <v>77</v>
      </c>
      <c r="F168" s="36"/>
      <c r="G168" s="92"/>
      <c r="H168" s="156"/>
      <c r="I168" s="19"/>
      <c r="J168" s="129"/>
      <c r="K168" s="1"/>
    </row>
    <row r="169" spans="1:11" x14ac:dyDescent="0.2">
      <c r="A169" s="14"/>
      <c r="B169" s="14"/>
      <c r="C169" s="36"/>
      <c r="D169" s="12" t="s">
        <v>255</v>
      </c>
      <c r="E169" s="33">
        <f>+H143+H136</f>
        <v>9</v>
      </c>
      <c r="F169" s="36"/>
      <c r="G169" s="92"/>
      <c r="H169" s="22"/>
      <c r="I169" s="8"/>
      <c r="J169" s="129"/>
      <c r="K169" s="1"/>
    </row>
    <row r="170" spans="1:11" x14ac:dyDescent="0.2">
      <c r="A170" s="14"/>
      <c r="B170" s="14"/>
      <c r="C170" s="36"/>
      <c r="D170" s="14"/>
      <c r="E170" s="14"/>
      <c r="F170" s="36"/>
      <c r="G170" s="92"/>
      <c r="H170" s="168"/>
      <c r="I170" s="8"/>
      <c r="J170" s="129"/>
      <c r="K170" s="1"/>
    </row>
    <row r="171" spans="1:11" x14ac:dyDescent="0.2">
      <c r="A171" s="69"/>
      <c r="B171" s="69"/>
      <c r="C171" s="70"/>
      <c r="D171" s="69"/>
      <c r="E171" s="69"/>
      <c r="F171" s="70"/>
      <c r="G171" s="92"/>
      <c r="H171" s="23"/>
      <c r="I171" s="8"/>
      <c r="J171" s="91"/>
      <c r="K171" s="1"/>
    </row>
  </sheetData>
  <autoFilter ref="A8:I22"/>
  <sortState ref="B9:G20">
    <sortCondition ref="B9"/>
  </sortState>
  <mergeCells count="5">
    <mergeCell ref="A2:J2"/>
    <mergeCell ref="A3:J3"/>
    <mergeCell ref="C132:F132"/>
    <mergeCell ref="C161:F161"/>
    <mergeCell ref="D162:E16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opLeftCell="A115" workbookViewId="0">
      <selection activeCell="O5" sqref="O5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342" bestFit="1" customWidth="1"/>
    <col min="9" max="9" width="11.140625" style="313" bestFit="1" customWidth="1"/>
    <col min="10" max="10" width="9.85546875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339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975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22"/>
      <c r="B4" s="322"/>
      <c r="C4" s="34"/>
      <c r="D4" s="322"/>
      <c r="E4" s="322"/>
      <c r="F4" s="34"/>
      <c r="G4" s="92"/>
      <c r="H4" s="333"/>
      <c r="I4" s="322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+SUM(G9:G18)</f>
        <v>2148742.17</v>
      </c>
      <c r="H7" s="330">
        <v>10</v>
      </c>
      <c r="I7" s="316">
        <v>2148726.62</v>
      </c>
      <c r="J7" s="124">
        <f>+G7-I7</f>
        <v>15.549999999813735</v>
      </c>
      <c r="K7" s="1"/>
    </row>
    <row r="8" spans="1:14" x14ac:dyDescent="0.2">
      <c r="A8" s="12"/>
      <c r="B8" s="335"/>
      <c r="C8" s="336"/>
      <c r="D8" s="335"/>
      <c r="E8" s="3"/>
      <c r="F8" s="154"/>
      <c r="G8" s="338"/>
      <c r="H8" s="330"/>
      <c r="I8" s="316"/>
      <c r="J8" s="125"/>
      <c r="K8" s="1"/>
    </row>
    <row r="9" spans="1:14" x14ac:dyDescent="0.2">
      <c r="A9" s="41">
        <v>1</v>
      </c>
      <c r="B9" s="335" t="s">
        <v>495</v>
      </c>
      <c r="C9" s="336">
        <v>42185</v>
      </c>
      <c r="D9" s="335" t="s">
        <v>491</v>
      </c>
      <c r="E9" s="3"/>
      <c r="F9" s="337" t="s">
        <v>493</v>
      </c>
      <c r="G9" s="338">
        <v>191433.61</v>
      </c>
      <c r="H9" s="330"/>
      <c r="I9" s="11"/>
      <c r="J9" s="125"/>
      <c r="K9" s="1"/>
      <c r="L9" s="1"/>
      <c r="M9" s="1"/>
      <c r="N9" s="1"/>
    </row>
    <row r="10" spans="1:14" x14ac:dyDescent="0.2">
      <c r="A10" s="41">
        <v>2</v>
      </c>
      <c r="B10" s="335" t="s">
        <v>553</v>
      </c>
      <c r="C10" s="336">
        <v>42208</v>
      </c>
      <c r="D10" s="335" t="s">
        <v>541</v>
      </c>
      <c r="E10" s="3"/>
      <c r="F10" s="337" t="s">
        <v>339</v>
      </c>
      <c r="G10" s="338">
        <v>207461.08</v>
      </c>
      <c r="H10" s="330" t="s">
        <v>261</v>
      </c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35" t="s">
        <v>634</v>
      </c>
      <c r="C11" s="336">
        <v>42244</v>
      </c>
      <c r="D11" s="335" t="s">
        <v>6</v>
      </c>
      <c r="E11" s="3"/>
      <c r="F11" s="337" t="s">
        <v>635</v>
      </c>
      <c r="G11" s="338">
        <v>212994.28</v>
      </c>
      <c r="H11" s="33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35" t="s">
        <v>671</v>
      </c>
      <c r="C12" s="336">
        <v>42277</v>
      </c>
      <c r="D12" s="335" t="s">
        <v>6</v>
      </c>
      <c r="E12" s="3"/>
      <c r="F12" s="337" t="s">
        <v>673</v>
      </c>
      <c r="G12" s="338">
        <v>217188.97</v>
      </c>
      <c r="H12" s="330"/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35" t="s">
        <v>717</v>
      </c>
      <c r="C13" s="336">
        <v>42283</v>
      </c>
      <c r="D13" s="335" t="s">
        <v>6</v>
      </c>
      <c r="E13" s="335"/>
      <c r="F13" s="337" t="s">
        <v>722</v>
      </c>
      <c r="G13" s="338">
        <v>212994.28</v>
      </c>
      <c r="H13" s="330"/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35" t="s">
        <v>718</v>
      </c>
      <c r="C14" s="336">
        <v>42305</v>
      </c>
      <c r="D14" s="335" t="s">
        <v>6</v>
      </c>
      <c r="E14" s="335"/>
      <c r="F14" s="337" t="s">
        <v>723</v>
      </c>
      <c r="G14" s="338">
        <v>212994.28</v>
      </c>
      <c r="H14" s="330" t="s">
        <v>256</v>
      </c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35" t="s">
        <v>719</v>
      </c>
      <c r="C15" s="336">
        <v>42305</v>
      </c>
      <c r="D15" s="335" t="s">
        <v>6</v>
      </c>
      <c r="E15" s="335"/>
      <c r="F15" s="337" t="s">
        <v>724</v>
      </c>
      <c r="G15" s="338">
        <v>245993.1</v>
      </c>
      <c r="H15" s="330" t="s">
        <v>257</v>
      </c>
      <c r="I15" s="11"/>
      <c r="J15" s="125"/>
      <c r="K15" s="1"/>
      <c r="L15" s="1"/>
      <c r="M15" s="1"/>
      <c r="N15" s="1"/>
    </row>
    <row r="16" spans="1:14" x14ac:dyDescent="0.2">
      <c r="A16" s="41">
        <v>8</v>
      </c>
      <c r="B16" s="335" t="s">
        <v>721</v>
      </c>
      <c r="C16" s="336">
        <v>42305</v>
      </c>
      <c r="D16" s="335" t="s">
        <v>6</v>
      </c>
      <c r="E16" s="335"/>
      <c r="F16" s="337" t="s">
        <v>726</v>
      </c>
      <c r="G16" s="338">
        <v>212994.28</v>
      </c>
      <c r="H16" s="330" t="s">
        <v>258</v>
      </c>
      <c r="I16" s="11"/>
      <c r="J16" s="125"/>
      <c r="K16" s="1"/>
      <c r="L16" s="1"/>
      <c r="M16" s="1"/>
      <c r="N16" s="1"/>
    </row>
    <row r="17" spans="1:14" s="335" customFormat="1" x14ac:dyDescent="0.2">
      <c r="A17" s="41">
        <v>9</v>
      </c>
      <c r="B17" s="335" t="s">
        <v>853</v>
      </c>
      <c r="C17" s="336">
        <v>42326</v>
      </c>
      <c r="D17" s="335" t="s">
        <v>851</v>
      </c>
      <c r="F17" s="337" t="s">
        <v>852</v>
      </c>
      <c r="G17" s="338">
        <v>217188.97</v>
      </c>
      <c r="H17" s="330" t="s">
        <v>259</v>
      </c>
      <c r="I17" s="11"/>
      <c r="J17" s="125"/>
      <c r="K17" s="1"/>
      <c r="L17" s="1"/>
      <c r="M17" s="1"/>
      <c r="N17" s="1"/>
    </row>
    <row r="18" spans="1:14" s="335" customFormat="1" x14ac:dyDescent="0.2">
      <c r="A18" s="41">
        <v>10</v>
      </c>
      <c r="B18" s="335" t="s">
        <v>855</v>
      </c>
      <c r="C18" s="336">
        <v>42338</v>
      </c>
      <c r="D18" s="335" t="s">
        <v>854</v>
      </c>
      <c r="F18" s="337" t="s">
        <v>856</v>
      </c>
      <c r="G18" s="338">
        <v>217499.32</v>
      </c>
      <c r="H18" s="330" t="s">
        <v>260</v>
      </c>
      <c r="I18" s="11"/>
      <c r="J18" s="125"/>
      <c r="K18" s="1"/>
      <c r="L18" s="1"/>
      <c r="M18" s="1"/>
      <c r="N18" s="1"/>
    </row>
    <row r="19" spans="1:14" x14ac:dyDescent="0.2">
      <c r="A19" s="41"/>
      <c r="B19" s="1"/>
      <c r="C19" s="20"/>
      <c r="E19" s="3"/>
      <c r="F19" s="6"/>
      <c r="G19" s="316"/>
      <c r="H19" s="330"/>
      <c r="I19" s="11"/>
      <c r="J19" s="125"/>
      <c r="K19" s="1"/>
      <c r="L19" s="1"/>
      <c r="M19" s="1"/>
      <c r="N19" s="1"/>
    </row>
    <row r="20" spans="1:14" x14ac:dyDescent="0.2">
      <c r="A20" s="45"/>
      <c r="B20" s="14"/>
      <c r="C20" s="44"/>
      <c r="D20" s="46"/>
      <c r="E20" s="36"/>
      <c r="F20" s="47"/>
      <c r="G20" s="92"/>
      <c r="H20" s="330"/>
      <c r="I20" s="11"/>
      <c r="J20" s="125"/>
      <c r="K20" s="1"/>
      <c r="L20" s="1"/>
      <c r="M20" s="1"/>
      <c r="N20" s="1"/>
    </row>
    <row r="21" spans="1:14" x14ac:dyDescent="0.2">
      <c r="A21" s="12" t="s">
        <v>46</v>
      </c>
      <c r="B21" s="12"/>
      <c r="C21" s="44"/>
      <c r="D21" s="12" t="s">
        <v>47</v>
      </c>
      <c r="E21" s="24"/>
      <c r="F21" s="34"/>
      <c r="G21" s="90">
        <f>+SUM(G23:G27)</f>
        <v>1464520.25</v>
      </c>
      <c r="H21" s="330">
        <v>5</v>
      </c>
      <c r="I21" s="316">
        <v>1464520.25</v>
      </c>
      <c r="J21" s="124">
        <f>+G21-I21</f>
        <v>0</v>
      </c>
      <c r="K21" s="1"/>
      <c r="L21" s="1"/>
      <c r="M21" s="1"/>
      <c r="N21" s="1"/>
    </row>
    <row r="22" spans="1:14" x14ac:dyDescent="0.2">
      <c r="A22" s="12"/>
      <c r="B22" s="12"/>
      <c r="C22" s="44"/>
      <c r="D22" s="12"/>
      <c r="E22" s="24"/>
      <c r="F22" s="34"/>
      <c r="G22" s="90"/>
      <c r="H22" s="330"/>
      <c r="I22" s="316"/>
      <c r="J22" s="125"/>
      <c r="K22" s="1"/>
      <c r="L22" s="1"/>
      <c r="M22" s="1"/>
      <c r="N22" s="1"/>
    </row>
    <row r="23" spans="1:14" x14ac:dyDescent="0.2">
      <c r="A23" s="12">
        <v>1</v>
      </c>
      <c r="B23" s="4" t="s">
        <v>63</v>
      </c>
      <c r="C23" s="20">
        <v>41976</v>
      </c>
      <c r="D23" s="4" t="s">
        <v>6</v>
      </c>
      <c r="E23" s="3"/>
      <c r="F23" s="21" t="s">
        <v>64</v>
      </c>
      <c r="G23" s="93">
        <v>316936.19</v>
      </c>
      <c r="H23" s="330"/>
      <c r="I23" s="11"/>
      <c r="J23" s="125"/>
      <c r="K23" s="1"/>
      <c r="L23" s="1"/>
      <c r="M23" s="1"/>
      <c r="N23" s="1"/>
    </row>
    <row r="24" spans="1:14" x14ac:dyDescent="0.2">
      <c r="A24" s="12">
        <v>2</v>
      </c>
      <c r="B24" s="313" t="s">
        <v>727</v>
      </c>
      <c r="C24" s="314">
        <v>42283</v>
      </c>
      <c r="D24" s="313" t="s">
        <v>6</v>
      </c>
      <c r="F24" s="315" t="s">
        <v>728</v>
      </c>
      <c r="G24" s="316">
        <v>285737.68</v>
      </c>
      <c r="H24" s="151" t="s">
        <v>256</v>
      </c>
      <c r="I24" s="1"/>
      <c r="J24" s="126"/>
      <c r="K24" s="10"/>
      <c r="L24" s="1"/>
      <c r="M24" s="10"/>
      <c r="N24" s="2"/>
    </row>
    <row r="25" spans="1:14" x14ac:dyDescent="0.2">
      <c r="A25" s="12">
        <v>3</v>
      </c>
      <c r="B25" s="313" t="s">
        <v>727</v>
      </c>
      <c r="C25" s="314">
        <v>42283</v>
      </c>
      <c r="D25" s="313" t="s">
        <v>6</v>
      </c>
      <c r="F25" s="315" t="s">
        <v>732</v>
      </c>
      <c r="G25" s="316">
        <v>285737.68</v>
      </c>
      <c r="H25" s="151" t="s">
        <v>257</v>
      </c>
      <c r="I25" s="1"/>
      <c r="J25" s="126"/>
      <c r="K25" s="10"/>
      <c r="L25" s="1"/>
      <c r="M25" s="10"/>
      <c r="N25" s="2"/>
    </row>
    <row r="26" spans="1:14" x14ac:dyDescent="0.2">
      <c r="A26" s="12">
        <v>4</v>
      </c>
      <c r="B26" s="313" t="s">
        <v>729</v>
      </c>
      <c r="C26" s="314">
        <v>42300</v>
      </c>
      <c r="D26" s="313" t="s">
        <v>6</v>
      </c>
      <c r="F26" s="315" t="s">
        <v>733</v>
      </c>
      <c r="G26" s="316">
        <v>266517.95</v>
      </c>
      <c r="H26" s="151"/>
      <c r="I26" s="1"/>
      <c r="J26" s="126"/>
      <c r="K26" s="10"/>
      <c r="L26" s="1"/>
      <c r="M26" s="10"/>
      <c r="N26" s="2"/>
    </row>
    <row r="27" spans="1:14" x14ac:dyDescent="0.2">
      <c r="A27" s="12">
        <v>5</v>
      </c>
      <c r="B27" s="313" t="s">
        <v>731</v>
      </c>
      <c r="C27" s="314">
        <v>42305</v>
      </c>
      <c r="D27" s="313" t="s">
        <v>6</v>
      </c>
      <c r="E27" s="1"/>
      <c r="F27" s="315" t="s">
        <v>735</v>
      </c>
      <c r="G27" s="316">
        <v>309590.75</v>
      </c>
      <c r="H27" s="151"/>
      <c r="I27" s="1"/>
      <c r="J27" s="126"/>
      <c r="K27" s="10"/>
      <c r="L27" s="1"/>
      <c r="M27" s="10"/>
      <c r="N27" s="2"/>
    </row>
    <row r="28" spans="1:14" x14ac:dyDescent="0.2">
      <c r="A28" s="12"/>
      <c r="C28" s="314"/>
      <c r="E28" s="1"/>
      <c r="G28" s="316"/>
      <c r="H28" s="151"/>
      <c r="I28" s="1"/>
      <c r="J28" s="126"/>
      <c r="K28" s="10"/>
      <c r="L28" s="1"/>
      <c r="M28" s="10"/>
      <c r="N28" s="2"/>
    </row>
    <row r="29" spans="1:14" x14ac:dyDescent="0.2">
      <c r="A29" s="14"/>
      <c r="B29" s="1"/>
      <c r="C29" s="20"/>
      <c r="D29" s="1"/>
      <c r="E29" s="3"/>
      <c r="F29" s="6"/>
      <c r="G29" s="93"/>
      <c r="H29" s="330"/>
      <c r="I29" s="11"/>
      <c r="J29" s="125"/>
      <c r="K29" s="1"/>
      <c r="L29" s="1"/>
      <c r="M29" s="1"/>
      <c r="N29" s="1"/>
    </row>
    <row r="30" spans="1:14" x14ac:dyDescent="0.2">
      <c r="A30" s="12" t="s">
        <v>71</v>
      </c>
      <c r="B30" s="12"/>
      <c r="C30" s="44"/>
      <c r="D30" s="12" t="s">
        <v>72</v>
      </c>
      <c r="E30" s="24"/>
      <c r="F30" s="34"/>
      <c r="G30" s="90">
        <f>+SUM(G32:G38)</f>
        <v>2068027.1</v>
      </c>
      <c r="H30" s="330">
        <v>7</v>
      </c>
      <c r="I30" s="316">
        <v>2068026.97</v>
      </c>
      <c r="J30" s="124">
        <f>+G30-I30</f>
        <v>0.13000000012107193</v>
      </c>
      <c r="K30" s="1"/>
      <c r="L30" s="1"/>
      <c r="M30" s="1"/>
      <c r="N30" s="1"/>
    </row>
    <row r="31" spans="1:14" x14ac:dyDescent="0.2">
      <c r="A31" s="12"/>
      <c r="B31" s="12"/>
      <c r="C31" s="44"/>
      <c r="D31" s="12"/>
      <c r="E31" s="24"/>
      <c r="F31" s="34"/>
      <c r="G31" s="90"/>
      <c r="H31" s="330"/>
      <c r="I31" s="316"/>
      <c r="J31" s="125"/>
      <c r="K31" s="1"/>
      <c r="L31" s="1"/>
      <c r="M31" s="1"/>
      <c r="N31" s="1"/>
    </row>
    <row r="32" spans="1:14" x14ac:dyDescent="0.2">
      <c r="A32" s="12">
        <v>1</v>
      </c>
      <c r="B32" s="313" t="s">
        <v>434</v>
      </c>
      <c r="C32" s="314">
        <v>42123</v>
      </c>
      <c r="D32" s="313" t="s">
        <v>433</v>
      </c>
      <c r="E32" s="3"/>
      <c r="F32" s="315" t="s">
        <v>435</v>
      </c>
      <c r="G32" s="316">
        <v>264822.84000000003</v>
      </c>
      <c r="H32" s="330"/>
      <c r="I32" s="27"/>
      <c r="J32" s="125"/>
      <c r="K32" s="1"/>
    </row>
    <row r="33" spans="1:11" x14ac:dyDescent="0.2">
      <c r="A33" s="12">
        <v>2</v>
      </c>
      <c r="B33" s="313" t="s">
        <v>501</v>
      </c>
      <c r="C33" s="314">
        <v>42185</v>
      </c>
      <c r="D33" s="313" t="s">
        <v>272</v>
      </c>
      <c r="E33" s="1"/>
      <c r="F33" s="315" t="s">
        <v>502</v>
      </c>
      <c r="G33" s="316">
        <v>318662.92</v>
      </c>
      <c r="H33" s="330"/>
      <c r="I33" s="27"/>
      <c r="J33" s="125"/>
      <c r="K33" s="1"/>
    </row>
    <row r="34" spans="1:11" x14ac:dyDescent="0.2">
      <c r="A34" s="12">
        <v>3</v>
      </c>
      <c r="B34" s="313" t="s">
        <v>640</v>
      </c>
      <c r="C34" s="314">
        <v>42243</v>
      </c>
      <c r="D34" s="313" t="s">
        <v>6</v>
      </c>
      <c r="F34" s="315" t="s">
        <v>639</v>
      </c>
      <c r="G34" s="316">
        <v>264512.49</v>
      </c>
      <c r="H34" s="330"/>
      <c r="I34" s="27"/>
      <c r="J34" s="125"/>
      <c r="K34" s="1"/>
    </row>
    <row r="35" spans="1:11" x14ac:dyDescent="0.2">
      <c r="A35" s="12">
        <v>4</v>
      </c>
      <c r="B35" s="313" t="s">
        <v>742</v>
      </c>
      <c r="C35" s="314">
        <v>42283</v>
      </c>
      <c r="D35" s="313" t="s">
        <v>6</v>
      </c>
      <c r="F35" s="315" t="s">
        <v>736</v>
      </c>
      <c r="G35" s="316">
        <v>318391.26</v>
      </c>
      <c r="H35" s="330" t="s">
        <v>257</v>
      </c>
      <c r="I35" s="27"/>
      <c r="J35" s="125"/>
      <c r="K35" s="1"/>
    </row>
    <row r="36" spans="1:11" x14ac:dyDescent="0.2">
      <c r="A36" s="12">
        <v>5</v>
      </c>
      <c r="B36" s="313" t="s">
        <v>743</v>
      </c>
      <c r="C36" s="314">
        <v>42300</v>
      </c>
      <c r="D36" s="313" t="s">
        <v>6</v>
      </c>
      <c r="F36" s="315" t="s">
        <v>737</v>
      </c>
      <c r="G36" s="316">
        <v>264855.07</v>
      </c>
      <c r="H36" s="330" t="s">
        <v>256</v>
      </c>
      <c r="I36" s="27"/>
      <c r="J36" s="125"/>
      <c r="K36" s="1"/>
    </row>
    <row r="37" spans="1:11" x14ac:dyDescent="0.2">
      <c r="A37" s="12">
        <v>6</v>
      </c>
      <c r="B37" s="313" t="s">
        <v>745</v>
      </c>
      <c r="C37" s="314">
        <v>42300</v>
      </c>
      <c r="D37" s="313" t="s">
        <v>6</v>
      </c>
      <c r="F37" s="315" t="s">
        <v>739</v>
      </c>
      <c r="G37" s="316">
        <v>318391.26</v>
      </c>
      <c r="H37" s="330"/>
      <c r="I37" s="27"/>
      <c r="J37" s="125"/>
      <c r="K37" s="1"/>
    </row>
    <row r="38" spans="1:11" x14ac:dyDescent="0.2">
      <c r="A38" s="12">
        <v>7</v>
      </c>
      <c r="B38" s="313" t="s">
        <v>479</v>
      </c>
      <c r="C38" s="314">
        <v>42305</v>
      </c>
      <c r="D38" s="313" t="s">
        <v>6</v>
      </c>
      <c r="F38" s="315" t="s">
        <v>741</v>
      </c>
      <c r="G38" s="316">
        <v>318391.26</v>
      </c>
      <c r="H38" s="330"/>
      <c r="I38" s="27"/>
      <c r="J38" s="125"/>
      <c r="K38" s="1"/>
    </row>
    <row r="39" spans="1:11" x14ac:dyDescent="0.2">
      <c r="A39" s="12"/>
      <c r="F39" s="313"/>
      <c r="G39" s="313"/>
      <c r="H39" s="330"/>
      <c r="I39" s="27"/>
      <c r="J39" s="125"/>
      <c r="K39" s="1"/>
    </row>
    <row r="40" spans="1:11" x14ac:dyDescent="0.2">
      <c r="A40" s="12"/>
      <c r="F40" s="313"/>
      <c r="G40" s="313"/>
      <c r="H40" s="330"/>
      <c r="I40" s="27"/>
      <c r="J40" s="125"/>
      <c r="K40" s="1"/>
    </row>
    <row r="41" spans="1:11" x14ac:dyDescent="0.2">
      <c r="A41" s="12"/>
      <c r="B41" s="1"/>
      <c r="C41" s="5"/>
      <c r="D41" s="1"/>
      <c r="E41" s="3"/>
      <c r="F41" s="6"/>
      <c r="G41" s="93"/>
      <c r="H41" s="330"/>
      <c r="I41" s="11"/>
      <c r="J41" s="125"/>
      <c r="K41" s="1"/>
    </row>
    <row r="42" spans="1:11" x14ac:dyDescent="0.2">
      <c r="A42" s="12" t="s">
        <v>93</v>
      </c>
      <c r="B42" s="12"/>
      <c r="C42" s="44"/>
      <c r="D42" s="12" t="s">
        <v>94</v>
      </c>
      <c r="E42" s="24"/>
      <c r="F42" s="34"/>
      <c r="G42" s="90">
        <f>+SUM(G44:G46)</f>
        <v>1072831.76</v>
      </c>
      <c r="H42" s="330">
        <v>3</v>
      </c>
      <c r="I42" s="316">
        <v>1072831.77</v>
      </c>
      <c r="J42" s="124">
        <f>+G42-I42</f>
        <v>-1.0000000009313226E-2</v>
      </c>
      <c r="K42" s="1"/>
    </row>
    <row r="43" spans="1:11" x14ac:dyDescent="0.2">
      <c r="A43" s="12"/>
      <c r="B43" s="12"/>
      <c r="C43" s="44"/>
      <c r="D43" s="12"/>
      <c r="E43" s="24"/>
      <c r="F43" s="34"/>
      <c r="G43" s="90"/>
      <c r="H43" s="330"/>
      <c r="I43" s="316"/>
      <c r="J43" s="125"/>
      <c r="K43" s="1"/>
    </row>
    <row r="44" spans="1:11" x14ac:dyDescent="0.2">
      <c r="A44" s="12">
        <v>1</v>
      </c>
      <c r="B44" s="313" t="s">
        <v>567</v>
      </c>
      <c r="C44" s="314">
        <v>42215</v>
      </c>
      <c r="D44" s="313" t="s">
        <v>6</v>
      </c>
      <c r="E44" s="3"/>
      <c r="F44" s="315" t="s">
        <v>568</v>
      </c>
      <c r="G44" s="316">
        <v>323305.92</v>
      </c>
      <c r="H44" s="330"/>
      <c r="I44" s="11"/>
      <c r="J44" s="90"/>
      <c r="K44" s="1"/>
    </row>
    <row r="45" spans="1:11" x14ac:dyDescent="0.2">
      <c r="A45" s="12">
        <v>2</v>
      </c>
      <c r="B45" s="313" t="s">
        <v>417</v>
      </c>
      <c r="C45" s="314">
        <v>42300</v>
      </c>
      <c r="D45" s="313" t="s">
        <v>6</v>
      </c>
      <c r="F45" s="315" t="s">
        <v>749</v>
      </c>
      <c r="G45" s="316">
        <v>374762.06</v>
      </c>
      <c r="H45" s="330" t="s">
        <v>256</v>
      </c>
      <c r="I45" s="11"/>
      <c r="J45" s="90"/>
      <c r="K45" s="1"/>
    </row>
    <row r="46" spans="1:11" x14ac:dyDescent="0.2">
      <c r="A46" s="12">
        <v>3</v>
      </c>
      <c r="B46" s="313" t="s">
        <v>753</v>
      </c>
      <c r="C46" s="314">
        <v>42308</v>
      </c>
      <c r="D46" s="313" t="s">
        <v>6</v>
      </c>
      <c r="E46" s="3"/>
      <c r="F46" s="315" t="s">
        <v>750</v>
      </c>
      <c r="G46" s="316">
        <v>374763.78</v>
      </c>
      <c r="H46" s="330" t="s">
        <v>257</v>
      </c>
      <c r="I46" s="11"/>
      <c r="J46" s="90"/>
      <c r="K46" s="1"/>
    </row>
    <row r="47" spans="1:11" x14ac:dyDescent="0.2">
      <c r="A47" s="12"/>
      <c r="B47" s="4"/>
      <c r="C47" s="20"/>
      <c r="D47" s="4"/>
      <c r="E47" s="3"/>
      <c r="F47" s="21"/>
      <c r="G47" s="316"/>
      <c r="H47" s="330"/>
      <c r="I47" s="11"/>
      <c r="J47" s="90"/>
      <c r="K47" s="1"/>
    </row>
    <row r="48" spans="1:11" x14ac:dyDescent="0.2">
      <c r="A48" s="12"/>
      <c r="B48" s="1"/>
      <c r="C48" s="20"/>
      <c r="D48" s="1"/>
      <c r="E48" s="3"/>
      <c r="F48" s="6"/>
      <c r="G48" s="93"/>
      <c r="H48" s="330"/>
      <c r="I48" s="11"/>
      <c r="J48" s="90"/>
      <c r="K48" s="1"/>
    </row>
    <row r="49" spans="1:11" x14ac:dyDescent="0.2">
      <c r="A49" s="12" t="s">
        <v>104</v>
      </c>
      <c r="B49" s="12"/>
      <c r="C49" s="44"/>
      <c r="D49" s="12" t="s">
        <v>105</v>
      </c>
      <c r="E49" s="24"/>
      <c r="F49" s="34"/>
      <c r="G49" s="90">
        <f>+SUM(G51:G54)</f>
        <v>1111008.3500000001</v>
      </c>
      <c r="H49" s="330">
        <v>4</v>
      </c>
      <c r="I49" s="316">
        <v>1111008.3500000006</v>
      </c>
      <c r="J49" s="124">
        <f>+G49-I49</f>
        <v>0</v>
      </c>
      <c r="K49" s="1"/>
    </row>
    <row r="50" spans="1:11" x14ac:dyDescent="0.2">
      <c r="A50" s="12"/>
      <c r="B50" s="12"/>
      <c r="C50" s="44"/>
      <c r="D50" s="12"/>
      <c r="E50" s="24"/>
      <c r="F50" s="34"/>
      <c r="G50" s="90"/>
      <c r="H50" s="330"/>
      <c r="I50" s="316"/>
      <c r="J50" s="125"/>
      <c r="K50" s="1"/>
    </row>
    <row r="51" spans="1:11" x14ac:dyDescent="0.2">
      <c r="A51" s="12">
        <v>1</v>
      </c>
      <c r="B51" s="313" t="s">
        <v>575</v>
      </c>
      <c r="C51" s="314">
        <v>42215</v>
      </c>
      <c r="D51" s="313" t="s">
        <v>6</v>
      </c>
      <c r="E51" s="3"/>
      <c r="F51" s="315" t="s">
        <v>570</v>
      </c>
      <c r="G51" s="316">
        <v>275486.71999999997</v>
      </c>
      <c r="H51" s="330" t="s">
        <v>256</v>
      </c>
      <c r="I51" s="27"/>
      <c r="J51" s="125"/>
      <c r="K51" s="1"/>
    </row>
    <row r="52" spans="1:11" x14ac:dyDescent="0.2">
      <c r="A52" s="12">
        <v>2</v>
      </c>
      <c r="B52" s="313" t="s">
        <v>860</v>
      </c>
      <c r="C52" s="314">
        <v>42338</v>
      </c>
      <c r="D52" s="313" t="s">
        <v>861</v>
      </c>
      <c r="E52" s="3"/>
      <c r="F52" s="315" t="s">
        <v>862</v>
      </c>
      <c r="G52" s="316">
        <v>278610.38</v>
      </c>
      <c r="H52" s="330" t="s">
        <v>257</v>
      </c>
      <c r="I52" s="27"/>
      <c r="J52" s="125"/>
      <c r="K52" s="1"/>
    </row>
    <row r="53" spans="1:11" x14ac:dyDescent="0.2">
      <c r="A53" s="12">
        <v>3</v>
      </c>
      <c r="B53" s="313" t="s">
        <v>758</v>
      </c>
      <c r="C53" s="314">
        <v>42308</v>
      </c>
      <c r="D53" s="313" t="s">
        <v>6</v>
      </c>
      <c r="E53" s="3"/>
      <c r="F53" s="315" t="s">
        <v>759</v>
      </c>
      <c r="G53" s="316">
        <v>278300.03000000003</v>
      </c>
      <c r="H53" s="330" t="s">
        <v>258</v>
      </c>
      <c r="I53" s="27"/>
      <c r="J53" s="125"/>
      <c r="K53" s="1"/>
    </row>
    <row r="54" spans="1:11" x14ac:dyDescent="0.2">
      <c r="A54" s="12">
        <v>4</v>
      </c>
      <c r="B54" s="313" t="s">
        <v>858</v>
      </c>
      <c r="C54" s="314">
        <v>42321</v>
      </c>
      <c r="D54" s="313" t="s">
        <v>857</v>
      </c>
      <c r="F54" s="315" t="s">
        <v>859</v>
      </c>
      <c r="G54" s="316">
        <v>278611.21999999997</v>
      </c>
      <c r="H54" s="330" t="s">
        <v>259</v>
      </c>
      <c r="I54" s="27"/>
      <c r="J54" s="125"/>
      <c r="K54" s="1"/>
    </row>
    <row r="55" spans="1:11" x14ac:dyDescent="0.2">
      <c r="A55" s="12"/>
      <c r="C55" s="314"/>
      <c r="E55" s="3"/>
      <c r="G55" s="316"/>
      <c r="H55" s="330"/>
      <c r="I55" s="27"/>
      <c r="J55" s="125"/>
      <c r="K55" s="1"/>
    </row>
    <row r="56" spans="1:11" x14ac:dyDescent="0.2">
      <c r="A56" s="12"/>
      <c r="B56" s="4"/>
      <c r="C56" s="20"/>
      <c r="D56" s="4"/>
      <c r="E56" s="3"/>
      <c r="F56" s="21"/>
      <c r="G56" s="93"/>
      <c r="H56" s="330"/>
      <c r="I56" s="27"/>
      <c r="J56" s="125"/>
      <c r="K56" s="1"/>
    </row>
    <row r="57" spans="1:11" x14ac:dyDescent="0.2">
      <c r="A57" s="14"/>
      <c r="B57" s="14"/>
      <c r="C57" s="44"/>
      <c r="D57" s="14"/>
      <c r="E57" s="14"/>
      <c r="F57" s="36"/>
      <c r="G57" s="92"/>
      <c r="H57" s="330"/>
      <c r="I57" s="11"/>
      <c r="J57" s="125"/>
      <c r="K57" s="1"/>
    </row>
    <row r="58" spans="1:11" x14ac:dyDescent="0.2">
      <c r="A58" s="12" t="s">
        <v>121</v>
      </c>
      <c r="B58" s="12"/>
      <c r="C58" s="44"/>
      <c r="D58" s="12" t="s">
        <v>122</v>
      </c>
      <c r="E58" s="24"/>
      <c r="F58" s="34"/>
      <c r="G58" s="90">
        <f>+SUM(G60:G60)</f>
        <v>393176.36</v>
      </c>
      <c r="H58" s="330">
        <v>1</v>
      </c>
      <c r="I58" s="316">
        <v>393176.36</v>
      </c>
      <c r="J58" s="124">
        <f>+G58-I58</f>
        <v>0</v>
      </c>
      <c r="K58" s="1"/>
    </row>
    <row r="59" spans="1:11" x14ac:dyDescent="0.2">
      <c r="A59" s="12"/>
      <c r="B59" s="12"/>
      <c r="C59" s="44"/>
      <c r="D59" s="12"/>
      <c r="E59" s="24"/>
      <c r="F59" s="34"/>
      <c r="G59" s="90"/>
      <c r="H59" s="330"/>
      <c r="I59" s="316"/>
      <c r="J59" s="125"/>
      <c r="K59" s="1"/>
    </row>
    <row r="60" spans="1:11" x14ac:dyDescent="0.2">
      <c r="A60" s="12">
        <v>1</v>
      </c>
      <c r="B60" s="313" t="s">
        <v>762</v>
      </c>
      <c r="C60" s="314">
        <v>42298</v>
      </c>
      <c r="D60" s="313" t="s">
        <v>542</v>
      </c>
      <c r="E60" s="3"/>
      <c r="F60" s="315" t="s">
        <v>763</v>
      </c>
      <c r="G60" s="316">
        <v>393176.36</v>
      </c>
      <c r="H60" s="330"/>
      <c r="I60" s="11"/>
      <c r="J60" s="125"/>
      <c r="K60" s="1"/>
    </row>
    <row r="61" spans="1:11" x14ac:dyDescent="0.2">
      <c r="A61" s="12"/>
      <c r="B61" s="1"/>
      <c r="C61" s="20"/>
      <c r="D61" s="1"/>
      <c r="E61" s="3"/>
      <c r="F61" s="6"/>
      <c r="G61" s="93"/>
      <c r="H61" s="330"/>
      <c r="I61" s="11"/>
      <c r="J61" s="125"/>
      <c r="K61" s="1"/>
    </row>
    <row r="62" spans="1:11" x14ac:dyDescent="0.2">
      <c r="A62" s="36"/>
      <c r="B62" s="4"/>
      <c r="C62" s="17"/>
      <c r="D62" s="4"/>
      <c r="E62" s="14"/>
      <c r="F62" s="21"/>
      <c r="G62" s="92"/>
      <c r="H62" s="330"/>
      <c r="I62" s="11"/>
      <c r="J62" s="90"/>
      <c r="K62" s="1"/>
    </row>
    <row r="63" spans="1:11" x14ac:dyDescent="0.2">
      <c r="A63" s="12" t="s">
        <v>136</v>
      </c>
      <c r="B63" s="12"/>
      <c r="C63" s="44"/>
      <c r="D63" s="12" t="s">
        <v>137</v>
      </c>
      <c r="E63" s="37"/>
      <c r="F63" s="34"/>
      <c r="G63" s="130">
        <f>+SUM(G65:G65)</f>
        <v>532</v>
      </c>
      <c r="H63" s="330">
        <v>0</v>
      </c>
      <c r="I63" s="317">
        <v>530.72000000003027</v>
      </c>
      <c r="J63" s="124">
        <f>+G63-I63</f>
        <v>1.279999999969732</v>
      </c>
      <c r="K63" s="1" t="s">
        <v>333</v>
      </c>
    </row>
    <row r="64" spans="1:11" x14ac:dyDescent="0.2">
      <c r="A64" s="12"/>
      <c r="B64" s="12"/>
      <c r="C64" s="44"/>
      <c r="D64" s="12"/>
      <c r="E64" s="37"/>
      <c r="F64" s="34"/>
      <c r="G64" s="130"/>
      <c r="H64" s="330"/>
      <c r="I64" s="316"/>
      <c r="J64" s="125"/>
      <c r="K64" s="1"/>
    </row>
    <row r="65" spans="1:13" x14ac:dyDescent="0.2">
      <c r="A65" s="12">
        <v>1</v>
      </c>
      <c r="B65" s="4" t="s">
        <v>139</v>
      </c>
      <c r="C65" s="20">
        <v>42000</v>
      </c>
      <c r="D65" s="4" t="s">
        <v>98</v>
      </c>
      <c r="E65" s="3"/>
      <c r="F65" s="21" t="s">
        <v>140</v>
      </c>
      <c r="G65" s="316">
        <v>532</v>
      </c>
      <c r="H65" s="330"/>
      <c r="I65" s="11"/>
      <c r="J65" s="90"/>
      <c r="K65" s="1"/>
      <c r="L65" s="316"/>
      <c r="M65" s="270"/>
    </row>
    <row r="66" spans="1:13" x14ac:dyDescent="0.2">
      <c r="A66" s="14"/>
      <c r="C66" s="314"/>
      <c r="D66" s="4"/>
      <c r="E66" s="3"/>
      <c r="F66" s="21"/>
      <c r="G66" s="316"/>
      <c r="H66" s="330"/>
      <c r="I66" s="11"/>
      <c r="J66" s="90"/>
      <c r="K66" s="1"/>
      <c r="L66" s="316"/>
      <c r="M66" s="270"/>
    </row>
    <row r="67" spans="1:13" x14ac:dyDescent="0.2">
      <c r="A67" s="14"/>
      <c r="B67" s="1"/>
      <c r="C67" s="20"/>
      <c r="D67" s="1"/>
      <c r="E67" s="3"/>
      <c r="F67" s="6"/>
      <c r="G67" s="93"/>
      <c r="H67" s="330"/>
      <c r="I67" s="11"/>
      <c r="J67" s="90"/>
      <c r="K67" s="1"/>
    </row>
    <row r="68" spans="1:13" x14ac:dyDescent="0.2">
      <c r="A68" s="12" t="s">
        <v>141</v>
      </c>
      <c r="B68" s="12"/>
      <c r="C68" s="44"/>
      <c r="D68" s="12" t="s">
        <v>142</v>
      </c>
      <c r="E68" s="24"/>
      <c r="F68" s="34"/>
      <c r="G68" s="90">
        <f>+SUM(G70:G82)</f>
        <v>2186231.5500000003</v>
      </c>
      <c r="H68" s="330">
        <v>13</v>
      </c>
      <c r="I68" s="316">
        <v>2185930.6800000002</v>
      </c>
      <c r="J68" s="124">
        <f>+G68-I68</f>
        <v>300.87000000011176</v>
      </c>
      <c r="K68" s="1"/>
    </row>
    <row r="69" spans="1:13" x14ac:dyDescent="0.2">
      <c r="A69" s="12"/>
      <c r="B69" s="12"/>
      <c r="C69" s="44"/>
      <c r="D69" s="12"/>
      <c r="E69" s="24"/>
      <c r="F69" s="34"/>
      <c r="G69" s="90"/>
      <c r="H69" s="330"/>
      <c r="I69" s="316"/>
      <c r="J69" s="125"/>
      <c r="K69" s="1"/>
    </row>
    <row r="70" spans="1:13" x14ac:dyDescent="0.2">
      <c r="A70" s="12">
        <v>1</v>
      </c>
      <c r="B70" s="335" t="s">
        <v>393</v>
      </c>
      <c r="C70" s="336">
        <v>42094</v>
      </c>
      <c r="D70" s="335" t="s">
        <v>6</v>
      </c>
      <c r="E70" s="335"/>
      <c r="F70" s="337" t="s">
        <v>389</v>
      </c>
      <c r="G70" s="311">
        <v>177356.33</v>
      </c>
      <c r="H70" s="330"/>
      <c r="I70" s="27"/>
      <c r="J70" s="90"/>
      <c r="K70" s="1"/>
    </row>
    <row r="71" spans="1:13" x14ac:dyDescent="0.2">
      <c r="A71" s="12">
        <v>2</v>
      </c>
      <c r="B71" s="335" t="s">
        <v>589</v>
      </c>
      <c r="C71" s="336">
        <v>42216</v>
      </c>
      <c r="D71" s="335" t="s">
        <v>6</v>
      </c>
      <c r="E71" s="335"/>
      <c r="F71" s="337" t="s">
        <v>583</v>
      </c>
      <c r="G71" s="338">
        <v>156874.57</v>
      </c>
      <c r="H71" s="330"/>
      <c r="I71" s="27"/>
      <c r="J71" s="90"/>
      <c r="K71" s="1"/>
    </row>
    <row r="72" spans="1:13" x14ac:dyDescent="0.2">
      <c r="A72" s="12">
        <v>3</v>
      </c>
      <c r="B72" s="335" t="s">
        <v>765</v>
      </c>
      <c r="C72" s="336">
        <v>42303</v>
      </c>
      <c r="D72" s="335" t="s">
        <v>6</v>
      </c>
      <c r="E72" s="335"/>
      <c r="F72" s="337" t="s">
        <v>766</v>
      </c>
      <c r="G72" s="338">
        <v>186215.67999999999</v>
      </c>
      <c r="H72" s="330"/>
      <c r="I72" s="27"/>
      <c r="J72" s="90"/>
      <c r="K72" s="1"/>
    </row>
    <row r="73" spans="1:13" x14ac:dyDescent="0.2">
      <c r="A73" s="12">
        <v>4</v>
      </c>
      <c r="B73" s="335" t="s">
        <v>768</v>
      </c>
      <c r="C73" s="336">
        <v>42300</v>
      </c>
      <c r="D73" s="335" t="s">
        <v>6</v>
      </c>
      <c r="E73" s="335"/>
      <c r="F73" s="337" t="s">
        <v>772</v>
      </c>
      <c r="G73" s="338">
        <v>156751.62</v>
      </c>
      <c r="H73" s="330" t="s">
        <v>257</v>
      </c>
      <c r="I73" s="27"/>
      <c r="J73" s="90"/>
      <c r="K73" s="1"/>
    </row>
    <row r="74" spans="1:13" x14ac:dyDescent="0.2">
      <c r="A74" s="12">
        <v>5</v>
      </c>
      <c r="B74" s="335" t="s">
        <v>769</v>
      </c>
      <c r="C74" s="336">
        <v>42300</v>
      </c>
      <c r="D74" s="335" t="s">
        <v>6</v>
      </c>
      <c r="E74" s="335"/>
      <c r="F74" s="337" t="s">
        <v>773</v>
      </c>
      <c r="G74" s="338">
        <v>156751.62</v>
      </c>
      <c r="H74" s="330" t="s">
        <v>258</v>
      </c>
      <c r="I74" s="27"/>
      <c r="J74" s="90"/>
      <c r="K74" s="1"/>
    </row>
    <row r="75" spans="1:13" x14ac:dyDescent="0.2">
      <c r="A75" s="12">
        <v>6</v>
      </c>
      <c r="B75" s="335" t="s">
        <v>783</v>
      </c>
      <c r="C75" s="336">
        <v>42306</v>
      </c>
      <c r="D75" s="335" t="s">
        <v>984</v>
      </c>
      <c r="E75" s="335"/>
      <c r="F75" s="337" t="s">
        <v>792</v>
      </c>
      <c r="G75" s="338">
        <v>179466.54</v>
      </c>
      <c r="H75" s="330" t="s">
        <v>259</v>
      </c>
      <c r="I75" s="27"/>
      <c r="J75" s="90"/>
      <c r="K75" s="1"/>
    </row>
    <row r="76" spans="1:13" x14ac:dyDescent="0.2">
      <c r="A76" s="12">
        <v>7</v>
      </c>
      <c r="B76" s="335" t="s">
        <v>785</v>
      </c>
      <c r="C76" s="336">
        <v>42306</v>
      </c>
      <c r="D76" s="335" t="s">
        <v>6</v>
      </c>
      <c r="E76" s="335"/>
      <c r="F76" s="337" t="s">
        <v>794</v>
      </c>
      <c r="G76" s="338">
        <v>156906.79</v>
      </c>
      <c r="H76" s="330" t="s">
        <v>260</v>
      </c>
      <c r="I76" s="27"/>
      <c r="J76" s="90"/>
      <c r="K76" s="1"/>
    </row>
    <row r="77" spans="1:13" x14ac:dyDescent="0.2">
      <c r="A77" s="12">
        <v>8</v>
      </c>
      <c r="B77" s="335" t="s">
        <v>786</v>
      </c>
      <c r="C77" s="336">
        <v>42306</v>
      </c>
      <c r="D77" s="335" t="s">
        <v>6</v>
      </c>
      <c r="E77" s="335"/>
      <c r="F77" s="337" t="s">
        <v>795</v>
      </c>
      <c r="G77" s="338">
        <v>156906.79</v>
      </c>
      <c r="H77" s="330" t="s">
        <v>261</v>
      </c>
      <c r="I77" s="27"/>
      <c r="J77" s="90"/>
      <c r="K77" s="1"/>
    </row>
    <row r="78" spans="1:13" x14ac:dyDescent="0.2">
      <c r="A78" s="12">
        <v>9</v>
      </c>
      <c r="B78" s="335" t="s">
        <v>613</v>
      </c>
      <c r="C78" s="336">
        <v>42306</v>
      </c>
      <c r="D78" s="335" t="s">
        <v>6</v>
      </c>
      <c r="E78" s="335"/>
      <c r="F78" s="337" t="s">
        <v>796</v>
      </c>
      <c r="G78" s="338">
        <v>156906.79</v>
      </c>
      <c r="H78" s="330" t="s">
        <v>262</v>
      </c>
      <c r="I78" s="27"/>
      <c r="J78" s="90"/>
      <c r="K78" s="1"/>
    </row>
    <row r="79" spans="1:13" x14ac:dyDescent="0.2">
      <c r="A79" s="12">
        <v>10</v>
      </c>
      <c r="B79" s="335" t="s">
        <v>865</v>
      </c>
      <c r="C79" s="336">
        <v>42326</v>
      </c>
      <c r="D79" s="335" t="s">
        <v>985</v>
      </c>
      <c r="F79" s="337" t="s">
        <v>869</v>
      </c>
      <c r="G79" s="338">
        <v>150335.06</v>
      </c>
      <c r="H79" s="330" t="s">
        <v>256</v>
      </c>
      <c r="I79" s="27"/>
      <c r="J79" s="90"/>
      <c r="K79" s="1"/>
    </row>
    <row r="80" spans="1:13" x14ac:dyDescent="0.2">
      <c r="A80" s="12">
        <v>11</v>
      </c>
      <c r="B80" s="335" t="s">
        <v>866</v>
      </c>
      <c r="C80" s="336">
        <v>42338</v>
      </c>
      <c r="D80" s="335" t="s">
        <v>863</v>
      </c>
      <c r="F80" s="337" t="s">
        <v>870</v>
      </c>
      <c r="G80" s="338">
        <v>186526.04</v>
      </c>
      <c r="H80" s="330" t="s">
        <v>263</v>
      </c>
      <c r="I80" s="27"/>
      <c r="J80" s="90"/>
      <c r="K80" s="1"/>
    </row>
    <row r="81" spans="1:11" x14ac:dyDescent="0.2">
      <c r="A81" s="12">
        <v>12</v>
      </c>
      <c r="B81" s="335" t="s">
        <v>867</v>
      </c>
      <c r="C81" s="336">
        <v>42338</v>
      </c>
      <c r="D81" s="335" t="s">
        <v>864</v>
      </c>
      <c r="F81" s="337" t="s">
        <v>871</v>
      </c>
      <c r="G81" s="338">
        <v>186526.04</v>
      </c>
      <c r="H81" s="330" t="s">
        <v>264</v>
      </c>
      <c r="I81" s="27"/>
      <c r="J81" s="90"/>
      <c r="K81" s="1"/>
    </row>
    <row r="82" spans="1:11" x14ac:dyDescent="0.2">
      <c r="A82" s="12">
        <v>13</v>
      </c>
      <c r="B82" s="335" t="s">
        <v>868</v>
      </c>
      <c r="C82" s="336">
        <v>42332</v>
      </c>
      <c r="D82" s="335" t="s">
        <v>6</v>
      </c>
      <c r="F82" s="337" t="s">
        <v>872</v>
      </c>
      <c r="G82" s="338">
        <v>178707.68</v>
      </c>
      <c r="H82" s="330" t="s">
        <v>334</v>
      </c>
      <c r="I82" s="27"/>
      <c r="J82" s="90"/>
      <c r="K82" s="1"/>
    </row>
    <row r="83" spans="1:11" x14ac:dyDescent="0.2">
      <c r="A83" s="12"/>
      <c r="C83" s="314"/>
      <c r="G83" s="316"/>
      <c r="H83" s="330"/>
      <c r="I83" s="27"/>
      <c r="J83" s="90"/>
      <c r="K83" s="1"/>
    </row>
    <row r="84" spans="1:11" x14ac:dyDescent="0.2">
      <c r="A84" s="12"/>
      <c r="B84" s="4"/>
      <c r="C84" s="20"/>
      <c r="D84" s="4"/>
      <c r="E84" s="3"/>
      <c r="F84" s="21"/>
      <c r="G84" s="93"/>
      <c r="H84" s="330"/>
      <c r="I84" s="27"/>
      <c r="J84" s="90"/>
      <c r="K84" s="1"/>
    </row>
    <row r="85" spans="1:11" x14ac:dyDescent="0.2">
      <c r="A85" s="12" t="s">
        <v>181</v>
      </c>
      <c r="B85" s="12"/>
      <c r="C85" s="44"/>
      <c r="D85" s="12" t="s">
        <v>182</v>
      </c>
      <c r="E85" s="24"/>
      <c r="F85" s="34"/>
      <c r="G85" s="90">
        <f>+SUM(G87:G90)</f>
        <v>937437.96</v>
      </c>
      <c r="H85" s="330">
        <v>4</v>
      </c>
      <c r="I85" s="316">
        <v>937460.36999999988</v>
      </c>
      <c r="J85" s="124">
        <f>+G85-I85</f>
        <v>-22.409999999916181</v>
      </c>
      <c r="K85" s="1"/>
    </row>
    <row r="86" spans="1:11" x14ac:dyDescent="0.2">
      <c r="A86" s="12"/>
      <c r="B86" s="12"/>
      <c r="C86" s="44"/>
      <c r="D86" s="12"/>
      <c r="E86" s="24"/>
      <c r="F86" s="34"/>
      <c r="G86" s="90"/>
      <c r="H86" s="330"/>
      <c r="I86" s="316"/>
      <c r="J86" s="125"/>
      <c r="K86" s="1"/>
    </row>
    <row r="87" spans="1:11" x14ac:dyDescent="0.2">
      <c r="A87" s="12">
        <v>1</v>
      </c>
      <c r="B87" s="313" t="s">
        <v>879</v>
      </c>
      <c r="C87" s="314">
        <v>42322</v>
      </c>
      <c r="D87" s="313" t="s">
        <v>877</v>
      </c>
      <c r="E87" s="3"/>
      <c r="F87" s="315" t="s">
        <v>873</v>
      </c>
      <c r="G87" s="316">
        <v>206605.27</v>
      </c>
      <c r="H87" s="330" t="s">
        <v>256</v>
      </c>
      <c r="I87" s="18"/>
      <c r="J87" s="125"/>
      <c r="K87" s="1"/>
    </row>
    <row r="88" spans="1:11" x14ac:dyDescent="0.2">
      <c r="A88" s="12">
        <v>2</v>
      </c>
      <c r="B88" s="313" t="s">
        <v>880</v>
      </c>
      <c r="C88" s="314">
        <v>42335</v>
      </c>
      <c r="D88" s="313" t="s">
        <v>878</v>
      </c>
      <c r="E88" s="3"/>
      <c r="F88" s="315" t="s">
        <v>874</v>
      </c>
      <c r="G88" s="316">
        <v>243817.79</v>
      </c>
      <c r="H88" s="330" t="s">
        <v>257</v>
      </c>
      <c r="I88" s="18"/>
      <c r="J88" s="125"/>
      <c r="K88" s="1"/>
    </row>
    <row r="89" spans="1:11" x14ac:dyDescent="0.2">
      <c r="A89" s="12">
        <v>3</v>
      </c>
      <c r="B89" s="313" t="s">
        <v>881</v>
      </c>
      <c r="C89" s="314">
        <v>42335</v>
      </c>
      <c r="D89" s="313" t="s">
        <v>6</v>
      </c>
      <c r="E89" s="3"/>
      <c r="F89" s="315" t="s">
        <v>875</v>
      </c>
      <c r="G89" s="316">
        <v>243507.45</v>
      </c>
      <c r="H89" s="330" t="s">
        <v>258</v>
      </c>
      <c r="I89" s="18"/>
      <c r="J89" s="125"/>
      <c r="K89" s="1"/>
    </row>
    <row r="90" spans="1:11" x14ac:dyDescent="0.2">
      <c r="A90" s="12">
        <v>4</v>
      </c>
      <c r="B90" s="313" t="s">
        <v>882</v>
      </c>
      <c r="C90" s="314">
        <v>42338</v>
      </c>
      <c r="D90" s="313" t="s">
        <v>6</v>
      </c>
      <c r="E90" s="3"/>
      <c r="F90" s="315" t="s">
        <v>876</v>
      </c>
      <c r="G90" s="316">
        <v>243507.45</v>
      </c>
      <c r="H90" s="330" t="s">
        <v>259</v>
      </c>
      <c r="I90" s="18"/>
      <c r="J90" s="125"/>
      <c r="K90" s="1"/>
    </row>
    <row r="91" spans="1:11" x14ac:dyDescent="0.2">
      <c r="A91" s="12"/>
      <c r="B91" s="320"/>
      <c r="C91" s="321"/>
      <c r="D91" s="320"/>
      <c r="E91" s="3"/>
      <c r="F91" s="319"/>
      <c r="H91" s="330"/>
      <c r="I91" s="18"/>
      <c r="J91" s="125"/>
      <c r="K91" s="1"/>
    </row>
    <row r="92" spans="1:11" x14ac:dyDescent="0.2">
      <c r="A92" s="12"/>
      <c r="C92" s="314"/>
      <c r="E92" s="3"/>
      <c r="H92" s="330"/>
      <c r="I92" s="18"/>
      <c r="J92" s="125"/>
      <c r="K92" s="1"/>
    </row>
    <row r="93" spans="1:11" x14ac:dyDescent="0.2">
      <c r="A93" s="12"/>
      <c r="C93" s="314"/>
      <c r="E93" s="3"/>
      <c r="H93" s="330"/>
      <c r="I93" s="18"/>
      <c r="J93" s="125"/>
      <c r="K93" s="1"/>
    </row>
    <row r="94" spans="1:11" x14ac:dyDescent="0.2">
      <c r="A94" s="12" t="s">
        <v>205</v>
      </c>
      <c r="B94" s="12"/>
      <c r="C94" s="44"/>
      <c r="D94" s="12" t="s">
        <v>206</v>
      </c>
      <c r="E94" s="3"/>
      <c r="G94" s="318">
        <f>+SUM(G95:G101)</f>
        <v>1908325.8</v>
      </c>
      <c r="H94" s="330">
        <v>6</v>
      </c>
      <c r="I94" s="18">
        <v>1908024.38</v>
      </c>
      <c r="J94" s="124">
        <f>+G94-I94</f>
        <v>301.42000000015832</v>
      </c>
      <c r="K94" s="1" t="s">
        <v>686</v>
      </c>
    </row>
    <row r="95" spans="1:11" x14ac:dyDescent="0.2">
      <c r="A95" s="12"/>
      <c r="C95" s="314"/>
      <c r="E95" s="3"/>
      <c r="H95" s="330"/>
      <c r="I95" s="18"/>
      <c r="J95" s="125"/>
      <c r="K95" s="1"/>
    </row>
    <row r="96" spans="1:11" x14ac:dyDescent="0.2">
      <c r="A96" s="12">
        <v>1</v>
      </c>
      <c r="B96" s="313" t="s">
        <v>805</v>
      </c>
      <c r="C96" s="314">
        <v>42293</v>
      </c>
      <c r="D96" s="313" t="s">
        <v>806</v>
      </c>
      <c r="F96" s="315" t="s">
        <v>595</v>
      </c>
      <c r="G96" s="316">
        <v>318280.7</v>
      </c>
      <c r="H96" s="330"/>
      <c r="I96" s="18"/>
      <c r="J96" s="125"/>
      <c r="K96" s="1"/>
    </row>
    <row r="97" spans="1:11" x14ac:dyDescent="0.2">
      <c r="A97" s="12">
        <v>2</v>
      </c>
      <c r="B97" s="313" t="s">
        <v>807</v>
      </c>
      <c r="C97" s="314">
        <v>42300</v>
      </c>
      <c r="D97" s="313" t="s">
        <v>6</v>
      </c>
      <c r="F97" s="315" t="s">
        <v>808</v>
      </c>
      <c r="G97" s="316">
        <v>318009.02</v>
      </c>
      <c r="H97" s="330" t="s">
        <v>256</v>
      </c>
      <c r="I97" s="18"/>
      <c r="J97" s="125"/>
      <c r="K97" s="1"/>
    </row>
    <row r="98" spans="1:11" x14ac:dyDescent="0.2">
      <c r="A98" s="12">
        <v>3</v>
      </c>
      <c r="B98" s="313" t="s">
        <v>775</v>
      </c>
      <c r="C98" s="314">
        <v>42332</v>
      </c>
      <c r="D98" s="313" t="s">
        <v>6</v>
      </c>
      <c r="F98" s="315" t="s">
        <v>884</v>
      </c>
      <c r="G98" s="316">
        <v>318009.02</v>
      </c>
      <c r="H98" s="330" t="s">
        <v>258</v>
      </c>
      <c r="I98" s="18"/>
      <c r="J98" s="125"/>
      <c r="K98" s="1"/>
    </row>
    <row r="99" spans="1:11" x14ac:dyDescent="0.2">
      <c r="A99" s="12">
        <v>4</v>
      </c>
      <c r="B99" s="313" t="s">
        <v>883</v>
      </c>
      <c r="C99" s="314">
        <v>42332</v>
      </c>
      <c r="D99" s="313" t="s">
        <v>6</v>
      </c>
      <c r="F99" s="315" t="s">
        <v>885</v>
      </c>
      <c r="G99" s="316">
        <v>318009.02</v>
      </c>
      <c r="H99" s="330"/>
      <c r="I99" s="18"/>
      <c r="J99" s="125"/>
      <c r="K99" s="1"/>
    </row>
    <row r="100" spans="1:11" x14ac:dyDescent="0.2">
      <c r="A100" s="12">
        <v>5</v>
      </c>
      <c r="B100" s="313" t="s">
        <v>729</v>
      </c>
      <c r="C100" s="314">
        <v>42332</v>
      </c>
      <c r="D100" s="313" t="s">
        <v>6</v>
      </c>
      <c r="F100" s="315" t="s">
        <v>886</v>
      </c>
      <c r="G100" s="316">
        <v>318009.02</v>
      </c>
      <c r="H100" s="330" t="s">
        <v>259</v>
      </c>
      <c r="I100" s="18"/>
      <c r="J100" s="125"/>
      <c r="K100" s="1"/>
    </row>
    <row r="101" spans="1:11" x14ac:dyDescent="0.2">
      <c r="A101" s="12">
        <v>6</v>
      </c>
      <c r="B101" s="313" t="s">
        <v>887</v>
      </c>
      <c r="C101" s="314">
        <v>42310</v>
      </c>
      <c r="D101" s="313" t="s">
        <v>6</v>
      </c>
      <c r="F101" s="315" t="s">
        <v>888</v>
      </c>
      <c r="G101" s="316">
        <v>318009.02</v>
      </c>
      <c r="H101" s="330" t="s">
        <v>257</v>
      </c>
      <c r="I101" s="18"/>
      <c r="J101" s="125"/>
      <c r="K101" s="1"/>
    </row>
    <row r="102" spans="1:11" x14ac:dyDescent="0.2">
      <c r="A102" s="12"/>
      <c r="C102" s="314"/>
      <c r="E102" s="3"/>
      <c r="H102" s="330"/>
      <c r="I102" s="18"/>
      <c r="J102" s="125"/>
      <c r="K102" s="1"/>
    </row>
    <row r="103" spans="1:11" x14ac:dyDescent="0.2">
      <c r="A103" s="12"/>
      <c r="B103" s="1"/>
      <c r="C103" s="20"/>
      <c r="D103" s="1"/>
      <c r="E103" s="24"/>
      <c r="F103" s="6"/>
      <c r="G103" s="93"/>
      <c r="H103" s="330"/>
      <c r="I103" s="49"/>
      <c r="J103" s="125"/>
      <c r="K103" s="1"/>
    </row>
    <row r="104" spans="1:11" x14ac:dyDescent="0.2">
      <c r="A104" s="12" t="s">
        <v>212</v>
      </c>
      <c r="B104" s="12"/>
      <c r="C104" s="44"/>
      <c r="D104" s="12" t="s">
        <v>213</v>
      </c>
      <c r="E104" s="24"/>
      <c r="F104" s="34"/>
      <c r="G104" s="90">
        <f>+SUM(G106:G109)</f>
        <v>635928.91</v>
      </c>
      <c r="H104" s="330">
        <v>4</v>
      </c>
      <c r="I104" s="316">
        <v>635928.91000000015</v>
      </c>
      <c r="J104" s="124">
        <f>+G104-I104</f>
        <v>0</v>
      </c>
      <c r="K104" s="1"/>
    </row>
    <row r="105" spans="1:11" x14ac:dyDescent="0.2">
      <c r="A105" s="12"/>
      <c r="B105" s="12"/>
      <c r="C105" s="44"/>
      <c r="D105" s="12"/>
      <c r="E105" s="24"/>
      <c r="F105" s="34"/>
      <c r="G105" s="90"/>
      <c r="H105" s="330"/>
      <c r="I105" s="316"/>
      <c r="J105" s="125"/>
      <c r="K105" s="1"/>
    </row>
    <row r="106" spans="1:11" x14ac:dyDescent="0.2">
      <c r="A106" s="12">
        <v>1</v>
      </c>
      <c r="B106" s="313" t="s">
        <v>811</v>
      </c>
      <c r="C106" s="314">
        <v>42304</v>
      </c>
      <c r="D106" s="313" t="s">
        <v>6</v>
      </c>
      <c r="F106" s="315" t="s">
        <v>809</v>
      </c>
      <c r="G106" s="316">
        <v>149070.59</v>
      </c>
      <c r="H106" s="330"/>
      <c r="I106" s="11"/>
      <c r="J106" s="127"/>
      <c r="K106" s="1"/>
    </row>
    <row r="107" spans="1:11" x14ac:dyDescent="0.2">
      <c r="A107" s="12">
        <v>2</v>
      </c>
      <c r="B107" s="313" t="s">
        <v>812</v>
      </c>
      <c r="C107" s="314">
        <v>42303</v>
      </c>
      <c r="D107" s="313" t="s">
        <v>6</v>
      </c>
      <c r="F107" s="315" t="s">
        <v>810</v>
      </c>
      <c r="G107" s="316">
        <v>171570.59</v>
      </c>
      <c r="H107" s="330"/>
      <c r="I107" s="11"/>
      <c r="J107" s="127"/>
      <c r="K107" s="1"/>
    </row>
    <row r="108" spans="1:11" x14ac:dyDescent="0.2">
      <c r="A108" s="12">
        <v>3</v>
      </c>
      <c r="B108" s="313" t="s">
        <v>891</v>
      </c>
      <c r="C108" s="314">
        <v>42332</v>
      </c>
      <c r="D108" s="313" t="s">
        <v>6</v>
      </c>
      <c r="F108" s="315" t="s">
        <v>889</v>
      </c>
      <c r="G108" s="316">
        <v>166217.14000000001</v>
      </c>
      <c r="H108" s="330" t="s">
        <v>256</v>
      </c>
      <c r="I108" s="11"/>
      <c r="J108" s="127"/>
      <c r="K108" s="1"/>
    </row>
    <row r="109" spans="1:11" x14ac:dyDescent="0.2">
      <c r="A109" s="12">
        <v>4</v>
      </c>
      <c r="B109" s="313" t="s">
        <v>892</v>
      </c>
      <c r="C109" s="314">
        <v>42332</v>
      </c>
      <c r="D109" s="313" t="s">
        <v>6</v>
      </c>
      <c r="F109" s="315" t="s">
        <v>890</v>
      </c>
      <c r="G109" s="316">
        <v>149070.59</v>
      </c>
      <c r="H109" s="330"/>
      <c r="I109" s="11"/>
      <c r="J109" s="127"/>
      <c r="K109" s="1"/>
    </row>
    <row r="110" spans="1:11" x14ac:dyDescent="0.2">
      <c r="A110" s="12"/>
      <c r="C110" s="314"/>
      <c r="G110" s="316"/>
      <c r="H110" s="330"/>
      <c r="I110" s="11"/>
      <c r="J110" s="127"/>
      <c r="K110" s="1"/>
    </row>
    <row r="111" spans="1:11" x14ac:dyDescent="0.2">
      <c r="A111" s="12"/>
      <c r="C111" s="314"/>
      <c r="G111" s="316"/>
      <c r="H111" s="330"/>
      <c r="I111" s="11"/>
      <c r="J111" s="127"/>
      <c r="K111" s="1"/>
    </row>
    <row r="112" spans="1:11" x14ac:dyDescent="0.2">
      <c r="B112" s="14"/>
      <c r="C112" s="58"/>
      <c r="D112" s="14"/>
      <c r="E112" s="37"/>
      <c r="F112" s="36"/>
      <c r="G112" s="92"/>
      <c r="H112" s="330"/>
      <c r="I112" s="11"/>
      <c r="J112" s="127"/>
      <c r="K112" s="1"/>
    </row>
    <row r="113" spans="1:11" x14ac:dyDescent="0.2">
      <c r="A113" s="14"/>
      <c r="B113" s="14"/>
      <c r="C113" s="362" t="s">
        <v>227</v>
      </c>
      <c r="D113" s="362"/>
      <c r="E113" s="362"/>
      <c r="F113" s="362"/>
      <c r="G113" s="90">
        <f>+G104+G94+G85+G68+G63+G58+G49+G42+G30+G21+G7</f>
        <v>13926762.210000001</v>
      </c>
      <c r="H113" s="330">
        <f>+SUM(H6:H104)</f>
        <v>57</v>
      </c>
      <c r="I113" s="11">
        <f>+I104+I94+I85+I68+I63+I58+I49+I42+I30+I21+I7</f>
        <v>13926165.380000003</v>
      </c>
      <c r="J113" s="124">
        <f>+G113-I113</f>
        <v>596.82999999821186</v>
      </c>
      <c r="K113" s="1"/>
    </row>
    <row r="114" spans="1:11" x14ac:dyDescent="0.2">
      <c r="A114" s="14"/>
      <c r="B114" s="14"/>
      <c r="C114" s="322"/>
      <c r="D114" s="322"/>
      <c r="E114" s="322"/>
      <c r="F114" s="34"/>
      <c r="G114" s="90"/>
      <c r="H114" s="330"/>
      <c r="I114" s="11"/>
      <c r="J114" s="125"/>
      <c r="K114" s="1"/>
    </row>
    <row r="115" spans="1:11" x14ac:dyDescent="0.2">
      <c r="A115" s="14"/>
      <c r="B115" s="14"/>
      <c r="C115" s="322"/>
      <c r="D115" s="322"/>
      <c r="E115" s="322"/>
      <c r="F115" s="34"/>
      <c r="G115" s="90"/>
      <c r="H115" s="330"/>
      <c r="I115" s="11"/>
      <c r="J115" s="125"/>
      <c r="K115" s="1"/>
    </row>
    <row r="116" spans="1:11" x14ac:dyDescent="0.2">
      <c r="A116" s="14"/>
      <c r="B116" s="14"/>
      <c r="C116" s="36"/>
      <c r="D116" s="14"/>
      <c r="E116" s="14"/>
      <c r="F116" s="36"/>
      <c r="G116" s="92"/>
      <c r="H116" s="22"/>
      <c r="I116" s="11"/>
      <c r="J116" s="127"/>
      <c r="K116" s="1"/>
    </row>
    <row r="117" spans="1:11" x14ac:dyDescent="0.2">
      <c r="A117" s="16" t="s">
        <v>228</v>
      </c>
      <c r="B117" s="16"/>
      <c r="C117" s="59"/>
      <c r="D117" s="16" t="s">
        <v>229</v>
      </c>
      <c r="E117" s="60"/>
      <c r="F117" s="111"/>
      <c r="G117" s="90">
        <f>+SUM(G119:G122)</f>
        <v>825000</v>
      </c>
      <c r="H117" s="23">
        <v>4</v>
      </c>
      <c r="I117" s="316">
        <v>825000</v>
      </c>
      <c r="J117" s="128">
        <f>+G117-I117</f>
        <v>0</v>
      </c>
      <c r="K117" s="1"/>
    </row>
    <row r="118" spans="1:11" x14ac:dyDescent="0.2">
      <c r="A118" s="16"/>
      <c r="B118" s="16"/>
      <c r="C118" s="59"/>
      <c r="D118" s="16"/>
      <c r="E118" s="60"/>
      <c r="F118" s="111"/>
      <c r="G118" s="90"/>
      <c r="H118" s="23"/>
      <c r="I118" s="316"/>
      <c r="J118" s="127"/>
      <c r="K118" s="1"/>
    </row>
    <row r="119" spans="1:11" x14ac:dyDescent="0.2">
      <c r="A119" s="16">
        <v>1</v>
      </c>
      <c r="B119" s="313" t="s">
        <v>894</v>
      </c>
      <c r="C119" s="314">
        <v>42321</v>
      </c>
      <c r="D119" s="313" t="s">
        <v>893</v>
      </c>
      <c r="E119" s="1"/>
      <c r="F119" s="315" t="s">
        <v>895</v>
      </c>
      <c r="G119" s="316">
        <v>210000</v>
      </c>
      <c r="H119" s="30"/>
      <c r="I119" s="11"/>
      <c r="J119" s="127"/>
      <c r="K119" s="1"/>
    </row>
    <row r="120" spans="1:11" x14ac:dyDescent="0.2">
      <c r="A120" s="16">
        <v>2</v>
      </c>
      <c r="B120" s="313" t="s">
        <v>900</v>
      </c>
      <c r="C120" s="314">
        <v>42335</v>
      </c>
      <c r="D120" s="313" t="s">
        <v>896</v>
      </c>
      <c r="E120" s="1"/>
      <c r="F120" s="315" t="s">
        <v>898</v>
      </c>
      <c r="G120" s="316">
        <v>165000</v>
      </c>
      <c r="H120" s="30" t="s">
        <v>256</v>
      </c>
      <c r="I120" s="11"/>
      <c r="J120" s="127"/>
      <c r="K120" s="1"/>
    </row>
    <row r="121" spans="1:11" x14ac:dyDescent="0.2">
      <c r="A121" s="16">
        <v>3</v>
      </c>
      <c r="B121" s="313" t="s">
        <v>901</v>
      </c>
      <c r="C121" s="314">
        <v>42338</v>
      </c>
      <c r="D121" s="313" t="s">
        <v>897</v>
      </c>
      <c r="E121" s="1"/>
      <c r="F121" s="315" t="s">
        <v>899</v>
      </c>
      <c r="G121" s="316">
        <v>225000</v>
      </c>
      <c r="H121" s="30" t="s">
        <v>257</v>
      </c>
      <c r="I121" s="11"/>
      <c r="J121" s="127"/>
      <c r="K121" s="1"/>
    </row>
    <row r="122" spans="1:11" x14ac:dyDescent="0.2">
      <c r="A122" s="16">
        <v>4</v>
      </c>
      <c r="B122" s="313" t="s">
        <v>902</v>
      </c>
      <c r="C122" s="314">
        <v>42338</v>
      </c>
      <c r="D122" s="323" t="s">
        <v>897</v>
      </c>
      <c r="E122" s="324"/>
      <c r="F122" s="325" t="s">
        <v>899</v>
      </c>
      <c r="G122" s="316">
        <v>225000</v>
      </c>
      <c r="H122" s="30" t="s">
        <v>258</v>
      </c>
      <c r="I122" s="11"/>
      <c r="J122" s="127"/>
      <c r="K122" s="1"/>
    </row>
    <row r="123" spans="1:11" x14ac:dyDescent="0.2">
      <c r="A123" s="16"/>
      <c r="C123" s="314"/>
      <c r="E123" s="1"/>
      <c r="G123" s="316"/>
      <c r="H123" s="30"/>
      <c r="I123" s="11"/>
      <c r="J123" s="127"/>
      <c r="K123" s="1"/>
    </row>
    <row r="124" spans="1:11" x14ac:dyDescent="0.2">
      <c r="A124" s="16"/>
      <c r="C124" s="314"/>
      <c r="E124" s="1"/>
      <c r="G124" s="316"/>
      <c r="H124" s="30"/>
      <c r="I124" s="11"/>
      <c r="J124" s="127"/>
      <c r="K124" s="1"/>
    </row>
    <row r="125" spans="1:11" x14ac:dyDescent="0.2">
      <c r="A125" s="16"/>
      <c r="B125" s="4"/>
      <c r="C125" s="20"/>
      <c r="D125" s="4"/>
      <c r="E125" s="1"/>
      <c r="F125" s="21"/>
      <c r="G125" s="93"/>
      <c r="H125" s="30"/>
      <c r="I125" s="11"/>
      <c r="J125" s="127"/>
      <c r="K125" s="1"/>
    </row>
    <row r="126" spans="1:11" x14ac:dyDescent="0.2">
      <c r="A126" s="16"/>
      <c r="B126" s="1"/>
      <c r="C126" s="20"/>
      <c r="D126" s="1"/>
      <c r="E126" s="1"/>
      <c r="F126" s="6"/>
      <c r="G126" s="93"/>
      <c r="H126" s="30"/>
      <c r="I126" s="11"/>
      <c r="J126" s="127"/>
      <c r="K126" s="1"/>
    </row>
    <row r="127" spans="1:11" x14ac:dyDescent="0.2">
      <c r="A127" s="12" t="s">
        <v>244</v>
      </c>
      <c r="B127" s="12"/>
      <c r="C127" s="65"/>
      <c r="D127" s="12" t="s">
        <v>245</v>
      </c>
      <c r="E127" s="24"/>
      <c r="F127" s="34"/>
      <c r="G127" s="130">
        <f>+SUM(G129:G133)</f>
        <v>677620.69</v>
      </c>
      <c r="H127" s="22">
        <v>5</v>
      </c>
      <c r="I127" s="316">
        <v>677620</v>
      </c>
      <c r="J127" s="124">
        <f>+G127-I127</f>
        <v>0.68999999994412065</v>
      </c>
      <c r="K127" s="1"/>
    </row>
    <row r="128" spans="1:11" x14ac:dyDescent="0.2">
      <c r="A128" s="12"/>
      <c r="B128" s="12"/>
      <c r="C128" s="65"/>
      <c r="D128" s="12"/>
      <c r="E128" s="24"/>
      <c r="F128" s="34"/>
      <c r="G128" s="130"/>
      <c r="H128" s="22"/>
      <c r="I128" s="316"/>
      <c r="J128" s="125"/>
      <c r="K128" s="1"/>
    </row>
    <row r="129" spans="1:11" x14ac:dyDescent="0.2">
      <c r="A129" s="12">
        <v>1</v>
      </c>
      <c r="B129" s="313" t="s">
        <v>839</v>
      </c>
      <c r="C129" s="314">
        <v>42300</v>
      </c>
      <c r="D129" s="313" t="s">
        <v>829</v>
      </c>
      <c r="E129" s="3"/>
      <c r="F129" s="315" t="s">
        <v>819</v>
      </c>
      <c r="G129" s="316">
        <v>184000</v>
      </c>
      <c r="H129" s="340"/>
      <c r="I129" s="18"/>
      <c r="J129" s="125"/>
      <c r="K129" s="1"/>
    </row>
    <row r="130" spans="1:11" x14ac:dyDescent="0.2">
      <c r="A130" s="12">
        <v>2</v>
      </c>
      <c r="B130" s="313" t="s">
        <v>840</v>
      </c>
      <c r="C130" s="314">
        <v>42300</v>
      </c>
      <c r="D130" s="313" t="s">
        <v>830</v>
      </c>
      <c r="E130" s="3"/>
      <c r="F130" s="315" t="s">
        <v>820</v>
      </c>
      <c r="G130" s="316">
        <v>130000</v>
      </c>
      <c r="H130" s="340"/>
      <c r="I130" s="18"/>
      <c r="J130" s="125"/>
      <c r="K130" s="1"/>
    </row>
    <row r="131" spans="1:11" x14ac:dyDescent="0.2">
      <c r="A131" s="12">
        <v>3</v>
      </c>
      <c r="B131" s="313" t="s">
        <v>843</v>
      </c>
      <c r="C131" s="314">
        <v>42304</v>
      </c>
      <c r="D131" s="313" t="s">
        <v>833</v>
      </c>
      <c r="E131" s="3"/>
      <c r="F131" s="315" t="s">
        <v>823</v>
      </c>
      <c r="G131" s="316">
        <v>133620.69</v>
      </c>
      <c r="H131" s="340" t="s">
        <v>256</v>
      </c>
      <c r="I131" s="18"/>
      <c r="J131" s="125"/>
      <c r="K131" s="1"/>
    </row>
    <row r="132" spans="1:11" x14ac:dyDescent="0.2">
      <c r="A132" s="12">
        <v>4</v>
      </c>
      <c r="B132" s="313" t="s">
        <v>845</v>
      </c>
      <c r="C132" s="314">
        <v>42304</v>
      </c>
      <c r="D132" s="313" t="s">
        <v>836</v>
      </c>
      <c r="E132" s="3"/>
      <c r="F132" s="315" t="s">
        <v>826</v>
      </c>
      <c r="G132" s="316">
        <v>150000</v>
      </c>
      <c r="H132" s="340" t="s">
        <v>257</v>
      </c>
      <c r="I132" s="18"/>
      <c r="J132" s="125"/>
      <c r="K132" s="1"/>
    </row>
    <row r="133" spans="1:11" x14ac:dyDescent="0.2">
      <c r="A133" s="12">
        <v>5</v>
      </c>
      <c r="B133" s="313" t="s">
        <v>905</v>
      </c>
      <c r="C133" s="314">
        <v>42338</v>
      </c>
      <c r="D133" s="313" t="s">
        <v>903</v>
      </c>
      <c r="F133" s="315" t="s">
        <v>904</v>
      </c>
      <c r="G133" s="316">
        <v>80000</v>
      </c>
      <c r="H133" s="340" t="s">
        <v>258</v>
      </c>
      <c r="I133" s="18"/>
      <c r="J133" s="125"/>
      <c r="K133" s="1"/>
    </row>
    <row r="134" spans="1:11" x14ac:dyDescent="0.2">
      <c r="A134" s="12"/>
      <c r="C134" s="314"/>
      <c r="E134" s="3"/>
      <c r="G134" s="316"/>
      <c r="H134" s="340"/>
      <c r="I134" s="18"/>
      <c r="J134" s="125"/>
      <c r="K134" s="1"/>
    </row>
    <row r="135" spans="1:11" x14ac:dyDescent="0.2">
      <c r="A135" s="12"/>
      <c r="B135" s="4"/>
      <c r="C135" s="20"/>
      <c r="D135" s="4"/>
      <c r="E135" s="3"/>
      <c r="F135" s="21"/>
      <c r="G135" s="316"/>
      <c r="H135" s="340"/>
      <c r="I135" s="18"/>
      <c r="J135" s="125"/>
      <c r="K135" s="1"/>
    </row>
    <row r="136" spans="1:11" x14ac:dyDescent="0.2">
      <c r="A136" s="12"/>
      <c r="B136" s="4"/>
      <c r="C136" s="20"/>
      <c r="D136" s="4"/>
      <c r="E136" s="3"/>
      <c r="F136" s="21"/>
      <c r="G136" s="93"/>
      <c r="H136" s="340"/>
      <c r="I136" s="18"/>
      <c r="J136" s="125"/>
      <c r="K136" s="1"/>
    </row>
    <row r="137" spans="1:11" x14ac:dyDescent="0.2">
      <c r="A137" s="14"/>
      <c r="B137" s="14"/>
      <c r="C137" s="362" t="s">
        <v>251</v>
      </c>
      <c r="D137" s="362"/>
      <c r="E137" s="362"/>
      <c r="F137" s="362"/>
      <c r="G137" s="90">
        <f>+G113+G117+G127</f>
        <v>15429382.9</v>
      </c>
      <c r="H137" s="167">
        <f>+H113+H117+H127</f>
        <v>66</v>
      </c>
      <c r="I137" s="18"/>
      <c r="J137" s="125"/>
      <c r="K137" s="1"/>
    </row>
    <row r="138" spans="1:11" ht="12" thickBot="1" x14ac:dyDescent="0.25">
      <c r="A138" s="14"/>
      <c r="B138" s="14"/>
      <c r="C138" s="36"/>
      <c r="D138" s="362" t="s">
        <v>252</v>
      </c>
      <c r="E138" s="362"/>
      <c r="F138" s="36"/>
      <c r="G138" s="326">
        <f>+I113+I117+I127</f>
        <v>15428785.380000003</v>
      </c>
      <c r="H138" s="340"/>
      <c r="I138" s="18"/>
      <c r="J138" s="125"/>
      <c r="K138" s="1"/>
    </row>
    <row r="139" spans="1:11" ht="12" thickTop="1" x14ac:dyDescent="0.2">
      <c r="A139" s="14"/>
      <c r="B139" s="14"/>
      <c r="C139" s="36"/>
      <c r="D139" s="14"/>
      <c r="E139" s="37"/>
      <c r="F139" s="36"/>
      <c r="G139" s="92">
        <f>+G137-G138</f>
        <v>597.51999999769032</v>
      </c>
      <c r="H139" s="22"/>
      <c r="I139" s="11"/>
      <c r="J139" s="125"/>
      <c r="K139" s="1"/>
    </row>
    <row r="140" spans="1:11" x14ac:dyDescent="0.2">
      <c r="A140" s="14"/>
      <c r="B140" s="14"/>
      <c r="C140" s="36"/>
      <c r="D140" s="14"/>
      <c r="E140" s="37"/>
      <c r="F140" s="36"/>
      <c r="G140" s="92"/>
      <c r="H140" s="22"/>
      <c r="I140" s="19"/>
      <c r="J140" s="129"/>
      <c r="K140" s="1"/>
    </row>
    <row r="141" spans="1:11" x14ac:dyDescent="0.2">
      <c r="A141" s="14"/>
      <c r="B141" s="14"/>
      <c r="C141" s="36"/>
      <c r="D141" s="14"/>
      <c r="E141" s="14"/>
      <c r="F141" s="36"/>
      <c r="G141" s="92"/>
      <c r="H141" s="22"/>
      <c r="I141" s="19"/>
      <c r="J141" s="129"/>
      <c r="K141" s="1"/>
    </row>
    <row r="142" spans="1:11" x14ac:dyDescent="0.2">
      <c r="A142" s="14"/>
      <c r="B142" s="14"/>
      <c r="C142" s="36"/>
      <c r="D142" s="14"/>
      <c r="E142" s="14"/>
      <c r="F142" s="36"/>
      <c r="G142" s="92"/>
      <c r="H142" s="22"/>
      <c r="I142" s="19"/>
      <c r="J142" s="129"/>
      <c r="K142" s="1"/>
    </row>
    <row r="143" spans="1:11" x14ac:dyDescent="0.2">
      <c r="A143" s="14"/>
      <c r="B143" s="14"/>
      <c r="C143" s="36"/>
      <c r="D143" s="12" t="s">
        <v>253</v>
      </c>
      <c r="E143" s="24">
        <f>+H113+H117+H127</f>
        <v>66</v>
      </c>
      <c r="F143" s="36"/>
      <c r="G143" s="92"/>
      <c r="H143" s="22"/>
      <c r="I143" s="19"/>
      <c r="J143" s="129"/>
      <c r="K143" s="1"/>
    </row>
    <row r="144" spans="1:11" x14ac:dyDescent="0.2">
      <c r="A144" s="14"/>
      <c r="B144" s="14"/>
      <c r="C144" s="36"/>
      <c r="D144" s="12" t="s">
        <v>254</v>
      </c>
      <c r="E144" s="24">
        <f>+H113</f>
        <v>57</v>
      </c>
      <c r="F144" s="36"/>
      <c r="G144" s="92"/>
      <c r="H144" s="341"/>
      <c r="I144" s="19"/>
      <c r="J144" s="129"/>
      <c r="K144" s="1"/>
    </row>
    <row r="145" spans="1:11" x14ac:dyDescent="0.2">
      <c r="A145" s="14"/>
      <c r="B145" s="14"/>
      <c r="C145" s="36"/>
      <c r="D145" s="12" t="s">
        <v>255</v>
      </c>
      <c r="E145" s="322">
        <f>+H127+H117</f>
        <v>9</v>
      </c>
      <c r="F145" s="36"/>
      <c r="G145" s="92"/>
      <c r="H145" s="22"/>
      <c r="I145" s="8"/>
      <c r="J145" s="129"/>
      <c r="K145" s="1"/>
    </row>
    <row r="146" spans="1:11" x14ac:dyDescent="0.2">
      <c r="A146" s="14"/>
      <c r="B146" s="14"/>
      <c r="C146" s="36"/>
      <c r="D146" s="14"/>
      <c r="E146" s="14"/>
      <c r="F146" s="36"/>
      <c r="G146" s="92"/>
      <c r="H146" s="168"/>
      <c r="I146" s="8"/>
      <c r="J146" s="129"/>
      <c r="K146" s="1"/>
    </row>
    <row r="147" spans="1:11" x14ac:dyDescent="0.2">
      <c r="A147" s="69"/>
      <c r="B147" s="69"/>
      <c r="C147" s="70"/>
      <c r="D147" s="69"/>
      <c r="E147" s="69"/>
      <c r="F147" s="70"/>
      <c r="G147" s="92"/>
      <c r="H147" s="23"/>
      <c r="I147" s="8"/>
      <c r="J147" s="91"/>
      <c r="K147" s="1"/>
    </row>
  </sheetData>
  <mergeCells count="5">
    <mergeCell ref="A2:J2"/>
    <mergeCell ref="A3:J3"/>
    <mergeCell ref="C113:F113"/>
    <mergeCell ref="C137:F137"/>
    <mergeCell ref="D138:E138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13" workbookViewId="0">
      <selection activeCell="D25" sqref="D25"/>
    </sheetView>
  </sheetViews>
  <sheetFormatPr baseColWidth="10" defaultRowHeight="11.25" x14ac:dyDescent="0.2"/>
  <cols>
    <col min="1" max="2" width="6.7109375" style="335" bestFit="1" customWidth="1"/>
    <col min="3" max="3" width="11.28515625" style="335" bestFit="1" customWidth="1"/>
    <col min="4" max="4" width="33.42578125" style="335" bestFit="1" customWidth="1"/>
    <col min="5" max="5" width="3.140625" style="335" bestFit="1" customWidth="1"/>
    <col min="6" max="6" width="10" style="337" bestFit="1" customWidth="1"/>
    <col min="7" max="7" width="12.140625" style="94" bestFit="1" customWidth="1"/>
    <col min="8" max="8" width="3.5703125" style="154" bestFit="1" customWidth="1"/>
    <col min="9" max="9" width="11.140625" style="335" bestFit="1" customWidth="1"/>
    <col min="10" max="10" width="11.140625" style="338" bestFit="1" customWidth="1"/>
    <col min="11" max="16384" width="11.42578125" style="335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999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53"/>
      <c r="B4" s="353"/>
      <c r="C4" s="34"/>
      <c r="D4" s="353"/>
      <c r="E4" s="353"/>
      <c r="F4" s="34"/>
      <c r="G4" s="92"/>
      <c r="H4" s="353"/>
      <c r="I4" s="35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+SUM(G9:G18)</f>
        <v>2144237.1300000004</v>
      </c>
      <c r="H7" s="330">
        <v>10</v>
      </c>
      <c r="I7" s="338">
        <v>2144221.58</v>
      </c>
      <c r="J7" s="124">
        <f>+G7-I7</f>
        <v>15.550000000279397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330"/>
      <c r="I8" s="338"/>
      <c r="J8" s="125"/>
      <c r="K8" s="1"/>
    </row>
    <row r="9" spans="1:14" x14ac:dyDescent="0.2">
      <c r="A9" s="41">
        <v>1</v>
      </c>
      <c r="B9" s="335" t="s">
        <v>495</v>
      </c>
      <c r="C9" s="336">
        <v>42185</v>
      </c>
      <c r="D9" s="335" t="s">
        <v>491</v>
      </c>
      <c r="E9" s="3"/>
      <c r="F9" s="154" t="s">
        <v>493</v>
      </c>
      <c r="G9" s="338">
        <v>191433.61</v>
      </c>
      <c r="H9" s="330"/>
      <c r="I9" s="11"/>
      <c r="J9" s="125"/>
      <c r="K9" s="1"/>
      <c r="L9" s="1"/>
      <c r="M9" s="1"/>
      <c r="N9" s="1"/>
    </row>
    <row r="10" spans="1:14" x14ac:dyDescent="0.2">
      <c r="A10" s="41">
        <v>2</v>
      </c>
      <c r="B10" s="335" t="s">
        <v>553</v>
      </c>
      <c r="C10" s="336">
        <v>42208</v>
      </c>
      <c r="D10" s="335" t="s">
        <v>541</v>
      </c>
      <c r="E10" s="3"/>
      <c r="F10" s="154" t="s">
        <v>339</v>
      </c>
      <c r="G10" s="338">
        <v>207461.08</v>
      </c>
      <c r="H10" s="330"/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35" t="s">
        <v>634</v>
      </c>
      <c r="C11" s="336">
        <v>42244</v>
      </c>
      <c r="D11" s="335" t="s">
        <v>6</v>
      </c>
      <c r="E11" s="3"/>
      <c r="F11" s="154" t="s">
        <v>635</v>
      </c>
      <c r="G11" s="338">
        <v>212994.28</v>
      </c>
      <c r="H11" s="33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35" t="s">
        <v>671</v>
      </c>
      <c r="C12" s="336">
        <v>42277</v>
      </c>
      <c r="D12" s="335" t="s">
        <v>6</v>
      </c>
      <c r="E12" s="3"/>
      <c r="F12" s="154" t="s">
        <v>673</v>
      </c>
      <c r="G12" s="338">
        <v>217188.97</v>
      </c>
      <c r="H12" s="330"/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35" t="s">
        <v>717</v>
      </c>
      <c r="C13" s="336">
        <v>42283</v>
      </c>
      <c r="D13" s="335" t="s">
        <v>6</v>
      </c>
      <c r="F13" s="154" t="s">
        <v>722</v>
      </c>
      <c r="G13" s="338">
        <v>212994.28</v>
      </c>
      <c r="H13" s="330"/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35" t="s">
        <v>718</v>
      </c>
      <c r="C14" s="336">
        <v>42305</v>
      </c>
      <c r="D14" s="335" t="s">
        <v>6</v>
      </c>
      <c r="F14" s="154" t="s">
        <v>723</v>
      </c>
      <c r="G14" s="338">
        <v>212994.28</v>
      </c>
      <c r="H14" s="330"/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35" t="s">
        <v>719</v>
      </c>
      <c r="C15" s="336">
        <v>42305</v>
      </c>
      <c r="D15" s="335" t="s">
        <v>6</v>
      </c>
      <c r="F15" s="154" t="s">
        <v>724</v>
      </c>
      <c r="G15" s="338">
        <v>245993.1</v>
      </c>
      <c r="H15" s="330"/>
      <c r="I15" s="11"/>
      <c r="J15" s="125"/>
      <c r="K15" s="1"/>
      <c r="L15" s="1"/>
      <c r="M15" s="1"/>
      <c r="N15" s="1"/>
    </row>
    <row r="16" spans="1:14" x14ac:dyDescent="0.2">
      <c r="A16" s="41">
        <v>8</v>
      </c>
      <c r="B16" s="335" t="s">
        <v>720</v>
      </c>
      <c r="C16" s="336">
        <v>42305</v>
      </c>
      <c r="D16" s="335" t="s">
        <v>6</v>
      </c>
      <c r="F16" s="154" t="s">
        <v>725</v>
      </c>
      <c r="G16" s="338">
        <v>212994.28</v>
      </c>
      <c r="H16" s="330"/>
      <c r="I16" s="11"/>
      <c r="J16" s="125"/>
      <c r="K16" s="1"/>
      <c r="L16" s="1"/>
      <c r="M16" s="1"/>
      <c r="N16" s="1"/>
    </row>
    <row r="17" spans="1:14" x14ac:dyDescent="0.2">
      <c r="A17" s="41">
        <v>9</v>
      </c>
      <c r="B17" s="335" t="s">
        <v>721</v>
      </c>
      <c r="C17" s="336">
        <v>42305</v>
      </c>
      <c r="D17" s="335" t="s">
        <v>6</v>
      </c>
      <c r="F17" s="154" t="s">
        <v>726</v>
      </c>
      <c r="G17" s="338">
        <v>212994.28</v>
      </c>
      <c r="H17" s="330"/>
      <c r="I17" s="11"/>
      <c r="J17" s="125"/>
      <c r="K17" s="1"/>
      <c r="L17" s="1"/>
      <c r="M17" s="1"/>
      <c r="N17" s="1"/>
    </row>
    <row r="18" spans="1:14" x14ac:dyDescent="0.2">
      <c r="A18" s="41">
        <v>10</v>
      </c>
      <c r="B18" s="354" t="s">
        <v>853</v>
      </c>
      <c r="C18" s="358">
        <v>42326</v>
      </c>
      <c r="D18" s="356" t="s">
        <v>851</v>
      </c>
      <c r="F18" s="354" t="s">
        <v>852</v>
      </c>
      <c r="G18" s="357">
        <v>217188.97</v>
      </c>
      <c r="H18" s="330"/>
      <c r="I18" s="11"/>
      <c r="J18" s="125"/>
      <c r="K18" s="1"/>
      <c r="L18" s="1"/>
      <c r="M18" s="1"/>
      <c r="N18" s="1"/>
    </row>
    <row r="19" spans="1:14" x14ac:dyDescent="0.2">
      <c r="A19" s="41"/>
      <c r="C19" s="336"/>
      <c r="E19" s="3"/>
      <c r="G19" s="338"/>
      <c r="H19" s="330"/>
      <c r="I19" s="11"/>
      <c r="J19" s="125"/>
      <c r="K19" s="1"/>
      <c r="L19" s="1"/>
      <c r="M19" s="1"/>
      <c r="N19" s="1"/>
    </row>
    <row r="20" spans="1:14" x14ac:dyDescent="0.2">
      <c r="A20" s="41"/>
      <c r="B20" s="1"/>
      <c r="C20" s="20"/>
      <c r="E20" s="3"/>
      <c r="F20" s="6"/>
      <c r="G20" s="338"/>
      <c r="H20" s="330"/>
      <c r="I20" s="11"/>
      <c r="J20" s="125"/>
      <c r="K20" s="1"/>
      <c r="L20" s="1"/>
      <c r="M20" s="1"/>
      <c r="N20" s="1"/>
    </row>
    <row r="21" spans="1:14" x14ac:dyDescent="0.2">
      <c r="A21" s="45"/>
      <c r="B21" s="14"/>
      <c r="C21" s="44"/>
      <c r="D21" s="46"/>
      <c r="E21" s="36"/>
      <c r="F21" s="47"/>
      <c r="G21" s="92"/>
      <c r="H21" s="330"/>
      <c r="I21" s="11"/>
      <c r="J21" s="125"/>
      <c r="K21" s="1"/>
      <c r="L21" s="1"/>
      <c r="M21" s="1"/>
      <c r="N21" s="1"/>
    </row>
    <row r="22" spans="1:14" x14ac:dyDescent="0.2">
      <c r="A22" s="12" t="s">
        <v>46</v>
      </c>
      <c r="B22" s="12"/>
      <c r="C22" s="44"/>
      <c r="D22" s="12" t="s">
        <v>47</v>
      </c>
      <c r="E22" s="24"/>
      <c r="F22" s="34"/>
      <c r="G22" s="90">
        <f>+SUM(G24:G29)</f>
        <v>1706674.37</v>
      </c>
      <c r="H22" s="330">
        <v>6</v>
      </c>
      <c r="I22" s="357">
        <v>1706674.37</v>
      </c>
      <c r="J22" s="124">
        <f>+G22-I22</f>
        <v>0</v>
      </c>
      <c r="K22" s="1"/>
      <c r="L22" s="1"/>
      <c r="M22" s="1"/>
      <c r="N22" s="1"/>
    </row>
    <row r="23" spans="1:14" x14ac:dyDescent="0.2">
      <c r="A23" s="12"/>
      <c r="B23" s="12"/>
      <c r="C23" s="44"/>
      <c r="D23" s="12"/>
      <c r="E23" s="24"/>
      <c r="F23" s="34"/>
      <c r="G23" s="90"/>
      <c r="H23" s="330"/>
      <c r="I23" s="338"/>
      <c r="J23" s="125"/>
      <c r="K23" s="1"/>
      <c r="L23" s="1"/>
      <c r="M23" s="1"/>
      <c r="N23" s="1"/>
    </row>
    <row r="24" spans="1:14" x14ac:dyDescent="0.2">
      <c r="A24" s="12">
        <v>1</v>
      </c>
      <c r="B24" s="4" t="s">
        <v>63</v>
      </c>
      <c r="C24" s="20">
        <v>41976</v>
      </c>
      <c r="D24" s="4" t="s">
        <v>6</v>
      </c>
      <c r="E24" s="3"/>
      <c r="F24" s="21" t="s">
        <v>64</v>
      </c>
      <c r="G24" s="93">
        <v>316936.19</v>
      </c>
      <c r="H24" s="330"/>
      <c r="I24" s="11"/>
      <c r="J24" s="125"/>
      <c r="K24" s="1"/>
      <c r="L24" s="1"/>
      <c r="M24" s="1"/>
      <c r="N24" s="1"/>
    </row>
    <row r="25" spans="1:14" x14ac:dyDescent="0.2">
      <c r="A25" s="12">
        <v>2</v>
      </c>
      <c r="B25" s="335" t="s">
        <v>727</v>
      </c>
      <c r="C25" s="336">
        <v>42283</v>
      </c>
      <c r="D25" s="335" t="s">
        <v>6</v>
      </c>
      <c r="F25" s="337" t="s">
        <v>728</v>
      </c>
      <c r="G25" s="338">
        <v>285737.68</v>
      </c>
      <c r="H25" s="151"/>
      <c r="I25" s="1"/>
      <c r="J25" s="126"/>
      <c r="K25" s="10"/>
      <c r="L25" s="1"/>
      <c r="M25" s="10"/>
      <c r="N25" s="2"/>
    </row>
    <row r="26" spans="1:14" x14ac:dyDescent="0.2">
      <c r="A26" s="12">
        <v>3</v>
      </c>
      <c r="B26" s="335" t="s">
        <v>727</v>
      </c>
      <c r="C26" s="336">
        <v>42283</v>
      </c>
      <c r="D26" s="335" t="s">
        <v>6</v>
      </c>
      <c r="F26" s="337" t="s">
        <v>732</v>
      </c>
      <c r="G26" s="338">
        <v>285737.68</v>
      </c>
      <c r="H26" s="151"/>
      <c r="I26" s="1"/>
      <c r="J26" s="126"/>
      <c r="K26" s="10"/>
      <c r="L26" s="1"/>
      <c r="M26" s="10"/>
      <c r="N26" s="2"/>
    </row>
    <row r="27" spans="1:14" x14ac:dyDescent="0.2">
      <c r="A27" s="12">
        <v>4</v>
      </c>
      <c r="B27" s="335" t="s">
        <v>729</v>
      </c>
      <c r="C27" s="336">
        <v>42300</v>
      </c>
      <c r="D27" s="335" t="s">
        <v>6</v>
      </c>
      <c r="F27" s="337" t="s">
        <v>733</v>
      </c>
      <c r="G27" s="338">
        <v>266517.95</v>
      </c>
      <c r="H27" s="151"/>
      <c r="I27" s="1"/>
      <c r="J27" s="126"/>
      <c r="K27" s="10"/>
      <c r="L27" s="1"/>
      <c r="M27" s="10"/>
      <c r="N27" s="2"/>
    </row>
    <row r="28" spans="1:14" x14ac:dyDescent="0.2">
      <c r="A28" s="12">
        <v>5</v>
      </c>
      <c r="B28" s="335" t="s">
        <v>730</v>
      </c>
      <c r="C28" s="336">
        <v>42303</v>
      </c>
      <c r="D28" s="335" t="s">
        <v>6</v>
      </c>
      <c r="E28" s="1"/>
      <c r="F28" s="337" t="s">
        <v>734</v>
      </c>
      <c r="G28" s="338">
        <v>242154.12</v>
      </c>
      <c r="H28" s="151"/>
      <c r="I28" s="1"/>
      <c r="J28" s="126"/>
      <c r="K28" s="10"/>
      <c r="L28" s="1"/>
      <c r="M28" s="10"/>
      <c r="N28" s="2"/>
    </row>
    <row r="29" spans="1:14" x14ac:dyDescent="0.2">
      <c r="A29" s="12">
        <v>6</v>
      </c>
      <c r="B29" s="335" t="s">
        <v>731</v>
      </c>
      <c r="C29" s="336">
        <v>42305</v>
      </c>
      <c r="D29" s="335" t="s">
        <v>6</v>
      </c>
      <c r="E29" s="1"/>
      <c r="F29" s="337" t="s">
        <v>735</v>
      </c>
      <c r="G29" s="338">
        <v>309590.75</v>
      </c>
      <c r="H29" s="151"/>
      <c r="I29" s="1"/>
      <c r="J29" s="126"/>
      <c r="K29" s="10"/>
      <c r="L29" s="1"/>
      <c r="M29" s="10"/>
      <c r="N29" s="2"/>
    </row>
    <row r="30" spans="1:14" x14ac:dyDescent="0.2">
      <c r="A30" s="14"/>
      <c r="B30" s="1"/>
      <c r="C30" s="20"/>
      <c r="D30" s="1"/>
      <c r="E30" s="3"/>
      <c r="F30" s="6"/>
      <c r="G30" s="93"/>
      <c r="H30" s="330"/>
      <c r="I30" s="11"/>
      <c r="J30" s="125"/>
      <c r="K30" s="1"/>
      <c r="L30" s="1"/>
      <c r="M30" s="1"/>
      <c r="N30" s="1"/>
    </row>
    <row r="31" spans="1:14" x14ac:dyDescent="0.2">
      <c r="A31" s="12" t="s">
        <v>71</v>
      </c>
      <c r="B31" s="12"/>
      <c r="C31" s="44"/>
      <c r="D31" s="12" t="s">
        <v>72</v>
      </c>
      <c r="E31" s="24"/>
      <c r="F31" s="34"/>
      <c r="G31" s="90">
        <f>+SUM(G33:G40)</f>
        <v>2332571.8200000003</v>
      </c>
      <c r="H31" s="330">
        <v>9</v>
      </c>
      <c r="I31" s="338">
        <v>2332571.69</v>
      </c>
      <c r="J31" s="124">
        <f>+G31-I31</f>
        <v>0.13000000035390258</v>
      </c>
      <c r="K31" s="1"/>
      <c r="L31" s="1"/>
      <c r="M31" s="1"/>
      <c r="N31" s="1"/>
    </row>
    <row r="32" spans="1:14" x14ac:dyDescent="0.2">
      <c r="A32" s="12"/>
      <c r="B32" s="12"/>
      <c r="C32" s="44"/>
      <c r="D32" s="12"/>
      <c r="E32" s="24"/>
      <c r="F32" s="34"/>
      <c r="G32" s="90"/>
      <c r="H32" s="330"/>
      <c r="I32" s="338"/>
      <c r="J32" s="125"/>
      <c r="K32" s="1"/>
      <c r="L32" s="1"/>
      <c r="M32" s="1"/>
      <c r="N32" s="1"/>
    </row>
    <row r="33" spans="1:11" x14ac:dyDescent="0.2">
      <c r="A33" s="12">
        <v>2</v>
      </c>
      <c r="B33" s="335" t="s">
        <v>434</v>
      </c>
      <c r="C33" s="336">
        <v>42123</v>
      </c>
      <c r="D33" s="335" t="s">
        <v>433</v>
      </c>
      <c r="E33" s="3"/>
      <c r="F33" s="337" t="s">
        <v>435</v>
      </c>
      <c r="G33" s="338">
        <v>264822.84000000003</v>
      </c>
      <c r="H33" s="330"/>
      <c r="I33" s="27"/>
      <c r="J33" s="125"/>
      <c r="K33" s="1"/>
    </row>
    <row r="34" spans="1:11" x14ac:dyDescent="0.2">
      <c r="A34" s="12">
        <v>3</v>
      </c>
      <c r="B34" s="335" t="s">
        <v>501</v>
      </c>
      <c r="C34" s="336">
        <v>42185</v>
      </c>
      <c r="D34" s="335" t="s">
        <v>272</v>
      </c>
      <c r="E34" s="1"/>
      <c r="F34" s="337" t="s">
        <v>502</v>
      </c>
      <c r="G34" s="338">
        <v>318662.92</v>
      </c>
      <c r="H34" s="330"/>
      <c r="I34" s="27"/>
      <c r="J34" s="125"/>
      <c r="K34" s="1"/>
    </row>
    <row r="35" spans="1:11" x14ac:dyDescent="0.2">
      <c r="A35" s="12">
        <v>4</v>
      </c>
      <c r="B35" s="335" t="s">
        <v>640</v>
      </c>
      <c r="C35" s="336">
        <v>42243</v>
      </c>
      <c r="D35" s="335" t="s">
        <v>6</v>
      </c>
      <c r="F35" s="337" t="s">
        <v>639</v>
      </c>
      <c r="G35" s="338">
        <v>264512.49</v>
      </c>
      <c r="H35" s="330"/>
      <c r="I35" s="27"/>
      <c r="J35" s="125"/>
      <c r="K35" s="1"/>
    </row>
    <row r="36" spans="1:11" x14ac:dyDescent="0.2">
      <c r="A36" s="12">
        <v>5</v>
      </c>
      <c r="B36" s="335" t="s">
        <v>742</v>
      </c>
      <c r="C36" s="336">
        <v>42283</v>
      </c>
      <c r="D36" s="335" t="s">
        <v>6</v>
      </c>
      <c r="F36" s="337" t="s">
        <v>736</v>
      </c>
      <c r="G36" s="338">
        <v>318391.26</v>
      </c>
      <c r="H36" s="330"/>
      <c r="I36" s="27"/>
      <c r="J36" s="125"/>
      <c r="K36" s="1"/>
    </row>
    <row r="37" spans="1:11" x14ac:dyDescent="0.2">
      <c r="A37" s="12">
        <v>6</v>
      </c>
      <c r="B37" s="335" t="s">
        <v>743</v>
      </c>
      <c r="C37" s="336">
        <v>42300</v>
      </c>
      <c r="D37" s="335" t="s">
        <v>6</v>
      </c>
      <c r="F37" s="337" t="s">
        <v>737</v>
      </c>
      <c r="G37" s="338">
        <v>264855.07</v>
      </c>
      <c r="H37" s="330"/>
      <c r="I37" s="27"/>
      <c r="J37" s="125"/>
      <c r="K37" s="1"/>
    </row>
    <row r="38" spans="1:11" x14ac:dyDescent="0.2">
      <c r="A38" s="12">
        <v>7</v>
      </c>
      <c r="B38" s="335" t="s">
        <v>744</v>
      </c>
      <c r="C38" s="336">
        <v>42300</v>
      </c>
      <c r="D38" s="335" t="s">
        <v>6</v>
      </c>
      <c r="F38" s="337" t="s">
        <v>738</v>
      </c>
      <c r="G38" s="338">
        <v>264544.71999999997</v>
      </c>
      <c r="H38" s="330"/>
      <c r="I38" s="27"/>
      <c r="J38" s="125"/>
      <c r="K38" s="1"/>
    </row>
    <row r="39" spans="1:11" x14ac:dyDescent="0.2">
      <c r="A39" s="12">
        <v>8</v>
      </c>
      <c r="B39" s="335" t="s">
        <v>745</v>
      </c>
      <c r="C39" s="336">
        <v>42300</v>
      </c>
      <c r="D39" s="335" t="s">
        <v>6</v>
      </c>
      <c r="F39" s="337" t="s">
        <v>739</v>
      </c>
      <c r="G39" s="338">
        <v>318391.26</v>
      </c>
      <c r="H39" s="330"/>
      <c r="I39" s="27"/>
      <c r="J39" s="125"/>
      <c r="K39" s="1"/>
    </row>
    <row r="40" spans="1:11" x14ac:dyDescent="0.2">
      <c r="A40" s="12">
        <v>9</v>
      </c>
      <c r="B40" s="335" t="s">
        <v>479</v>
      </c>
      <c r="C40" s="336">
        <v>42305</v>
      </c>
      <c r="D40" s="335" t="s">
        <v>6</v>
      </c>
      <c r="F40" s="337" t="s">
        <v>741</v>
      </c>
      <c r="G40" s="338">
        <v>318391.26</v>
      </c>
      <c r="H40" s="330"/>
      <c r="I40" s="27"/>
      <c r="J40" s="125"/>
      <c r="K40" s="1"/>
    </row>
    <row r="41" spans="1:11" x14ac:dyDescent="0.2">
      <c r="A41" s="12"/>
      <c r="F41" s="335"/>
      <c r="G41" s="335"/>
      <c r="H41" s="330"/>
      <c r="I41" s="27"/>
      <c r="J41" s="125"/>
      <c r="K41" s="1"/>
    </row>
    <row r="42" spans="1:11" x14ac:dyDescent="0.2">
      <c r="A42" s="12"/>
      <c r="F42" s="335"/>
      <c r="G42" s="335"/>
      <c r="H42" s="330"/>
      <c r="I42" s="27"/>
      <c r="J42" s="125"/>
      <c r="K42" s="1"/>
    </row>
    <row r="43" spans="1:11" x14ac:dyDescent="0.2">
      <c r="A43" s="12"/>
      <c r="B43" s="1"/>
      <c r="C43" s="5"/>
      <c r="D43" s="1"/>
      <c r="E43" s="3"/>
      <c r="F43" s="6"/>
      <c r="G43" s="93"/>
      <c r="H43" s="330"/>
      <c r="I43" s="11"/>
      <c r="J43" s="125"/>
      <c r="K43" s="1"/>
    </row>
    <row r="44" spans="1:11" x14ac:dyDescent="0.2">
      <c r="A44" s="12" t="s">
        <v>93</v>
      </c>
      <c r="B44" s="12"/>
      <c r="C44" s="44"/>
      <c r="D44" s="12" t="s">
        <v>94</v>
      </c>
      <c r="E44" s="24"/>
      <c r="F44" s="34"/>
      <c r="G44" s="90">
        <f>+SUM(G46:G49)</f>
        <v>1447593.82</v>
      </c>
      <c r="H44" s="330">
        <v>4</v>
      </c>
      <c r="I44" s="338">
        <v>1447593.83</v>
      </c>
      <c r="J44" s="124">
        <f>+G44-I44</f>
        <v>-1.0000000009313226E-2</v>
      </c>
      <c r="K44" s="1"/>
    </row>
    <row r="45" spans="1:11" x14ac:dyDescent="0.2">
      <c r="A45" s="12"/>
      <c r="B45" s="12"/>
      <c r="C45" s="44"/>
      <c r="D45" s="12"/>
      <c r="E45" s="24"/>
      <c r="F45" s="34"/>
      <c r="G45" s="90"/>
      <c r="H45" s="330"/>
      <c r="I45" s="338"/>
      <c r="J45" s="125"/>
      <c r="K45" s="1"/>
    </row>
    <row r="46" spans="1:11" x14ac:dyDescent="0.2">
      <c r="A46" s="12">
        <v>1</v>
      </c>
      <c r="B46" s="335" t="s">
        <v>567</v>
      </c>
      <c r="C46" s="336">
        <v>42215</v>
      </c>
      <c r="D46" s="335" t="s">
        <v>6</v>
      </c>
      <c r="E46" s="3"/>
      <c r="F46" s="337" t="s">
        <v>568</v>
      </c>
      <c r="G46" s="338">
        <v>323305.92</v>
      </c>
      <c r="H46" s="330"/>
      <c r="I46" s="11"/>
      <c r="J46" s="90"/>
      <c r="K46" s="1"/>
    </row>
    <row r="47" spans="1:11" x14ac:dyDescent="0.2">
      <c r="A47" s="12">
        <v>2</v>
      </c>
      <c r="B47" s="335" t="s">
        <v>752</v>
      </c>
      <c r="C47" s="336">
        <v>42283</v>
      </c>
      <c r="D47" s="335" t="s">
        <v>6</v>
      </c>
      <c r="F47" s="337" t="s">
        <v>748</v>
      </c>
      <c r="G47" s="338">
        <v>374762.06</v>
      </c>
      <c r="H47" s="330"/>
      <c r="I47" s="11"/>
      <c r="J47" s="90"/>
      <c r="K47" s="1"/>
    </row>
    <row r="48" spans="1:11" x14ac:dyDescent="0.2">
      <c r="A48" s="12">
        <v>3</v>
      </c>
      <c r="B48" s="335" t="s">
        <v>417</v>
      </c>
      <c r="C48" s="336">
        <v>42300</v>
      </c>
      <c r="D48" s="335" t="s">
        <v>6</v>
      </c>
      <c r="F48" s="337" t="s">
        <v>749</v>
      </c>
      <c r="G48" s="338">
        <v>374762.06</v>
      </c>
      <c r="H48" s="330"/>
      <c r="I48" s="11"/>
      <c r="J48" s="90"/>
      <c r="K48" s="1"/>
    </row>
    <row r="49" spans="1:11" x14ac:dyDescent="0.2">
      <c r="A49" s="12">
        <v>4</v>
      </c>
      <c r="B49" s="335" t="s">
        <v>753</v>
      </c>
      <c r="C49" s="336">
        <v>42308</v>
      </c>
      <c r="D49" s="335" t="s">
        <v>6</v>
      </c>
      <c r="E49" s="3"/>
      <c r="F49" s="337" t="s">
        <v>750</v>
      </c>
      <c r="G49" s="338">
        <v>374763.78</v>
      </c>
      <c r="H49" s="330"/>
      <c r="I49" s="11"/>
      <c r="J49" s="90"/>
      <c r="K49" s="1"/>
    </row>
    <row r="50" spans="1:11" x14ac:dyDescent="0.2">
      <c r="A50" s="12"/>
      <c r="B50" s="4"/>
      <c r="C50" s="20"/>
      <c r="D50" s="4"/>
      <c r="E50" s="3"/>
      <c r="F50" s="21"/>
      <c r="G50" s="338"/>
      <c r="H50" s="330"/>
      <c r="I50" s="11"/>
      <c r="J50" s="90"/>
      <c r="K50" s="1"/>
    </row>
    <row r="51" spans="1:11" x14ac:dyDescent="0.2">
      <c r="A51" s="12"/>
      <c r="B51" s="1"/>
      <c r="C51" s="20"/>
      <c r="D51" s="1"/>
      <c r="E51" s="3"/>
      <c r="F51" s="6"/>
      <c r="G51" s="93"/>
      <c r="H51" s="330"/>
      <c r="I51" s="11"/>
      <c r="J51" s="90"/>
      <c r="K51" s="1"/>
    </row>
    <row r="52" spans="1:11" x14ac:dyDescent="0.2">
      <c r="A52" s="12" t="s">
        <v>104</v>
      </c>
      <c r="B52" s="12"/>
      <c r="C52" s="44"/>
      <c r="D52" s="12" t="s">
        <v>105</v>
      </c>
      <c r="E52" s="24"/>
      <c r="F52" s="34"/>
      <c r="G52" s="90">
        <f>+SUM(G54:G56)</f>
        <v>832397.97</v>
      </c>
      <c r="H52" s="330">
        <v>3</v>
      </c>
      <c r="I52" s="338">
        <v>832397.97</v>
      </c>
      <c r="J52" s="124">
        <f>+G52-I52</f>
        <v>0</v>
      </c>
      <c r="K52" s="1"/>
    </row>
    <row r="53" spans="1:11" x14ac:dyDescent="0.2">
      <c r="A53" s="12"/>
      <c r="B53" s="12"/>
      <c r="C53" s="44"/>
      <c r="D53" s="12"/>
      <c r="E53" s="24"/>
      <c r="F53" s="34"/>
      <c r="G53" s="90"/>
      <c r="H53" s="330"/>
      <c r="I53" s="338"/>
      <c r="J53" s="125"/>
      <c r="K53" s="1"/>
    </row>
    <row r="54" spans="1:11" x14ac:dyDescent="0.2">
      <c r="A54" s="12">
        <v>1</v>
      </c>
      <c r="B54" s="335" t="s">
        <v>575</v>
      </c>
      <c r="C54" s="336">
        <v>42215</v>
      </c>
      <c r="D54" s="335" t="s">
        <v>6</v>
      </c>
      <c r="E54" s="3"/>
      <c r="F54" s="337" t="s">
        <v>570</v>
      </c>
      <c r="G54" s="338">
        <v>275486.71999999997</v>
      </c>
      <c r="H54" s="330"/>
      <c r="I54" s="27"/>
      <c r="J54" s="125"/>
      <c r="K54" s="1"/>
    </row>
    <row r="55" spans="1:11" x14ac:dyDescent="0.2">
      <c r="A55" s="12">
        <v>2</v>
      </c>
      <c r="B55" s="335" t="s">
        <v>758</v>
      </c>
      <c r="C55" s="336">
        <v>42308</v>
      </c>
      <c r="D55" s="335" t="s">
        <v>6</v>
      </c>
      <c r="E55" s="3"/>
      <c r="F55" s="337" t="s">
        <v>759</v>
      </c>
      <c r="G55" s="338">
        <v>278300.03000000003</v>
      </c>
      <c r="H55" s="330"/>
      <c r="I55" s="27"/>
      <c r="J55" s="125"/>
      <c r="K55" s="1"/>
    </row>
    <row r="56" spans="1:11" x14ac:dyDescent="0.2">
      <c r="A56" s="12">
        <v>3</v>
      </c>
      <c r="B56" s="354" t="s">
        <v>858</v>
      </c>
      <c r="C56" s="358">
        <v>42321</v>
      </c>
      <c r="D56" s="356" t="s">
        <v>857</v>
      </c>
      <c r="F56" s="359" t="s">
        <v>859</v>
      </c>
      <c r="G56" s="357">
        <v>278611.21999999997</v>
      </c>
      <c r="H56" s="330"/>
      <c r="I56" s="27"/>
      <c r="J56" s="125"/>
      <c r="K56" s="1"/>
    </row>
    <row r="57" spans="1:11" x14ac:dyDescent="0.2">
      <c r="A57" s="12"/>
      <c r="C57" s="336"/>
      <c r="E57" s="3"/>
      <c r="G57" s="338"/>
      <c r="H57" s="330"/>
      <c r="I57" s="27"/>
      <c r="J57" s="125"/>
      <c r="K57" s="1"/>
    </row>
    <row r="58" spans="1:11" x14ac:dyDescent="0.2">
      <c r="A58" s="12"/>
      <c r="B58" s="4"/>
      <c r="C58" s="20"/>
      <c r="D58" s="4"/>
      <c r="E58" s="3"/>
      <c r="F58" s="21"/>
      <c r="G58" s="93"/>
      <c r="H58" s="330"/>
      <c r="I58" s="27"/>
      <c r="J58" s="125"/>
      <c r="K58" s="1"/>
    </row>
    <row r="59" spans="1:11" x14ac:dyDescent="0.2">
      <c r="A59" s="14"/>
      <c r="B59" s="14"/>
      <c r="C59" s="44"/>
      <c r="D59" s="14"/>
      <c r="E59" s="14"/>
      <c r="F59" s="36"/>
      <c r="G59" s="92"/>
      <c r="H59" s="330"/>
      <c r="I59" s="11"/>
      <c r="J59" s="125"/>
      <c r="K59" s="1"/>
    </row>
    <row r="60" spans="1:11" x14ac:dyDescent="0.2">
      <c r="A60" s="12" t="s">
        <v>121</v>
      </c>
      <c r="B60" s="12"/>
      <c r="C60" s="44"/>
      <c r="D60" s="12" t="s">
        <v>122</v>
      </c>
      <c r="E60" s="24"/>
      <c r="F60" s="34"/>
      <c r="G60" s="90">
        <f>+SUM(G62:G62)</f>
        <v>393176.36</v>
      </c>
      <c r="H60" s="330">
        <v>1</v>
      </c>
      <c r="I60" s="338">
        <v>393176.36</v>
      </c>
      <c r="J60" s="124">
        <f>+G60-I60</f>
        <v>0</v>
      </c>
      <c r="K60" s="1"/>
    </row>
    <row r="61" spans="1:11" x14ac:dyDescent="0.2">
      <c r="A61" s="12"/>
      <c r="B61" s="12"/>
      <c r="C61" s="44"/>
      <c r="D61" s="12"/>
      <c r="E61" s="24"/>
      <c r="F61" s="34"/>
      <c r="G61" s="90"/>
      <c r="H61" s="330"/>
      <c r="I61" s="338"/>
      <c r="J61" s="125"/>
      <c r="K61" s="1"/>
    </row>
    <row r="62" spans="1:11" x14ac:dyDescent="0.2">
      <c r="A62" s="12">
        <v>1</v>
      </c>
      <c r="B62" s="335" t="s">
        <v>762</v>
      </c>
      <c r="C62" s="336">
        <v>42298</v>
      </c>
      <c r="D62" s="335" t="s">
        <v>542</v>
      </c>
      <c r="E62" s="3"/>
      <c r="F62" s="337" t="s">
        <v>763</v>
      </c>
      <c r="G62" s="338">
        <v>393176.36</v>
      </c>
      <c r="H62" s="330"/>
      <c r="I62" s="11"/>
      <c r="J62" s="125"/>
      <c r="K62" s="1"/>
    </row>
    <row r="63" spans="1:11" x14ac:dyDescent="0.2">
      <c r="A63" s="12"/>
      <c r="B63" s="1"/>
      <c r="C63" s="20"/>
      <c r="D63" s="1"/>
      <c r="E63" s="3"/>
      <c r="F63" s="6"/>
      <c r="G63" s="93"/>
      <c r="H63" s="330"/>
      <c r="I63" s="11"/>
      <c r="J63" s="125"/>
      <c r="K63" s="1"/>
    </row>
    <row r="64" spans="1:11" x14ac:dyDescent="0.2">
      <c r="A64" s="36"/>
      <c r="B64" s="4"/>
      <c r="C64" s="17"/>
      <c r="D64" s="4"/>
      <c r="E64" s="14"/>
      <c r="F64" s="21"/>
      <c r="G64" s="92"/>
      <c r="H64" s="330"/>
      <c r="I64" s="11"/>
      <c r="J64" s="90"/>
      <c r="K64" s="1"/>
    </row>
    <row r="65" spans="1:13" x14ac:dyDescent="0.2">
      <c r="A65" s="12" t="s">
        <v>136</v>
      </c>
      <c r="B65" s="12"/>
      <c r="C65" s="44"/>
      <c r="D65" s="12" t="s">
        <v>137</v>
      </c>
      <c r="E65" s="37"/>
      <c r="F65" s="34"/>
      <c r="G65" s="130">
        <f>+SUM(G67:G68)</f>
        <v>532</v>
      </c>
      <c r="H65" s="330">
        <v>0</v>
      </c>
      <c r="I65" s="317">
        <v>530</v>
      </c>
      <c r="J65" s="124">
        <f>+G65-I65</f>
        <v>2</v>
      </c>
      <c r="K65" s="1" t="s">
        <v>333</v>
      </c>
    </row>
    <row r="66" spans="1:13" x14ac:dyDescent="0.2">
      <c r="A66" s="12"/>
      <c r="B66" s="12"/>
      <c r="C66" s="44"/>
      <c r="D66" s="12"/>
      <c r="E66" s="37"/>
      <c r="F66" s="34"/>
      <c r="G66" s="130"/>
      <c r="H66" s="330"/>
      <c r="I66" s="338"/>
      <c r="J66" s="125"/>
      <c r="K66" s="1"/>
    </row>
    <row r="67" spans="1:13" x14ac:dyDescent="0.2">
      <c r="A67" s="12">
        <v>1</v>
      </c>
      <c r="B67" s="4" t="s">
        <v>139</v>
      </c>
      <c r="C67" s="20">
        <v>42000</v>
      </c>
      <c r="D67" s="4" t="s">
        <v>98</v>
      </c>
      <c r="E67" s="3"/>
      <c r="F67" s="21" t="s">
        <v>140</v>
      </c>
      <c r="G67" s="338">
        <v>532</v>
      </c>
      <c r="H67" s="330"/>
      <c r="I67" s="11"/>
      <c r="J67" s="90"/>
      <c r="K67" s="1"/>
      <c r="L67" s="338"/>
      <c r="M67" s="270"/>
    </row>
    <row r="68" spans="1:13" x14ac:dyDescent="0.2">
      <c r="A68" s="12"/>
      <c r="C68" s="336"/>
      <c r="E68" s="3"/>
      <c r="G68" s="338"/>
      <c r="H68" s="330"/>
      <c r="I68" s="11"/>
      <c r="J68" s="90"/>
      <c r="K68" s="1"/>
      <c r="L68" s="338"/>
      <c r="M68" s="270"/>
    </row>
    <row r="69" spans="1:13" x14ac:dyDescent="0.2">
      <c r="A69" s="14"/>
      <c r="C69" s="336"/>
      <c r="D69" s="4"/>
      <c r="E69" s="3"/>
      <c r="F69" s="21"/>
      <c r="G69" s="338"/>
      <c r="H69" s="330"/>
      <c r="I69" s="11"/>
      <c r="J69" s="90"/>
      <c r="K69" s="1"/>
      <c r="L69" s="338"/>
      <c r="M69" s="270"/>
    </row>
    <row r="70" spans="1:13" x14ac:dyDescent="0.2">
      <c r="A70" s="14"/>
      <c r="B70" s="1"/>
      <c r="C70" s="20"/>
      <c r="D70" s="1"/>
      <c r="E70" s="3"/>
      <c r="F70" s="6"/>
      <c r="G70" s="93"/>
      <c r="H70" s="330"/>
      <c r="I70" s="11"/>
      <c r="J70" s="90"/>
      <c r="K70" s="1"/>
    </row>
    <row r="71" spans="1:13" x14ac:dyDescent="0.2">
      <c r="A71" s="12" t="s">
        <v>141</v>
      </c>
      <c r="B71" s="12"/>
      <c r="C71" s="44"/>
      <c r="D71" s="12" t="s">
        <v>142</v>
      </c>
      <c r="E71" s="24"/>
      <c r="F71" s="34"/>
      <c r="G71" s="90">
        <f>+SUM(G73:G88)</f>
        <v>2603048.1800000006</v>
      </c>
      <c r="H71" s="330">
        <v>16</v>
      </c>
      <c r="I71" s="338">
        <v>2602747.31</v>
      </c>
      <c r="J71" s="124">
        <f>+G71-I71</f>
        <v>300.87000000057742</v>
      </c>
      <c r="K71" s="1"/>
    </row>
    <row r="72" spans="1:13" x14ac:dyDescent="0.2">
      <c r="A72" s="12"/>
      <c r="B72" s="12"/>
      <c r="C72" s="44"/>
      <c r="D72" s="12"/>
      <c r="E72" s="24"/>
      <c r="F72" s="34"/>
      <c r="G72" s="90"/>
      <c r="H72" s="330"/>
      <c r="I72" s="338"/>
      <c r="J72" s="125"/>
      <c r="K72" s="1"/>
    </row>
    <row r="73" spans="1:13" x14ac:dyDescent="0.2">
      <c r="A73" s="12">
        <v>1</v>
      </c>
      <c r="B73" s="335" t="s">
        <v>393</v>
      </c>
      <c r="C73" s="336">
        <v>42094</v>
      </c>
      <c r="D73" s="335" t="s">
        <v>6</v>
      </c>
      <c r="F73" s="337" t="s">
        <v>389</v>
      </c>
      <c r="G73" s="311">
        <v>177356.33</v>
      </c>
      <c r="H73" s="330"/>
      <c r="I73" s="27"/>
      <c r="J73" s="90"/>
      <c r="K73" s="1"/>
    </row>
    <row r="74" spans="1:13" x14ac:dyDescent="0.2">
      <c r="A74" s="12">
        <v>2</v>
      </c>
      <c r="B74" s="335" t="s">
        <v>589</v>
      </c>
      <c r="C74" s="336">
        <v>42216</v>
      </c>
      <c r="D74" s="335" t="s">
        <v>6</v>
      </c>
      <c r="F74" s="337" t="s">
        <v>583</v>
      </c>
      <c r="G74" s="338">
        <v>156874.57</v>
      </c>
      <c r="H74" s="330"/>
      <c r="I74" s="27"/>
      <c r="J74" s="90"/>
      <c r="K74" s="1"/>
    </row>
    <row r="75" spans="1:13" x14ac:dyDescent="0.2">
      <c r="A75" s="12">
        <v>3</v>
      </c>
      <c r="B75" s="335" t="s">
        <v>765</v>
      </c>
      <c r="C75" s="336">
        <v>42303</v>
      </c>
      <c r="D75" s="335" t="s">
        <v>6</v>
      </c>
      <c r="F75" s="337" t="s">
        <v>766</v>
      </c>
      <c r="G75" s="338">
        <v>186215.67999999999</v>
      </c>
      <c r="H75" s="330"/>
      <c r="I75" s="27"/>
      <c r="J75" s="90"/>
      <c r="K75" s="1"/>
    </row>
    <row r="76" spans="1:13" x14ac:dyDescent="0.2">
      <c r="A76" s="12">
        <v>4</v>
      </c>
      <c r="B76" s="335" t="s">
        <v>329</v>
      </c>
      <c r="C76" s="336">
        <v>42303</v>
      </c>
      <c r="D76" s="335" t="s">
        <v>6</v>
      </c>
      <c r="F76" s="337" t="s">
        <v>770</v>
      </c>
      <c r="G76" s="338">
        <v>156751.62</v>
      </c>
      <c r="H76" s="330"/>
      <c r="I76" s="27"/>
      <c r="J76" s="90"/>
      <c r="K76" s="1"/>
    </row>
    <row r="77" spans="1:13" x14ac:dyDescent="0.2">
      <c r="A77" s="12">
        <v>5</v>
      </c>
      <c r="B77" s="335" t="s">
        <v>767</v>
      </c>
      <c r="C77" s="336">
        <v>42303</v>
      </c>
      <c r="D77" s="335" t="s">
        <v>6</v>
      </c>
      <c r="F77" s="337" t="s">
        <v>771</v>
      </c>
      <c r="G77" s="338">
        <v>156751.62</v>
      </c>
      <c r="H77" s="330"/>
      <c r="I77" s="27"/>
      <c r="J77" s="90"/>
      <c r="K77" s="1"/>
    </row>
    <row r="78" spans="1:13" x14ac:dyDescent="0.2">
      <c r="A78" s="12">
        <v>6</v>
      </c>
      <c r="B78" s="335" t="s">
        <v>768</v>
      </c>
      <c r="C78" s="336">
        <v>42300</v>
      </c>
      <c r="D78" s="335" t="s">
        <v>6</v>
      </c>
      <c r="F78" s="337" t="s">
        <v>772</v>
      </c>
      <c r="G78" s="338">
        <v>156751.62</v>
      </c>
      <c r="H78" s="330"/>
      <c r="I78" s="27"/>
      <c r="J78" s="90"/>
      <c r="K78" s="1"/>
    </row>
    <row r="79" spans="1:13" x14ac:dyDescent="0.2">
      <c r="A79" s="12">
        <v>7</v>
      </c>
      <c r="B79" s="335" t="s">
        <v>769</v>
      </c>
      <c r="C79" s="336">
        <v>42300</v>
      </c>
      <c r="D79" s="335" t="s">
        <v>6</v>
      </c>
      <c r="F79" s="337" t="s">
        <v>773</v>
      </c>
      <c r="G79" s="338">
        <v>156751.62</v>
      </c>
      <c r="H79" s="330"/>
      <c r="I79" s="27"/>
      <c r="J79" s="90"/>
      <c r="K79" s="1"/>
    </row>
    <row r="80" spans="1:13" x14ac:dyDescent="0.2">
      <c r="A80" s="12">
        <v>8</v>
      </c>
      <c r="B80" s="335" t="s">
        <v>466</v>
      </c>
      <c r="C80" s="336">
        <v>42300</v>
      </c>
      <c r="D80" s="335" t="s">
        <v>6</v>
      </c>
      <c r="F80" s="337" t="s">
        <v>777</v>
      </c>
      <c r="G80" s="338">
        <v>148993</v>
      </c>
      <c r="H80" s="330"/>
      <c r="I80" s="27"/>
      <c r="J80" s="90"/>
      <c r="K80" s="1"/>
    </row>
    <row r="81" spans="1:11" x14ac:dyDescent="0.2">
      <c r="A81" s="12">
        <v>9</v>
      </c>
      <c r="B81" s="335" t="s">
        <v>783</v>
      </c>
      <c r="C81" s="336">
        <v>42306</v>
      </c>
      <c r="D81" s="335" t="s">
        <v>782</v>
      </c>
      <c r="F81" s="337" t="s">
        <v>792</v>
      </c>
      <c r="G81" s="338">
        <v>179466.54</v>
      </c>
      <c r="H81" s="330"/>
      <c r="I81" s="27"/>
      <c r="J81" s="90"/>
      <c r="K81" s="1"/>
    </row>
    <row r="82" spans="1:11" x14ac:dyDescent="0.2">
      <c r="A82" s="12">
        <v>10</v>
      </c>
      <c r="B82" s="335" t="s">
        <v>785</v>
      </c>
      <c r="C82" s="336">
        <v>42306</v>
      </c>
      <c r="D82" s="335" t="s">
        <v>6</v>
      </c>
      <c r="F82" s="337" t="s">
        <v>794</v>
      </c>
      <c r="G82" s="338">
        <v>156906.79</v>
      </c>
      <c r="H82" s="330"/>
      <c r="I82" s="27"/>
      <c r="J82" s="90"/>
      <c r="K82" s="1"/>
    </row>
    <row r="83" spans="1:11" x14ac:dyDescent="0.2">
      <c r="A83" s="12">
        <v>11</v>
      </c>
      <c r="B83" s="335" t="s">
        <v>786</v>
      </c>
      <c r="C83" s="336">
        <v>42306</v>
      </c>
      <c r="D83" s="335" t="s">
        <v>6</v>
      </c>
      <c r="F83" s="337" t="s">
        <v>795</v>
      </c>
      <c r="G83" s="338">
        <v>156906.79</v>
      </c>
      <c r="H83" s="330"/>
      <c r="I83" s="27"/>
      <c r="J83" s="90"/>
      <c r="K83" s="1"/>
    </row>
    <row r="84" spans="1:11" x14ac:dyDescent="0.2">
      <c r="A84" s="12">
        <v>12</v>
      </c>
      <c r="B84" s="335" t="s">
        <v>613</v>
      </c>
      <c r="C84" s="336">
        <v>42306</v>
      </c>
      <c r="D84" s="335" t="s">
        <v>6</v>
      </c>
      <c r="F84" s="337" t="s">
        <v>796</v>
      </c>
      <c r="G84" s="338">
        <v>156906.79</v>
      </c>
      <c r="H84" s="330"/>
      <c r="I84" s="27"/>
      <c r="J84" s="90"/>
      <c r="K84" s="1"/>
    </row>
    <row r="85" spans="1:11" x14ac:dyDescent="0.2">
      <c r="A85" s="12">
        <v>13</v>
      </c>
      <c r="B85" s="335" t="s">
        <v>791</v>
      </c>
      <c r="C85" s="336">
        <v>42308</v>
      </c>
      <c r="D85" s="335" t="s">
        <v>6</v>
      </c>
      <c r="F85" s="337" t="s">
        <v>802</v>
      </c>
      <c r="G85" s="338">
        <v>156906.79</v>
      </c>
      <c r="H85" s="330"/>
      <c r="I85" s="27"/>
      <c r="J85" s="90"/>
      <c r="K85" s="1"/>
    </row>
    <row r="86" spans="1:11" x14ac:dyDescent="0.2">
      <c r="A86" s="12">
        <v>14</v>
      </c>
      <c r="B86" s="354" t="s">
        <v>865</v>
      </c>
      <c r="C86" s="358">
        <v>42326</v>
      </c>
      <c r="D86" s="356" t="s">
        <v>272</v>
      </c>
      <c r="F86" s="359" t="s">
        <v>869</v>
      </c>
      <c r="G86" s="357">
        <v>150335.06</v>
      </c>
      <c r="H86" s="330"/>
      <c r="I86" s="27"/>
      <c r="J86" s="90"/>
      <c r="K86" s="1"/>
    </row>
    <row r="87" spans="1:11" x14ac:dyDescent="0.2">
      <c r="A87" s="12">
        <v>15</v>
      </c>
      <c r="B87" s="354" t="s">
        <v>395</v>
      </c>
      <c r="C87" s="358">
        <v>42333</v>
      </c>
      <c r="D87" s="356" t="s">
        <v>986</v>
      </c>
      <c r="F87" s="359" t="s">
        <v>987</v>
      </c>
      <c r="G87" s="357">
        <v>170465.68</v>
      </c>
      <c r="H87" s="330"/>
      <c r="I87" s="27"/>
      <c r="J87" s="90"/>
      <c r="K87" s="1"/>
    </row>
    <row r="88" spans="1:11" x14ac:dyDescent="0.2">
      <c r="A88" s="12">
        <v>16</v>
      </c>
      <c r="B88" s="354" t="s">
        <v>868</v>
      </c>
      <c r="C88" s="358">
        <v>42332</v>
      </c>
      <c r="D88" s="356" t="s">
        <v>6</v>
      </c>
      <c r="F88" s="359" t="s">
        <v>872</v>
      </c>
      <c r="G88" s="357">
        <v>178707.68</v>
      </c>
      <c r="H88" s="330"/>
      <c r="I88" s="27"/>
      <c r="J88" s="90"/>
      <c r="K88" s="1"/>
    </row>
    <row r="89" spans="1:11" x14ac:dyDescent="0.2">
      <c r="A89" s="12"/>
      <c r="C89" s="336"/>
      <c r="G89" s="338"/>
      <c r="H89" s="330"/>
      <c r="I89" s="27"/>
      <c r="J89" s="90"/>
      <c r="K89" s="1"/>
    </row>
    <row r="90" spans="1:11" x14ac:dyDescent="0.2">
      <c r="A90" s="12"/>
      <c r="B90" s="4"/>
      <c r="C90" s="20"/>
      <c r="D90" s="4"/>
      <c r="E90" s="3"/>
      <c r="F90" s="21"/>
      <c r="G90" s="93"/>
      <c r="H90" s="330"/>
      <c r="I90" s="27"/>
      <c r="J90" s="90"/>
      <c r="K90" s="1"/>
    </row>
    <row r="91" spans="1:11" x14ac:dyDescent="0.2">
      <c r="A91" s="12" t="s">
        <v>181</v>
      </c>
      <c r="B91" s="12"/>
      <c r="C91" s="44"/>
      <c r="D91" s="12" t="s">
        <v>182</v>
      </c>
      <c r="E91" s="24"/>
      <c r="F91" s="34"/>
      <c r="G91" s="90">
        <f>+SUM(G93:G96)</f>
        <v>916554.82000000007</v>
      </c>
      <c r="H91" s="330">
        <v>4</v>
      </c>
      <c r="I91" s="338">
        <v>916577.2300000001</v>
      </c>
      <c r="J91" s="124">
        <f>+G91-I91</f>
        <v>-22.410000000032596</v>
      </c>
      <c r="K91" s="1"/>
    </row>
    <row r="92" spans="1:11" x14ac:dyDescent="0.2">
      <c r="A92" s="12"/>
      <c r="B92" s="12"/>
      <c r="C92" s="44"/>
      <c r="D92" s="12"/>
      <c r="E92" s="24"/>
      <c r="F92" s="34"/>
      <c r="G92" s="90"/>
      <c r="H92" s="330"/>
      <c r="I92" s="338"/>
      <c r="J92" s="125"/>
      <c r="K92" s="1"/>
    </row>
    <row r="93" spans="1:11" x14ac:dyDescent="0.2">
      <c r="A93" s="12">
        <v>1</v>
      </c>
      <c r="B93" s="360" t="s">
        <v>879</v>
      </c>
      <c r="C93" s="358">
        <v>42322</v>
      </c>
      <c r="D93" s="356" t="s">
        <v>877</v>
      </c>
      <c r="E93" s="24"/>
      <c r="F93" s="354" t="s">
        <v>873</v>
      </c>
      <c r="G93" s="357">
        <v>206605.27</v>
      </c>
      <c r="H93" s="330"/>
      <c r="I93" s="338"/>
      <c r="J93" s="125"/>
      <c r="K93" s="1"/>
    </row>
    <row r="94" spans="1:11" x14ac:dyDescent="0.2">
      <c r="A94" s="12">
        <v>2</v>
      </c>
      <c r="B94" s="360" t="s">
        <v>992</v>
      </c>
      <c r="C94" s="358">
        <v>42329</v>
      </c>
      <c r="D94" s="356" t="s">
        <v>988</v>
      </c>
      <c r="E94" s="24"/>
      <c r="F94" s="354" t="s">
        <v>989</v>
      </c>
      <c r="G94" s="357">
        <v>233308.12</v>
      </c>
      <c r="H94" s="330"/>
      <c r="I94" s="338"/>
      <c r="J94" s="125"/>
      <c r="K94" s="1"/>
    </row>
    <row r="95" spans="1:11" x14ac:dyDescent="0.2">
      <c r="A95" s="12">
        <v>3</v>
      </c>
      <c r="B95" s="360" t="s">
        <v>993</v>
      </c>
      <c r="C95" s="358">
        <v>42332</v>
      </c>
      <c r="D95" s="356" t="s">
        <v>6</v>
      </c>
      <c r="E95" s="24"/>
      <c r="F95" s="354" t="s">
        <v>990</v>
      </c>
      <c r="G95" s="357">
        <v>243335.03</v>
      </c>
      <c r="H95" s="330"/>
      <c r="I95" s="338"/>
      <c r="J95" s="125"/>
      <c r="K95" s="1"/>
    </row>
    <row r="96" spans="1:11" x14ac:dyDescent="0.2">
      <c r="A96" s="12">
        <v>4</v>
      </c>
      <c r="B96" s="360" t="s">
        <v>994</v>
      </c>
      <c r="C96" s="358">
        <v>42332</v>
      </c>
      <c r="D96" s="356" t="s">
        <v>6</v>
      </c>
      <c r="E96" s="24"/>
      <c r="F96" s="354" t="s">
        <v>991</v>
      </c>
      <c r="G96" s="357">
        <v>233306.4</v>
      </c>
      <c r="H96" s="330"/>
      <c r="I96" s="338"/>
      <c r="J96" s="125"/>
      <c r="K96" s="1"/>
    </row>
    <row r="97" spans="1:11" x14ac:dyDescent="0.2">
      <c r="A97" s="12"/>
      <c r="C97" s="336"/>
      <c r="E97" s="3"/>
      <c r="H97" s="330"/>
      <c r="I97" s="18"/>
      <c r="J97" s="125"/>
      <c r="K97" s="1"/>
    </row>
    <row r="98" spans="1:11" x14ac:dyDescent="0.2">
      <c r="A98" s="12"/>
      <c r="C98" s="336"/>
      <c r="E98" s="3"/>
      <c r="H98" s="330"/>
      <c r="I98" s="18"/>
      <c r="J98" s="125"/>
      <c r="K98" s="1"/>
    </row>
    <row r="99" spans="1:11" x14ac:dyDescent="0.2">
      <c r="A99" s="12" t="s">
        <v>205</v>
      </c>
      <c r="B99" s="12"/>
      <c r="C99" s="44"/>
      <c r="D99" s="12" t="s">
        <v>206</v>
      </c>
      <c r="E99" s="3"/>
      <c r="G99" s="318">
        <f>+SUM(G100:G107)</f>
        <v>2170794.4</v>
      </c>
      <c r="H99" s="330">
        <v>7</v>
      </c>
      <c r="I99" s="18">
        <v>2170492.98</v>
      </c>
      <c r="J99" s="124">
        <f>+G99-I99</f>
        <v>301.41999999992549</v>
      </c>
      <c r="K99" s="1" t="s">
        <v>686</v>
      </c>
    </row>
    <row r="100" spans="1:11" x14ac:dyDescent="0.2">
      <c r="A100" s="12"/>
      <c r="C100" s="336"/>
      <c r="E100" s="3"/>
      <c r="H100" s="330"/>
      <c r="I100" s="18"/>
      <c r="J100" s="125"/>
      <c r="K100" s="1"/>
    </row>
    <row r="101" spans="1:11" x14ac:dyDescent="0.2">
      <c r="A101" s="12">
        <v>1</v>
      </c>
      <c r="B101" s="335" t="s">
        <v>805</v>
      </c>
      <c r="C101" s="361">
        <v>42293</v>
      </c>
      <c r="D101" s="335" t="s">
        <v>806</v>
      </c>
      <c r="F101" s="337" t="s">
        <v>595</v>
      </c>
      <c r="G101" s="338">
        <v>318280.7</v>
      </c>
      <c r="H101" s="330"/>
      <c r="I101" s="18"/>
      <c r="J101" s="125"/>
      <c r="K101" s="1"/>
    </row>
    <row r="102" spans="1:11" x14ac:dyDescent="0.2">
      <c r="A102" s="12">
        <v>2</v>
      </c>
      <c r="B102" s="335" t="s">
        <v>807</v>
      </c>
      <c r="C102" s="361">
        <v>42300</v>
      </c>
      <c r="D102" s="335" t="s">
        <v>6</v>
      </c>
      <c r="F102" s="337" t="s">
        <v>808</v>
      </c>
      <c r="G102" s="338">
        <v>318009.02</v>
      </c>
      <c r="H102" s="330"/>
      <c r="I102" s="18"/>
      <c r="J102" s="125"/>
      <c r="K102" s="1"/>
    </row>
    <row r="103" spans="1:11" x14ac:dyDescent="0.2">
      <c r="A103" s="12">
        <v>3</v>
      </c>
      <c r="B103" s="354" t="s">
        <v>887</v>
      </c>
      <c r="C103" s="358">
        <v>42310</v>
      </c>
      <c r="D103" s="356" t="s">
        <v>6</v>
      </c>
      <c r="F103" s="359" t="s">
        <v>888</v>
      </c>
      <c r="G103" s="357">
        <v>318009.02</v>
      </c>
      <c r="H103" s="330"/>
      <c r="I103" s="18"/>
      <c r="J103" s="125"/>
      <c r="K103" s="1"/>
    </row>
    <row r="104" spans="1:11" x14ac:dyDescent="0.2">
      <c r="A104" s="12">
        <v>4</v>
      </c>
      <c r="B104" s="354" t="s">
        <v>996</v>
      </c>
      <c r="C104" s="358">
        <v>42332</v>
      </c>
      <c r="D104" s="356" t="s">
        <v>6</v>
      </c>
      <c r="F104" s="359" t="s">
        <v>995</v>
      </c>
      <c r="G104" s="357">
        <v>262468.59999999998</v>
      </c>
      <c r="H104" s="330"/>
      <c r="I104" s="18"/>
      <c r="J104" s="125"/>
      <c r="K104" s="1"/>
    </row>
    <row r="105" spans="1:11" x14ac:dyDescent="0.2">
      <c r="A105" s="12">
        <v>5</v>
      </c>
      <c r="B105" s="354" t="s">
        <v>775</v>
      </c>
      <c r="C105" s="358">
        <v>42332</v>
      </c>
      <c r="D105" s="356" t="s">
        <v>6</v>
      </c>
      <c r="F105" s="359" t="s">
        <v>884</v>
      </c>
      <c r="G105" s="357">
        <v>318009.02</v>
      </c>
      <c r="H105" s="330"/>
      <c r="I105" s="18"/>
      <c r="J105" s="125"/>
      <c r="K105" s="1"/>
    </row>
    <row r="106" spans="1:11" x14ac:dyDescent="0.2">
      <c r="A106" s="12">
        <v>6</v>
      </c>
      <c r="B106" s="354" t="s">
        <v>883</v>
      </c>
      <c r="C106" s="358">
        <v>42332</v>
      </c>
      <c r="D106" s="356" t="s">
        <v>6</v>
      </c>
      <c r="F106" s="359" t="s">
        <v>885</v>
      </c>
      <c r="G106" s="357">
        <v>318009.02</v>
      </c>
      <c r="H106" s="330"/>
      <c r="I106" s="18"/>
      <c r="J106" s="125"/>
      <c r="K106" s="1"/>
    </row>
    <row r="107" spans="1:11" x14ac:dyDescent="0.2">
      <c r="A107" s="12">
        <v>7</v>
      </c>
      <c r="B107" s="354" t="s">
        <v>729</v>
      </c>
      <c r="C107" s="358">
        <v>42332</v>
      </c>
      <c r="D107" s="356" t="s">
        <v>6</v>
      </c>
      <c r="F107" s="359" t="s">
        <v>886</v>
      </c>
      <c r="G107" s="357">
        <v>318009.02</v>
      </c>
      <c r="H107" s="330"/>
      <c r="I107" s="18"/>
      <c r="J107" s="125"/>
      <c r="K107" s="1"/>
    </row>
    <row r="108" spans="1:11" x14ac:dyDescent="0.2">
      <c r="A108" s="12"/>
      <c r="C108" s="336"/>
      <c r="E108" s="3"/>
      <c r="H108" s="330"/>
      <c r="I108" s="18"/>
      <c r="J108" s="125"/>
      <c r="K108" s="1"/>
    </row>
    <row r="109" spans="1:11" x14ac:dyDescent="0.2">
      <c r="A109" s="12"/>
      <c r="B109" s="1"/>
      <c r="C109" s="20"/>
      <c r="D109" s="1"/>
      <c r="E109" s="24"/>
      <c r="F109" s="6"/>
      <c r="G109" s="93"/>
      <c r="H109" s="330"/>
      <c r="I109" s="49"/>
      <c r="J109" s="125"/>
      <c r="K109" s="1"/>
    </row>
    <row r="110" spans="1:11" x14ac:dyDescent="0.2">
      <c r="A110" s="12" t="s">
        <v>212</v>
      </c>
      <c r="B110" s="12"/>
      <c r="C110" s="44"/>
      <c r="D110" s="12" t="s">
        <v>213</v>
      </c>
      <c r="E110" s="24"/>
      <c r="F110" s="34"/>
      <c r="G110" s="90">
        <f>+SUM(G112:G116)</f>
        <v>802146.04999999993</v>
      </c>
      <c r="H110" s="330">
        <v>5</v>
      </c>
      <c r="I110" s="338">
        <v>802146.05</v>
      </c>
      <c r="J110" s="124">
        <f>+G110-I110</f>
        <v>0</v>
      </c>
      <c r="K110" s="1"/>
    </row>
    <row r="111" spans="1:11" x14ac:dyDescent="0.2">
      <c r="A111" s="12"/>
      <c r="B111" s="12"/>
      <c r="C111" s="44"/>
      <c r="D111" s="12"/>
      <c r="E111" s="24"/>
      <c r="F111" s="34"/>
      <c r="G111" s="90"/>
      <c r="H111" s="330"/>
      <c r="I111" s="338"/>
      <c r="J111" s="125"/>
      <c r="K111" s="1"/>
    </row>
    <row r="112" spans="1:11" x14ac:dyDescent="0.2">
      <c r="A112" s="12">
        <v>1</v>
      </c>
      <c r="B112" s="335" t="s">
        <v>811</v>
      </c>
      <c r="C112" s="336">
        <v>42304</v>
      </c>
      <c r="D112" s="335" t="s">
        <v>6</v>
      </c>
      <c r="F112" s="337" t="s">
        <v>809</v>
      </c>
      <c r="G112" s="338">
        <v>149070.59</v>
      </c>
      <c r="H112" s="330"/>
      <c r="I112" s="11"/>
      <c r="J112" s="127"/>
      <c r="K112" s="1"/>
    </row>
    <row r="113" spans="1:11" x14ac:dyDescent="0.2">
      <c r="A113" s="12">
        <v>2</v>
      </c>
      <c r="B113" s="335" t="s">
        <v>812</v>
      </c>
      <c r="C113" s="336">
        <v>42303</v>
      </c>
      <c r="D113" s="335" t="s">
        <v>6</v>
      </c>
      <c r="F113" s="337" t="s">
        <v>810</v>
      </c>
      <c r="G113" s="338">
        <v>171570.59</v>
      </c>
      <c r="H113" s="330"/>
      <c r="I113" s="11"/>
      <c r="J113" s="127"/>
      <c r="K113" s="1"/>
    </row>
    <row r="114" spans="1:11" x14ac:dyDescent="0.2">
      <c r="A114" s="12">
        <v>3</v>
      </c>
      <c r="B114" s="354" t="s">
        <v>998</v>
      </c>
      <c r="C114" s="355">
        <v>42332</v>
      </c>
      <c r="D114" s="356" t="s">
        <v>6</v>
      </c>
      <c r="F114" s="359" t="s">
        <v>997</v>
      </c>
      <c r="G114" s="357">
        <v>166217.14000000001</v>
      </c>
      <c r="H114" s="330"/>
      <c r="I114" s="11"/>
      <c r="J114" s="127"/>
      <c r="K114" s="1"/>
    </row>
    <row r="115" spans="1:11" x14ac:dyDescent="0.2">
      <c r="A115" s="12">
        <v>4</v>
      </c>
      <c r="B115" s="354" t="s">
        <v>891</v>
      </c>
      <c r="C115" s="355">
        <v>42332</v>
      </c>
      <c r="D115" s="356" t="s">
        <v>6</v>
      </c>
      <c r="F115" s="359" t="s">
        <v>889</v>
      </c>
      <c r="G115" s="357">
        <v>166217.14000000001</v>
      </c>
      <c r="H115" s="330"/>
      <c r="I115" s="11"/>
      <c r="J115" s="127"/>
      <c r="K115" s="1"/>
    </row>
    <row r="116" spans="1:11" x14ac:dyDescent="0.2">
      <c r="A116" s="12">
        <v>5</v>
      </c>
      <c r="B116" s="354" t="s">
        <v>892</v>
      </c>
      <c r="C116" s="355">
        <v>42332</v>
      </c>
      <c r="D116" s="356" t="s">
        <v>6</v>
      </c>
      <c r="F116" s="359" t="s">
        <v>890</v>
      </c>
      <c r="G116" s="357">
        <v>149070.59</v>
      </c>
      <c r="H116" s="330"/>
      <c r="I116" s="11"/>
      <c r="J116" s="127"/>
      <c r="K116" s="1"/>
    </row>
    <row r="117" spans="1:11" x14ac:dyDescent="0.2">
      <c r="A117" s="12"/>
      <c r="C117" s="336"/>
      <c r="G117" s="338"/>
      <c r="H117" s="330"/>
      <c r="I117" s="11"/>
      <c r="J117" s="127"/>
      <c r="K117" s="1"/>
    </row>
    <row r="118" spans="1:11" x14ac:dyDescent="0.2">
      <c r="A118" s="12"/>
      <c r="C118" s="336"/>
      <c r="G118" s="338"/>
      <c r="H118" s="330"/>
      <c r="I118" s="11"/>
      <c r="J118" s="127"/>
      <c r="K118" s="1"/>
    </row>
    <row r="119" spans="1:11" x14ac:dyDescent="0.2">
      <c r="B119" s="14"/>
      <c r="C119" s="58"/>
      <c r="D119" s="14"/>
      <c r="E119" s="37"/>
      <c r="F119" s="36"/>
      <c r="G119" s="92"/>
      <c r="H119" s="330"/>
      <c r="I119" s="11"/>
      <c r="J119" s="127"/>
      <c r="K119" s="1"/>
    </row>
    <row r="120" spans="1:11" x14ac:dyDescent="0.2">
      <c r="A120" s="14"/>
      <c r="B120" s="14"/>
      <c r="C120" s="362" t="s">
        <v>227</v>
      </c>
      <c r="D120" s="362"/>
      <c r="E120" s="362"/>
      <c r="F120" s="362"/>
      <c r="G120" s="90">
        <f>+G110+G99+G91+G71+G65+G60+G52+G44+G31+G22+G7</f>
        <v>15349726.92</v>
      </c>
      <c r="H120" s="330">
        <f>+SUM(H6:H110)</f>
        <v>65</v>
      </c>
      <c r="I120" s="11">
        <f>+I110+I99+I91+I71+I65+I60+I52+I44+I31+I22+I7</f>
        <v>15349129.369999999</v>
      </c>
      <c r="J120" s="124">
        <f>+G120-I120</f>
        <v>597.55000000074506</v>
      </c>
      <c r="K120" s="1"/>
    </row>
    <row r="121" spans="1:11" x14ac:dyDescent="0.2">
      <c r="A121" s="14"/>
      <c r="B121" s="14"/>
      <c r="C121" s="353"/>
      <c r="D121" s="353"/>
      <c r="E121" s="353"/>
      <c r="F121" s="34"/>
      <c r="G121" s="90"/>
      <c r="H121" s="330"/>
      <c r="I121" s="11"/>
      <c r="J121" s="125"/>
      <c r="K121" s="1"/>
    </row>
    <row r="122" spans="1:11" x14ac:dyDescent="0.2">
      <c r="A122" s="14"/>
      <c r="B122" s="14"/>
      <c r="C122" s="353"/>
      <c r="D122" s="353"/>
      <c r="E122" s="353"/>
      <c r="F122" s="34"/>
      <c r="G122" s="90"/>
      <c r="H122" s="330"/>
      <c r="I122" s="11"/>
      <c r="J122" s="125"/>
      <c r="K122" s="1"/>
    </row>
    <row r="123" spans="1:11" x14ac:dyDescent="0.2">
      <c r="A123" s="14"/>
      <c r="B123" s="14"/>
      <c r="C123" s="36"/>
      <c r="D123" s="14"/>
      <c r="E123" s="14"/>
      <c r="F123" s="36"/>
      <c r="G123" s="92"/>
      <c r="H123" s="22"/>
      <c r="I123" s="11"/>
      <c r="J123" s="127"/>
      <c r="K123" s="1"/>
    </row>
    <row r="124" spans="1:11" x14ac:dyDescent="0.2">
      <c r="A124" s="16" t="s">
        <v>228</v>
      </c>
      <c r="B124" s="16"/>
      <c r="C124" s="59"/>
      <c r="D124" s="16" t="s">
        <v>229</v>
      </c>
      <c r="E124" s="60"/>
      <c r="F124" s="111"/>
      <c r="G124" s="90">
        <f>+SUM(G126:G126)</f>
        <v>210000</v>
      </c>
      <c r="H124" s="23">
        <v>1</v>
      </c>
      <c r="I124" s="338">
        <v>210000</v>
      </c>
      <c r="J124" s="128">
        <f>+G124-I124</f>
        <v>0</v>
      </c>
      <c r="K124" s="1"/>
    </row>
    <row r="125" spans="1:11" x14ac:dyDescent="0.2">
      <c r="A125" s="16"/>
      <c r="B125" s="16"/>
      <c r="C125" s="59"/>
      <c r="D125" s="16"/>
      <c r="E125" s="60"/>
      <c r="F125" s="111"/>
      <c r="G125" s="90"/>
      <c r="H125" s="23"/>
      <c r="I125" s="338"/>
      <c r="J125" s="127"/>
      <c r="K125" s="1"/>
    </row>
    <row r="126" spans="1:11" x14ac:dyDescent="0.2">
      <c r="A126" s="16">
        <v>1</v>
      </c>
      <c r="B126" s="354" t="s">
        <v>894</v>
      </c>
      <c r="C126" s="355">
        <v>42321</v>
      </c>
      <c r="D126" s="356" t="s">
        <v>893</v>
      </c>
      <c r="E126" s="1"/>
      <c r="F126" s="354" t="s">
        <v>895</v>
      </c>
      <c r="G126" s="357">
        <v>210000</v>
      </c>
      <c r="H126" s="30"/>
      <c r="I126" s="11"/>
      <c r="J126" s="127"/>
      <c r="K126" s="1"/>
    </row>
    <row r="127" spans="1:11" x14ac:dyDescent="0.2">
      <c r="A127" s="16"/>
      <c r="C127" s="336"/>
      <c r="E127" s="1"/>
      <c r="G127" s="338"/>
      <c r="H127" s="30"/>
      <c r="I127" s="11"/>
      <c r="J127" s="127"/>
      <c r="K127" s="1"/>
    </row>
    <row r="128" spans="1:11" x14ac:dyDescent="0.2">
      <c r="A128" s="16"/>
      <c r="B128" s="4"/>
      <c r="C128" s="20"/>
      <c r="D128" s="4"/>
      <c r="E128" s="1"/>
      <c r="F128" s="21"/>
      <c r="G128" s="93"/>
      <c r="H128" s="30"/>
      <c r="I128" s="11"/>
      <c r="J128" s="127"/>
      <c r="K128" s="1"/>
    </row>
    <row r="129" spans="1:11" x14ac:dyDescent="0.2">
      <c r="A129" s="16"/>
      <c r="B129" s="1"/>
      <c r="C129" s="20"/>
      <c r="D129" s="1"/>
      <c r="E129" s="1"/>
      <c r="F129" s="6"/>
      <c r="G129" s="93"/>
      <c r="H129" s="30"/>
      <c r="I129" s="11"/>
      <c r="J129" s="127"/>
      <c r="K129" s="1"/>
    </row>
    <row r="130" spans="1:11" x14ac:dyDescent="0.2">
      <c r="A130" s="12" t="s">
        <v>244</v>
      </c>
      <c r="B130" s="12"/>
      <c r="C130" s="65"/>
      <c r="D130" s="12" t="s">
        <v>245</v>
      </c>
      <c r="E130" s="24"/>
      <c r="F130" s="34"/>
      <c r="G130" s="130">
        <f>+SUM(G132:G136)</f>
        <v>702620.69</v>
      </c>
      <c r="H130" s="22">
        <v>5</v>
      </c>
      <c r="I130" s="338">
        <v>702620.69000000018</v>
      </c>
      <c r="J130" s="124">
        <f>+G130-I130</f>
        <v>0</v>
      </c>
      <c r="K130" s="1"/>
    </row>
    <row r="131" spans="1:11" x14ac:dyDescent="0.2">
      <c r="A131" s="12"/>
      <c r="B131" s="12"/>
      <c r="C131" s="65"/>
      <c r="D131" s="12"/>
      <c r="E131" s="24"/>
      <c r="F131" s="34"/>
      <c r="G131" s="130"/>
      <c r="H131" s="22"/>
      <c r="I131" s="338"/>
      <c r="J131" s="125"/>
      <c r="K131" s="1"/>
    </row>
    <row r="132" spans="1:11" x14ac:dyDescent="0.2">
      <c r="A132" s="12">
        <v>1</v>
      </c>
      <c r="B132" s="335" t="s">
        <v>838</v>
      </c>
      <c r="C132" s="336">
        <v>42287</v>
      </c>
      <c r="D132" s="335" t="s">
        <v>828</v>
      </c>
      <c r="E132" s="3"/>
      <c r="F132" s="337" t="s">
        <v>818</v>
      </c>
      <c r="G132" s="338">
        <v>130000</v>
      </c>
      <c r="H132" s="166"/>
      <c r="I132" s="18"/>
      <c r="J132" s="125"/>
      <c r="K132" s="1"/>
    </row>
    <row r="133" spans="1:11" x14ac:dyDescent="0.2">
      <c r="A133" s="12">
        <v>2</v>
      </c>
      <c r="B133" s="335" t="s">
        <v>839</v>
      </c>
      <c r="C133" s="336">
        <v>42300</v>
      </c>
      <c r="D133" s="335" t="s">
        <v>829</v>
      </c>
      <c r="E133" s="3"/>
      <c r="F133" s="337" t="s">
        <v>819</v>
      </c>
      <c r="G133" s="338">
        <v>184000</v>
      </c>
      <c r="H133" s="166"/>
      <c r="I133" s="18"/>
      <c r="J133" s="125"/>
      <c r="K133" s="1"/>
    </row>
    <row r="134" spans="1:11" x14ac:dyDescent="0.2">
      <c r="A134" s="12">
        <v>3</v>
      </c>
      <c r="B134" s="335" t="s">
        <v>843</v>
      </c>
      <c r="C134" s="336">
        <v>42304</v>
      </c>
      <c r="D134" s="335" t="s">
        <v>833</v>
      </c>
      <c r="E134" s="3"/>
      <c r="F134" s="337" t="s">
        <v>823</v>
      </c>
      <c r="G134" s="338">
        <v>133620.69</v>
      </c>
      <c r="H134" s="166"/>
      <c r="I134" s="18"/>
      <c r="J134" s="125"/>
      <c r="K134" s="1"/>
    </row>
    <row r="135" spans="1:11" x14ac:dyDescent="0.2">
      <c r="A135" s="12">
        <v>4</v>
      </c>
      <c r="B135" s="335" t="s">
        <v>641</v>
      </c>
      <c r="C135" s="336">
        <v>42304</v>
      </c>
      <c r="D135" s="335" t="s">
        <v>834</v>
      </c>
      <c r="E135" s="3"/>
      <c r="F135" s="337" t="s">
        <v>824</v>
      </c>
      <c r="G135" s="338">
        <v>105000</v>
      </c>
      <c r="H135" s="166"/>
      <c r="I135" s="18"/>
      <c r="J135" s="125"/>
      <c r="K135" s="1"/>
    </row>
    <row r="136" spans="1:11" x14ac:dyDescent="0.2">
      <c r="A136" s="12">
        <v>5</v>
      </c>
      <c r="B136" s="335" t="s">
        <v>845</v>
      </c>
      <c r="C136" s="336">
        <v>42304</v>
      </c>
      <c r="D136" s="335" t="s">
        <v>836</v>
      </c>
      <c r="E136" s="3"/>
      <c r="F136" s="337" t="s">
        <v>826</v>
      </c>
      <c r="G136" s="338">
        <v>150000</v>
      </c>
      <c r="H136" s="166"/>
      <c r="I136" s="18"/>
      <c r="J136" s="125"/>
      <c r="K136" s="1"/>
    </row>
    <row r="137" spans="1:11" x14ac:dyDescent="0.2">
      <c r="A137" s="12"/>
      <c r="C137" s="336"/>
      <c r="E137" s="3"/>
      <c r="G137" s="338"/>
      <c r="H137" s="166"/>
      <c r="I137" s="18"/>
      <c r="J137" s="125"/>
      <c r="K137" s="1"/>
    </row>
    <row r="138" spans="1:11" x14ac:dyDescent="0.2">
      <c r="A138" s="12"/>
      <c r="B138" s="4"/>
      <c r="C138" s="20"/>
      <c r="D138" s="4"/>
      <c r="E138" s="3"/>
      <c r="F138" s="21"/>
      <c r="G138" s="338"/>
      <c r="H138" s="166"/>
      <c r="I138" s="18"/>
      <c r="J138" s="125"/>
      <c r="K138" s="1"/>
    </row>
    <row r="139" spans="1:11" x14ac:dyDescent="0.2">
      <c r="A139" s="12"/>
      <c r="B139" s="4"/>
      <c r="C139" s="20"/>
      <c r="D139" s="4"/>
      <c r="E139" s="3"/>
      <c r="F139" s="21"/>
      <c r="G139" s="93"/>
      <c r="H139" s="166"/>
      <c r="I139" s="18"/>
      <c r="J139" s="125"/>
      <c r="K139" s="1"/>
    </row>
    <row r="140" spans="1:11" x14ac:dyDescent="0.2">
      <c r="A140" s="14"/>
      <c r="B140" s="14"/>
      <c r="C140" s="362" t="s">
        <v>251</v>
      </c>
      <c r="D140" s="362"/>
      <c r="E140" s="362"/>
      <c r="F140" s="362"/>
      <c r="G140" s="90">
        <f>+G120+G124+G130</f>
        <v>16262347.609999999</v>
      </c>
      <c r="H140" s="167">
        <f>+H120+H124+H130</f>
        <v>71</v>
      </c>
      <c r="I140" s="18"/>
      <c r="J140" s="125"/>
      <c r="K140" s="1"/>
    </row>
    <row r="141" spans="1:11" ht="12" thickBot="1" x14ac:dyDescent="0.25">
      <c r="A141" s="14"/>
      <c r="B141" s="14"/>
      <c r="C141" s="36"/>
      <c r="D141" s="362" t="s">
        <v>252</v>
      </c>
      <c r="E141" s="362"/>
      <c r="F141" s="36"/>
      <c r="G141" s="326">
        <f>+I130+I124+I120</f>
        <v>16261750.059999999</v>
      </c>
      <c r="H141" s="166"/>
      <c r="I141" s="18"/>
      <c r="J141" s="125"/>
      <c r="K141" s="1"/>
    </row>
    <row r="142" spans="1:11" ht="12" thickTop="1" x14ac:dyDescent="0.2">
      <c r="A142" s="14"/>
      <c r="B142" s="14"/>
      <c r="C142" s="36"/>
      <c r="D142" s="14"/>
      <c r="E142" s="37"/>
      <c r="F142" s="36"/>
      <c r="G142" s="92">
        <f>+G140-G141</f>
        <v>597.55000000074506</v>
      </c>
      <c r="H142" s="22"/>
      <c r="I142" s="11"/>
      <c r="J142" s="125"/>
      <c r="K142" s="1"/>
    </row>
    <row r="143" spans="1:11" x14ac:dyDescent="0.2">
      <c r="A143" s="14"/>
      <c r="B143" s="14"/>
      <c r="C143" s="36"/>
      <c r="D143" s="14"/>
      <c r="E143" s="37"/>
      <c r="F143" s="36"/>
      <c r="G143" s="92"/>
      <c r="H143" s="22"/>
      <c r="I143" s="19"/>
      <c r="J143" s="129"/>
      <c r="K143" s="1"/>
    </row>
    <row r="144" spans="1:11" x14ac:dyDescent="0.2">
      <c r="A144" s="14"/>
      <c r="B144" s="14"/>
      <c r="C144" s="36"/>
      <c r="D144" s="14"/>
      <c r="E144" s="14"/>
      <c r="F144" s="36"/>
      <c r="G144" s="92"/>
      <c r="H144" s="22"/>
      <c r="I144" s="19"/>
      <c r="J144" s="129"/>
      <c r="K144" s="1"/>
    </row>
    <row r="145" spans="1:11" x14ac:dyDescent="0.2">
      <c r="A145" s="14"/>
      <c r="B145" s="14"/>
      <c r="C145" s="36"/>
      <c r="D145" s="14"/>
      <c r="E145" s="14"/>
      <c r="F145" s="36"/>
      <c r="G145" s="92"/>
      <c r="H145" s="22"/>
      <c r="I145" s="19"/>
      <c r="J145" s="129"/>
      <c r="K145" s="1"/>
    </row>
    <row r="146" spans="1:11" x14ac:dyDescent="0.2">
      <c r="A146" s="14"/>
      <c r="B146" s="14"/>
      <c r="C146" s="36"/>
      <c r="D146" s="12" t="s">
        <v>253</v>
      </c>
      <c r="E146" s="24">
        <f>+H120+H124+H130</f>
        <v>71</v>
      </c>
      <c r="F146" s="36"/>
      <c r="G146" s="92"/>
      <c r="H146" s="22"/>
      <c r="I146" s="19"/>
      <c r="J146" s="129"/>
      <c r="K146" s="1"/>
    </row>
    <row r="147" spans="1:11" x14ac:dyDescent="0.2">
      <c r="A147" s="14"/>
      <c r="B147" s="14"/>
      <c r="C147" s="36"/>
      <c r="D147" s="12" t="s">
        <v>254</v>
      </c>
      <c r="E147" s="24">
        <f>+H120</f>
        <v>65</v>
      </c>
      <c r="F147" s="36"/>
      <c r="G147" s="92"/>
      <c r="H147" s="156"/>
      <c r="I147" s="19"/>
      <c r="J147" s="129"/>
      <c r="K147" s="1"/>
    </row>
    <row r="148" spans="1:11" x14ac:dyDescent="0.2">
      <c r="A148" s="14"/>
      <c r="B148" s="14"/>
      <c r="C148" s="36"/>
      <c r="D148" s="12" t="s">
        <v>255</v>
      </c>
      <c r="E148" s="353">
        <f>+H130+H124</f>
        <v>6</v>
      </c>
      <c r="F148" s="36"/>
      <c r="G148" s="92"/>
      <c r="H148" s="22"/>
      <c r="I148" s="8"/>
      <c r="J148" s="129"/>
      <c r="K148" s="1"/>
    </row>
    <row r="149" spans="1:11" x14ac:dyDescent="0.2">
      <c r="A149" s="14"/>
      <c r="B149" s="14"/>
      <c r="C149" s="36"/>
      <c r="D149" s="14"/>
      <c r="E149" s="14"/>
      <c r="F149" s="36"/>
      <c r="G149" s="92"/>
      <c r="H149" s="168"/>
      <c r="I149" s="8"/>
      <c r="J149" s="129"/>
      <c r="K149" s="1"/>
    </row>
    <row r="150" spans="1:11" x14ac:dyDescent="0.2">
      <c r="A150" s="69"/>
      <c r="B150" s="69"/>
      <c r="C150" s="70"/>
      <c r="D150" s="69"/>
      <c r="E150" s="69"/>
      <c r="F150" s="70"/>
      <c r="G150" s="92"/>
      <c r="H150" s="23"/>
      <c r="I150" s="8"/>
      <c r="J150" s="91"/>
      <c r="K150" s="1"/>
    </row>
  </sheetData>
  <mergeCells count="5">
    <mergeCell ref="A2:J2"/>
    <mergeCell ref="A3:J3"/>
    <mergeCell ref="C120:F120"/>
    <mergeCell ref="C140:F140"/>
    <mergeCell ref="D141:E14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workbookViewId="0">
      <selection activeCell="K46" sqref="K46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9.85546875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976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22"/>
      <c r="B4" s="322"/>
      <c r="C4" s="34"/>
      <c r="D4" s="322"/>
      <c r="E4" s="322"/>
      <c r="F4" s="34"/>
      <c r="G4" s="92"/>
      <c r="H4" s="322"/>
      <c r="I4" s="322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+SUM(G9:G15)</f>
        <v>1489106.52</v>
      </c>
      <c r="H7" s="150">
        <v>7</v>
      </c>
      <c r="I7" s="316">
        <f>1489090.97+15.55</f>
        <v>1489106.52</v>
      </c>
      <c r="J7" s="124">
        <f>+G7-I7</f>
        <v>0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335" t="s">
        <v>495</v>
      </c>
      <c r="C9" s="336">
        <v>42185</v>
      </c>
      <c r="D9" s="335" t="s">
        <v>491</v>
      </c>
      <c r="E9" s="3"/>
      <c r="F9" s="337" t="s">
        <v>493</v>
      </c>
      <c r="G9" s="338">
        <v>191433.61</v>
      </c>
      <c r="H9" s="150"/>
      <c r="I9" s="11"/>
      <c r="J9" s="125"/>
      <c r="K9" s="1"/>
      <c r="L9" s="1"/>
      <c r="M9" s="1"/>
      <c r="N9" s="1"/>
    </row>
    <row r="10" spans="1:14" x14ac:dyDescent="0.2">
      <c r="A10" s="41">
        <v>2</v>
      </c>
      <c r="B10" s="335" t="s">
        <v>634</v>
      </c>
      <c r="C10" s="336">
        <v>42244</v>
      </c>
      <c r="D10" s="335" t="s">
        <v>6</v>
      </c>
      <c r="E10" s="3"/>
      <c r="F10" s="337" t="s">
        <v>635</v>
      </c>
      <c r="G10" s="338">
        <v>212994.28</v>
      </c>
      <c r="H10" s="150"/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35" t="s">
        <v>671</v>
      </c>
      <c r="C11" s="336">
        <v>42277</v>
      </c>
      <c r="D11" s="335" t="s">
        <v>6</v>
      </c>
      <c r="E11" s="3"/>
      <c r="F11" s="337" t="s">
        <v>673</v>
      </c>
      <c r="G11" s="338">
        <v>217188.97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35" t="s">
        <v>717</v>
      </c>
      <c r="C12" s="336">
        <v>42283</v>
      </c>
      <c r="D12" s="335" t="s">
        <v>6</v>
      </c>
      <c r="E12" s="335"/>
      <c r="F12" s="337" t="s">
        <v>722</v>
      </c>
      <c r="G12" s="338">
        <v>212994.28</v>
      </c>
      <c r="H12" s="150"/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35" t="s">
        <v>907</v>
      </c>
      <c r="C13" s="336">
        <v>42368</v>
      </c>
      <c r="D13" s="335" t="s">
        <v>906</v>
      </c>
      <c r="E13" s="3"/>
      <c r="F13" s="337" t="s">
        <v>908</v>
      </c>
      <c r="G13" s="338">
        <v>213304.62</v>
      </c>
      <c r="H13" s="150"/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35" t="s">
        <v>909</v>
      </c>
      <c r="C14" s="336">
        <v>42369</v>
      </c>
      <c r="D14" s="335" t="s">
        <v>6</v>
      </c>
      <c r="E14" s="3"/>
      <c r="F14" s="337" t="s">
        <v>910</v>
      </c>
      <c r="G14" s="338">
        <v>245993.1</v>
      </c>
      <c r="H14" s="150"/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35" t="s">
        <v>911</v>
      </c>
      <c r="C15" s="336">
        <v>42369</v>
      </c>
      <c r="D15" s="335" t="s">
        <v>6</v>
      </c>
      <c r="E15" s="3"/>
      <c r="F15" s="337" t="s">
        <v>912</v>
      </c>
      <c r="G15" s="338">
        <v>195197.66</v>
      </c>
      <c r="H15" s="150"/>
      <c r="I15" s="11"/>
      <c r="J15" s="125"/>
      <c r="K15" s="1"/>
      <c r="L15" s="1"/>
      <c r="M15" s="1"/>
      <c r="N15" s="1"/>
    </row>
    <row r="16" spans="1:14" x14ac:dyDescent="0.2">
      <c r="A16" s="41"/>
      <c r="B16" s="1"/>
      <c r="C16" s="20"/>
      <c r="E16" s="3"/>
      <c r="F16" s="6"/>
      <c r="G16" s="316"/>
      <c r="H16" s="150"/>
      <c r="I16" s="11"/>
      <c r="J16" s="125"/>
      <c r="K16" s="1"/>
      <c r="L16" s="1"/>
      <c r="M16" s="1"/>
      <c r="N16" s="1"/>
    </row>
    <row r="17" spans="1:14" x14ac:dyDescent="0.2">
      <c r="A17" s="45"/>
      <c r="B17" s="14"/>
      <c r="C17" s="44"/>
      <c r="D17" s="46"/>
      <c r="E17" s="36"/>
      <c r="F17" s="47"/>
      <c r="G17" s="92"/>
      <c r="H17" s="150"/>
      <c r="I17" s="11"/>
      <c r="J17" s="125"/>
      <c r="K17" s="1"/>
      <c r="L17" s="1"/>
      <c r="M17" s="1"/>
      <c r="N17" s="1"/>
    </row>
    <row r="18" spans="1:14" x14ac:dyDescent="0.2">
      <c r="A18" s="12" t="s">
        <v>46</v>
      </c>
      <c r="B18" s="12"/>
      <c r="C18" s="44"/>
      <c r="D18" s="12" t="s">
        <v>47</v>
      </c>
      <c r="E18" s="24"/>
      <c r="F18" s="34"/>
      <c r="G18" s="90">
        <f>+SUM(G20:G22)</f>
        <v>893044.89</v>
      </c>
      <c r="H18" s="150">
        <v>3</v>
      </c>
      <c r="I18" s="11">
        <v>893044.89000000013</v>
      </c>
      <c r="J18" s="124">
        <f>+G18-I18</f>
        <v>0</v>
      </c>
      <c r="K18" s="1"/>
      <c r="L18" s="1"/>
      <c r="M18" s="1"/>
      <c r="N18" s="1"/>
    </row>
    <row r="19" spans="1:14" x14ac:dyDescent="0.2">
      <c r="A19" s="12"/>
      <c r="B19" s="12"/>
      <c r="C19" s="44"/>
      <c r="D19" s="12"/>
      <c r="E19" s="24"/>
      <c r="F19" s="34"/>
      <c r="G19" s="90"/>
      <c r="H19" s="150"/>
      <c r="I19" s="316"/>
      <c r="J19" s="125"/>
      <c r="K19" s="1"/>
      <c r="L19" s="1"/>
      <c r="M19" s="1"/>
      <c r="N19" s="1"/>
    </row>
    <row r="20" spans="1:14" x14ac:dyDescent="0.2">
      <c r="A20" s="12">
        <v>1</v>
      </c>
      <c r="B20" s="4" t="s">
        <v>63</v>
      </c>
      <c r="C20" s="20">
        <v>41976</v>
      </c>
      <c r="D20" s="4" t="s">
        <v>6</v>
      </c>
      <c r="E20" s="3"/>
      <c r="F20" s="21" t="s">
        <v>64</v>
      </c>
      <c r="G20" s="93">
        <v>316936.19</v>
      </c>
      <c r="H20" s="150"/>
      <c r="I20" s="11"/>
      <c r="J20" s="125"/>
      <c r="K20" s="1"/>
      <c r="L20" s="1"/>
      <c r="M20" s="1"/>
      <c r="N20" s="1"/>
    </row>
    <row r="21" spans="1:14" x14ac:dyDescent="0.2">
      <c r="A21" s="12">
        <v>2</v>
      </c>
      <c r="B21" s="313" t="s">
        <v>729</v>
      </c>
      <c r="C21" s="314">
        <v>42300</v>
      </c>
      <c r="D21" s="313" t="s">
        <v>6</v>
      </c>
      <c r="F21" s="315" t="s">
        <v>733</v>
      </c>
      <c r="G21" s="316">
        <v>266517.95</v>
      </c>
      <c r="H21" s="151"/>
      <c r="I21" s="1"/>
      <c r="J21" s="126"/>
      <c r="K21" s="10"/>
      <c r="L21" s="1"/>
      <c r="M21" s="10"/>
      <c r="N21" s="2"/>
    </row>
    <row r="22" spans="1:14" x14ac:dyDescent="0.2">
      <c r="A22" s="12">
        <v>3</v>
      </c>
      <c r="B22" s="313" t="s">
        <v>731</v>
      </c>
      <c r="C22" s="314">
        <v>42305</v>
      </c>
      <c r="D22" s="313" t="s">
        <v>6</v>
      </c>
      <c r="E22" s="1"/>
      <c r="F22" s="315" t="s">
        <v>735</v>
      </c>
      <c r="G22" s="316">
        <v>309590.75</v>
      </c>
      <c r="H22" s="151"/>
      <c r="I22" s="1"/>
      <c r="J22" s="126"/>
      <c r="K22" s="10"/>
      <c r="L22" s="1"/>
      <c r="M22" s="10"/>
      <c r="N22" s="2"/>
    </row>
    <row r="23" spans="1:14" x14ac:dyDescent="0.2">
      <c r="A23" s="12"/>
      <c r="C23" s="314"/>
      <c r="E23" s="1"/>
      <c r="G23" s="316"/>
      <c r="H23" s="151"/>
      <c r="I23" s="1"/>
      <c r="J23" s="126"/>
      <c r="K23" s="10"/>
      <c r="L23" s="1"/>
      <c r="M23" s="10"/>
      <c r="N23" s="2"/>
    </row>
    <row r="24" spans="1:14" x14ac:dyDescent="0.2">
      <c r="A24" s="14"/>
      <c r="B24" s="1"/>
      <c r="C24" s="20"/>
      <c r="D24" s="1"/>
      <c r="E24" s="3"/>
      <c r="F24" s="6"/>
      <c r="G24" s="93"/>
      <c r="H24" s="150"/>
      <c r="I24" s="11"/>
      <c r="J24" s="125"/>
      <c r="K24" s="1"/>
      <c r="L24" s="1"/>
      <c r="M24" s="1"/>
      <c r="N24" s="1"/>
    </row>
    <row r="25" spans="1:14" x14ac:dyDescent="0.2">
      <c r="A25" s="12" t="s">
        <v>71</v>
      </c>
      <c r="B25" s="12"/>
      <c r="C25" s="44"/>
      <c r="D25" s="12" t="s">
        <v>72</v>
      </c>
      <c r="E25" s="24"/>
      <c r="F25" s="34"/>
      <c r="G25" s="90">
        <f>+SUM(G27:G31)</f>
        <v>1484780.77</v>
      </c>
      <c r="H25" s="150">
        <v>5</v>
      </c>
      <c r="I25" s="316">
        <v>1484780.77</v>
      </c>
      <c r="J25" s="124">
        <f>+G25-I25</f>
        <v>0</v>
      </c>
      <c r="K25" s="1"/>
      <c r="L25" s="1"/>
      <c r="M25" s="1"/>
      <c r="N25" s="1"/>
    </row>
    <row r="26" spans="1:14" x14ac:dyDescent="0.2">
      <c r="A26" s="12"/>
      <c r="B26" s="12"/>
      <c r="C26" s="44"/>
      <c r="D26" s="12"/>
      <c r="E26" s="24"/>
      <c r="F26" s="34"/>
      <c r="G26" s="90"/>
      <c r="H26" s="150"/>
      <c r="I26" s="316"/>
      <c r="J26" s="125"/>
      <c r="K26" s="1"/>
      <c r="L26" s="1"/>
      <c r="M26" s="1"/>
      <c r="N26" s="1"/>
    </row>
    <row r="27" spans="1:14" x14ac:dyDescent="0.2">
      <c r="A27" s="12">
        <v>1</v>
      </c>
      <c r="B27" s="313" t="s">
        <v>434</v>
      </c>
      <c r="C27" s="314">
        <v>42123</v>
      </c>
      <c r="D27" s="313" t="s">
        <v>433</v>
      </c>
      <c r="E27" s="3"/>
      <c r="F27" s="315" t="s">
        <v>435</v>
      </c>
      <c r="G27" s="316">
        <v>264822.84000000003</v>
      </c>
      <c r="H27" s="150"/>
      <c r="I27" s="27"/>
      <c r="J27" s="125"/>
      <c r="K27" s="1"/>
    </row>
    <row r="28" spans="1:14" x14ac:dyDescent="0.2">
      <c r="A28" s="12">
        <v>2</v>
      </c>
      <c r="B28" s="313" t="s">
        <v>501</v>
      </c>
      <c r="C28" s="314">
        <v>42185</v>
      </c>
      <c r="D28" s="313" t="s">
        <v>272</v>
      </c>
      <c r="E28" s="1"/>
      <c r="F28" s="315" t="s">
        <v>502</v>
      </c>
      <c r="G28" s="316">
        <v>318662.92</v>
      </c>
      <c r="H28" s="150"/>
      <c r="I28" s="27"/>
      <c r="J28" s="125"/>
      <c r="K28" s="1"/>
    </row>
    <row r="29" spans="1:14" x14ac:dyDescent="0.2">
      <c r="A29" s="12">
        <v>3</v>
      </c>
      <c r="B29" s="313" t="s">
        <v>640</v>
      </c>
      <c r="C29" s="314">
        <v>42243</v>
      </c>
      <c r="D29" s="313" t="s">
        <v>6</v>
      </c>
      <c r="F29" s="315" t="s">
        <v>639</v>
      </c>
      <c r="G29" s="316">
        <v>264512.49</v>
      </c>
      <c r="H29" s="150"/>
      <c r="I29" s="27"/>
      <c r="J29" s="125"/>
      <c r="K29" s="1"/>
    </row>
    <row r="30" spans="1:14" x14ac:dyDescent="0.2">
      <c r="A30" s="12">
        <v>4</v>
      </c>
      <c r="B30" s="313" t="s">
        <v>745</v>
      </c>
      <c r="C30" s="314">
        <v>42300</v>
      </c>
      <c r="D30" s="313" t="s">
        <v>6</v>
      </c>
      <c r="F30" s="315" t="s">
        <v>739</v>
      </c>
      <c r="G30" s="316">
        <v>318391.26</v>
      </c>
      <c r="H30" s="150"/>
      <c r="I30" s="27"/>
      <c r="J30" s="125"/>
      <c r="K30" s="1"/>
    </row>
    <row r="31" spans="1:14" x14ac:dyDescent="0.2">
      <c r="A31" s="12">
        <v>5</v>
      </c>
      <c r="B31" s="313" t="s">
        <v>479</v>
      </c>
      <c r="C31" s="314">
        <v>42305</v>
      </c>
      <c r="D31" s="313" t="s">
        <v>6</v>
      </c>
      <c r="F31" s="315" t="s">
        <v>741</v>
      </c>
      <c r="G31" s="316">
        <v>318391.26</v>
      </c>
      <c r="H31" s="150"/>
      <c r="I31" s="27"/>
      <c r="J31" s="125"/>
      <c r="K31" s="1"/>
    </row>
    <row r="32" spans="1:14" x14ac:dyDescent="0.2">
      <c r="A32" s="12"/>
      <c r="F32" s="313"/>
      <c r="G32" s="313"/>
      <c r="H32" s="150"/>
      <c r="I32" s="27"/>
      <c r="J32" s="125"/>
      <c r="K32" s="1"/>
    </row>
    <row r="33" spans="1:11" x14ac:dyDescent="0.2">
      <c r="A33" s="12"/>
      <c r="F33" s="313"/>
      <c r="G33" s="313"/>
      <c r="H33" s="150"/>
      <c r="I33" s="27"/>
      <c r="J33" s="125"/>
      <c r="K33" s="1"/>
    </row>
    <row r="34" spans="1:11" x14ac:dyDescent="0.2">
      <c r="A34" s="12"/>
      <c r="B34" s="1"/>
      <c r="C34" s="5"/>
      <c r="D34" s="1"/>
      <c r="E34" s="3"/>
      <c r="F34" s="6"/>
      <c r="G34" s="93"/>
      <c r="H34" s="150"/>
      <c r="I34" s="11"/>
      <c r="J34" s="125"/>
      <c r="K34" s="1"/>
    </row>
    <row r="35" spans="1:11" x14ac:dyDescent="0.2">
      <c r="A35" s="12" t="s">
        <v>93</v>
      </c>
      <c r="B35" s="12"/>
      <c r="C35" s="44"/>
      <c r="D35" s="12" t="s">
        <v>94</v>
      </c>
      <c r="E35" s="24"/>
      <c r="F35" s="34"/>
      <c r="G35" s="90">
        <f>+SUM(G37:G37)</f>
        <v>323305.92</v>
      </c>
      <c r="H35" s="150">
        <v>1</v>
      </c>
      <c r="I35" s="316">
        <v>323305.92999999993</v>
      </c>
      <c r="J35" s="124">
        <f>+G35-I35</f>
        <v>-9.9999999511055648E-3</v>
      </c>
      <c r="K35" s="1"/>
    </row>
    <row r="36" spans="1:11" x14ac:dyDescent="0.2">
      <c r="A36" s="12"/>
      <c r="B36" s="12"/>
      <c r="C36" s="44"/>
      <c r="D36" s="12"/>
      <c r="E36" s="24"/>
      <c r="F36" s="34"/>
      <c r="G36" s="90"/>
      <c r="H36" s="150"/>
      <c r="I36" s="316"/>
      <c r="J36" s="125"/>
      <c r="K36" s="1"/>
    </row>
    <row r="37" spans="1:11" x14ac:dyDescent="0.2">
      <c r="A37" s="12">
        <v>1</v>
      </c>
      <c r="B37" s="313" t="s">
        <v>567</v>
      </c>
      <c r="C37" s="314">
        <v>42215</v>
      </c>
      <c r="D37" s="313" t="s">
        <v>6</v>
      </c>
      <c r="E37" s="3"/>
      <c r="F37" s="315" t="s">
        <v>568</v>
      </c>
      <c r="G37" s="316">
        <v>323305.92</v>
      </c>
      <c r="H37" s="150"/>
      <c r="I37" s="11"/>
      <c r="J37" s="90"/>
      <c r="K37" s="1"/>
    </row>
    <row r="38" spans="1:11" x14ac:dyDescent="0.2">
      <c r="A38" s="12"/>
      <c r="B38" s="4"/>
      <c r="C38" s="20"/>
      <c r="D38" s="4"/>
      <c r="E38" s="3"/>
      <c r="F38" s="21"/>
      <c r="G38" s="316"/>
      <c r="H38" s="150"/>
      <c r="I38" s="11"/>
      <c r="J38" s="90"/>
      <c r="K38" s="1"/>
    </row>
    <row r="39" spans="1:11" x14ac:dyDescent="0.2">
      <c r="A39" s="12"/>
      <c r="B39" s="1"/>
      <c r="C39" s="20"/>
      <c r="D39" s="1"/>
      <c r="E39" s="3"/>
      <c r="F39" s="6"/>
      <c r="G39" s="93"/>
      <c r="H39" s="150"/>
      <c r="I39" s="11"/>
      <c r="J39" s="90"/>
      <c r="K39" s="1"/>
    </row>
    <row r="40" spans="1:11" x14ac:dyDescent="0.2">
      <c r="A40" s="12" t="s">
        <v>104</v>
      </c>
      <c r="B40" s="12"/>
      <c r="C40" s="44"/>
      <c r="D40" s="12" t="s">
        <v>105</v>
      </c>
      <c r="E40" s="24"/>
      <c r="F40" s="34"/>
      <c r="G40" s="90">
        <f>+SUM(G42:G47)</f>
        <v>1726715.3099999998</v>
      </c>
      <c r="H40" s="150">
        <v>6</v>
      </c>
      <c r="I40" s="316">
        <v>1726715.31</v>
      </c>
      <c r="J40" s="124">
        <f>+G40-I40</f>
        <v>0</v>
      </c>
      <c r="K40" s="1"/>
    </row>
    <row r="41" spans="1:11" x14ac:dyDescent="0.2">
      <c r="A41" s="12"/>
      <c r="B41" s="12"/>
      <c r="C41" s="44"/>
      <c r="D41" s="12"/>
      <c r="E41" s="24"/>
      <c r="F41" s="34"/>
      <c r="G41" s="90"/>
      <c r="H41" s="150"/>
      <c r="I41" s="316"/>
      <c r="J41" s="125"/>
      <c r="K41" s="1"/>
    </row>
    <row r="42" spans="1:11" x14ac:dyDescent="0.2">
      <c r="A42" s="12">
        <v>1</v>
      </c>
      <c r="B42" s="313" t="s">
        <v>915</v>
      </c>
      <c r="C42" s="314">
        <v>42349</v>
      </c>
      <c r="D42" s="313" t="s">
        <v>913</v>
      </c>
      <c r="F42" s="315" t="s">
        <v>920</v>
      </c>
      <c r="G42" s="316">
        <v>250699.56</v>
      </c>
      <c r="H42" s="150"/>
      <c r="I42" s="27"/>
      <c r="J42" s="125"/>
      <c r="K42" s="1"/>
    </row>
    <row r="43" spans="1:11" x14ac:dyDescent="0.2">
      <c r="A43" s="12">
        <v>2</v>
      </c>
      <c r="B43" s="313" t="s">
        <v>174</v>
      </c>
      <c r="C43" s="314">
        <v>42367</v>
      </c>
      <c r="D43" s="313" t="s">
        <v>914</v>
      </c>
      <c r="E43" s="3"/>
      <c r="F43" s="315" t="s">
        <v>921</v>
      </c>
      <c r="G43" s="316">
        <v>250699.56</v>
      </c>
      <c r="H43" s="150"/>
      <c r="I43" s="27"/>
      <c r="J43" s="125"/>
      <c r="K43" s="1"/>
    </row>
    <row r="44" spans="1:11" x14ac:dyDescent="0.2">
      <c r="A44" s="12">
        <v>3</v>
      </c>
      <c r="B44" s="313" t="s">
        <v>916</v>
      </c>
      <c r="C44" s="314">
        <v>42369</v>
      </c>
      <c r="D44" s="313" t="s">
        <v>6</v>
      </c>
      <c r="E44" s="3"/>
      <c r="F44" s="315" t="s">
        <v>922</v>
      </c>
      <c r="G44" s="316">
        <v>304774.13</v>
      </c>
      <c r="H44" s="150"/>
      <c r="I44" s="27"/>
      <c r="J44" s="125"/>
      <c r="K44" s="1"/>
    </row>
    <row r="45" spans="1:11" x14ac:dyDescent="0.2">
      <c r="A45" s="12">
        <v>4</v>
      </c>
      <c r="B45" s="313" t="s">
        <v>917</v>
      </c>
      <c r="C45" s="314">
        <v>42369</v>
      </c>
      <c r="D45" s="313" t="s">
        <v>6</v>
      </c>
      <c r="F45" s="315" t="s">
        <v>923</v>
      </c>
      <c r="G45" s="316">
        <v>304774.13</v>
      </c>
      <c r="H45" s="150"/>
      <c r="I45" s="27"/>
      <c r="J45" s="125"/>
      <c r="K45" s="1"/>
    </row>
    <row r="46" spans="1:11" x14ac:dyDescent="0.2">
      <c r="A46" s="12">
        <v>5</v>
      </c>
      <c r="B46" s="313" t="s">
        <v>918</v>
      </c>
      <c r="C46" s="314">
        <v>42369</v>
      </c>
      <c r="D46" s="313" t="s">
        <v>6</v>
      </c>
      <c r="F46" s="315" t="s">
        <v>924</v>
      </c>
      <c r="G46" s="316">
        <v>282434.67</v>
      </c>
      <c r="H46" s="150"/>
      <c r="I46" s="27"/>
      <c r="J46" s="125"/>
      <c r="K46" s="1"/>
    </row>
    <row r="47" spans="1:11" x14ac:dyDescent="0.2">
      <c r="A47" s="12">
        <v>6</v>
      </c>
      <c r="B47" s="313" t="s">
        <v>919</v>
      </c>
      <c r="C47" s="314">
        <v>42369</v>
      </c>
      <c r="D47" s="313" t="s">
        <v>272</v>
      </c>
      <c r="F47" s="315" t="s">
        <v>925</v>
      </c>
      <c r="G47" s="316">
        <v>333333.26</v>
      </c>
      <c r="H47" s="150"/>
      <c r="I47" s="27"/>
      <c r="J47" s="125"/>
      <c r="K47" s="1"/>
    </row>
    <row r="48" spans="1:11" x14ac:dyDescent="0.2">
      <c r="A48" s="12"/>
      <c r="B48" s="4"/>
      <c r="C48" s="20"/>
      <c r="D48" s="4"/>
      <c r="E48" s="3"/>
      <c r="F48" s="21"/>
      <c r="G48" s="93"/>
      <c r="H48" s="150"/>
      <c r="I48" s="27"/>
      <c r="J48" s="125"/>
      <c r="K48" s="1"/>
    </row>
    <row r="49" spans="1:13" x14ac:dyDescent="0.2">
      <c r="A49" s="14"/>
      <c r="B49" s="14"/>
      <c r="C49" s="44"/>
      <c r="D49" s="14"/>
      <c r="E49" s="14"/>
      <c r="F49" s="36"/>
      <c r="G49" s="92"/>
      <c r="H49" s="150"/>
      <c r="I49" s="11"/>
      <c r="J49" s="125"/>
      <c r="K49" s="1"/>
    </row>
    <row r="50" spans="1:13" x14ac:dyDescent="0.2">
      <c r="A50" s="12" t="s">
        <v>121</v>
      </c>
      <c r="B50" s="12"/>
      <c r="C50" s="44"/>
      <c r="D50" s="12" t="s">
        <v>122</v>
      </c>
      <c r="E50" s="24"/>
      <c r="F50" s="34"/>
      <c r="G50" s="90">
        <f>+SUM(G52:G53)</f>
        <v>791993.83</v>
      </c>
      <c r="H50" s="150">
        <v>2</v>
      </c>
      <c r="I50" s="316">
        <v>791993.83</v>
      </c>
      <c r="J50" s="124">
        <f>+G50-I50</f>
        <v>0</v>
      </c>
      <c r="K50" s="1"/>
    </row>
    <row r="51" spans="1:13" x14ac:dyDescent="0.2">
      <c r="A51" s="12"/>
      <c r="B51" s="12"/>
      <c r="C51" s="44"/>
      <c r="D51" s="12"/>
      <c r="E51" s="24"/>
      <c r="F51" s="34"/>
      <c r="G51" s="90"/>
      <c r="H51" s="150"/>
      <c r="I51" s="316"/>
      <c r="J51" s="125"/>
      <c r="K51" s="1"/>
    </row>
    <row r="52" spans="1:13" x14ac:dyDescent="0.2">
      <c r="A52" s="12">
        <v>1</v>
      </c>
      <c r="B52" s="313" t="s">
        <v>762</v>
      </c>
      <c r="C52" s="314">
        <v>42298</v>
      </c>
      <c r="D52" s="313" t="s">
        <v>542</v>
      </c>
      <c r="E52" s="3"/>
      <c r="F52" s="315" t="s">
        <v>763</v>
      </c>
      <c r="G52" s="316">
        <v>393176.36</v>
      </c>
      <c r="H52" s="150"/>
      <c r="I52" s="11"/>
      <c r="J52" s="125"/>
      <c r="K52" s="1"/>
    </row>
    <row r="53" spans="1:13" x14ac:dyDescent="0.2">
      <c r="A53" s="12">
        <v>2</v>
      </c>
      <c r="B53" s="313" t="s">
        <v>926</v>
      </c>
      <c r="C53" s="314">
        <v>42369</v>
      </c>
      <c r="D53" s="313" t="s">
        <v>6</v>
      </c>
      <c r="E53" s="3"/>
      <c r="F53" s="315" t="s">
        <v>927</v>
      </c>
      <c r="G53" s="316">
        <v>398817.47</v>
      </c>
      <c r="H53" s="150"/>
      <c r="I53" s="11"/>
      <c r="J53" s="125"/>
      <c r="K53" s="1"/>
    </row>
    <row r="54" spans="1:13" x14ac:dyDescent="0.2">
      <c r="A54" s="12"/>
      <c r="B54" s="1"/>
      <c r="C54" s="20"/>
      <c r="D54" s="1"/>
      <c r="E54" s="3"/>
      <c r="F54" s="6"/>
      <c r="G54" s="93"/>
      <c r="H54" s="150"/>
      <c r="I54" s="11"/>
      <c r="J54" s="125"/>
      <c r="K54" s="1"/>
    </row>
    <row r="55" spans="1:13" x14ac:dyDescent="0.2">
      <c r="A55" s="36"/>
      <c r="B55" s="4"/>
      <c r="C55" s="17"/>
      <c r="D55" s="4"/>
      <c r="E55" s="14"/>
      <c r="F55" s="21"/>
      <c r="G55" s="92"/>
      <c r="H55" s="150"/>
      <c r="I55" s="11"/>
      <c r="J55" s="90"/>
      <c r="K55" s="1"/>
    </row>
    <row r="56" spans="1:13" x14ac:dyDescent="0.2">
      <c r="A56" s="12" t="s">
        <v>136</v>
      </c>
      <c r="B56" s="12"/>
      <c r="C56" s="44"/>
      <c r="D56" s="12" t="s">
        <v>137</v>
      </c>
      <c r="E56" s="37"/>
      <c r="F56" s="34"/>
      <c r="G56" s="130">
        <f>+SUM(G58:G58)</f>
        <v>532</v>
      </c>
      <c r="H56" s="150">
        <v>0</v>
      </c>
      <c r="I56" s="317">
        <v>532</v>
      </c>
      <c r="J56" s="124">
        <f>+G56-I56</f>
        <v>0</v>
      </c>
      <c r="K56" s="1" t="s">
        <v>333</v>
      </c>
    </row>
    <row r="57" spans="1:13" x14ac:dyDescent="0.2">
      <c r="A57" s="12"/>
      <c r="B57" s="12"/>
      <c r="C57" s="44"/>
      <c r="D57" s="12"/>
      <c r="E57" s="37"/>
      <c r="F57" s="34"/>
      <c r="G57" s="130"/>
      <c r="H57" s="150"/>
      <c r="I57" s="316"/>
      <c r="J57" s="125"/>
      <c r="K57" s="1"/>
    </row>
    <row r="58" spans="1:13" x14ac:dyDescent="0.2">
      <c r="A58" s="12">
        <v>1</v>
      </c>
      <c r="B58" s="4" t="s">
        <v>139</v>
      </c>
      <c r="C58" s="20">
        <v>42000</v>
      </c>
      <c r="D58" s="4" t="s">
        <v>98</v>
      </c>
      <c r="E58" s="3"/>
      <c r="F58" s="343" t="s">
        <v>140</v>
      </c>
      <c r="G58" s="316">
        <v>532</v>
      </c>
      <c r="H58" s="150"/>
      <c r="I58" s="11"/>
      <c r="J58" s="90"/>
      <c r="K58" s="1"/>
      <c r="L58" s="316"/>
      <c r="M58" s="270"/>
    </row>
    <row r="59" spans="1:13" x14ac:dyDescent="0.2">
      <c r="A59" s="14"/>
      <c r="C59" s="314"/>
      <c r="D59" s="4"/>
      <c r="E59" s="3"/>
      <c r="F59" s="343"/>
      <c r="G59" s="316"/>
      <c r="H59" s="150"/>
      <c r="I59" s="11"/>
      <c r="J59" s="90"/>
      <c r="K59" s="1"/>
      <c r="L59" s="316"/>
      <c r="M59" s="270"/>
    </row>
    <row r="60" spans="1:13" x14ac:dyDescent="0.2">
      <c r="A60" s="14"/>
      <c r="B60" s="1"/>
      <c r="C60" s="20"/>
      <c r="D60" s="1"/>
      <c r="E60" s="3"/>
      <c r="F60" s="344"/>
      <c r="G60" s="93"/>
      <c r="H60" s="150"/>
      <c r="I60" s="11"/>
      <c r="J60" s="90"/>
      <c r="K60" s="1"/>
    </row>
    <row r="61" spans="1:13" x14ac:dyDescent="0.2">
      <c r="A61" s="12" t="s">
        <v>141</v>
      </c>
      <c r="B61" s="12"/>
      <c r="C61" s="44"/>
      <c r="D61" s="12" t="s">
        <v>142</v>
      </c>
      <c r="E61" s="24"/>
      <c r="F61" s="345"/>
      <c r="G61" s="90">
        <f>+SUM(G63:G68)</f>
        <v>1025216.42</v>
      </c>
      <c r="H61" s="150">
        <v>6</v>
      </c>
      <c r="I61" s="329">
        <v>1025216.42</v>
      </c>
      <c r="J61" s="124">
        <f>+G61-I61</f>
        <v>0</v>
      </c>
      <c r="K61" s="1"/>
    </row>
    <row r="62" spans="1:13" x14ac:dyDescent="0.2">
      <c r="A62" s="12"/>
      <c r="B62" s="12"/>
      <c r="C62" s="44"/>
      <c r="D62" s="12"/>
      <c r="E62" s="24"/>
      <c r="F62" s="345"/>
      <c r="G62" s="90"/>
      <c r="H62" s="150"/>
      <c r="I62" s="316"/>
      <c r="J62" s="125"/>
      <c r="K62" s="1"/>
    </row>
    <row r="63" spans="1:13" x14ac:dyDescent="0.2">
      <c r="A63" s="12">
        <v>1</v>
      </c>
      <c r="B63" s="335" t="s">
        <v>393</v>
      </c>
      <c r="C63" s="336">
        <v>42094</v>
      </c>
      <c r="D63" s="335" t="s">
        <v>6</v>
      </c>
      <c r="E63" s="335"/>
      <c r="F63" s="346" t="s">
        <v>389</v>
      </c>
      <c r="G63" s="311">
        <v>177356.33</v>
      </c>
      <c r="H63" s="150"/>
      <c r="I63" s="27"/>
      <c r="J63" s="90"/>
      <c r="K63" s="1"/>
    </row>
    <row r="64" spans="1:13" x14ac:dyDescent="0.2">
      <c r="A64" s="12">
        <v>2</v>
      </c>
      <c r="B64" s="335" t="s">
        <v>589</v>
      </c>
      <c r="C64" s="336">
        <v>42216</v>
      </c>
      <c r="D64" s="335" t="s">
        <v>6</v>
      </c>
      <c r="E64" s="335"/>
      <c r="F64" s="346" t="s">
        <v>583</v>
      </c>
      <c r="G64" s="338">
        <v>156874.57</v>
      </c>
      <c r="H64" s="150"/>
      <c r="I64" s="27"/>
      <c r="J64" s="90"/>
      <c r="K64" s="1"/>
    </row>
    <row r="65" spans="1:11" x14ac:dyDescent="0.2">
      <c r="A65" s="12">
        <v>3</v>
      </c>
      <c r="B65" s="335" t="s">
        <v>765</v>
      </c>
      <c r="C65" s="336">
        <v>42303</v>
      </c>
      <c r="D65" s="335" t="s">
        <v>6</v>
      </c>
      <c r="E65" s="335"/>
      <c r="F65" s="346" t="s">
        <v>766</v>
      </c>
      <c r="G65" s="338">
        <v>186215.67999999999</v>
      </c>
      <c r="H65" s="150"/>
      <c r="I65" s="27"/>
      <c r="J65" s="90"/>
      <c r="K65" s="1"/>
    </row>
    <row r="66" spans="1:11" x14ac:dyDescent="0.2">
      <c r="A66" s="12">
        <v>4</v>
      </c>
      <c r="B66" s="335" t="s">
        <v>613</v>
      </c>
      <c r="C66" s="336">
        <v>42366</v>
      </c>
      <c r="D66" s="335" t="s">
        <v>928</v>
      </c>
      <c r="F66" s="347" t="s">
        <v>929</v>
      </c>
      <c r="G66" s="338">
        <v>170465.71</v>
      </c>
      <c r="H66" s="150"/>
      <c r="I66" s="27"/>
      <c r="J66" s="90"/>
      <c r="K66" s="1"/>
    </row>
    <row r="67" spans="1:11" x14ac:dyDescent="0.2">
      <c r="A67" s="12">
        <v>5</v>
      </c>
      <c r="B67" s="335" t="s">
        <v>932</v>
      </c>
      <c r="C67" s="336">
        <v>42369</v>
      </c>
      <c r="D67" s="335" t="s">
        <v>6</v>
      </c>
      <c r="F67" s="347" t="s">
        <v>930</v>
      </c>
      <c r="G67" s="338">
        <v>156906.79</v>
      </c>
      <c r="H67" s="150"/>
      <c r="I67" s="27"/>
      <c r="J67" s="90"/>
      <c r="K67" s="1"/>
    </row>
    <row r="68" spans="1:11" x14ac:dyDescent="0.2">
      <c r="A68" s="12">
        <v>6</v>
      </c>
      <c r="B68" s="335" t="s">
        <v>933</v>
      </c>
      <c r="C68" s="336">
        <v>42366</v>
      </c>
      <c r="D68" s="335" t="s">
        <v>6</v>
      </c>
      <c r="F68" s="347" t="s">
        <v>931</v>
      </c>
      <c r="G68" s="338">
        <v>177397.34</v>
      </c>
      <c r="H68" s="150"/>
      <c r="I68" s="27"/>
      <c r="J68" s="90"/>
      <c r="K68" s="1"/>
    </row>
    <row r="69" spans="1:11" x14ac:dyDescent="0.2">
      <c r="A69" s="12"/>
      <c r="C69" s="314"/>
      <c r="F69" s="346"/>
      <c r="G69" s="316"/>
      <c r="H69" s="150"/>
      <c r="I69" s="27"/>
      <c r="J69" s="90"/>
      <c r="K69" s="1"/>
    </row>
    <row r="70" spans="1:11" x14ac:dyDescent="0.2">
      <c r="A70" s="12"/>
      <c r="B70" s="4"/>
      <c r="C70" s="20"/>
      <c r="D70" s="4"/>
      <c r="E70" s="3"/>
      <c r="F70" s="343"/>
      <c r="G70" s="93"/>
      <c r="H70" s="150"/>
      <c r="I70" s="27"/>
      <c r="J70" s="90"/>
      <c r="K70" s="1"/>
    </row>
    <row r="71" spans="1:11" x14ac:dyDescent="0.2">
      <c r="A71" s="12" t="s">
        <v>181</v>
      </c>
      <c r="B71" s="12"/>
      <c r="C71" s="44"/>
      <c r="D71" s="12" t="s">
        <v>182</v>
      </c>
      <c r="E71" s="24"/>
      <c r="F71" s="345"/>
      <c r="G71" s="90">
        <f>+SUM(G73:G75)</f>
        <v>683110.5</v>
      </c>
      <c r="H71" s="150">
        <v>3</v>
      </c>
      <c r="I71" s="316">
        <v>683110.5</v>
      </c>
      <c r="J71" s="124">
        <f>+G71-I71</f>
        <v>0</v>
      </c>
      <c r="K71" s="1"/>
    </row>
    <row r="72" spans="1:11" x14ac:dyDescent="0.2">
      <c r="A72" s="12"/>
      <c r="B72" s="12"/>
      <c r="C72" s="44"/>
      <c r="D72" s="12"/>
      <c r="E72" s="24"/>
      <c r="F72" s="34"/>
      <c r="G72" s="90"/>
      <c r="H72" s="150"/>
      <c r="I72" s="316"/>
      <c r="J72" s="125"/>
      <c r="K72" s="1"/>
    </row>
    <row r="73" spans="1:11" x14ac:dyDescent="0.2">
      <c r="A73" s="12">
        <v>1</v>
      </c>
      <c r="B73" s="313" t="s">
        <v>374</v>
      </c>
      <c r="C73" s="314">
        <v>42348</v>
      </c>
      <c r="D73" s="313" t="s">
        <v>542</v>
      </c>
      <c r="E73" s="3"/>
      <c r="F73" s="315" t="s">
        <v>937</v>
      </c>
      <c r="G73" s="316">
        <v>206605.27</v>
      </c>
      <c r="H73" s="150"/>
      <c r="I73" s="18"/>
      <c r="J73" s="125"/>
      <c r="K73" s="1"/>
    </row>
    <row r="74" spans="1:11" x14ac:dyDescent="0.2">
      <c r="A74" s="12">
        <v>2</v>
      </c>
      <c r="B74" s="313" t="s">
        <v>935</v>
      </c>
      <c r="C74" s="314">
        <v>42361</v>
      </c>
      <c r="D74" s="313" t="s">
        <v>6</v>
      </c>
      <c r="E74" s="3"/>
      <c r="F74" s="315" t="s">
        <v>938</v>
      </c>
      <c r="G74" s="316">
        <v>232997.78</v>
      </c>
      <c r="H74" s="150"/>
      <c r="I74" s="18"/>
      <c r="J74" s="125"/>
      <c r="K74" s="1"/>
    </row>
    <row r="75" spans="1:11" x14ac:dyDescent="0.2">
      <c r="A75" s="12">
        <v>3</v>
      </c>
      <c r="B75" s="313" t="s">
        <v>936</v>
      </c>
      <c r="C75" s="314">
        <v>42356</v>
      </c>
      <c r="D75" s="313" t="s">
        <v>934</v>
      </c>
      <c r="E75" s="3"/>
      <c r="F75" s="315" t="s">
        <v>939</v>
      </c>
      <c r="G75" s="316">
        <v>243507.45</v>
      </c>
      <c r="H75" s="150"/>
      <c r="I75" s="18"/>
      <c r="J75" s="125"/>
      <c r="K75" s="1"/>
    </row>
    <row r="76" spans="1:11" x14ac:dyDescent="0.2">
      <c r="A76" s="12"/>
      <c r="C76" s="314"/>
      <c r="E76" s="3"/>
      <c r="H76" s="150"/>
      <c r="I76" s="18"/>
      <c r="J76" s="125"/>
      <c r="K76" s="1"/>
    </row>
    <row r="77" spans="1:11" x14ac:dyDescent="0.2">
      <c r="A77" s="12"/>
      <c r="C77" s="314"/>
      <c r="E77" s="3"/>
      <c r="H77" s="150"/>
      <c r="I77" s="18"/>
      <c r="J77" s="125"/>
      <c r="K77" s="1"/>
    </row>
    <row r="78" spans="1:11" x14ac:dyDescent="0.2">
      <c r="A78" s="12" t="s">
        <v>205</v>
      </c>
      <c r="B78" s="12"/>
      <c r="C78" s="44"/>
      <c r="D78" s="12" t="s">
        <v>206</v>
      </c>
      <c r="E78" s="3"/>
      <c r="G78" s="318">
        <f>+SUM(G79:G83)</f>
        <v>1272307.76</v>
      </c>
      <c r="H78" s="150">
        <v>4</v>
      </c>
      <c r="I78" s="18">
        <v>1272307.76</v>
      </c>
      <c r="J78" s="124">
        <f>+G78-I78</f>
        <v>0</v>
      </c>
      <c r="K78" s="1" t="s">
        <v>686</v>
      </c>
    </row>
    <row r="79" spans="1:11" x14ac:dyDescent="0.2">
      <c r="A79" s="12"/>
      <c r="C79" s="314"/>
      <c r="E79" s="3"/>
      <c r="H79" s="150"/>
      <c r="I79" s="18"/>
      <c r="J79" s="125"/>
      <c r="K79" s="1"/>
    </row>
    <row r="80" spans="1:11" x14ac:dyDescent="0.2">
      <c r="A80" s="12">
        <v>1</v>
      </c>
      <c r="B80" s="313" t="s">
        <v>805</v>
      </c>
      <c r="C80" s="314">
        <v>42293</v>
      </c>
      <c r="D80" s="313" t="s">
        <v>806</v>
      </c>
      <c r="F80" s="315" t="s">
        <v>595</v>
      </c>
      <c r="G80" s="316">
        <v>318280.7</v>
      </c>
      <c r="H80" s="150"/>
      <c r="I80" s="18"/>
      <c r="J80" s="125"/>
      <c r="K80" s="1"/>
    </row>
    <row r="81" spans="1:11" x14ac:dyDescent="0.2">
      <c r="A81" s="12">
        <v>2</v>
      </c>
      <c r="B81" s="313" t="s">
        <v>883</v>
      </c>
      <c r="C81" s="314">
        <v>42332</v>
      </c>
      <c r="D81" s="313" t="s">
        <v>6</v>
      </c>
      <c r="F81" s="315" t="s">
        <v>885</v>
      </c>
      <c r="G81" s="316">
        <v>318009.02</v>
      </c>
      <c r="H81" s="150"/>
      <c r="I81" s="18"/>
      <c r="J81" s="125"/>
      <c r="K81" s="1"/>
    </row>
    <row r="82" spans="1:11" x14ac:dyDescent="0.2">
      <c r="A82" s="12">
        <v>3</v>
      </c>
      <c r="B82" s="313" t="s">
        <v>940</v>
      </c>
      <c r="C82" s="314">
        <v>42369</v>
      </c>
      <c r="D82" s="313" t="s">
        <v>6</v>
      </c>
      <c r="F82" s="315" t="s">
        <v>942</v>
      </c>
      <c r="G82" s="316">
        <v>318009.02</v>
      </c>
      <c r="H82" s="150"/>
      <c r="I82" s="18"/>
      <c r="J82" s="125"/>
      <c r="K82" s="1"/>
    </row>
    <row r="83" spans="1:11" x14ac:dyDescent="0.2">
      <c r="A83" s="12">
        <v>4</v>
      </c>
      <c r="B83" s="313" t="s">
        <v>941</v>
      </c>
      <c r="C83" s="314">
        <v>42369</v>
      </c>
      <c r="D83" s="313" t="s">
        <v>6</v>
      </c>
      <c r="F83" s="315" t="s">
        <v>943</v>
      </c>
      <c r="G83" s="316">
        <v>318009.02</v>
      </c>
      <c r="H83" s="150"/>
      <c r="I83" s="18"/>
      <c r="J83" s="125"/>
      <c r="K83" s="1"/>
    </row>
    <row r="84" spans="1:11" x14ac:dyDescent="0.2">
      <c r="A84" s="12"/>
      <c r="C84" s="314"/>
      <c r="E84" s="3"/>
      <c r="H84" s="150"/>
      <c r="I84" s="18"/>
      <c r="J84" s="125"/>
      <c r="K84" s="1"/>
    </row>
    <row r="85" spans="1:11" x14ac:dyDescent="0.2">
      <c r="A85" s="12"/>
      <c r="B85" s="1"/>
      <c r="C85" s="20"/>
      <c r="D85" s="1"/>
      <c r="E85" s="24"/>
      <c r="F85" s="6"/>
      <c r="G85" s="93"/>
      <c r="H85" s="150"/>
      <c r="I85" s="49"/>
      <c r="J85" s="125"/>
      <c r="K85" s="1"/>
    </row>
    <row r="86" spans="1:11" x14ac:dyDescent="0.2">
      <c r="A86" s="12" t="s">
        <v>212</v>
      </c>
      <c r="B86" s="12"/>
      <c r="C86" s="44"/>
      <c r="D86" s="12" t="s">
        <v>213</v>
      </c>
      <c r="E86" s="24"/>
      <c r="F86" s="34"/>
      <c r="G86" s="90">
        <f>+SUM(G88:G95)</f>
        <v>1277211.2000000002</v>
      </c>
      <c r="H86" s="150">
        <v>8</v>
      </c>
      <c r="I86" s="316">
        <v>1277211.2000000002</v>
      </c>
      <c r="J86" s="124">
        <f>+G86-I86</f>
        <v>0</v>
      </c>
      <c r="K86" s="1"/>
    </row>
    <row r="87" spans="1:11" x14ac:dyDescent="0.2">
      <c r="A87" s="12"/>
      <c r="B87" s="12"/>
      <c r="C87" s="44"/>
      <c r="D87" s="12"/>
      <c r="E87" s="24"/>
      <c r="F87" s="34"/>
      <c r="G87" s="90"/>
      <c r="H87" s="150"/>
      <c r="I87" s="316"/>
      <c r="J87" s="125"/>
      <c r="K87" s="1"/>
    </row>
    <row r="88" spans="1:11" x14ac:dyDescent="0.2">
      <c r="A88" s="12">
        <v>1</v>
      </c>
      <c r="B88" s="313" t="s">
        <v>811</v>
      </c>
      <c r="C88" s="314">
        <v>42304</v>
      </c>
      <c r="D88" s="313" t="s">
        <v>6</v>
      </c>
      <c r="F88" s="315" t="s">
        <v>809</v>
      </c>
      <c r="G88" s="316">
        <v>149070.59</v>
      </c>
      <c r="H88" s="150"/>
      <c r="I88" s="11"/>
      <c r="J88" s="127"/>
      <c r="K88" s="1"/>
    </row>
    <row r="89" spans="1:11" x14ac:dyDescent="0.2">
      <c r="A89" s="12">
        <v>2</v>
      </c>
      <c r="B89" s="313" t="s">
        <v>812</v>
      </c>
      <c r="C89" s="314">
        <v>42303</v>
      </c>
      <c r="D89" s="313" t="s">
        <v>6</v>
      </c>
      <c r="F89" s="315" t="s">
        <v>810</v>
      </c>
      <c r="G89" s="316">
        <v>171570.59</v>
      </c>
      <c r="H89" s="150"/>
      <c r="I89" s="11"/>
      <c r="J89" s="127"/>
      <c r="K89" s="1"/>
    </row>
    <row r="90" spans="1:11" x14ac:dyDescent="0.2">
      <c r="A90" s="12">
        <v>3</v>
      </c>
      <c r="B90" s="313" t="s">
        <v>892</v>
      </c>
      <c r="C90" s="314">
        <v>42332</v>
      </c>
      <c r="D90" s="313" t="s">
        <v>6</v>
      </c>
      <c r="F90" s="315" t="s">
        <v>890</v>
      </c>
      <c r="G90" s="316">
        <v>149070.59</v>
      </c>
      <c r="H90" s="150"/>
      <c r="I90" s="11"/>
      <c r="J90" s="127"/>
      <c r="K90" s="1"/>
    </row>
    <row r="91" spans="1:11" x14ac:dyDescent="0.2">
      <c r="A91" s="12">
        <v>4</v>
      </c>
      <c r="B91" s="313" t="s">
        <v>950</v>
      </c>
      <c r="C91" s="314">
        <v>42349</v>
      </c>
      <c r="D91" s="313" t="s">
        <v>944</v>
      </c>
      <c r="F91" s="315" t="s">
        <v>945</v>
      </c>
      <c r="G91" s="316">
        <v>171570.52</v>
      </c>
      <c r="H91" s="150"/>
      <c r="I91" s="11"/>
      <c r="J91" s="127"/>
      <c r="K91" s="1"/>
    </row>
    <row r="92" spans="1:11" x14ac:dyDescent="0.2">
      <c r="A92" s="12">
        <v>5</v>
      </c>
      <c r="B92" s="313" t="s">
        <v>951</v>
      </c>
      <c r="C92" s="314">
        <v>42364</v>
      </c>
      <c r="D92" s="313" t="s">
        <v>6</v>
      </c>
      <c r="F92" s="315" t="s">
        <v>946</v>
      </c>
      <c r="G92" s="316">
        <v>166217.14000000001</v>
      </c>
      <c r="H92" s="150"/>
      <c r="I92" s="11"/>
      <c r="J92" s="127"/>
      <c r="K92" s="1"/>
    </row>
    <row r="93" spans="1:11" x14ac:dyDescent="0.2">
      <c r="A93" s="12">
        <v>6</v>
      </c>
      <c r="B93" s="313" t="s">
        <v>952</v>
      </c>
      <c r="C93" s="314">
        <v>42369</v>
      </c>
      <c r="D93" s="313" t="s">
        <v>6</v>
      </c>
      <c r="F93" s="315" t="s">
        <v>947</v>
      </c>
      <c r="G93" s="316">
        <v>149070.59</v>
      </c>
      <c r="H93" s="150"/>
      <c r="I93" s="11"/>
      <c r="J93" s="127"/>
      <c r="K93" s="1"/>
    </row>
    <row r="94" spans="1:11" x14ac:dyDescent="0.2">
      <c r="A94" s="12">
        <v>7</v>
      </c>
      <c r="B94" s="313" t="s">
        <v>953</v>
      </c>
      <c r="C94" s="314">
        <v>42369</v>
      </c>
      <c r="D94" s="313" t="s">
        <v>6</v>
      </c>
      <c r="F94" s="315" t="s">
        <v>948</v>
      </c>
      <c r="G94" s="316">
        <v>149070.59</v>
      </c>
      <c r="H94" s="150"/>
      <c r="I94" s="11"/>
      <c r="J94" s="127"/>
      <c r="K94" s="1"/>
    </row>
    <row r="95" spans="1:11" x14ac:dyDescent="0.2">
      <c r="A95" s="12">
        <v>8</v>
      </c>
      <c r="B95" s="313" t="s">
        <v>954</v>
      </c>
      <c r="C95" s="314">
        <v>42369</v>
      </c>
      <c r="D95" s="313" t="s">
        <v>6</v>
      </c>
      <c r="F95" s="315" t="s">
        <v>949</v>
      </c>
      <c r="G95" s="316">
        <v>171570.59</v>
      </c>
      <c r="H95" s="150"/>
      <c r="I95" s="11"/>
      <c r="J95" s="127"/>
      <c r="K95" s="1"/>
    </row>
    <row r="96" spans="1:11" x14ac:dyDescent="0.2">
      <c r="A96" s="12"/>
      <c r="F96" s="313"/>
      <c r="G96" s="313"/>
      <c r="H96" s="150"/>
      <c r="I96" s="11"/>
      <c r="J96" s="127"/>
      <c r="K96" s="1"/>
    </row>
    <row r="97" spans="1:11" x14ac:dyDescent="0.2">
      <c r="A97" s="12"/>
      <c r="F97" s="313"/>
      <c r="G97" s="313"/>
      <c r="H97" s="150"/>
      <c r="I97" s="11"/>
      <c r="J97" s="127"/>
      <c r="K97" s="1"/>
    </row>
    <row r="98" spans="1:11" x14ac:dyDescent="0.2">
      <c r="B98" s="14"/>
      <c r="C98" s="58"/>
      <c r="D98" s="14"/>
      <c r="E98" s="37"/>
      <c r="F98" s="36"/>
      <c r="G98" s="92"/>
      <c r="H98" s="150"/>
      <c r="I98" s="11"/>
      <c r="J98" s="127"/>
      <c r="K98" s="1"/>
    </row>
    <row r="99" spans="1:11" x14ac:dyDescent="0.2">
      <c r="A99" s="14"/>
      <c r="B99" s="14"/>
      <c r="C99" s="362" t="s">
        <v>227</v>
      </c>
      <c r="D99" s="362"/>
      <c r="E99" s="362"/>
      <c r="F99" s="362"/>
      <c r="G99" s="90">
        <f>+G86+G78+G71+G61+G56+G50+G40+G35+G25+G18+G7</f>
        <v>10967325.119999999</v>
      </c>
      <c r="H99" s="150">
        <f>+SUM(H6:H86)</f>
        <v>45</v>
      </c>
      <c r="I99" s="11">
        <v>10967014.789999999</v>
      </c>
      <c r="J99" s="124">
        <f>+G99-I99</f>
        <v>310.33000000007451</v>
      </c>
      <c r="K99" s="1"/>
    </row>
    <row r="100" spans="1:11" x14ac:dyDescent="0.2">
      <c r="A100" s="14"/>
      <c r="B100" s="14"/>
      <c r="C100" s="322"/>
      <c r="D100" s="322"/>
      <c r="E100" s="322"/>
      <c r="F100" s="34"/>
      <c r="G100" s="90"/>
      <c r="H100" s="150"/>
      <c r="I100" s="11"/>
      <c r="J100" s="125"/>
      <c r="K100" s="1"/>
    </row>
    <row r="101" spans="1:11" x14ac:dyDescent="0.2">
      <c r="A101" s="14"/>
      <c r="B101" s="14"/>
      <c r="C101" s="322"/>
      <c r="D101" s="322"/>
      <c r="E101" s="322"/>
      <c r="F101" s="34"/>
      <c r="G101" s="90"/>
      <c r="H101" s="150"/>
      <c r="I101" s="11"/>
      <c r="J101" s="125"/>
      <c r="K101" s="1"/>
    </row>
    <row r="102" spans="1:11" x14ac:dyDescent="0.2">
      <c r="A102" s="14"/>
      <c r="B102" s="14"/>
      <c r="C102" s="36"/>
      <c r="D102" s="14"/>
      <c r="E102" s="14"/>
      <c r="F102" s="36"/>
      <c r="G102" s="92"/>
      <c r="H102" s="22"/>
      <c r="I102" s="11"/>
      <c r="J102" s="127"/>
      <c r="K102" s="1"/>
    </row>
    <row r="103" spans="1:11" x14ac:dyDescent="0.2">
      <c r="A103" s="16" t="s">
        <v>228</v>
      </c>
      <c r="B103" s="16"/>
      <c r="C103" s="59"/>
      <c r="D103" s="16" t="s">
        <v>229</v>
      </c>
      <c r="E103" s="60"/>
      <c r="F103" s="111"/>
      <c r="G103" s="90">
        <f>+SUM(G105:G106)</f>
        <v>400000</v>
      </c>
      <c r="H103" s="23">
        <v>3</v>
      </c>
      <c r="I103" s="316">
        <v>400000</v>
      </c>
      <c r="J103" s="128">
        <f>+G103-I103</f>
        <v>0</v>
      </c>
      <c r="K103" s="1"/>
    </row>
    <row r="104" spans="1:11" x14ac:dyDescent="0.2">
      <c r="A104" s="16"/>
      <c r="B104" s="16"/>
      <c r="C104" s="59"/>
      <c r="D104" s="16"/>
      <c r="E104" s="60"/>
      <c r="F104" s="111"/>
      <c r="G104" s="90"/>
      <c r="H104" s="23"/>
      <c r="I104" s="316"/>
      <c r="J104" s="127"/>
      <c r="K104" s="1"/>
    </row>
    <row r="105" spans="1:11" x14ac:dyDescent="0.2">
      <c r="A105" s="16">
        <v>1</v>
      </c>
      <c r="B105" s="313" t="s">
        <v>894</v>
      </c>
      <c r="C105" s="314">
        <v>42321</v>
      </c>
      <c r="D105" s="313" t="s">
        <v>893</v>
      </c>
      <c r="E105" s="1"/>
      <c r="F105" s="315" t="s">
        <v>895</v>
      </c>
      <c r="G105" s="316">
        <v>210000</v>
      </c>
      <c r="H105" s="30"/>
      <c r="I105" s="10"/>
      <c r="J105" s="127"/>
      <c r="K105" s="1"/>
    </row>
    <row r="106" spans="1:11" x14ac:dyDescent="0.2">
      <c r="A106" s="16">
        <v>2</v>
      </c>
      <c r="B106" s="313" t="s">
        <v>957</v>
      </c>
      <c r="C106" s="314">
        <v>42369</v>
      </c>
      <c r="D106" s="313" t="s">
        <v>955</v>
      </c>
      <c r="E106" s="1"/>
      <c r="F106" s="315" t="s">
        <v>956</v>
      </c>
      <c r="G106" s="316">
        <v>190000</v>
      </c>
      <c r="H106" s="30"/>
      <c r="I106" s="11"/>
      <c r="J106" s="127"/>
      <c r="K106" s="1"/>
    </row>
    <row r="107" spans="1:11" x14ac:dyDescent="0.2">
      <c r="A107" s="16"/>
      <c r="F107" s="313"/>
      <c r="G107" s="313"/>
      <c r="H107" s="30"/>
      <c r="I107" s="11"/>
      <c r="J107" s="127"/>
      <c r="K107" s="1"/>
    </row>
    <row r="108" spans="1:11" x14ac:dyDescent="0.2">
      <c r="A108" s="16"/>
      <c r="B108" s="1"/>
      <c r="C108" s="20"/>
      <c r="D108" s="1"/>
      <c r="E108" s="1"/>
      <c r="F108" s="6"/>
      <c r="G108" s="93"/>
      <c r="H108" s="30"/>
      <c r="I108" s="11"/>
      <c r="J108" s="127"/>
      <c r="K108" s="1"/>
    </row>
    <row r="109" spans="1:11" x14ac:dyDescent="0.2">
      <c r="A109" s="12" t="s">
        <v>244</v>
      </c>
      <c r="B109" s="12"/>
      <c r="C109" s="65"/>
      <c r="D109" s="12" t="s">
        <v>245</v>
      </c>
      <c r="E109" s="24"/>
      <c r="F109" s="34"/>
      <c r="G109" s="130">
        <f>+SUM(G111:G116)</f>
        <v>830000</v>
      </c>
      <c r="H109" s="22">
        <v>6</v>
      </c>
      <c r="I109" s="316">
        <v>830000</v>
      </c>
      <c r="J109" s="124">
        <f>+G109-I109</f>
        <v>0</v>
      </c>
      <c r="K109" s="1"/>
    </row>
    <row r="110" spans="1:11" x14ac:dyDescent="0.2">
      <c r="A110" s="12"/>
      <c r="B110" s="12"/>
      <c r="C110" s="65"/>
      <c r="D110" s="12"/>
      <c r="E110" s="24"/>
      <c r="F110" s="34"/>
      <c r="G110" s="130"/>
      <c r="H110" s="22"/>
      <c r="I110" s="316"/>
      <c r="J110" s="125"/>
      <c r="K110" s="1"/>
    </row>
    <row r="111" spans="1:11" x14ac:dyDescent="0.2">
      <c r="A111" s="12">
        <v>1</v>
      </c>
      <c r="B111" s="313" t="s">
        <v>839</v>
      </c>
      <c r="C111" s="314">
        <v>42300</v>
      </c>
      <c r="D111" s="313" t="s">
        <v>829</v>
      </c>
      <c r="E111" s="3"/>
      <c r="F111" s="315" t="s">
        <v>819</v>
      </c>
      <c r="G111" s="316">
        <v>184000</v>
      </c>
      <c r="H111" s="166"/>
      <c r="I111" s="18"/>
      <c r="J111" s="125"/>
      <c r="K111" s="1"/>
    </row>
    <row r="112" spans="1:11" x14ac:dyDescent="0.2">
      <c r="A112" s="12">
        <v>2</v>
      </c>
      <c r="B112" s="313" t="s">
        <v>968</v>
      </c>
      <c r="C112" s="314">
        <v>42353</v>
      </c>
      <c r="D112" s="313" t="s">
        <v>958</v>
      </c>
      <c r="E112" s="3"/>
      <c r="F112" s="315" t="s">
        <v>963</v>
      </c>
      <c r="G112" s="316">
        <v>70000</v>
      </c>
      <c r="H112" s="166"/>
      <c r="I112" s="18"/>
      <c r="J112" s="125"/>
      <c r="K112" s="1"/>
    </row>
    <row r="113" spans="1:11" x14ac:dyDescent="0.2">
      <c r="A113" s="12">
        <v>3</v>
      </c>
      <c r="B113" s="313" t="s">
        <v>969</v>
      </c>
      <c r="C113" s="314">
        <v>42366</v>
      </c>
      <c r="D113" s="313" t="s">
        <v>959</v>
      </c>
      <c r="E113" s="3"/>
      <c r="F113" s="315" t="s">
        <v>964</v>
      </c>
      <c r="G113" s="316">
        <v>145000</v>
      </c>
      <c r="H113" s="166"/>
      <c r="I113" s="18"/>
      <c r="J113" s="125"/>
      <c r="K113" s="1"/>
    </row>
    <row r="114" spans="1:11" x14ac:dyDescent="0.2">
      <c r="A114" s="12">
        <v>4</v>
      </c>
      <c r="B114" s="313" t="s">
        <v>970</v>
      </c>
      <c r="C114" s="314">
        <v>42368</v>
      </c>
      <c r="D114" s="313" t="s">
        <v>960</v>
      </c>
      <c r="F114" s="315" t="s">
        <v>965</v>
      </c>
      <c r="G114" s="316">
        <v>97000</v>
      </c>
      <c r="H114" s="166"/>
      <c r="I114" s="18"/>
      <c r="J114" s="125"/>
      <c r="K114" s="1"/>
    </row>
    <row r="115" spans="1:11" x14ac:dyDescent="0.2">
      <c r="A115" s="12">
        <v>5</v>
      </c>
      <c r="B115" s="313" t="s">
        <v>971</v>
      </c>
      <c r="C115" s="314">
        <v>42361</v>
      </c>
      <c r="D115" s="313" t="s">
        <v>961</v>
      </c>
      <c r="F115" s="315" t="s">
        <v>966</v>
      </c>
      <c r="G115" s="316">
        <v>175000</v>
      </c>
      <c r="H115" s="166"/>
      <c r="I115" s="18"/>
      <c r="J115" s="125"/>
      <c r="K115" s="1"/>
    </row>
    <row r="116" spans="1:11" x14ac:dyDescent="0.2">
      <c r="A116" s="12">
        <v>6</v>
      </c>
      <c r="B116" s="313" t="s">
        <v>972</v>
      </c>
      <c r="C116" s="314">
        <v>42367</v>
      </c>
      <c r="D116" s="313" t="s">
        <v>962</v>
      </c>
      <c r="E116" s="3"/>
      <c r="F116" s="315" t="s">
        <v>967</v>
      </c>
      <c r="G116" s="316">
        <v>159000</v>
      </c>
      <c r="H116" s="166"/>
      <c r="I116" s="18"/>
      <c r="J116" s="125"/>
      <c r="K116" s="1"/>
    </row>
    <row r="117" spans="1:11" x14ac:dyDescent="0.2">
      <c r="A117" s="12"/>
      <c r="B117" s="4"/>
      <c r="C117" s="20"/>
      <c r="D117" s="4"/>
      <c r="E117" s="3"/>
      <c r="F117" s="21"/>
      <c r="G117" s="316"/>
      <c r="H117" s="166"/>
      <c r="I117" s="18"/>
      <c r="J117" s="125"/>
      <c r="K117" s="1"/>
    </row>
    <row r="118" spans="1:11" x14ac:dyDescent="0.2">
      <c r="A118" s="12"/>
      <c r="B118" s="4"/>
      <c r="C118" s="20"/>
      <c r="D118" s="4"/>
      <c r="E118" s="3"/>
      <c r="F118" s="21"/>
      <c r="G118" s="93"/>
      <c r="H118" s="166"/>
      <c r="I118" s="18"/>
      <c r="J118" s="125"/>
      <c r="K118" s="1"/>
    </row>
    <row r="119" spans="1:11" x14ac:dyDescent="0.2">
      <c r="A119" s="14"/>
      <c r="B119" s="14"/>
      <c r="C119" s="362" t="s">
        <v>251</v>
      </c>
      <c r="D119" s="362"/>
      <c r="E119" s="362"/>
      <c r="F119" s="362"/>
      <c r="G119" s="90">
        <f>+G99+G103+G109</f>
        <v>12197325.119999999</v>
      </c>
      <c r="H119" s="167">
        <f>+H99+H103+H109</f>
        <v>54</v>
      </c>
      <c r="I119" s="18"/>
      <c r="J119" s="125"/>
      <c r="K119" s="1"/>
    </row>
    <row r="120" spans="1:11" ht="12" thickBot="1" x14ac:dyDescent="0.25">
      <c r="A120" s="14"/>
      <c r="B120" s="14"/>
      <c r="C120" s="36"/>
      <c r="D120" s="362" t="s">
        <v>252</v>
      </c>
      <c r="E120" s="362"/>
      <c r="F120" s="36"/>
      <c r="G120" s="326">
        <f>+I99+I103+I109</f>
        <v>12197014.789999999</v>
      </c>
      <c r="H120" s="166"/>
      <c r="I120" s="18"/>
      <c r="J120" s="125"/>
      <c r="K120" s="1"/>
    </row>
    <row r="121" spans="1:11" ht="12" thickTop="1" x14ac:dyDescent="0.2">
      <c r="A121" s="14"/>
      <c r="B121" s="14"/>
      <c r="C121" s="36"/>
      <c r="D121" s="14"/>
      <c r="E121" s="37"/>
      <c r="F121" s="36"/>
      <c r="G121" s="92">
        <f>+G119-G120</f>
        <v>310.33000000007451</v>
      </c>
      <c r="H121" s="22"/>
      <c r="I121" s="11"/>
      <c r="J121" s="125"/>
      <c r="K121" s="1"/>
    </row>
    <row r="122" spans="1:11" x14ac:dyDescent="0.2">
      <c r="A122" s="14"/>
      <c r="B122" s="14"/>
      <c r="C122" s="36"/>
      <c r="D122" s="14"/>
      <c r="E122" s="37"/>
      <c r="F122" s="36"/>
      <c r="G122" s="92"/>
      <c r="H122" s="22"/>
      <c r="I122" s="19"/>
      <c r="J122" s="129"/>
      <c r="K122" s="1"/>
    </row>
    <row r="123" spans="1:11" x14ac:dyDescent="0.2">
      <c r="A123" s="14"/>
      <c r="B123" s="14"/>
      <c r="C123" s="36"/>
      <c r="D123" s="14"/>
      <c r="E123" s="14"/>
      <c r="F123" s="36"/>
      <c r="G123" s="92"/>
      <c r="H123" s="22"/>
      <c r="I123" s="19"/>
      <c r="J123" s="129"/>
      <c r="K123" s="1"/>
    </row>
    <row r="124" spans="1:11" x14ac:dyDescent="0.2">
      <c r="A124" s="14"/>
      <c r="B124" s="14"/>
      <c r="C124" s="36"/>
      <c r="D124" s="14"/>
      <c r="E124" s="14"/>
      <c r="F124" s="36"/>
      <c r="G124" s="92"/>
      <c r="H124" s="22"/>
      <c r="I124" s="19"/>
      <c r="J124" s="129"/>
      <c r="K124" s="1"/>
    </row>
    <row r="125" spans="1:11" x14ac:dyDescent="0.2">
      <c r="A125" s="14"/>
      <c r="B125" s="14"/>
      <c r="C125" s="36"/>
      <c r="D125" s="12" t="s">
        <v>253</v>
      </c>
      <c r="E125" s="24">
        <f>+H99+H103+H109</f>
        <v>54</v>
      </c>
      <c r="F125" s="36"/>
      <c r="G125" s="92"/>
      <c r="H125" s="22"/>
      <c r="I125" s="19"/>
      <c r="J125" s="129"/>
      <c r="K125" s="1"/>
    </row>
    <row r="126" spans="1:11" x14ac:dyDescent="0.2">
      <c r="A126" s="14"/>
      <c r="B126" s="14"/>
      <c r="C126" s="36"/>
      <c r="D126" s="12" t="s">
        <v>254</v>
      </c>
      <c r="E126" s="24">
        <f>+H99</f>
        <v>45</v>
      </c>
      <c r="F126" s="36"/>
      <c r="G126" s="92"/>
      <c r="H126" s="156"/>
      <c r="I126" s="19"/>
      <c r="J126" s="129"/>
      <c r="K126" s="1"/>
    </row>
    <row r="127" spans="1:11" x14ac:dyDescent="0.2">
      <c r="A127" s="14"/>
      <c r="B127" s="14"/>
      <c r="C127" s="36"/>
      <c r="D127" s="12" t="s">
        <v>255</v>
      </c>
      <c r="E127" s="322">
        <f>+H109+H103</f>
        <v>9</v>
      </c>
      <c r="F127" s="36"/>
      <c r="G127" s="92"/>
      <c r="H127" s="22"/>
      <c r="I127" s="8"/>
      <c r="J127" s="129"/>
      <c r="K127" s="1"/>
    </row>
    <row r="128" spans="1:11" x14ac:dyDescent="0.2">
      <c r="A128" s="14"/>
      <c r="B128" s="14"/>
      <c r="C128" s="36"/>
      <c r="D128" s="14"/>
      <c r="E128" s="14"/>
      <c r="F128" s="36"/>
      <c r="G128" s="92"/>
      <c r="H128" s="168"/>
      <c r="I128" s="8"/>
      <c r="J128" s="129"/>
      <c r="K128" s="1"/>
    </row>
    <row r="129" spans="1:11" x14ac:dyDescent="0.2">
      <c r="A129" s="69"/>
      <c r="B129" s="69"/>
      <c r="C129" s="70"/>
      <c r="D129" s="69"/>
      <c r="E129" s="69"/>
      <c r="F129" s="70"/>
      <c r="G129" s="92"/>
      <c r="H129" s="23"/>
      <c r="I129" s="8"/>
      <c r="J129" s="91"/>
      <c r="K129" s="1"/>
    </row>
  </sheetData>
  <mergeCells count="5">
    <mergeCell ref="A2:J2"/>
    <mergeCell ref="A3:J3"/>
    <mergeCell ref="C99:F99"/>
    <mergeCell ref="C119:F119"/>
    <mergeCell ref="D120:E12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opLeftCell="A139" workbookViewId="0">
      <selection sqref="A1:J150"/>
    </sheetView>
  </sheetViews>
  <sheetFormatPr baseColWidth="10" defaultRowHeight="11.25" outlineLevelRow="1" x14ac:dyDescent="0.2"/>
  <cols>
    <col min="1" max="1" width="6.7109375" style="32" bestFit="1" customWidth="1"/>
    <col min="2" max="2" width="6.7109375" style="32" customWidth="1"/>
    <col min="3" max="3" width="8.7109375" style="32" customWidth="1"/>
    <col min="4" max="4" width="33.42578125" style="32" bestFit="1" customWidth="1"/>
    <col min="5" max="5" width="3.140625" style="32" bestFit="1" customWidth="1"/>
    <col min="6" max="6" width="10" style="95" bestFit="1" customWidth="1"/>
    <col min="7" max="7" width="12" style="94" bestFit="1" customWidth="1"/>
    <col min="8" max="8" width="2.7109375" style="154" bestFit="1" customWidth="1"/>
    <col min="9" max="9" width="11.140625" style="32" bestFit="1" customWidth="1"/>
    <col min="10" max="10" width="6.85546875" style="123" bestFit="1" customWidth="1"/>
    <col min="11" max="16384" width="11.42578125" style="32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ht="23.25" customHeight="1" x14ac:dyDescent="0.2">
      <c r="A3" s="362" t="s">
        <v>332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25"/>
      <c r="B4" s="25"/>
      <c r="C4" s="34"/>
      <c r="D4" s="25"/>
      <c r="E4" s="25"/>
      <c r="F4" s="34"/>
      <c r="G4" s="92"/>
      <c r="H4" s="25"/>
      <c r="I4" s="25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2">
        <f>+SUM(G9:G27)</f>
        <v>3893057.46</v>
      </c>
      <c r="H7" s="150">
        <v>19</v>
      </c>
      <c r="I7" s="98">
        <v>3892866.92</v>
      </c>
      <c r="J7" s="349">
        <f>+G7-I7</f>
        <v>190.54000000003725</v>
      </c>
      <c r="K7" s="1"/>
    </row>
    <row r="8" spans="1:14" s="174" customFormat="1" outlineLevel="1" x14ac:dyDescent="0.2">
      <c r="A8" s="12"/>
      <c r="B8" s="12"/>
      <c r="C8" s="34"/>
      <c r="D8" s="12"/>
      <c r="E8" s="24"/>
      <c r="F8" s="34"/>
      <c r="G8" s="92"/>
      <c r="H8" s="150"/>
      <c r="I8" s="175"/>
      <c r="J8" s="350"/>
      <c r="K8" s="1"/>
    </row>
    <row r="9" spans="1:14" outlineLevel="1" x14ac:dyDescent="0.2">
      <c r="A9" s="41">
        <v>1</v>
      </c>
      <c r="B9" s="4" t="s">
        <v>5</v>
      </c>
      <c r="C9" s="20">
        <v>41901</v>
      </c>
      <c r="D9" s="4" t="s">
        <v>6</v>
      </c>
      <c r="E9" s="4"/>
      <c r="F9" s="21" t="s">
        <v>7</v>
      </c>
      <c r="G9" s="93">
        <v>237052.74</v>
      </c>
      <c r="H9" s="150"/>
      <c r="I9" s="11"/>
      <c r="J9" s="350"/>
      <c r="K9" s="1"/>
    </row>
    <row r="10" spans="1:14" outlineLevel="1" x14ac:dyDescent="0.2">
      <c r="A10" s="41">
        <v>2</v>
      </c>
      <c r="B10" s="4" t="s">
        <v>8</v>
      </c>
      <c r="C10" s="20">
        <v>41905</v>
      </c>
      <c r="D10" s="4" t="s">
        <v>6</v>
      </c>
      <c r="E10" s="4"/>
      <c r="F10" s="21" t="s">
        <v>9</v>
      </c>
      <c r="G10" s="93">
        <v>220685.15</v>
      </c>
      <c r="H10" s="150" t="s">
        <v>256</v>
      </c>
      <c r="I10" s="11"/>
      <c r="J10" s="350"/>
      <c r="K10" s="1"/>
    </row>
    <row r="11" spans="1:14" outlineLevel="1" x14ac:dyDescent="0.2">
      <c r="A11" s="41">
        <v>3</v>
      </c>
      <c r="B11" s="4" t="s">
        <v>10</v>
      </c>
      <c r="C11" s="20">
        <v>41941</v>
      </c>
      <c r="D11" s="4" t="s">
        <v>11</v>
      </c>
      <c r="E11" s="3"/>
      <c r="F11" s="21" t="s">
        <v>12</v>
      </c>
      <c r="G11" s="93">
        <v>207070.75</v>
      </c>
      <c r="H11" s="150"/>
      <c r="I11" s="11"/>
      <c r="J11" s="350"/>
      <c r="K11" s="1"/>
    </row>
    <row r="12" spans="1:14" outlineLevel="1" x14ac:dyDescent="0.2">
      <c r="A12" s="41">
        <v>4</v>
      </c>
      <c r="B12" s="4" t="s">
        <v>13</v>
      </c>
      <c r="C12" s="20">
        <v>41950</v>
      </c>
      <c r="D12" s="4" t="s">
        <v>6</v>
      </c>
      <c r="E12" s="1"/>
      <c r="F12" s="21" t="s">
        <v>14</v>
      </c>
      <c r="G12" s="93">
        <v>207070.75</v>
      </c>
      <c r="H12" s="150"/>
      <c r="I12" s="11"/>
      <c r="J12" s="350"/>
      <c r="K12" s="1"/>
    </row>
    <row r="13" spans="1:14" outlineLevel="1" x14ac:dyDescent="0.2">
      <c r="A13" s="41">
        <v>5</v>
      </c>
      <c r="B13" s="4" t="s">
        <v>15</v>
      </c>
      <c r="C13" s="20">
        <v>41971</v>
      </c>
      <c r="D13" s="4" t="s">
        <v>6</v>
      </c>
      <c r="E13" s="3"/>
      <c r="F13" s="21" t="s">
        <v>16</v>
      </c>
      <c r="G13" s="93">
        <v>174877.74</v>
      </c>
      <c r="H13" s="150" t="s">
        <v>257</v>
      </c>
      <c r="I13" s="11"/>
      <c r="J13" s="350"/>
      <c r="K13" s="1"/>
    </row>
    <row r="14" spans="1:14" outlineLevel="1" x14ac:dyDescent="0.2">
      <c r="A14" s="41">
        <v>6</v>
      </c>
      <c r="B14" s="4" t="s">
        <v>21</v>
      </c>
      <c r="C14" s="20">
        <v>41988</v>
      </c>
      <c r="D14" s="4" t="s">
        <v>6</v>
      </c>
      <c r="E14" s="3"/>
      <c r="F14" s="21" t="s">
        <v>22</v>
      </c>
      <c r="G14" s="93">
        <v>220685.14</v>
      </c>
      <c r="H14" s="150"/>
      <c r="I14" s="11"/>
      <c r="J14" s="350"/>
      <c r="K14" s="1"/>
      <c r="L14" s="1"/>
      <c r="M14" s="1"/>
      <c r="N14" s="1"/>
    </row>
    <row r="15" spans="1:14" outlineLevel="1" x14ac:dyDescent="0.2">
      <c r="A15" s="41">
        <v>7</v>
      </c>
      <c r="B15" s="4" t="s">
        <v>25</v>
      </c>
      <c r="C15" s="20">
        <v>42002</v>
      </c>
      <c r="D15" s="4" t="s">
        <v>6</v>
      </c>
      <c r="E15" s="3"/>
      <c r="F15" s="21" t="s">
        <v>26</v>
      </c>
      <c r="G15" s="93">
        <v>182289.7</v>
      </c>
      <c r="H15" s="150"/>
      <c r="I15" s="11"/>
      <c r="J15" s="350"/>
      <c r="K15" s="1"/>
      <c r="L15" s="1"/>
      <c r="M15" s="1"/>
      <c r="N15" s="1"/>
    </row>
    <row r="16" spans="1:14" outlineLevel="1" x14ac:dyDescent="0.2">
      <c r="A16" s="41">
        <v>8</v>
      </c>
      <c r="B16" s="4" t="s">
        <v>27</v>
      </c>
      <c r="C16" s="20">
        <v>42004</v>
      </c>
      <c r="D16" s="4" t="s">
        <v>6</v>
      </c>
      <c r="E16" s="3"/>
      <c r="F16" s="21" t="s">
        <v>28</v>
      </c>
      <c r="G16" s="93">
        <v>174815.67</v>
      </c>
      <c r="H16" s="150"/>
      <c r="I16" s="11"/>
      <c r="J16" s="350"/>
      <c r="K16" s="1"/>
      <c r="L16" s="1"/>
      <c r="M16" s="1"/>
      <c r="N16" s="1"/>
    </row>
    <row r="17" spans="1:14" outlineLevel="1" x14ac:dyDescent="0.2">
      <c r="A17" s="41">
        <v>9</v>
      </c>
      <c r="B17" s="4" t="s">
        <v>33</v>
      </c>
      <c r="C17" s="20">
        <v>42004</v>
      </c>
      <c r="D17" s="4" t="s">
        <v>6</v>
      </c>
      <c r="E17" s="1"/>
      <c r="F17" s="21" t="s">
        <v>34</v>
      </c>
      <c r="G17" s="93">
        <v>207008.68</v>
      </c>
      <c r="H17" s="151"/>
      <c r="I17" s="27"/>
      <c r="J17" s="351"/>
      <c r="K17" s="1"/>
      <c r="L17" s="1"/>
      <c r="M17" s="1"/>
      <c r="N17" s="1"/>
    </row>
    <row r="18" spans="1:14" outlineLevel="1" x14ac:dyDescent="0.2">
      <c r="A18" s="41">
        <v>10</v>
      </c>
      <c r="B18" s="4" t="s">
        <v>41</v>
      </c>
      <c r="C18" s="20">
        <v>42004</v>
      </c>
      <c r="D18" s="4" t="s">
        <v>6</v>
      </c>
      <c r="E18" s="1"/>
      <c r="F18" s="21" t="s">
        <v>42</v>
      </c>
      <c r="G18" s="93">
        <v>190051.99</v>
      </c>
      <c r="H18" s="151" t="s">
        <v>258</v>
      </c>
      <c r="I18" s="27"/>
      <c r="J18" s="351"/>
      <c r="K18" s="1"/>
      <c r="L18" s="1"/>
      <c r="M18" s="1"/>
      <c r="N18" s="1"/>
    </row>
    <row r="19" spans="1:14" outlineLevel="1" x14ac:dyDescent="0.2">
      <c r="A19" s="41">
        <v>11</v>
      </c>
      <c r="B19" s="75" t="s">
        <v>265</v>
      </c>
      <c r="C19" s="76">
        <v>42014</v>
      </c>
      <c r="D19" s="77" t="s">
        <v>6</v>
      </c>
      <c r="E19" s="3"/>
      <c r="F19" s="95" t="s">
        <v>267</v>
      </c>
      <c r="G19" s="94">
        <v>236990.67</v>
      </c>
      <c r="H19" s="150"/>
      <c r="I19" s="11"/>
      <c r="J19" s="350"/>
      <c r="K19" s="1"/>
      <c r="L19" s="1"/>
      <c r="M19" s="1"/>
      <c r="N19" s="1"/>
    </row>
    <row r="20" spans="1:14" outlineLevel="1" x14ac:dyDescent="0.2">
      <c r="A20" s="41">
        <v>12</v>
      </c>
      <c r="B20" s="75" t="s">
        <v>266</v>
      </c>
      <c r="C20" s="76">
        <v>42014</v>
      </c>
      <c r="D20" s="77" t="s">
        <v>6</v>
      </c>
      <c r="E20" s="3"/>
      <c r="F20" s="95" t="s">
        <v>268</v>
      </c>
      <c r="G20" s="94">
        <v>207008.68</v>
      </c>
      <c r="H20" s="150"/>
      <c r="I20" s="11"/>
      <c r="J20" s="350"/>
      <c r="K20" s="1"/>
      <c r="L20" s="1"/>
      <c r="M20" s="1"/>
      <c r="N20" s="1"/>
    </row>
    <row r="21" spans="1:14" outlineLevel="1" x14ac:dyDescent="0.2">
      <c r="A21" s="41">
        <v>13</v>
      </c>
      <c r="B21" s="79" t="s">
        <v>271</v>
      </c>
      <c r="C21" s="80">
        <v>42031</v>
      </c>
      <c r="D21" s="78" t="s">
        <v>269</v>
      </c>
      <c r="E21" s="3"/>
      <c r="F21" s="95" t="s">
        <v>270</v>
      </c>
      <c r="G21" s="94">
        <v>183250.59</v>
      </c>
      <c r="H21" s="150" t="s">
        <v>259</v>
      </c>
      <c r="I21" s="11"/>
      <c r="J21" s="350"/>
      <c r="K21" s="1"/>
      <c r="L21" s="1"/>
      <c r="M21" s="1"/>
      <c r="N21" s="1"/>
    </row>
    <row r="22" spans="1:14" outlineLevel="1" x14ac:dyDescent="0.2">
      <c r="A22" s="41">
        <v>14</v>
      </c>
      <c r="B22" s="82" t="s">
        <v>274</v>
      </c>
      <c r="C22" s="83">
        <v>42027</v>
      </c>
      <c r="D22" s="81" t="s">
        <v>272</v>
      </c>
      <c r="E22" s="3"/>
      <c r="F22" s="95" t="s">
        <v>273</v>
      </c>
      <c r="G22" s="94">
        <v>206896.61</v>
      </c>
      <c r="H22" s="150"/>
      <c r="I22" s="11"/>
      <c r="J22" s="350"/>
      <c r="K22" s="1"/>
      <c r="L22" s="1"/>
      <c r="M22" s="1"/>
      <c r="N22" s="1"/>
    </row>
    <row r="23" spans="1:14" outlineLevel="1" x14ac:dyDescent="0.2">
      <c r="A23" s="41">
        <v>15</v>
      </c>
      <c r="B23" s="85" t="s">
        <v>278</v>
      </c>
      <c r="C23" s="86">
        <v>42031</v>
      </c>
      <c r="D23" s="84" t="s">
        <v>6</v>
      </c>
      <c r="E23" s="3"/>
      <c r="F23" s="95" t="s">
        <v>275</v>
      </c>
      <c r="G23" s="94">
        <v>236878.6</v>
      </c>
      <c r="H23" s="150"/>
      <c r="I23" s="11"/>
      <c r="J23" s="350"/>
      <c r="K23" s="1"/>
      <c r="L23" s="1"/>
      <c r="M23" s="1"/>
      <c r="N23" s="1"/>
    </row>
    <row r="24" spans="1:14" outlineLevel="1" x14ac:dyDescent="0.2">
      <c r="A24" s="41">
        <v>16</v>
      </c>
      <c r="B24" s="85" t="s">
        <v>279</v>
      </c>
      <c r="C24" s="86">
        <v>42032</v>
      </c>
      <c r="D24" s="84" t="s">
        <v>6</v>
      </c>
      <c r="E24" s="3"/>
      <c r="F24" s="95" t="s">
        <v>276</v>
      </c>
      <c r="G24" s="94">
        <v>206896.61</v>
      </c>
      <c r="H24" s="150"/>
      <c r="I24" s="11"/>
      <c r="J24" s="350"/>
      <c r="K24" s="1"/>
      <c r="L24" s="1"/>
      <c r="M24" s="1"/>
      <c r="N24" s="1"/>
    </row>
    <row r="25" spans="1:14" outlineLevel="1" x14ac:dyDescent="0.2">
      <c r="A25" s="41">
        <v>17</v>
      </c>
      <c r="B25" s="85" t="s">
        <v>280</v>
      </c>
      <c r="C25" s="86">
        <v>42032</v>
      </c>
      <c r="D25" s="84" t="s">
        <v>6</v>
      </c>
      <c r="E25" s="3"/>
      <c r="F25" s="95" t="s">
        <v>277</v>
      </c>
      <c r="G25" s="94">
        <v>189939.92</v>
      </c>
      <c r="H25" s="150"/>
      <c r="I25" s="11"/>
      <c r="J25" s="350"/>
      <c r="K25" s="1"/>
      <c r="L25" s="1"/>
      <c r="M25" s="1"/>
      <c r="N25" s="1"/>
    </row>
    <row r="26" spans="1:14" outlineLevel="1" x14ac:dyDescent="0.2">
      <c r="A26" s="41">
        <v>18</v>
      </c>
      <c r="B26" s="88" t="s">
        <v>281</v>
      </c>
      <c r="C26" s="89">
        <v>42035</v>
      </c>
      <c r="D26" s="87" t="s">
        <v>6</v>
      </c>
      <c r="E26" s="3"/>
      <c r="F26" s="95" t="s">
        <v>283</v>
      </c>
      <c r="G26" s="94">
        <v>220511.01</v>
      </c>
      <c r="H26" s="150"/>
      <c r="I26" s="11"/>
      <c r="J26" s="350"/>
      <c r="K26" s="1"/>
      <c r="L26" s="1"/>
      <c r="M26" s="1"/>
      <c r="N26" s="1"/>
    </row>
    <row r="27" spans="1:14" outlineLevel="1" x14ac:dyDescent="0.2">
      <c r="A27" s="41">
        <v>19</v>
      </c>
      <c r="B27" s="88" t="s">
        <v>282</v>
      </c>
      <c r="C27" s="89">
        <v>42035</v>
      </c>
      <c r="D27" s="87" t="s">
        <v>6</v>
      </c>
      <c r="E27" s="3"/>
      <c r="F27" s="95" t="s">
        <v>284</v>
      </c>
      <c r="G27" s="94">
        <v>183076.46</v>
      </c>
      <c r="H27" s="150" t="s">
        <v>260</v>
      </c>
      <c r="I27" s="11"/>
      <c r="J27" s="350"/>
      <c r="K27" s="1"/>
      <c r="L27" s="1"/>
      <c r="M27" s="1"/>
      <c r="N27" s="1"/>
    </row>
    <row r="28" spans="1:14" outlineLevel="1" x14ac:dyDescent="0.2">
      <c r="A28" s="41"/>
      <c r="B28" s="1"/>
      <c r="C28" s="20"/>
      <c r="D28" s="1"/>
      <c r="E28" s="3"/>
      <c r="F28" s="6"/>
      <c r="G28" s="93"/>
      <c r="H28" s="150"/>
      <c r="I28" s="11"/>
      <c r="J28" s="350"/>
      <c r="K28" s="1"/>
      <c r="L28" s="1"/>
      <c r="M28" s="1"/>
      <c r="N28" s="1"/>
    </row>
    <row r="29" spans="1:14" outlineLevel="1" x14ac:dyDescent="0.2">
      <c r="A29" s="45"/>
      <c r="B29" s="14"/>
      <c r="C29" s="44"/>
      <c r="D29" s="46"/>
      <c r="E29" s="36"/>
      <c r="F29" s="47"/>
      <c r="G29" s="92"/>
      <c r="H29" s="150"/>
      <c r="I29" s="11"/>
      <c r="J29" s="350"/>
      <c r="K29" s="1"/>
      <c r="L29" s="1"/>
      <c r="M29" s="1"/>
      <c r="N29" s="1"/>
    </row>
    <row r="30" spans="1:14" x14ac:dyDescent="0.2">
      <c r="A30" s="12" t="s">
        <v>46</v>
      </c>
      <c r="B30" s="12"/>
      <c r="C30" s="44"/>
      <c r="D30" s="12" t="s">
        <v>47</v>
      </c>
      <c r="E30" s="24"/>
      <c r="F30" s="34"/>
      <c r="G30" s="92">
        <f>+SUM(G32:G43)</f>
        <v>3407371.5</v>
      </c>
      <c r="H30" s="150">
        <v>12</v>
      </c>
      <c r="I30" s="102">
        <v>3407371.5</v>
      </c>
      <c r="J30" s="349">
        <f>+G30-I30</f>
        <v>0</v>
      </c>
      <c r="K30" s="1"/>
      <c r="L30" s="1"/>
      <c r="M30" s="1"/>
      <c r="N30" s="1"/>
    </row>
    <row r="31" spans="1:14" s="174" customFormat="1" outlineLevel="1" x14ac:dyDescent="0.2">
      <c r="A31" s="12"/>
      <c r="B31" s="12"/>
      <c r="C31" s="44"/>
      <c r="D31" s="12"/>
      <c r="E31" s="24"/>
      <c r="F31" s="34"/>
      <c r="G31" s="92"/>
      <c r="H31" s="150"/>
      <c r="I31" s="175"/>
      <c r="J31" s="350"/>
      <c r="K31" s="1"/>
      <c r="L31" s="1"/>
      <c r="M31" s="1"/>
      <c r="N31" s="1"/>
    </row>
    <row r="32" spans="1:14" outlineLevel="1" x14ac:dyDescent="0.2">
      <c r="A32" s="41">
        <v>1</v>
      </c>
      <c r="B32" s="4" t="s">
        <v>48</v>
      </c>
      <c r="C32" s="20">
        <v>41849</v>
      </c>
      <c r="D32" s="4" t="s">
        <v>49</v>
      </c>
      <c r="E32" s="3"/>
      <c r="F32" s="21" t="s">
        <v>50</v>
      </c>
      <c r="G32" s="93">
        <v>259916.04</v>
      </c>
      <c r="H32" s="150"/>
      <c r="I32" s="11"/>
      <c r="J32" s="350"/>
      <c r="K32" s="4"/>
      <c r="L32" s="4"/>
      <c r="M32" s="1"/>
      <c r="N32" s="1"/>
    </row>
    <row r="33" spans="1:14" outlineLevel="1" x14ac:dyDescent="0.2">
      <c r="A33" s="12">
        <v>2</v>
      </c>
      <c r="B33" s="4" t="s">
        <v>51</v>
      </c>
      <c r="C33" s="20">
        <v>41942</v>
      </c>
      <c r="D33" s="4" t="s">
        <v>6</v>
      </c>
      <c r="E33" s="3"/>
      <c r="F33" s="21" t="s">
        <v>52</v>
      </c>
      <c r="G33" s="93">
        <v>260965.53</v>
      </c>
      <c r="H33" s="150"/>
      <c r="I33" s="11"/>
      <c r="J33" s="350"/>
      <c r="K33" s="1"/>
      <c r="L33" s="1"/>
      <c r="M33" s="1"/>
      <c r="N33" s="1"/>
    </row>
    <row r="34" spans="1:14" outlineLevel="1" x14ac:dyDescent="0.2">
      <c r="A34" s="12">
        <v>3</v>
      </c>
      <c r="B34" s="4" t="s">
        <v>53</v>
      </c>
      <c r="C34" s="20">
        <v>41948</v>
      </c>
      <c r="D34" s="4" t="s">
        <v>6</v>
      </c>
      <c r="E34" s="3"/>
      <c r="F34" s="21" t="s">
        <v>54</v>
      </c>
      <c r="G34" s="93">
        <v>260901.78</v>
      </c>
      <c r="H34" s="150"/>
      <c r="I34" s="11"/>
      <c r="J34" s="350"/>
      <c r="K34" s="1"/>
      <c r="L34" s="1"/>
      <c r="M34" s="1"/>
      <c r="N34" s="1"/>
    </row>
    <row r="35" spans="1:14" outlineLevel="1" x14ac:dyDescent="0.2">
      <c r="A35" s="41">
        <v>4</v>
      </c>
      <c r="B35" s="4" t="s">
        <v>55</v>
      </c>
      <c r="C35" s="20">
        <v>41948</v>
      </c>
      <c r="D35" s="4" t="s">
        <v>6</v>
      </c>
      <c r="E35" s="3"/>
      <c r="F35" s="21" t="s">
        <v>56</v>
      </c>
      <c r="G35" s="93">
        <v>280849.84000000003</v>
      </c>
      <c r="H35" s="150"/>
      <c r="I35" s="11"/>
      <c r="J35" s="350"/>
      <c r="K35" s="1"/>
      <c r="L35" s="1"/>
      <c r="M35" s="1"/>
      <c r="N35" s="1"/>
    </row>
    <row r="36" spans="1:14" outlineLevel="1" x14ac:dyDescent="0.2">
      <c r="A36" s="12">
        <v>5</v>
      </c>
      <c r="B36" s="4" t="s">
        <v>57</v>
      </c>
      <c r="C36" s="20">
        <v>41950</v>
      </c>
      <c r="D36" s="4" t="s">
        <v>6</v>
      </c>
      <c r="E36" s="3"/>
      <c r="F36" s="21" t="s">
        <v>58</v>
      </c>
      <c r="G36" s="93">
        <v>260965.53</v>
      </c>
      <c r="H36" s="150"/>
      <c r="I36" s="11"/>
      <c r="J36" s="350"/>
      <c r="K36" s="1"/>
      <c r="L36" s="1"/>
      <c r="M36" s="1"/>
      <c r="N36" s="1"/>
    </row>
    <row r="37" spans="1:14" outlineLevel="1" x14ac:dyDescent="0.2">
      <c r="A37" s="12">
        <v>6</v>
      </c>
      <c r="B37" s="4" t="s">
        <v>59</v>
      </c>
      <c r="C37" s="20">
        <v>41974</v>
      </c>
      <c r="D37" s="4" t="s">
        <v>6</v>
      </c>
      <c r="E37" s="3"/>
      <c r="F37" s="21" t="s">
        <v>60</v>
      </c>
      <c r="G37" s="93">
        <v>316935.76</v>
      </c>
      <c r="H37" s="150"/>
      <c r="I37" s="11"/>
      <c r="J37" s="350"/>
      <c r="K37" s="1"/>
      <c r="L37" s="1"/>
      <c r="M37" s="1"/>
      <c r="N37" s="1"/>
    </row>
    <row r="38" spans="1:14" outlineLevel="1" x14ac:dyDescent="0.2">
      <c r="A38" s="41">
        <v>7</v>
      </c>
      <c r="B38" s="4" t="s">
        <v>61</v>
      </c>
      <c r="C38" s="20">
        <v>41976</v>
      </c>
      <c r="D38" s="4" t="s">
        <v>6</v>
      </c>
      <c r="E38" s="3"/>
      <c r="F38" s="21" t="s">
        <v>62</v>
      </c>
      <c r="G38" s="93">
        <v>303655.83</v>
      </c>
      <c r="H38" s="150"/>
      <c r="I38" s="11"/>
      <c r="J38" s="350"/>
      <c r="K38" s="1"/>
      <c r="L38" s="1"/>
      <c r="M38" s="1"/>
      <c r="N38" s="1"/>
    </row>
    <row r="39" spans="1:14" outlineLevel="1" x14ac:dyDescent="0.2">
      <c r="A39" s="12">
        <v>8</v>
      </c>
      <c r="B39" s="4" t="s">
        <v>63</v>
      </c>
      <c r="C39" s="20">
        <v>41976</v>
      </c>
      <c r="D39" s="4" t="s">
        <v>6</v>
      </c>
      <c r="E39" s="3"/>
      <c r="F39" s="21" t="s">
        <v>64</v>
      </c>
      <c r="G39" s="93">
        <v>316936.19</v>
      </c>
      <c r="H39" s="150"/>
      <c r="I39" s="11"/>
      <c r="J39" s="350"/>
      <c r="K39" s="1"/>
      <c r="L39" s="1"/>
      <c r="M39" s="1"/>
      <c r="N39" s="1"/>
    </row>
    <row r="40" spans="1:14" outlineLevel="1" x14ac:dyDescent="0.2">
      <c r="A40" s="12">
        <v>9</v>
      </c>
      <c r="B40" s="4" t="s">
        <v>65</v>
      </c>
      <c r="C40" s="20">
        <v>41995</v>
      </c>
      <c r="D40" s="4" t="s">
        <v>6</v>
      </c>
      <c r="E40" s="1"/>
      <c r="F40" s="21" t="s">
        <v>66</v>
      </c>
      <c r="G40" s="93">
        <v>303993.76</v>
      </c>
      <c r="H40" s="151"/>
      <c r="I40" s="1"/>
      <c r="J40" s="352"/>
      <c r="K40" s="10"/>
      <c r="L40" s="1"/>
      <c r="M40" s="10"/>
      <c r="N40" s="2"/>
    </row>
    <row r="41" spans="1:14" outlineLevel="1" x14ac:dyDescent="0.2">
      <c r="A41" s="41">
        <v>10</v>
      </c>
      <c r="B41" s="4" t="s">
        <v>67</v>
      </c>
      <c r="C41" s="20">
        <v>42004</v>
      </c>
      <c r="D41" s="4" t="s">
        <v>6</v>
      </c>
      <c r="E41" s="1"/>
      <c r="F41" s="21" t="s">
        <v>68</v>
      </c>
      <c r="G41" s="93">
        <v>280787.77</v>
      </c>
      <c r="H41" s="151"/>
      <c r="I41" s="1"/>
      <c r="J41" s="352"/>
      <c r="K41" s="10"/>
      <c r="L41" s="1"/>
      <c r="M41" s="10"/>
      <c r="N41" s="2"/>
    </row>
    <row r="42" spans="1:14" outlineLevel="1" x14ac:dyDescent="0.2">
      <c r="A42" s="12">
        <v>11</v>
      </c>
      <c r="B42" s="4" t="s">
        <v>69</v>
      </c>
      <c r="C42" s="20">
        <v>42004</v>
      </c>
      <c r="D42" s="4" t="s">
        <v>6</v>
      </c>
      <c r="E42" s="1"/>
      <c r="F42" s="21" t="s">
        <v>70</v>
      </c>
      <c r="G42" s="93">
        <v>280787.77</v>
      </c>
      <c r="H42" s="151"/>
      <c r="I42" s="1"/>
      <c r="J42" s="352"/>
      <c r="K42" s="10"/>
      <c r="L42" s="1"/>
      <c r="M42" s="10"/>
      <c r="N42" s="2"/>
    </row>
    <row r="43" spans="1:14" s="97" customFormat="1" outlineLevel="1" x14ac:dyDescent="0.2">
      <c r="A43" s="12">
        <v>12</v>
      </c>
      <c r="B43" s="100" t="s">
        <v>286</v>
      </c>
      <c r="C43" s="101">
        <v>42032</v>
      </c>
      <c r="D43" s="99" t="s">
        <v>6</v>
      </c>
      <c r="E43" s="1"/>
      <c r="F43" s="95" t="s">
        <v>285</v>
      </c>
      <c r="G43" s="338">
        <v>280675.7</v>
      </c>
      <c r="H43" s="151"/>
      <c r="I43" s="1"/>
      <c r="J43" s="352"/>
      <c r="K43" s="10"/>
      <c r="L43" s="1"/>
      <c r="M43" s="10"/>
      <c r="N43" s="2"/>
    </row>
    <row r="44" spans="1:14" outlineLevel="1" x14ac:dyDescent="0.2">
      <c r="A44" s="14"/>
      <c r="B44" s="1"/>
      <c r="C44" s="20"/>
      <c r="D44" s="1"/>
      <c r="E44" s="3"/>
      <c r="F44" s="6"/>
      <c r="G44" s="93"/>
      <c r="H44" s="150"/>
      <c r="I44" s="11"/>
      <c r="J44" s="350"/>
      <c r="K44" s="1"/>
      <c r="L44" s="1"/>
      <c r="M44" s="1"/>
      <c r="N44" s="1"/>
    </row>
    <row r="45" spans="1:14" x14ac:dyDescent="0.2">
      <c r="A45" s="12" t="s">
        <v>71</v>
      </c>
      <c r="B45" s="12"/>
      <c r="C45" s="44"/>
      <c r="D45" s="12" t="s">
        <v>72</v>
      </c>
      <c r="E45" s="24"/>
      <c r="F45" s="34"/>
      <c r="G45" s="92">
        <f>+SUM(G47:G52)</f>
        <v>1880707.53</v>
      </c>
      <c r="H45" s="150">
        <v>8</v>
      </c>
      <c r="I45" s="104">
        <v>1880707.4</v>
      </c>
      <c r="J45" s="349">
        <f>+G45-I45</f>
        <v>0.13000000012107193</v>
      </c>
      <c r="K45" s="1"/>
      <c r="L45" s="1"/>
      <c r="M45" s="1"/>
      <c r="N45" s="1"/>
    </row>
    <row r="46" spans="1:14" s="174" customFormat="1" outlineLevel="1" x14ac:dyDescent="0.2">
      <c r="A46" s="12"/>
      <c r="B46" s="12"/>
      <c r="C46" s="44"/>
      <c r="D46" s="12"/>
      <c r="E46" s="24"/>
      <c r="F46" s="34"/>
      <c r="G46" s="92"/>
      <c r="H46" s="150"/>
      <c r="I46" s="175"/>
      <c r="J46" s="350"/>
      <c r="K46" s="1"/>
      <c r="L46" s="1"/>
      <c r="M46" s="1"/>
      <c r="N46" s="1"/>
    </row>
    <row r="47" spans="1:14" outlineLevel="1" x14ac:dyDescent="0.2">
      <c r="A47" s="12">
        <v>1</v>
      </c>
      <c r="B47" s="4" t="s">
        <v>73</v>
      </c>
      <c r="C47" s="17">
        <v>41697</v>
      </c>
      <c r="D47" s="4" t="s">
        <v>6</v>
      </c>
      <c r="E47" s="4"/>
      <c r="F47" s="21" t="s">
        <v>74</v>
      </c>
      <c r="G47" s="92">
        <v>286584.3</v>
      </c>
      <c r="H47" s="150"/>
      <c r="I47" s="11"/>
      <c r="J47" s="350"/>
      <c r="K47" s="1"/>
      <c r="L47" s="1"/>
      <c r="M47" s="1"/>
      <c r="N47" s="1"/>
    </row>
    <row r="48" spans="1:14" outlineLevel="1" x14ac:dyDescent="0.2">
      <c r="A48" s="12">
        <v>3</v>
      </c>
      <c r="B48" s="4" t="s">
        <v>79</v>
      </c>
      <c r="C48" s="5">
        <v>41942</v>
      </c>
      <c r="D48" s="4" t="s">
        <v>6</v>
      </c>
      <c r="E48" s="3"/>
      <c r="F48" s="21" t="s">
        <v>80</v>
      </c>
      <c r="G48" s="93">
        <v>318837.06</v>
      </c>
      <c r="H48" s="150" t="s">
        <v>256</v>
      </c>
      <c r="I48" s="27"/>
      <c r="J48" s="350"/>
      <c r="K48" s="1"/>
    </row>
    <row r="49" spans="1:11" outlineLevel="1" x14ac:dyDescent="0.2">
      <c r="A49" s="12">
        <v>4</v>
      </c>
      <c r="B49" s="4" t="s">
        <v>81</v>
      </c>
      <c r="C49" s="5">
        <v>41949</v>
      </c>
      <c r="D49" s="4" t="s">
        <v>6</v>
      </c>
      <c r="E49" s="3"/>
      <c r="F49" s="21" t="s">
        <v>82</v>
      </c>
      <c r="G49" s="93">
        <v>318837.06</v>
      </c>
      <c r="H49" s="150"/>
      <c r="I49" s="27"/>
      <c r="J49" s="350"/>
      <c r="K49" s="1"/>
    </row>
    <row r="50" spans="1:11" outlineLevel="1" x14ac:dyDescent="0.2">
      <c r="A50" s="12">
        <v>6</v>
      </c>
      <c r="B50" s="4" t="s">
        <v>85</v>
      </c>
      <c r="C50" s="5">
        <v>41956</v>
      </c>
      <c r="D50" s="4" t="s">
        <v>6</v>
      </c>
      <c r="E50" s="3"/>
      <c r="F50" s="21" t="s">
        <v>86</v>
      </c>
      <c r="G50" s="93">
        <v>318837.06</v>
      </c>
      <c r="H50" s="150"/>
      <c r="I50" s="27"/>
      <c r="J50" s="350"/>
      <c r="K50" s="1"/>
    </row>
    <row r="51" spans="1:11" outlineLevel="1" x14ac:dyDescent="0.2">
      <c r="A51" s="12">
        <v>7</v>
      </c>
      <c r="B51" s="4" t="s">
        <v>87</v>
      </c>
      <c r="C51" s="5">
        <v>41949</v>
      </c>
      <c r="D51" s="4" t="s">
        <v>6</v>
      </c>
      <c r="E51" s="3"/>
      <c r="F51" s="21" t="s">
        <v>88</v>
      </c>
      <c r="G51" s="93">
        <v>318837.06</v>
      </c>
      <c r="H51" s="150"/>
      <c r="I51" s="27"/>
      <c r="J51" s="350"/>
      <c r="K51" s="1"/>
    </row>
    <row r="52" spans="1:11" outlineLevel="1" x14ac:dyDescent="0.2">
      <c r="A52" s="12">
        <v>9</v>
      </c>
      <c r="B52" s="4" t="s">
        <v>91</v>
      </c>
      <c r="C52" s="20">
        <v>42004</v>
      </c>
      <c r="D52" s="4" t="s">
        <v>6</v>
      </c>
      <c r="E52" s="1"/>
      <c r="F52" s="21" t="s">
        <v>92</v>
      </c>
      <c r="G52" s="93">
        <v>318774.99</v>
      </c>
      <c r="H52" s="150"/>
      <c r="I52" s="27"/>
      <c r="J52" s="350"/>
      <c r="K52" s="1"/>
    </row>
    <row r="53" spans="1:11" outlineLevel="1" x14ac:dyDescent="0.2">
      <c r="A53" s="12"/>
      <c r="B53" s="1"/>
      <c r="C53" s="5"/>
      <c r="D53" s="1"/>
      <c r="E53" s="3"/>
      <c r="F53" s="6"/>
      <c r="G53" s="93"/>
      <c r="H53" s="150"/>
      <c r="I53" s="11"/>
      <c r="J53" s="350"/>
      <c r="K53" s="1"/>
    </row>
    <row r="54" spans="1:11" x14ac:dyDescent="0.2">
      <c r="A54" s="12" t="s">
        <v>93</v>
      </c>
      <c r="B54" s="12"/>
      <c r="C54" s="44"/>
      <c r="D54" s="12" t="s">
        <v>94</v>
      </c>
      <c r="E54" s="24"/>
      <c r="F54" s="34"/>
      <c r="G54" s="92">
        <f>+SUM(G56:G62)</f>
        <v>2534084.75</v>
      </c>
      <c r="H54" s="150">
        <v>6</v>
      </c>
      <c r="I54" s="114">
        <v>2534084.7600000002</v>
      </c>
      <c r="J54" s="349">
        <v>-1.0000000009313226E-2</v>
      </c>
      <c r="K54" s="1"/>
    </row>
    <row r="55" spans="1:11" s="174" customFormat="1" outlineLevel="1" x14ac:dyDescent="0.2">
      <c r="A55" s="12"/>
      <c r="B55" s="12"/>
      <c r="C55" s="44"/>
      <c r="D55" s="12"/>
      <c r="E55" s="24"/>
      <c r="F55" s="34"/>
      <c r="G55" s="92"/>
      <c r="H55" s="150"/>
      <c r="I55" s="175"/>
      <c r="J55" s="350"/>
      <c r="K55" s="1"/>
    </row>
    <row r="56" spans="1:11" outlineLevel="1" x14ac:dyDescent="0.2">
      <c r="A56" s="12">
        <v>1</v>
      </c>
      <c r="B56" s="4" t="s">
        <v>95</v>
      </c>
      <c r="C56" s="5">
        <v>41948</v>
      </c>
      <c r="D56" s="4" t="s">
        <v>6</v>
      </c>
      <c r="E56" s="4"/>
      <c r="F56" s="21" t="s">
        <v>96</v>
      </c>
      <c r="G56" s="93">
        <v>366800.23</v>
      </c>
      <c r="H56" s="150"/>
      <c r="I56" s="11"/>
      <c r="J56" s="90"/>
      <c r="K56" s="1"/>
    </row>
    <row r="57" spans="1:11" outlineLevel="1" x14ac:dyDescent="0.2">
      <c r="A57" s="12">
        <v>2</v>
      </c>
      <c r="B57" s="4" t="s">
        <v>97</v>
      </c>
      <c r="C57" s="5">
        <v>41962</v>
      </c>
      <c r="D57" s="4" t="s">
        <v>98</v>
      </c>
      <c r="E57" s="3"/>
      <c r="F57" s="21" t="s">
        <v>99</v>
      </c>
      <c r="G57" s="93">
        <v>478010.78</v>
      </c>
      <c r="H57" s="150"/>
      <c r="I57" s="11"/>
      <c r="J57" s="90"/>
      <c r="K57" s="1"/>
    </row>
    <row r="58" spans="1:11" outlineLevel="1" x14ac:dyDescent="0.2">
      <c r="A58" s="12">
        <v>3</v>
      </c>
      <c r="B58" s="4" t="s">
        <v>100</v>
      </c>
      <c r="C58" s="5">
        <v>41962</v>
      </c>
      <c r="D58" s="4" t="s">
        <v>98</v>
      </c>
      <c r="E58" s="3"/>
      <c r="F58" s="21" t="s">
        <v>101</v>
      </c>
      <c r="G58" s="93">
        <v>478010.78</v>
      </c>
      <c r="H58" s="150"/>
      <c r="I58" s="11"/>
      <c r="J58" s="90"/>
      <c r="K58" s="1"/>
    </row>
    <row r="59" spans="1:11" outlineLevel="1" x14ac:dyDescent="0.2">
      <c r="A59" s="12">
        <v>4</v>
      </c>
      <c r="B59" s="4" t="s">
        <v>102</v>
      </c>
      <c r="C59" s="20">
        <v>42000</v>
      </c>
      <c r="D59" s="4" t="s">
        <v>98</v>
      </c>
      <c r="E59" s="3"/>
      <c r="F59" s="21" t="s">
        <v>103</v>
      </c>
      <c r="G59" s="93">
        <v>478010.78</v>
      </c>
      <c r="H59" s="150"/>
      <c r="I59" s="11"/>
      <c r="J59" s="90"/>
      <c r="K59" s="1"/>
    </row>
    <row r="60" spans="1:11" s="103" customFormat="1" outlineLevel="1" x14ac:dyDescent="0.2">
      <c r="A60" s="12">
        <v>5</v>
      </c>
      <c r="B60" s="105" t="s">
        <v>287</v>
      </c>
      <c r="C60" s="106">
        <v>42016</v>
      </c>
      <c r="D60" s="107" t="s">
        <v>6</v>
      </c>
      <c r="E60" s="3"/>
      <c r="F60" s="95" t="s">
        <v>288</v>
      </c>
      <c r="G60" s="338">
        <v>366626.09</v>
      </c>
      <c r="H60" s="150" t="s">
        <v>256</v>
      </c>
      <c r="I60" s="11"/>
      <c r="J60" s="90"/>
      <c r="K60" s="1"/>
    </row>
    <row r="61" spans="1:11" s="103" customFormat="1" outlineLevel="1" x14ac:dyDescent="0.2">
      <c r="A61" s="12">
        <v>6</v>
      </c>
      <c r="B61" s="109" t="s">
        <v>290</v>
      </c>
      <c r="C61" s="110">
        <v>42032</v>
      </c>
      <c r="D61" s="108" t="s">
        <v>6</v>
      </c>
      <c r="E61" s="3"/>
      <c r="F61" s="95" t="s">
        <v>289</v>
      </c>
      <c r="G61" s="338">
        <v>366626.09</v>
      </c>
      <c r="H61" s="150" t="s">
        <v>257</v>
      </c>
      <c r="I61" s="11"/>
      <c r="J61" s="90"/>
      <c r="K61" s="1"/>
    </row>
    <row r="62" spans="1:11" s="103" customFormat="1" outlineLevel="1" x14ac:dyDescent="0.2">
      <c r="A62" s="12"/>
      <c r="B62" s="4"/>
      <c r="C62" s="20"/>
      <c r="D62" s="4"/>
      <c r="E62" s="3"/>
      <c r="F62" s="21"/>
      <c r="G62" s="93"/>
      <c r="H62" s="150"/>
      <c r="I62" s="11"/>
      <c r="J62" s="90"/>
      <c r="K62" s="1"/>
    </row>
    <row r="63" spans="1:11" outlineLevel="1" x14ac:dyDescent="0.2">
      <c r="A63" s="12"/>
      <c r="B63" s="1"/>
      <c r="C63" s="20"/>
      <c r="D63" s="1"/>
      <c r="E63" s="3"/>
      <c r="F63" s="6"/>
      <c r="G63" s="93"/>
      <c r="H63" s="150"/>
      <c r="I63" s="11"/>
      <c r="J63" s="90"/>
      <c r="K63" s="1"/>
    </row>
    <row r="64" spans="1:11" x14ac:dyDescent="0.2">
      <c r="A64" s="12" t="s">
        <v>104</v>
      </c>
      <c r="B64" s="12"/>
      <c r="C64" s="44"/>
      <c r="D64" s="12" t="s">
        <v>105</v>
      </c>
      <c r="E64" s="24"/>
      <c r="F64" s="34"/>
      <c r="G64" s="92">
        <f>+SUM(G66:G72)</f>
        <v>2147136.59</v>
      </c>
      <c r="H64" s="150">
        <v>7</v>
      </c>
      <c r="I64" s="120">
        <v>2147136.5900000008</v>
      </c>
      <c r="J64" s="349">
        <f>+G64-I64</f>
        <v>0</v>
      </c>
      <c r="K64" s="1"/>
    </row>
    <row r="65" spans="1:11" s="174" customFormat="1" outlineLevel="1" x14ac:dyDescent="0.2">
      <c r="A65" s="12"/>
      <c r="B65" s="12"/>
      <c r="C65" s="44"/>
      <c r="D65" s="12"/>
      <c r="E65" s="24"/>
      <c r="F65" s="34"/>
      <c r="G65" s="92"/>
      <c r="H65" s="150"/>
      <c r="I65" s="175"/>
      <c r="J65" s="350"/>
      <c r="K65" s="1"/>
    </row>
    <row r="66" spans="1:11" outlineLevel="1" x14ac:dyDescent="0.2">
      <c r="A66" s="12">
        <v>1</v>
      </c>
      <c r="B66" s="4" t="s">
        <v>108</v>
      </c>
      <c r="C66" s="5">
        <v>41950</v>
      </c>
      <c r="D66" s="4" t="s">
        <v>6</v>
      </c>
      <c r="E66" s="3"/>
      <c r="F66" s="21" t="s">
        <v>109</v>
      </c>
      <c r="G66" s="93">
        <v>320826.59000000003</v>
      </c>
      <c r="H66" s="150" t="s">
        <v>256</v>
      </c>
      <c r="I66" s="27"/>
      <c r="J66" s="350"/>
      <c r="K66" s="1"/>
    </row>
    <row r="67" spans="1:11" outlineLevel="1" x14ac:dyDescent="0.2">
      <c r="A67" s="12">
        <v>2</v>
      </c>
      <c r="B67" s="4" t="s">
        <v>115</v>
      </c>
      <c r="C67" s="20">
        <v>42000</v>
      </c>
      <c r="D67" s="4" t="s">
        <v>98</v>
      </c>
      <c r="E67" s="3"/>
      <c r="F67" s="21" t="s">
        <v>116</v>
      </c>
      <c r="G67" s="93">
        <v>320437.18</v>
      </c>
      <c r="H67" s="150" t="s">
        <v>258</v>
      </c>
      <c r="I67" s="27"/>
      <c r="J67" s="350"/>
      <c r="K67" s="1"/>
    </row>
    <row r="68" spans="1:11" outlineLevel="1" x14ac:dyDescent="0.2">
      <c r="A68" s="12">
        <v>3</v>
      </c>
      <c r="B68" s="4" t="s">
        <v>117</v>
      </c>
      <c r="C68" s="20">
        <v>42000</v>
      </c>
      <c r="D68" s="4" t="s">
        <v>98</v>
      </c>
      <c r="E68" s="3"/>
      <c r="F68" s="21" t="s">
        <v>118</v>
      </c>
      <c r="G68" s="93">
        <v>320437.18</v>
      </c>
      <c r="H68" s="150" t="s">
        <v>259</v>
      </c>
      <c r="I68" s="27"/>
      <c r="J68" s="350"/>
      <c r="K68" s="1"/>
    </row>
    <row r="69" spans="1:11" s="113" customFormat="1" outlineLevel="1" x14ac:dyDescent="0.2">
      <c r="A69" s="12">
        <v>4</v>
      </c>
      <c r="B69" s="115" t="s">
        <v>295</v>
      </c>
      <c r="C69" s="116">
        <v>42026</v>
      </c>
      <c r="D69" s="117" t="s">
        <v>298</v>
      </c>
      <c r="E69" s="3"/>
      <c r="F69" s="95" t="s">
        <v>291</v>
      </c>
      <c r="G69" s="94">
        <v>320826.59000000003</v>
      </c>
      <c r="H69" s="150"/>
      <c r="I69" s="27"/>
      <c r="J69" s="350"/>
      <c r="K69" s="1"/>
    </row>
    <row r="70" spans="1:11" s="113" customFormat="1" outlineLevel="1" x14ac:dyDescent="0.2">
      <c r="A70" s="12">
        <v>5</v>
      </c>
      <c r="B70" s="115" t="s">
        <v>296</v>
      </c>
      <c r="C70" s="116">
        <v>42019</v>
      </c>
      <c r="D70" s="117" t="s">
        <v>299</v>
      </c>
      <c r="E70" s="3"/>
      <c r="F70" s="95" t="s">
        <v>292</v>
      </c>
      <c r="G70" s="94">
        <v>297481.90999999997</v>
      </c>
      <c r="H70" s="150"/>
      <c r="I70" s="27"/>
      <c r="J70" s="350"/>
      <c r="K70" s="1"/>
    </row>
    <row r="71" spans="1:11" s="113" customFormat="1" outlineLevel="1" x14ac:dyDescent="0.2">
      <c r="A71" s="12">
        <v>6</v>
      </c>
      <c r="B71" s="115" t="s">
        <v>297</v>
      </c>
      <c r="C71" s="116">
        <v>42011</v>
      </c>
      <c r="D71" s="117" t="s">
        <v>300</v>
      </c>
      <c r="E71" s="3"/>
      <c r="F71" s="95" t="s">
        <v>293</v>
      </c>
      <c r="G71" s="94">
        <v>320437.17</v>
      </c>
      <c r="H71" s="150" t="s">
        <v>257</v>
      </c>
      <c r="I71" s="27"/>
      <c r="J71" s="350"/>
      <c r="K71" s="1"/>
    </row>
    <row r="72" spans="1:11" s="113" customFormat="1" outlineLevel="1" x14ac:dyDescent="0.2">
      <c r="A72" s="12">
        <v>7</v>
      </c>
      <c r="B72" s="115" t="s">
        <v>67</v>
      </c>
      <c r="C72" s="116">
        <v>42020</v>
      </c>
      <c r="D72" s="117" t="s">
        <v>301</v>
      </c>
      <c r="E72" s="3"/>
      <c r="F72" s="95" t="s">
        <v>294</v>
      </c>
      <c r="G72" s="94">
        <v>246689.97</v>
      </c>
      <c r="H72" s="150" t="s">
        <v>260</v>
      </c>
      <c r="I72" s="27"/>
      <c r="J72" s="350"/>
      <c r="K72" s="1"/>
    </row>
    <row r="73" spans="1:11" s="113" customFormat="1" outlineLevel="1" x14ac:dyDescent="0.2">
      <c r="A73" s="14"/>
      <c r="B73" s="4"/>
      <c r="C73" s="20"/>
      <c r="D73" s="4"/>
      <c r="E73" s="3"/>
      <c r="F73" s="21"/>
      <c r="G73" s="93"/>
      <c r="H73" s="150"/>
      <c r="I73" s="27"/>
      <c r="J73" s="350"/>
      <c r="K73" s="1"/>
    </row>
    <row r="74" spans="1:11" outlineLevel="1" x14ac:dyDescent="0.2">
      <c r="A74" s="14"/>
      <c r="B74" s="14"/>
      <c r="C74" s="44"/>
      <c r="D74" s="14"/>
      <c r="E74" s="14"/>
      <c r="F74" s="36"/>
      <c r="G74" s="92"/>
      <c r="H74" s="150"/>
      <c r="I74" s="11"/>
      <c r="J74" s="350"/>
      <c r="K74" s="1"/>
    </row>
    <row r="75" spans="1:11" x14ac:dyDescent="0.2">
      <c r="A75" s="12" t="s">
        <v>121</v>
      </c>
      <c r="B75" s="12"/>
      <c r="C75" s="44"/>
      <c r="D75" s="12" t="s">
        <v>122</v>
      </c>
      <c r="E75" s="24"/>
      <c r="F75" s="34"/>
      <c r="G75" s="92">
        <f>+SUM(G77:G79)</f>
        <v>1164024.6200000001</v>
      </c>
      <c r="H75" s="150">
        <v>3</v>
      </c>
      <c r="I75" s="121">
        <v>1164024.6200000001</v>
      </c>
      <c r="J75" s="349">
        <f>+G75-I75</f>
        <v>0</v>
      </c>
      <c r="K75" s="1"/>
    </row>
    <row r="76" spans="1:11" s="177" customFormat="1" outlineLevel="1" x14ac:dyDescent="0.2">
      <c r="A76" s="12"/>
      <c r="B76" s="12"/>
      <c r="C76" s="44"/>
      <c r="D76" s="12"/>
      <c r="E76" s="24"/>
      <c r="F76" s="34"/>
      <c r="G76" s="92"/>
      <c r="H76" s="150"/>
      <c r="I76" s="179"/>
      <c r="J76" s="350"/>
      <c r="K76" s="1"/>
    </row>
    <row r="77" spans="1:11" outlineLevel="1" x14ac:dyDescent="0.2">
      <c r="A77" s="12">
        <v>1</v>
      </c>
      <c r="B77" s="4" t="s">
        <v>123</v>
      </c>
      <c r="C77" s="20">
        <v>41913</v>
      </c>
      <c r="D77" s="4" t="s">
        <v>6</v>
      </c>
      <c r="E77" s="3"/>
      <c r="F77" s="21" t="s">
        <v>124</v>
      </c>
      <c r="G77" s="93">
        <v>383139.75</v>
      </c>
      <c r="H77" s="150" t="s">
        <v>256</v>
      </c>
      <c r="I77" s="11"/>
      <c r="J77" s="350"/>
      <c r="K77" s="1"/>
    </row>
    <row r="78" spans="1:11" outlineLevel="1" x14ac:dyDescent="0.2">
      <c r="A78" s="12">
        <v>2</v>
      </c>
      <c r="B78" s="4" t="s">
        <v>125</v>
      </c>
      <c r="C78" s="20">
        <v>41974</v>
      </c>
      <c r="D78" s="4" t="s">
        <v>6</v>
      </c>
      <c r="E78" s="3"/>
      <c r="F78" s="21" t="s">
        <v>126</v>
      </c>
      <c r="G78" s="93">
        <v>343139.34</v>
      </c>
      <c r="H78" s="150"/>
      <c r="I78" s="11"/>
      <c r="J78" s="350"/>
      <c r="K78" s="1"/>
    </row>
    <row r="79" spans="1:11" outlineLevel="1" x14ac:dyDescent="0.2">
      <c r="A79" s="12">
        <v>3</v>
      </c>
      <c r="B79" s="4" t="s">
        <v>133</v>
      </c>
      <c r="C79" s="20">
        <v>42002</v>
      </c>
      <c r="D79" s="4" t="s">
        <v>134</v>
      </c>
      <c r="E79" s="1"/>
      <c r="F79" s="21" t="s">
        <v>135</v>
      </c>
      <c r="G79" s="93">
        <v>437745.53</v>
      </c>
      <c r="H79" s="150"/>
      <c r="I79" s="11"/>
      <c r="J79" s="350"/>
      <c r="K79" s="1"/>
    </row>
    <row r="80" spans="1:11" outlineLevel="1" x14ac:dyDescent="0.2">
      <c r="A80" s="12"/>
      <c r="B80" s="1"/>
      <c r="C80" s="20"/>
      <c r="D80" s="1"/>
      <c r="E80" s="3"/>
      <c r="F80" s="6"/>
      <c r="G80" s="93"/>
      <c r="H80" s="150"/>
      <c r="I80" s="11"/>
      <c r="J80" s="350"/>
      <c r="K80" s="1"/>
    </row>
    <row r="81" spans="1:13" outlineLevel="1" x14ac:dyDescent="0.2">
      <c r="A81" s="36"/>
      <c r="B81" s="4"/>
      <c r="C81" s="17"/>
      <c r="D81" s="4"/>
      <c r="E81" s="14"/>
      <c r="F81" s="21"/>
      <c r="G81" s="92"/>
      <c r="H81" s="150"/>
      <c r="I81" s="11"/>
      <c r="J81" s="90"/>
      <c r="K81" s="1"/>
    </row>
    <row r="82" spans="1:13" x14ac:dyDescent="0.2">
      <c r="A82" s="12" t="s">
        <v>136</v>
      </c>
      <c r="B82" s="12"/>
      <c r="C82" s="44"/>
      <c r="D82" s="12" t="s">
        <v>137</v>
      </c>
      <c r="E82" s="37"/>
      <c r="F82" s="34"/>
      <c r="G82" s="338">
        <f>+SUM(G84)</f>
        <v>298494.06</v>
      </c>
      <c r="H82" s="150">
        <v>1</v>
      </c>
      <c r="I82" s="123">
        <v>298494.06</v>
      </c>
      <c r="J82" s="349">
        <f>+G82-I82</f>
        <v>0</v>
      </c>
      <c r="K82" s="1"/>
    </row>
    <row r="83" spans="1:13" s="177" customFormat="1" outlineLevel="1" x14ac:dyDescent="0.2">
      <c r="A83" s="12"/>
      <c r="B83" s="12"/>
      <c r="C83" s="44"/>
      <c r="D83" s="12"/>
      <c r="E83" s="37"/>
      <c r="F83" s="34"/>
      <c r="G83" s="338"/>
      <c r="H83" s="150"/>
      <c r="I83" s="179"/>
      <c r="J83" s="350"/>
      <c r="K83" s="1"/>
    </row>
    <row r="84" spans="1:13" outlineLevel="1" x14ac:dyDescent="0.2">
      <c r="A84" s="12">
        <v>1</v>
      </c>
      <c r="B84" s="4" t="s">
        <v>139</v>
      </c>
      <c r="C84" s="20">
        <v>42000</v>
      </c>
      <c r="D84" s="4" t="s">
        <v>98</v>
      </c>
      <c r="E84" s="3"/>
      <c r="F84" s="21" t="s">
        <v>140</v>
      </c>
      <c r="G84" s="3">
        <v>298494.06</v>
      </c>
      <c r="H84" s="150"/>
      <c r="I84" s="11"/>
      <c r="J84" s="90"/>
      <c r="K84" s="1"/>
      <c r="L84" s="179"/>
      <c r="M84" s="180"/>
    </row>
    <row r="85" spans="1:13" s="177" customFormat="1" outlineLevel="1" x14ac:dyDescent="0.2">
      <c r="A85" s="14"/>
      <c r="B85" s="4"/>
      <c r="C85" s="20"/>
      <c r="D85" s="4"/>
      <c r="E85" s="3"/>
      <c r="F85" s="21"/>
      <c r="G85" s="338"/>
      <c r="H85" s="150"/>
      <c r="I85" s="11"/>
      <c r="J85" s="90"/>
      <c r="K85" s="1"/>
      <c r="L85" s="179"/>
      <c r="M85" s="180"/>
    </row>
    <row r="86" spans="1:13" outlineLevel="1" x14ac:dyDescent="0.2">
      <c r="A86" s="14"/>
      <c r="B86" s="1"/>
      <c r="C86" s="20"/>
      <c r="D86" s="1"/>
      <c r="E86" s="3"/>
      <c r="F86" s="6"/>
      <c r="G86" s="93"/>
      <c r="H86" s="150"/>
      <c r="I86" s="11"/>
      <c r="J86" s="90"/>
      <c r="K86" s="1"/>
    </row>
    <row r="87" spans="1:13" x14ac:dyDescent="0.2">
      <c r="A87" s="12" t="s">
        <v>141</v>
      </c>
      <c r="B87" s="12"/>
      <c r="C87" s="44"/>
      <c r="D87" s="12" t="s">
        <v>142</v>
      </c>
      <c r="E87" s="24"/>
      <c r="F87" s="34"/>
      <c r="G87" s="92">
        <f>+SUM(G89:G103)</f>
        <v>2295049.0499999998</v>
      </c>
      <c r="H87" s="150">
        <v>16</v>
      </c>
      <c r="I87" s="211">
        <v>2295084.3899999992</v>
      </c>
      <c r="J87" s="349">
        <f>+G87-I87</f>
        <v>-35.339999999385327</v>
      </c>
      <c r="K87" s="1"/>
    </row>
    <row r="88" spans="1:13" s="177" customFormat="1" outlineLevel="1" x14ac:dyDescent="0.2">
      <c r="A88" s="12"/>
      <c r="B88" s="12"/>
      <c r="C88" s="44"/>
      <c r="D88" s="12"/>
      <c r="E88" s="24"/>
      <c r="F88" s="34"/>
      <c r="G88" s="92"/>
      <c r="H88" s="150"/>
      <c r="I88" s="179"/>
      <c r="J88" s="350"/>
      <c r="K88" s="1"/>
    </row>
    <row r="89" spans="1:13" outlineLevel="1" x14ac:dyDescent="0.2">
      <c r="A89" s="12">
        <v>1</v>
      </c>
      <c r="B89" s="4" t="s">
        <v>145</v>
      </c>
      <c r="C89" s="5">
        <v>41912</v>
      </c>
      <c r="D89" s="4" t="s">
        <v>6</v>
      </c>
      <c r="E89" s="3"/>
      <c r="F89" s="21" t="s">
        <v>146</v>
      </c>
      <c r="G89" s="93">
        <v>156573.70000000001</v>
      </c>
      <c r="H89" s="150" t="s">
        <v>262</v>
      </c>
      <c r="I89" s="49"/>
      <c r="J89" s="350"/>
      <c r="K89" s="1"/>
    </row>
    <row r="90" spans="1:13" outlineLevel="1" x14ac:dyDescent="0.2">
      <c r="A90" s="12">
        <v>2</v>
      </c>
      <c r="B90" s="4" t="s">
        <v>147</v>
      </c>
      <c r="C90" s="5">
        <v>41941</v>
      </c>
      <c r="D90" s="4" t="s">
        <v>6</v>
      </c>
      <c r="E90" s="3"/>
      <c r="F90" s="21" t="s">
        <v>148</v>
      </c>
      <c r="G90" s="93">
        <v>176668.53</v>
      </c>
      <c r="H90" s="150" t="s">
        <v>260</v>
      </c>
      <c r="I90" s="49"/>
      <c r="J90" s="350"/>
      <c r="K90" s="1"/>
    </row>
    <row r="91" spans="1:13" outlineLevel="1" x14ac:dyDescent="0.2">
      <c r="A91" s="12">
        <v>3</v>
      </c>
      <c r="B91" s="4" t="s">
        <v>149</v>
      </c>
      <c r="C91" s="5">
        <v>41915</v>
      </c>
      <c r="D91" s="4" t="s">
        <v>6</v>
      </c>
      <c r="E91" s="3"/>
      <c r="F91" s="21" t="s">
        <v>150</v>
      </c>
      <c r="G91" s="93">
        <v>153703.01</v>
      </c>
      <c r="H91" s="150" t="s">
        <v>261</v>
      </c>
      <c r="I91" s="49"/>
      <c r="J91" s="350"/>
      <c r="K91" s="1"/>
    </row>
    <row r="92" spans="1:13" outlineLevel="1" x14ac:dyDescent="0.2">
      <c r="A92" s="12">
        <v>4</v>
      </c>
      <c r="B92" s="4" t="s">
        <v>151</v>
      </c>
      <c r="C92" s="5">
        <v>41948</v>
      </c>
      <c r="D92" s="4" t="s">
        <v>6</v>
      </c>
      <c r="E92" s="3"/>
      <c r="F92" s="21" t="s">
        <v>152</v>
      </c>
      <c r="G92" s="93">
        <v>139746.97</v>
      </c>
      <c r="H92" s="150" t="s">
        <v>263</v>
      </c>
      <c r="I92" s="49"/>
      <c r="J92" s="350"/>
      <c r="K92" s="1"/>
    </row>
    <row r="93" spans="1:13" outlineLevel="1" x14ac:dyDescent="0.2">
      <c r="A93" s="12">
        <v>5</v>
      </c>
      <c r="B93" s="4" t="s">
        <v>153</v>
      </c>
      <c r="C93" s="5">
        <v>41949</v>
      </c>
      <c r="D93" s="4" t="s">
        <v>6</v>
      </c>
      <c r="E93" s="3"/>
      <c r="F93" s="21" t="s">
        <v>154</v>
      </c>
      <c r="G93" s="93">
        <v>156583.18</v>
      </c>
      <c r="H93" s="150" t="s">
        <v>264</v>
      </c>
      <c r="I93" s="11"/>
      <c r="J93" s="90"/>
      <c r="K93" s="1"/>
    </row>
    <row r="94" spans="1:13" outlineLevel="1" x14ac:dyDescent="0.2">
      <c r="A94" s="12">
        <v>6</v>
      </c>
      <c r="B94" s="4" t="s">
        <v>155</v>
      </c>
      <c r="C94" s="5">
        <v>41949</v>
      </c>
      <c r="D94" s="4" t="s">
        <v>6</v>
      </c>
      <c r="E94" s="3"/>
      <c r="F94" s="21" t="s">
        <v>156</v>
      </c>
      <c r="G94" s="93">
        <v>156583.18</v>
      </c>
      <c r="H94" s="150" t="s">
        <v>334</v>
      </c>
      <c r="I94" s="11"/>
      <c r="J94" s="90"/>
      <c r="K94" s="1"/>
    </row>
    <row r="95" spans="1:13" outlineLevel="1" x14ac:dyDescent="0.2">
      <c r="A95" s="12">
        <v>7</v>
      </c>
      <c r="B95" s="4" t="s">
        <v>157</v>
      </c>
      <c r="C95" s="20">
        <v>41985</v>
      </c>
      <c r="D95" s="4" t="s">
        <v>6</v>
      </c>
      <c r="E95" s="3"/>
      <c r="F95" s="21" t="s">
        <v>158</v>
      </c>
      <c r="G95" s="93">
        <v>148624.56</v>
      </c>
      <c r="H95" s="150" t="s">
        <v>256</v>
      </c>
      <c r="I95" s="11"/>
      <c r="J95" s="90"/>
      <c r="K95" s="1"/>
    </row>
    <row r="96" spans="1:13" outlineLevel="1" x14ac:dyDescent="0.2">
      <c r="A96" s="12">
        <v>8</v>
      </c>
      <c r="B96" s="4" t="s">
        <v>166</v>
      </c>
      <c r="C96" s="20">
        <v>42004</v>
      </c>
      <c r="D96" s="4" t="s">
        <v>6</v>
      </c>
      <c r="E96" s="1"/>
      <c r="F96" s="21" t="s">
        <v>167</v>
      </c>
      <c r="G96" s="93">
        <v>140305.59</v>
      </c>
      <c r="H96" s="150"/>
      <c r="I96" s="11"/>
      <c r="J96" s="90"/>
      <c r="K96" s="1"/>
    </row>
    <row r="97" spans="1:11" outlineLevel="1" x14ac:dyDescent="0.2">
      <c r="A97" s="12">
        <v>9</v>
      </c>
      <c r="B97" s="4" t="s">
        <v>168</v>
      </c>
      <c r="C97" s="20">
        <v>42004</v>
      </c>
      <c r="D97" s="4" t="s">
        <v>6</v>
      </c>
      <c r="E97" s="1"/>
      <c r="F97" s="21" t="s">
        <v>169</v>
      </c>
      <c r="G97" s="93">
        <v>140305.59</v>
      </c>
      <c r="H97" s="150" t="s">
        <v>257</v>
      </c>
      <c r="I97" s="11"/>
      <c r="J97" s="90"/>
      <c r="K97" s="1"/>
    </row>
    <row r="98" spans="1:11" outlineLevel="1" x14ac:dyDescent="0.2">
      <c r="A98" s="12">
        <v>10</v>
      </c>
      <c r="B98" s="4" t="s">
        <v>170</v>
      </c>
      <c r="C98" s="20">
        <v>42004</v>
      </c>
      <c r="D98" s="4" t="s">
        <v>6</v>
      </c>
      <c r="E98" s="1"/>
      <c r="F98" s="21" t="s">
        <v>171</v>
      </c>
      <c r="G98" s="93">
        <v>140305.59</v>
      </c>
      <c r="H98" s="150"/>
      <c r="I98" s="11"/>
      <c r="J98" s="90"/>
      <c r="K98" s="1"/>
    </row>
    <row r="99" spans="1:11" outlineLevel="1" x14ac:dyDescent="0.2">
      <c r="A99" s="12">
        <v>11</v>
      </c>
      <c r="B99" s="4" t="s">
        <v>176</v>
      </c>
      <c r="C99" s="20">
        <v>42002</v>
      </c>
      <c r="D99" s="4" t="s">
        <v>6</v>
      </c>
      <c r="E99" s="3"/>
      <c r="F99" s="21" t="s">
        <v>177</v>
      </c>
      <c r="G99" s="93">
        <v>139746.97</v>
      </c>
      <c r="H99" s="150"/>
      <c r="I99" s="11"/>
      <c r="J99" s="90"/>
      <c r="K99" s="1"/>
    </row>
    <row r="100" spans="1:11" s="122" customFormat="1" outlineLevel="1" x14ac:dyDescent="0.2">
      <c r="A100" s="12">
        <v>12</v>
      </c>
      <c r="B100" s="133" t="s">
        <v>307</v>
      </c>
      <c r="C100" s="134">
        <v>42026</v>
      </c>
      <c r="D100" s="132" t="s">
        <v>306</v>
      </c>
      <c r="E100" s="3"/>
      <c r="F100" s="95" t="s">
        <v>302</v>
      </c>
      <c r="G100" s="338">
        <v>153711.5</v>
      </c>
      <c r="H100" s="150" t="s">
        <v>258</v>
      </c>
      <c r="I100" s="27"/>
      <c r="J100" s="90"/>
      <c r="K100" s="1"/>
    </row>
    <row r="101" spans="1:11" s="122" customFormat="1" outlineLevel="1" x14ac:dyDescent="0.2">
      <c r="A101" s="12">
        <v>13</v>
      </c>
      <c r="B101" s="133" t="s">
        <v>308</v>
      </c>
      <c r="C101" s="134">
        <v>42032</v>
      </c>
      <c r="D101" s="132" t="s">
        <v>272</v>
      </c>
      <c r="E101" s="3"/>
      <c r="F101" s="95" t="s">
        <v>303</v>
      </c>
      <c r="G101" s="338">
        <v>167890.82</v>
      </c>
      <c r="H101" s="150"/>
      <c r="I101" s="27"/>
      <c r="J101" s="90"/>
      <c r="K101" s="1"/>
    </row>
    <row r="102" spans="1:11" s="122" customFormat="1" outlineLevel="1" x14ac:dyDescent="0.2">
      <c r="A102" s="12">
        <v>14</v>
      </c>
      <c r="B102" s="133" t="s">
        <v>309</v>
      </c>
      <c r="C102" s="134">
        <v>42035</v>
      </c>
      <c r="D102" s="132" t="s">
        <v>6</v>
      </c>
      <c r="E102" s="3"/>
      <c r="F102" s="95" t="s">
        <v>304</v>
      </c>
      <c r="G102" s="338">
        <v>156409.04</v>
      </c>
      <c r="H102" s="150"/>
      <c r="I102" s="27"/>
      <c r="J102" s="90"/>
      <c r="K102" s="1"/>
    </row>
    <row r="103" spans="1:11" s="122" customFormat="1" outlineLevel="1" x14ac:dyDescent="0.2">
      <c r="A103" s="12">
        <v>15</v>
      </c>
      <c r="B103" s="133" t="s">
        <v>214</v>
      </c>
      <c r="C103" s="134">
        <v>42035</v>
      </c>
      <c r="D103" s="132" t="s">
        <v>6</v>
      </c>
      <c r="E103" s="3"/>
      <c r="F103" s="95" t="s">
        <v>305</v>
      </c>
      <c r="G103" s="338">
        <v>167890.82</v>
      </c>
      <c r="H103" s="150" t="s">
        <v>259</v>
      </c>
      <c r="I103" s="27"/>
      <c r="J103" s="90"/>
      <c r="K103" s="1"/>
    </row>
    <row r="104" spans="1:11" s="122" customFormat="1" outlineLevel="1" x14ac:dyDescent="0.2">
      <c r="A104" s="12"/>
      <c r="B104" s="4"/>
      <c r="C104" s="20"/>
      <c r="D104" s="4"/>
      <c r="E104" s="3"/>
      <c r="F104" s="21"/>
      <c r="G104" s="93"/>
      <c r="H104" s="150"/>
      <c r="I104" s="27"/>
      <c r="J104" s="90"/>
      <c r="K104" s="1"/>
    </row>
    <row r="105" spans="1:11" x14ac:dyDescent="0.2">
      <c r="A105" s="12" t="s">
        <v>181</v>
      </c>
      <c r="B105" s="12"/>
      <c r="C105" s="44"/>
      <c r="D105" s="12" t="s">
        <v>182</v>
      </c>
      <c r="E105" s="24"/>
      <c r="F105" s="34"/>
      <c r="G105" s="92">
        <f>+SUM(G106:G111)</f>
        <v>1348501.1999999997</v>
      </c>
      <c r="H105" s="150">
        <v>6</v>
      </c>
      <c r="I105" s="136">
        <v>1348523.6100000008</v>
      </c>
      <c r="J105" s="349">
        <f>+G105-I105</f>
        <v>-22.410000001080334</v>
      </c>
      <c r="K105" s="1"/>
    </row>
    <row r="106" spans="1:11" outlineLevel="1" x14ac:dyDescent="0.2">
      <c r="A106" s="12">
        <v>1</v>
      </c>
      <c r="B106" s="4" t="s">
        <v>188</v>
      </c>
      <c r="C106" s="20">
        <v>42002</v>
      </c>
      <c r="D106" s="4" t="s">
        <v>6</v>
      </c>
      <c r="E106" s="3"/>
      <c r="F106" s="21" t="s">
        <v>189</v>
      </c>
      <c r="G106" s="93">
        <v>225004.51</v>
      </c>
      <c r="H106" s="150"/>
      <c r="I106" s="18"/>
      <c r="J106" s="350"/>
      <c r="K106" s="1"/>
    </row>
    <row r="107" spans="1:11" outlineLevel="1" x14ac:dyDescent="0.2">
      <c r="A107" s="12">
        <v>2</v>
      </c>
      <c r="B107" s="4" t="s">
        <v>192</v>
      </c>
      <c r="C107" s="20">
        <v>42002</v>
      </c>
      <c r="D107" s="4" t="s">
        <v>6</v>
      </c>
      <c r="E107" s="3"/>
      <c r="F107" s="21" t="s">
        <v>193</v>
      </c>
      <c r="G107" s="93">
        <v>224666.58</v>
      </c>
      <c r="H107" s="150"/>
      <c r="I107" s="18"/>
      <c r="J107" s="350"/>
      <c r="K107" s="1"/>
    </row>
    <row r="108" spans="1:11" s="135" customFormat="1" outlineLevel="1" x14ac:dyDescent="0.2">
      <c r="A108" s="12">
        <v>3</v>
      </c>
      <c r="B108" s="137" t="s">
        <v>315</v>
      </c>
      <c r="C108" s="138">
        <v>42031</v>
      </c>
      <c r="D108" s="139" t="s">
        <v>310</v>
      </c>
      <c r="E108" s="3"/>
      <c r="F108" s="95" t="s">
        <v>311</v>
      </c>
      <c r="G108" s="338">
        <v>224666.58</v>
      </c>
      <c r="H108" s="150"/>
      <c r="I108" s="18"/>
      <c r="J108" s="350"/>
      <c r="K108" s="1"/>
    </row>
    <row r="109" spans="1:11" s="135" customFormat="1" outlineLevel="1" x14ac:dyDescent="0.2">
      <c r="A109" s="12">
        <v>4</v>
      </c>
      <c r="B109" s="137" t="s">
        <v>316</v>
      </c>
      <c r="C109" s="138">
        <v>42031</v>
      </c>
      <c r="D109" s="139" t="s">
        <v>310</v>
      </c>
      <c r="E109" s="3"/>
      <c r="F109" s="95" t="s">
        <v>312</v>
      </c>
      <c r="G109" s="338">
        <v>224666.58</v>
      </c>
      <c r="H109" s="150"/>
      <c r="I109" s="18"/>
      <c r="J109" s="350"/>
      <c r="K109" s="1"/>
    </row>
    <row r="110" spans="1:11" s="135" customFormat="1" outlineLevel="1" x14ac:dyDescent="0.2">
      <c r="A110" s="12">
        <v>5</v>
      </c>
      <c r="B110" s="137" t="s">
        <v>317</v>
      </c>
      <c r="C110" s="138">
        <v>42031</v>
      </c>
      <c r="D110" s="139" t="s">
        <v>310</v>
      </c>
      <c r="E110" s="3"/>
      <c r="F110" s="95" t="s">
        <v>313</v>
      </c>
      <c r="G110" s="338">
        <v>224666.58</v>
      </c>
      <c r="H110" s="150" t="s">
        <v>256</v>
      </c>
      <c r="I110" s="18"/>
      <c r="J110" s="350"/>
      <c r="K110" s="1"/>
    </row>
    <row r="111" spans="1:11" s="135" customFormat="1" outlineLevel="1" x14ac:dyDescent="0.2">
      <c r="A111" s="12">
        <v>6</v>
      </c>
      <c r="B111" s="137" t="s">
        <v>318</v>
      </c>
      <c r="C111" s="138">
        <v>42033</v>
      </c>
      <c r="D111" s="139" t="s">
        <v>6</v>
      </c>
      <c r="E111" s="3"/>
      <c r="F111" s="95" t="s">
        <v>314</v>
      </c>
      <c r="G111" s="338">
        <v>224830.37</v>
      </c>
      <c r="H111" s="150"/>
      <c r="I111" s="18"/>
      <c r="J111" s="350"/>
      <c r="K111" s="1"/>
    </row>
    <row r="112" spans="1:11" s="140" customFormat="1" outlineLevel="1" x14ac:dyDescent="0.2">
      <c r="A112" s="12"/>
      <c r="C112" s="141"/>
      <c r="E112" s="3"/>
      <c r="F112" s="95"/>
      <c r="G112" s="338"/>
      <c r="H112" s="150"/>
      <c r="I112" s="18"/>
      <c r="J112" s="350"/>
      <c r="K112" s="1"/>
    </row>
    <row r="113" spans="1:11" x14ac:dyDescent="0.2">
      <c r="A113" s="12" t="s">
        <v>205</v>
      </c>
      <c r="B113" s="12"/>
      <c r="C113" s="44"/>
      <c r="D113" s="12" t="s">
        <v>206</v>
      </c>
      <c r="E113" s="24"/>
      <c r="F113" s="34"/>
      <c r="G113" s="92">
        <f>+G114</f>
        <v>262769.90000000002</v>
      </c>
      <c r="H113" s="150">
        <v>1</v>
      </c>
      <c r="I113" s="143">
        <v>262769.90999999986</v>
      </c>
      <c r="J113" s="349">
        <f>+G113-I113</f>
        <v>-9.999999834690243E-3</v>
      </c>
      <c r="K113" s="1"/>
    </row>
    <row r="114" spans="1:11" outlineLevel="1" x14ac:dyDescent="0.2">
      <c r="A114" s="12">
        <v>1</v>
      </c>
      <c r="B114" s="4" t="s">
        <v>210</v>
      </c>
      <c r="C114" s="20">
        <v>42000</v>
      </c>
      <c r="D114" s="4" t="s">
        <v>6</v>
      </c>
      <c r="E114" s="24"/>
      <c r="F114" s="21" t="s">
        <v>211</v>
      </c>
      <c r="G114" s="93">
        <v>262769.90000000002</v>
      </c>
      <c r="H114" s="150" t="s">
        <v>256</v>
      </c>
      <c r="I114" s="49"/>
      <c r="J114" s="350"/>
      <c r="K114" s="1"/>
    </row>
    <row r="115" spans="1:11" outlineLevel="1" x14ac:dyDescent="0.2">
      <c r="A115" s="12"/>
      <c r="B115" s="1"/>
      <c r="C115" s="20"/>
      <c r="D115" s="1"/>
      <c r="E115" s="24"/>
      <c r="F115" s="6"/>
      <c r="G115" s="93"/>
      <c r="H115" s="150"/>
      <c r="I115" s="49"/>
      <c r="J115" s="350"/>
      <c r="K115" s="1"/>
    </row>
    <row r="116" spans="1:11" x14ac:dyDescent="0.2">
      <c r="A116" s="12" t="s">
        <v>212</v>
      </c>
      <c r="B116" s="12"/>
      <c r="C116" s="44"/>
      <c r="D116" s="12" t="s">
        <v>213</v>
      </c>
      <c r="E116" s="24"/>
      <c r="F116" s="34"/>
      <c r="G116" s="92">
        <f>+SUM(G117:G120)</f>
        <v>648552.57000000007</v>
      </c>
      <c r="H116" s="150">
        <v>4</v>
      </c>
      <c r="I116" s="149">
        <v>648552.56999999995</v>
      </c>
      <c r="J116" s="349">
        <f>+G116-I116</f>
        <v>0</v>
      </c>
      <c r="K116" s="1"/>
    </row>
    <row r="117" spans="1:11" outlineLevel="1" x14ac:dyDescent="0.2">
      <c r="A117" s="12">
        <v>1</v>
      </c>
      <c r="B117" s="4" t="s">
        <v>216</v>
      </c>
      <c r="C117" s="5">
        <v>41968</v>
      </c>
      <c r="D117" s="4" t="s">
        <v>6</v>
      </c>
      <c r="E117" s="3"/>
      <c r="F117" s="21" t="s">
        <v>217</v>
      </c>
      <c r="G117" s="93">
        <v>164109.04</v>
      </c>
      <c r="H117" s="150"/>
      <c r="I117" s="11"/>
      <c r="J117" s="350"/>
      <c r="K117" s="1"/>
    </row>
    <row r="118" spans="1:11" outlineLevel="1" x14ac:dyDescent="0.2">
      <c r="A118" s="12">
        <v>2</v>
      </c>
      <c r="B118" s="4" t="s">
        <v>224</v>
      </c>
      <c r="C118" s="20">
        <v>42002</v>
      </c>
      <c r="D118" s="4" t="s">
        <v>225</v>
      </c>
      <c r="E118" s="3"/>
      <c r="F118" s="21" t="s">
        <v>226</v>
      </c>
      <c r="G118" s="93">
        <v>156573.71</v>
      </c>
      <c r="H118" s="152" t="s">
        <v>258</v>
      </c>
      <c r="I118" s="11"/>
      <c r="J118" s="90"/>
      <c r="K118" s="1"/>
    </row>
    <row r="119" spans="1:11" s="142" customFormat="1" outlineLevel="1" x14ac:dyDescent="0.2">
      <c r="A119" s="12">
        <v>3</v>
      </c>
      <c r="B119" s="146" t="s">
        <v>321</v>
      </c>
      <c r="C119" s="147">
        <v>42035</v>
      </c>
      <c r="D119" s="144" t="s">
        <v>6</v>
      </c>
      <c r="E119" s="3"/>
      <c r="F119" s="95" t="s">
        <v>319</v>
      </c>
      <c r="G119" s="145">
        <v>163934.91</v>
      </c>
      <c r="H119" s="152" t="s">
        <v>256</v>
      </c>
      <c r="I119" s="11"/>
      <c r="J119" s="90"/>
      <c r="K119" s="1"/>
    </row>
    <row r="120" spans="1:11" s="142" customFormat="1" outlineLevel="1" x14ac:dyDescent="0.2">
      <c r="A120" s="12">
        <v>4</v>
      </c>
      <c r="B120" s="146" t="s">
        <v>322</v>
      </c>
      <c r="C120" s="147">
        <v>42035</v>
      </c>
      <c r="D120" s="144" t="s">
        <v>6</v>
      </c>
      <c r="E120" s="3"/>
      <c r="F120" s="95" t="s">
        <v>320</v>
      </c>
      <c r="G120" s="145">
        <v>163934.91</v>
      </c>
      <c r="H120" s="152" t="s">
        <v>257</v>
      </c>
      <c r="I120" s="11"/>
      <c r="J120" s="90"/>
      <c r="K120" s="1"/>
    </row>
    <row r="121" spans="1:11" s="142" customFormat="1" outlineLevel="1" x14ac:dyDescent="0.2">
      <c r="A121" s="12"/>
      <c r="B121" s="4"/>
      <c r="C121" s="20"/>
      <c r="D121" s="4"/>
      <c r="E121" s="3"/>
      <c r="F121" s="21"/>
      <c r="G121" s="93"/>
      <c r="H121" s="152"/>
      <c r="I121" s="11"/>
      <c r="J121" s="90"/>
      <c r="K121" s="1"/>
    </row>
    <row r="122" spans="1:11" outlineLevel="1" x14ac:dyDescent="0.2">
      <c r="A122" s="36"/>
      <c r="B122" s="55"/>
      <c r="C122" s="56"/>
      <c r="D122" s="55"/>
      <c r="E122" s="57"/>
      <c r="F122" s="96"/>
      <c r="G122" s="92"/>
      <c r="H122" s="150"/>
      <c r="I122" s="11"/>
      <c r="J122" s="127"/>
      <c r="K122" s="1"/>
    </row>
    <row r="123" spans="1:11" x14ac:dyDescent="0.2">
      <c r="A123" s="12"/>
      <c r="B123" s="14"/>
      <c r="C123" s="58"/>
      <c r="D123" s="14"/>
      <c r="E123" s="37"/>
      <c r="F123" s="36"/>
      <c r="G123" s="92"/>
      <c r="H123" s="150"/>
      <c r="I123" s="11"/>
      <c r="J123" s="127"/>
      <c r="K123" s="1"/>
    </row>
    <row r="124" spans="1:11" x14ac:dyDescent="0.2">
      <c r="A124" s="14"/>
      <c r="B124" s="14"/>
      <c r="D124" s="334" t="s">
        <v>227</v>
      </c>
      <c r="E124" s="334"/>
      <c r="F124" s="334"/>
      <c r="G124" s="92">
        <f>+G116+G113+G105+G87+G82+G75+G64+G54+G45+G30+G7</f>
        <v>19879749.229999997</v>
      </c>
      <c r="H124" s="150">
        <f>+SUM(H6:H116)</f>
        <v>83</v>
      </c>
      <c r="I124" s="11">
        <f>+I116+I113+I105+I87+I82+I75+I64+I54+I45+I30+I7</f>
        <v>19879616.330000002</v>
      </c>
      <c r="J124" s="349">
        <f>+G124-I124</f>
        <v>132.89999999478459</v>
      </c>
      <c r="K124" s="1"/>
    </row>
    <row r="125" spans="1:11" s="148" customFormat="1" x14ac:dyDescent="0.2">
      <c r="A125" s="14"/>
      <c r="B125" s="14"/>
      <c r="C125" s="25"/>
      <c r="D125" s="25"/>
      <c r="E125" s="25"/>
      <c r="F125" s="34"/>
      <c r="G125" s="90"/>
      <c r="H125" s="150"/>
      <c r="I125" s="11"/>
      <c r="J125" s="350"/>
      <c r="K125" s="1"/>
    </row>
    <row r="126" spans="1:11" s="148" customFormat="1" x14ac:dyDescent="0.2">
      <c r="A126" s="14"/>
      <c r="B126" s="14"/>
      <c r="C126" s="25"/>
      <c r="D126" s="25"/>
      <c r="E126" s="25"/>
      <c r="F126" s="34"/>
      <c r="G126" s="90"/>
      <c r="H126" s="150"/>
      <c r="I126" s="11"/>
      <c r="J126" s="350"/>
      <c r="K126" s="1"/>
    </row>
    <row r="127" spans="1:11" x14ac:dyDescent="0.2">
      <c r="A127" s="14"/>
      <c r="B127" s="14"/>
      <c r="C127" s="36"/>
      <c r="D127" s="14"/>
      <c r="E127" s="14"/>
      <c r="F127" s="36"/>
      <c r="G127" s="92"/>
      <c r="H127" s="22"/>
      <c r="I127" s="11"/>
      <c r="J127" s="127"/>
      <c r="K127" s="1"/>
    </row>
    <row r="128" spans="1:11" x14ac:dyDescent="0.2">
      <c r="A128" s="16" t="s">
        <v>228</v>
      </c>
      <c r="B128" s="16"/>
      <c r="C128" s="59"/>
      <c r="D128" s="16" t="s">
        <v>229</v>
      </c>
      <c r="E128" s="60"/>
      <c r="F128" s="111"/>
      <c r="G128" s="92">
        <f>+SUM(G129:G133)</f>
        <v>742000</v>
      </c>
      <c r="H128" s="23">
        <v>5</v>
      </c>
      <c r="I128" s="164">
        <v>742000</v>
      </c>
      <c r="J128" s="128">
        <f>+G128-I128</f>
        <v>0</v>
      </c>
      <c r="K128" s="1"/>
    </row>
    <row r="129" spans="1:11" outlineLevel="1" x14ac:dyDescent="0.2">
      <c r="A129" s="16">
        <v>1</v>
      </c>
      <c r="B129" s="4"/>
      <c r="C129" s="17"/>
      <c r="D129" s="4"/>
      <c r="E129" s="4"/>
      <c r="F129" s="21"/>
      <c r="G129" s="92"/>
      <c r="H129" s="30"/>
      <c r="I129" s="10"/>
      <c r="J129" s="127"/>
      <c r="K129" s="1"/>
    </row>
    <row r="130" spans="1:11" outlineLevel="1" x14ac:dyDescent="0.2">
      <c r="A130" s="16">
        <v>2</v>
      </c>
      <c r="B130" s="4" t="s">
        <v>233</v>
      </c>
      <c r="C130" s="5">
        <v>41953</v>
      </c>
      <c r="D130" s="4" t="s">
        <v>234</v>
      </c>
      <c r="E130" s="1"/>
      <c r="F130" s="21" t="s">
        <v>235</v>
      </c>
      <c r="G130" s="93">
        <v>205000</v>
      </c>
      <c r="H130" s="30"/>
      <c r="I130" s="11"/>
      <c r="J130" s="127"/>
      <c r="K130" s="1"/>
    </row>
    <row r="131" spans="1:11" outlineLevel="1" x14ac:dyDescent="0.2">
      <c r="A131" s="16">
        <v>3</v>
      </c>
      <c r="B131" s="4" t="s">
        <v>241</v>
      </c>
      <c r="C131" s="20">
        <v>42000</v>
      </c>
      <c r="D131" s="4" t="s">
        <v>242</v>
      </c>
      <c r="E131" s="1"/>
      <c r="F131" s="21" t="s">
        <v>243</v>
      </c>
      <c r="G131" s="93">
        <v>180000</v>
      </c>
      <c r="H131" s="30" t="s">
        <v>257</v>
      </c>
      <c r="I131" s="11"/>
      <c r="J131" s="127"/>
      <c r="K131" s="1"/>
    </row>
    <row r="132" spans="1:11" s="155" customFormat="1" outlineLevel="1" x14ac:dyDescent="0.2">
      <c r="A132" s="16">
        <v>4</v>
      </c>
      <c r="B132" s="157" t="s">
        <v>323</v>
      </c>
      <c r="C132" s="158">
        <v>42006</v>
      </c>
      <c r="D132" s="159" t="s">
        <v>324</v>
      </c>
      <c r="E132" s="1"/>
      <c r="F132" s="95" t="s">
        <v>325</v>
      </c>
      <c r="G132" s="338">
        <v>182000</v>
      </c>
      <c r="H132" s="30"/>
      <c r="I132" s="11"/>
      <c r="J132" s="127"/>
      <c r="K132" s="1"/>
    </row>
    <row r="133" spans="1:11" s="155" customFormat="1" outlineLevel="1" x14ac:dyDescent="0.2">
      <c r="A133" s="16">
        <v>5</v>
      </c>
      <c r="B133" s="161" t="s">
        <v>328</v>
      </c>
      <c r="C133" s="162">
        <v>42026</v>
      </c>
      <c r="D133" s="160" t="s">
        <v>326</v>
      </c>
      <c r="E133" s="1"/>
      <c r="F133" s="95" t="s">
        <v>327</v>
      </c>
      <c r="G133" s="338">
        <v>175000</v>
      </c>
      <c r="H133" s="30" t="s">
        <v>256</v>
      </c>
      <c r="I133" s="11"/>
      <c r="J133" s="127"/>
      <c r="K133" s="1"/>
    </row>
    <row r="134" spans="1:11" s="148" customFormat="1" outlineLevel="1" x14ac:dyDescent="0.2">
      <c r="A134" s="16"/>
      <c r="B134" s="4"/>
      <c r="C134" s="20"/>
      <c r="D134" s="4"/>
      <c r="E134" s="1"/>
      <c r="F134" s="21"/>
      <c r="G134" s="93"/>
      <c r="H134" s="30"/>
      <c r="I134" s="11"/>
      <c r="J134" s="127"/>
      <c r="K134" s="1"/>
    </row>
    <row r="135" spans="1:11" outlineLevel="1" x14ac:dyDescent="0.2">
      <c r="A135" s="16"/>
      <c r="B135" s="1"/>
      <c r="C135" s="20"/>
      <c r="D135" s="1"/>
      <c r="E135" s="1"/>
      <c r="F135" s="6"/>
      <c r="G135" s="93"/>
      <c r="H135" s="30"/>
      <c r="I135" s="11"/>
      <c r="J135" s="127"/>
      <c r="K135" s="1"/>
    </row>
    <row r="136" spans="1:11" x14ac:dyDescent="0.2">
      <c r="A136" s="12" t="s">
        <v>244</v>
      </c>
      <c r="B136" s="12"/>
      <c r="C136" s="65"/>
      <c r="D136" s="12" t="s">
        <v>245</v>
      </c>
      <c r="E136" s="24"/>
      <c r="F136" s="34"/>
      <c r="G136" s="338">
        <f>+SUM(G137:G139)</f>
        <v>535000</v>
      </c>
      <c r="H136" s="22">
        <v>2</v>
      </c>
      <c r="I136" s="175">
        <v>535000</v>
      </c>
      <c r="J136" s="349">
        <f>+G136-I136</f>
        <v>0</v>
      </c>
      <c r="K136" s="1"/>
    </row>
    <row r="137" spans="1:11" outlineLevel="1" x14ac:dyDescent="0.2">
      <c r="A137" s="12">
        <v>1</v>
      </c>
      <c r="B137" s="4" t="s">
        <v>246</v>
      </c>
      <c r="C137" s="20">
        <v>41983</v>
      </c>
      <c r="D137" s="4" t="s">
        <v>247</v>
      </c>
      <c r="E137" s="4"/>
      <c r="F137" s="21" t="s">
        <v>248</v>
      </c>
      <c r="G137" s="93">
        <v>150000</v>
      </c>
      <c r="H137" s="166"/>
      <c r="I137" s="18"/>
      <c r="J137" s="125"/>
      <c r="K137" s="1"/>
    </row>
    <row r="138" spans="1:11" outlineLevel="1" x14ac:dyDescent="0.2">
      <c r="A138" s="12">
        <v>2</v>
      </c>
      <c r="B138" s="4" t="s">
        <v>249</v>
      </c>
      <c r="C138" s="20">
        <v>41983</v>
      </c>
      <c r="D138" s="4" t="s">
        <v>236</v>
      </c>
      <c r="E138" s="3"/>
      <c r="F138" s="21" t="s">
        <v>250</v>
      </c>
      <c r="G138" s="93">
        <v>185000</v>
      </c>
      <c r="H138" s="166"/>
      <c r="I138" s="18"/>
      <c r="J138" s="125"/>
      <c r="K138" s="1"/>
    </row>
    <row r="139" spans="1:11" s="165" customFormat="1" outlineLevel="1" x14ac:dyDescent="0.2">
      <c r="A139" s="12">
        <v>3</v>
      </c>
      <c r="B139" s="170" t="s">
        <v>329</v>
      </c>
      <c r="C139" s="171">
        <v>42031</v>
      </c>
      <c r="D139" s="172" t="s">
        <v>330</v>
      </c>
      <c r="E139" s="3"/>
      <c r="F139" s="95" t="s">
        <v>331</v>
      </c>
      <c r="G139" s="173">
        <v>200000</v>
      </c>
      <c r="H139" s="166" t="s">
        <v>256</v>
      </c>
      <c r="I139" s="18"/>
      <c r="J139" s="125"/>
      <c r="K139" s="1"/>
    </row>
    <row r="140" spans="1:11" s="163" customFormat="1" outlineLevel="1" x14ac:dyDescent="0.2">
      <c r="A140" s="12"/>
      <c r="B140" s="4"/>
      <c r="C140" s="20"/>
      <c r="D140" s="4"/>
      <c r="E140" s="3"/>
      <c r="F140" s="21"/>
      <c r="G140" s="93"/>
      <c r="H140" s="166"/>
      <c r="I140" s="18"/>
      <c r="J140" s="125"/>
      <c r="K140" s="1"/>
    </row>
    <row r="141" spans="1:11" s="163" customFormat="1" x14ac:dyDescent="0.2">
      <c r="A141" s="12"/>
      <c r="B141" s="4"/>
      <c r="C141" s="20"/>
      <c r="D141" s="4"/>
      <c r="E141" s="3"/>
      <c r="F141" s="21"/>
      <c r="G141" s="93"/>
      <c r="H141" s="166"/>
      <c r="I141" s="18"/>
      <c r="J141" s="125"/>
      <c r="K141" s="1"/>
    </row>
    <row r="142" spans="1:11" x14ac:dyDescent="0.2">
      <c r="A142" s="14"/>
      <c r="B142" s="14"/>
      <c r="C142" s="362" t="s">
        <v>251</v>
      </c>
      <c r="D142" s="362"/>
      <c r="E142" s="362"/>
      <c r="F142" s="362"/>
      <c r="G142" s="92">
        <f>+G124+G128+G136</f>
        <v>21156749.229999997</v>
      </c>
      <c r="H142" s="167">
        <v>76</v>
      </c>
      <c r="I142" s="18"/>
      <c r="J142" s="125"/>
      <c r="K142" s="1"/>
    </row>
    <row r="143" spans="1:11" ht="12" thickBot="1" x14ac:dyDescent="0.25">
      <c r="A143" s="14"/>
      <c r="B143" s="14"/>
      <c r="C143" s="36"/>
      <c r="D143" s="362" t="s">
        <v>252</v>
      </c>
      <c r="E143" s="362"/>
      <c r="F143" s="36"/>
      <c r="G143" s="348">
        <f>19879616.32+1277000</f>
        <v>21156616.32</v>
      </c>
      <c r="H143" s="166"/>
      <c r="I143" s="18"/>
      <c r="J143" s="125"/>
      <c r="K143" s="1"/>
    </row>
    <row r="144" spans="1:11" ht="12" thickTop="1" x14ac:dyDescent="0.2">
      <c r="A144" s="14"/>
      <c r="B144" s="14"/>
      <c r="C144" s="36"/>
      <c r="D144" s="14"/>
      <c r="E144" s="37"/>
      <c r="F144" s="36"/>
      <c r="G144" s="90">
        <f>+G142-G143</f>
        <v>132.90999999642372</v>
      </c>
      <c r="H144" s="22"/>
      <c r="I144" s="11"/>
      <c r="J144" s="125"/>
      <c r="K144" s="1"/>
    </row>
    <row r="145" spans="1:11" x14ac:dyDescent="0.2">
      <c r="A145" s="14"/>
      <c r="B145" s="14"/>
      <c r="C145" s="36"/>
      <c r="D145" s="14"/>
      <c r="E145" s="37"/>
      <c r="F145" s="36"/>
      <c r="G145" s="92"/>
      <c r="H145" s="22"/>
      <c r="I145" s="19"/>
      <c r="J145" s="129"/>
      <c r="K145" s="1"/>
    </row>
    <row r="146" spans="1:11" x14ac:dyDescent="0.2">
      <c r="A146" s="14"/>
      <c r="B146" s="14"/>
      <c r="C146" s="36"/>
      <c r="D146" s="14"/>
      <c r="E146" s="14"/>
      <c r="F146" s="36"/>
      <c r="G146" s="92"/>
      <c r="H146" s="22"/>
      <c r="I146" s="19"/>
      <c r="J146" s="129"/>
      <c r="K146" s="1"/>
    </row>
    <row r="147" spans="1:11" x14ac:dyDescent="0.2">
      <c r="A147" s="14"/>
      <c r="B147" s="14"/>
      <c r="C147" s="36"/>
      <c r="D147" s="14"/>
      <c r="E147" s="14"/>
      <c r="F147" s="36"/>
      <c r="G147" s="92"/>
      <c r="H147" s="22"/>
      <c r="I147" s="19"/>
      <c r="J147" s="129"/>
      <c r="K147" s="1"/>
    </row>
    <row r="148" spans="1:11" x14ac:dyDescent="0.2">
      <c r="A148" s="14"/>
      <c r="B148" s="14"/>
      <c r="C148" s="36"/>
      <c r="D148" s="12" t="s">
        <v>253</v>
      </c>
      <c r="E148" s="41">
        <f>+H124+H128+H136</f>
        <v>90</v>
      </c>
      <c r="F148" s="36"/>
      <c r="G148" s="92"/>
      <c r="H148" s="22"/>
      <c r="I148" s="19"/>
      <c r="J148" s="129"/>
      <c r="K148" s="1"/>
    </row>
    <row r="149" spans="1:11" x14ac:dyDescent="0.2">
      <c r="A149" s="14"/>
      <c r="B149" s="14"/>
      <c r="C149" s="36"/>
      <c r="D149" s="12" t="s">
        <v>254</v>
      </c>
      <c r="E149" s="41">
        <f>+H124</f>
        <v>83</v>
      </c>
      <c r="F149" s="36"/>
      <c r="G149" s="92"/>
      <c r="H149" s="156"/>
      <c r="I149" s="19"/>
      <c r="J149" s="129"/>
      <c r="K149" s="1"/>
    </row>
    <row r="150" spans="1:11" x14ac:dyDescent="0.2">
      <c r="A150" s="14"/>
      <c r="B150" s="14"/>
      <c r="C150" s="36"/>
      <c r="D150" s="12" t="s">
        <v>255</v>
      </c>
      <c r="E150" s="12">
        <f>+H136+H128</f>
        <v>7</v>
      </c>
      <c r="F150" s="36"/>
      <c r="G150" s="92"/>
      <c r="H150" s="22"/>
      <c r="I150" s="8"/>
      <c r="J150" s="129"/>
      <c r="K150" s="1"/>
    </row>
    <row r="151" spans="1:11" x14ac:dyDescent="0.2">
      <c r="A151" s="14"/>
      <c r="B151" s="14"/>
      <c r="C151" s="36"/>
      <c r="D151" s="14"/>
      <c r="E151" s="14"/>
      <c r="F151" s="36"/>
      <c r="G151" s="92"/>
      <c r="H151" s="168"/>
      <c r="I151" s="8"/>
      <c r="J151" s="129"/>
      <c r="K151" s="1"/>
    </row>
    <row r="152" spans="1:11" x14ac:dyDescent="0.2">
      <c r="A152" s="69"/>
      <c r="B152" s="69"/>
      <c r="C152" s="70"/>
      <c r="D152" s="69"/>
      <c r="E152" s="69"/>
      <c r="F152" s="70"/>
      <c r="G152" s="92"/>
      <c r="H152" s="23"/>
      <c r="I152" s="8"/>
      <c r="J152" s="91"/>
      <c r="K152" s="1"/>
    </row>
  </sheetData>
  <mergeCells count="4">
    <mergeCell ref="A2:J2"/>
    <mergeCell ref="A3:J3"/>
    <mergeCell ref="C142:F142"/>
    <mergeCell ref="D143:E143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H1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11" workbookViewId="0">
      <selection sqref="A1:J141"/>
    </sheetView>
  </sheetViews>
  <sheetFormatPr baseColWidth="10" defaultRowHeight="11.25" outlineLevelRow="1" x14ac:dyDescent="0.2"/>
  <cols>
    <col min="1" max="2" width="6.7109375" style="177" bestFit="1" customWidth="1"/>
    <col min="3" max="3" width="8.7109375" style="177" bestFit="1" customWidth="1"/>
    <col min="4" max="4" width="33.42578125" style="177" bestFit="1" customWidth="1"/>
    <col min="5" max="5" width="3.140625" style="177" bestFit="1" customWidth="1"/>
    <col min="6" max="6" width="10" style="95" bestFit="1" customWidth="1"/>
    <col min="7" max="7" width="12" style="94" bestFit="1" customWidth="1"/>
    <col min="8" max="8" width="2.7109375" style="154" bestFit="1" customWidth="1"/>
    <col min="9" max="9" width="11.140625" style="177" bestFit="1" customWidth="1"/>
    <col min="10" max="10" width="8.140625" style="197" bestFit="1" customWidth="1"/>
    <col min="11" max="16384" width="11.42578125" style="177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379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25"/>
      <c r="B4" s="25"/>
      <c r="C4" s="34"/>
      <c r="D4" s="25"/>
      <c r="E4" s="25"/>
      <c r="F4" s="34"/>
      <c r="G4" s="92"/>
      <c r="H4" s="25"/>
      <c r="I4" s="25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+SUM(G9:G27)</f>
        <v>4038544.9699999993</v>
      </c>
      <c r="H7" s="150">
        <v>19</v>
      </c>
      <c r="I7" s="185">
        <v>4038354.43</v>
      </c>
      <c r="J7" s="124">
        <f>+G7-I7</f>
        <v>190.53999999910593</v>
      </c>
      <c r="K7" s="1"/>
    </row>
    <row r="8" spans="1:14" outlineLevel="1" x14ac:dyDescent="0.2">
      <c r="A8" s="12"/>
      <c r="B8" s="12"/>
      <c r="C8" s="34"/>
      <c r="D8" s="12"/>
      <c r="E8" s="24"/>
      <c r="F8" s="34"/>
      <c r="G8" s="90"/>
      <c r="H8" s="150"/>
      <c r="I8" s="179"/>
      <c r="J8" s="125"/>
      <c r="K8" s="1"/>
    </row>
    <row r="9" spans="1:14" outlineLevel="1" x14ac:dyDescent="0.2">
      <c r="A9" s="41">
        <v>1</v>
      </c>
      <c r="B9" s="4" t="s">
        <v>5</v>
      </c>
      <c r="C9" s="20">
        <v>41901</v>
      </c>
      <c r="D9" s="4" t="s">
        <v>6</v>
      </c>
      <c r="E9" s="4"/>
      <c r="F9" s="21" t="s">
        <v>7</v>
      </c>
      <c r="G9" s="93">
        <v>237052.74</v>
      </c>
      <c r="H9" s="150"/>
      <c r="I9" s="11"/>
      <c r="J9" s="125"/>
      <c r="K9" s="1"/>
    </row>
    <row r="10" spans="1:14" outlineLevel="1" x14ac:dyDescent="0.2">
      <c r="A10" s="41">
        <v>2</v>
      </c>
      <c r="B10" s="4" t="s">
        <v>10</v>
      </c>
      <c r="C10" s="20">
        <v>41941</v>
      </c>
      <c r="D10" s="4" t="s">
        <v>11</v>
      </c>
      <c r="E10" s="3"/>
      <c r="F10" s="21" t="s">
        <v>12</v>
      </c>
      <c r="G10" s="93">
        <v>207070.75</v>
      </c>
      <c r="H10" s="150"/>
      <c r="I10" s="11"/>
      <c r="J10" s="125"/>
      <c r="K10" s="1"/>
    </row>
    <row r="11" spans="1:14" outlineLevel="1" x14ac:dyDescent="0.2">
      <c r="A11" s="41">
        <v>3</v>
      </c>
      <c r="B11" s="4" t="s">
        <v>13</v>
      </c>
      <c r="C11" s="20">
        <v>41950</v>
      </c>
      <c r="D11" s="4" t="s">
        <v>6</v>
      </c>
      <c r="E11" s="1"/>
      <c r="F11" s="21" t="s">
        <v>14</v>
      </c>
      <c r="G11" s="93">
        <v>207070.75</v>
      </c>
      <c r="H11" s="150"/>
      <c r="I11" s="11"/>
      <c r="J11" s="125"/>
      <c r="K11" s="1"/>
    </row>
    <row r="12" spans="1:14" outlineLevel="1" x14ac:dyDescent="0.2">
      <c r="A12" s="41">
        <v>4</v>
      </c>
      <c r="B12" s="4" t="s">
        <v>21</v>
      </c>
      <c r="C12" s="20">
        <v>41988</v>
      </c>
      <c r="D12" s="4" t="s">
        <v>6</v>
      </c>
      <c r="E12" s="3"/>
      <c r="F12" s="21" t="s">
        <v>22</v>
      </c>
      <c r="G12" s="93">
        <v>220685.14</v>
      </c>
      <c r="H12" s="150"/>
      <c r="I12" s="11"/>
      <c r="J12" s="125"/>
      <c r="K12" s="1"/>
      <c r="L12" s="1"/>
      <c r="M12" s="1"/>
      <c r="N12" s="1"/>
    </row>
    <row r="13" spans="1:14" outlineLevel="1" x14ac:dyDescent="0.2">
      <c r="A13" s="41">
        <v>5</v>
      </c>
      <c r="B13" s="4" t="s">
        <v>25</v>
      </c>
      <c r="C13" s="20">
        <v>42002</v>
      </c>
      <c r="D13" s="4" t="s">
        <v>6</v>
      </c>
      <c r="E13" s="3"/>
      <c r="F13" s="21" t="s">
        <v>26</v>
      </c>
      <c r="G13" s="93">
        <v>182289.7</v>
      </c>
      <c r="H13" s="150"/>
      <c r="I13" s="11"/>
      <c r="J13" s="125"/>
      <c r="K13" s="1"/>
      <c r="L13" s="1"/>
      <c r="M13" s="1"/>
      <c r="N13" s="1"/>
    </row>
    <row r="14" spans="1:14" outlineLevel="1" x14ac:dyDescent="0.2">
      <c r="A14" s="41">
        <v>6</v>
      </c>
      <c r="B14" s="4" t="s">
        <v>27</v>
      </c>
      <c r="C14" s="20">
        <v>42004</v>
      </c>
      <c r="D14" s="4" t="s">
        <v>6</v>
      </c>
      <c r="E14" s="3"/>
      <c r="F14" s="21" t="s">
        <v>28</v>
      </c>
      <c r="G14" s="93">
        <v>174815.67</v>
      </c>
      <c r="H14" s="150"/>
      <c r="I14" s="11"/>
      <c r="J14" s="125"/>
      <c r="K14" s="1"/>
      <c r="L14" s="1"/>
      <c r="M14" s="1"/>
      <c r="N14" s="1"/>
    </row>
    <row r="15" spans="1:14" outlineLevel="1" x14ac:dyDescent="0.2">
      <c r="A15" s="41">
        <v>7</v>
      </c>
      <c r="B15" s="4" t="s">
        <v>33</v>
      </c>
      <c r="C15" s="20">
        <v>42004</v>
      </c>
      <c r="D15" s="4" t="s">
        <v>6</v>
      </c>
      <c r="E15" s="1"/>
      <c r="F15" s="21" t="s">
        <v>34</v>
      </c>
      <c r="G15" s="93">
        <v>207008.68</v>
      </c>
      <c r="H15" s="151" t="s">
        <v>256</v>
      </c>
      <c r="I15" s="27"/>
      <c r="J15" s="91"/>
      <c r="K15" s="1"/>
      <c r="L15" s="1"/>
      <c r="M15" s="1"/>
      <c r="N15" s="1"/>
    </row>
    <row r="16" spans="1:14" outlineLevel="1" x14ac:dyDescent="0.2">
      <c r="A16" s="41">
        <v>8</v>
      </c>
      <c r="B16" s="177" t="s">
        <v>265</v>
      </c>
      <c r="C16" s="178">
        <v>42014</v>
      </c>
      <c r="D16" s="177" t="s">
        <v>6</v>
      </c>
      <c r="E16" s="3"/>
      <c r="F16" s="95" t="s">
        <v>267</v>
      </c>
      <c r="G16" s="94">
        <v>236990.67</v>
      </c>
      <c r="H16" s="150"/>
      <c r="I16" s="11"/>
      <c r="J16" s="125"/>
      <c r="K16" s="1"/>
      <c r="L16" s="1"/>
      <c r="M16" s="1"/>
      <c r="N16" s="1"/>
    </row>
    <row r="17" spans="1:14" outlineLevel="1" x14ac:dyDescent="0.2">
      <c r="A17" s="41">
        <v>9</v>
      </c>
      <c r="B17" s="177" t="s">
        <v>266</v>
      </c>
      <c r="C17" s="178">
        <v>42014</v>
      </c>
      <c r="D17" s="177" t="s">
        <v>6</v>
      </c>
      <c r="E17" s="3"/>
      <c r="F17" s="95" t="s">
        <v>268</v>
      </c>
      <c r="G17" s="94">
        <v>207008.68</v>
      </c>
      <c r="H17" s="150"/>
      <c r="I17" s="11"/>
      <c r="J17" s="125"/>
      <c r="K17" s="1"/>
      <c r="L17" s="1"/>
      <c r="M17" s="1"/>
      <c r="N17" s="1"/>
    </row>
    <row r="18" spans="1:14" outlineLevel="1" x14ac:dyDescent="0.2">
      <c r="A18" s="41">
        <v>10</v>
      </c>
      <c r="B18" s="177" t="s">
        <v>274</v>
      </c>
      <c r="C18" s="178">
        <v>42027</v>
      </c>
      <c r="D18" s="177" t="s">
        <v>272</v>
      </c>
      <c r="E18" s="3"/>
      <c r="F18" s="95" t="s">
        <v>273</v>
      </c>
      <c r="G18" s="94">
        <v>206896.61</v>
      </c>
      <c r="H18" s="150"/>
      <c r="I18" s="11"/>
      <c r="J18" s="125"/>
      <c r="K18" s="1"/>
      <c r="L18" s="1"/>
      <c r="M18" s="1"/>
      <c r="N18" s="1"/>
    </row>
    <row r="19" spans="1:14" outlineLevel="1" x14ac:dyDescent="0.2">
      <c r="A19" s="41">
        <v>11</v>
      </c>
      <c r="B19" s="177" t="s">
        <v>278</v>
      </c>
      <c r="C19" s="178">
        <v>42031</v>
      </c>
      <c r="D19" s="177" t="s">
        <v>6</v>
      </c>
      <c r="E19" s="3"/>
      <c r="F19" s="95" t="s">
        <v>275</v>
      </c>
      <c r="G19" s="94">
        <v>236878.6</v>
      </c>
      <c r="H19" s="150"/>
      <c r="I19" s="11"/>
      <c r="J19" s="125"/>
      <c r="K19" s="1"/>
      <c r="L19" s="1"/>
      <c r="M19" s="1"/>
      <c r="N19" s="1"/>
    </row>
    <row r="20" spans="1:14" outlineLevel="1" x14ac:dyDescent="0.2">
      <c r="A20" s="41">
        <v>12</v>
      </c>
      <c r="B20" s="177" t="s">
        <v>279</v>
      </c>
      <c r="C20" s="178">
        <v>42032</v>
      </c>
      <c r="D20" s="177" t="s">
        <v>6</v>
      </c>
      <c r="E20" s="3"/>
      <c r="F20" s="95" t="s">
        <v>276</v>
      </c>
      <c r="G20" s="94">
        <v>206896.61</v>
      </c>
      <c r="H20" s="150" t="s">
        <v>257</v>
      </c>
      <c r="I20" s="11"/>
      <c r="J20" s="125"/>
      <c r="K20" s="1"/>
      <c r="L20" s="1"/>
      <c r="M20" s="1"/>
      <c r="N20" s="1"/>
    </row>
    <row r="21" spans="1:14" outlineLevel="1" x14ac:dyDescent="0.2">
      <c r="A21" s="41">
        <v>13</v>
      </c>
      <c r="B21" s="177" t="s">
        <v>280</v>
      </c>
      <c r="C21" s="178">
        <v>42032</v>
      </c>
      <c r="D21" s="177" t="s">
        <v>6</v>
      </c>
      <c r="E21" s="3"/>
      <c r="F21" s="95" t="s">
        <v>277</v>
      </c>
      <c r="G21" s="94">
        <v>189939.92</v>
      </c>
      <c r="H21" s="150"/>
      <c r="I21" s="11"/>
      <c r="J21" s="125"/>
      <c r="K21" s="1"/>
      <c r="L21" s="1"/>
      <c r="M21" s="1"/>
      <c r="N21" s="1"/>
    </row>
    <row r="22" spans="1:14" outlineLevel="1" x14ac:dyDescent="0.2">
      <c r="A22" s="41">
        <v>14</v>
      </c>
      <c r="B22" s="177" t="s">
        <v>281</v>
      </c>
      <c r="C22" s="178">
        <v>42035</v>
      </c>
      <c r="D22" s="177" t="s">
        <v>6</v>
      </c>
      <c r="E22" s="3"/>
      <c r="F22" s="95" t="s">
        <v>283</v>
      </c>
      <c r="G22" s="94">
        <v>220511.01</v>
      </c>
      <c r="H22" s="150"/>
      <c r="I22" s="11"/>
      <c r="J22" s="125"/>
      <c r="K22" s="1"/>
      <c r="L22" s="1"/>
      <c r="M22" s="1"/>
      <c r="N22" s="1"/>
    </row>
    <row r="23" spans="1:14" outlineLevel="1" x14ac:dyDescent="0.2">
      <c r="A23" s="41">
        <v>15</v>
      </c>
      <c r="B23" s="182" t="s">
        <v>340</v>
      </c>
      <c r="C23" s="183">
        <v>42058</v>
      </c>
      <c r="D23" s="181" t="s">
        <v>6</v>
      </c>
      <c r="E23" s="3"/>
      <c r="F23" s="95" t="s">
        <v>335</v>
      </c>
      <c r="G23" s="112">
        <v>221075.46</v>
      </c>
      <c r="H23" s="150"/>
      <c r="I23" s="11"/>
      <c r="J23" s="125"/>
      <c r="K23" s="1"/>
      <c r="L23" s="1"/>
      <c r="M23" s="1"/>
      <c r="N23" s="1"/>
    </row>
    <row r="24" spans="1:14" outlineLevel="1" x14ac:dyDescent="0.2">
      <c r="A24" s="41">
        <v>16</v>
      </c>
      <c r="B24" s="182" t="s">
        <v>341</v>
      </c>
      <c r="C24" s="183">
        <v>42058</v>
      </c>
      <c r="D24" s="181" t="s">
        <v>6</v>
      </c>
      <c r="E24" s="3"/>
      <c r="F24" s="95" t="s">
        <v>336</v>
      </c>
      <c r="G24" s="112">
        <v>240356.36</v>
      </c>
      <c r="H24" s="150"/>
      <c r="I24" s="11"/>
      <c r="J24" s="125"/>
      <c r="K24" s="1"/>
      <c r="L24" s="1"/>
      <c r="M24" s="1"/>
      <c r="N24" s="1"/>
    </row>
    <row r="25" spans="1:14" outlineLevel="1" x14ac:dyDescent="0.2">
      <c r="A25" s="41">
        <v>17</v>
      </c>
      <c r="B25" s="182" t="s">
        <v>342</v>
      </c>
      <c r="C25" s="183">
        <v>42058</v>
      </c>
      <c r="D25" s="181" t="s">
        <v>6</v>
      </c>
      <c r="E25" s="3"/>
      <c r="F25" s="95" t="s">
        <v>337</v>
      </c>
      <c r="G25" s="112">
        <v>207461.08</v>
      </c>
      <c r="H25" s="150" t="s">
        <v>258</v>
      </c>
      <c r="I25" s="11"/>
      <c r="J25" s="125"/>
      <c r="K25" s="1"/>
      <c r="L25" s="1"/>
      <c r="M25" s="1"/>
      <c r="N25" s="1"/>
    </row>
    <row r="26" spans="1:14" outlineLevel="1" x14ac:dyDescent="0.2">
      <c r="A26" s="41">
        <v>18</v>
      </c>
      <c r="B26" s="182" t="s">
        <v>343</v>
      </c>
      <c r="C26" s="183">
        <v>42061</v>
      </c>
      <c r="D26" s="181" t="s">
        <v>6</v>
      </c>
      <c r="E26" s="3"/>
      <c r="F26" s="95" t="s">
        <v>338</v>
      </c>
      <c r="G26" s="112">
        <v>221075.46</v>
      </c>
      <c r="H26" s="150" t="s">
        <v>259</v>
      </c>
      <c r="I26" s="11"/>
      <c r="J26" s="125"/>
      <c r="K26" s="1"/>
      <c r="L26" s="1"/>
      <c r="M26" s="1"/>
      <c r="N26" s="1"/>
    </row>
    <row r="27" spans="1:14" outlineLevel="1" x14ac:dyDescent="0.2">
      <c r="A27" s="41">
        <v>19</v>
      </c>
      <c r="B27" s="182" t="s">
        <v>344</v>
      </c>
      <c r="C27" s="183">
        <v>42061</v>
      </c>
      <c r="D27" s="181" t="s">
        <v>6</v>
      </c>
      <c r="E27" s="3"/>
      <c r="F27" s="95" t="s">
        <v>339</v>
      </c>
      <c r="G27" s="112">
        <v>207461.08</v>
      </c>
      <c r="H27" s="150" t="s">
        <v>260</v>
      </c>
      <c r="I27" s="11"/>
      <c r="J27" s="125"/>
      <c r="K27" s="1"/>
      <c r="L27" s="1"/>
      <c r="M27" s="1"/>
      <c r="N27" s="1"/>
    </row>
    <row r="28" spans="1:14" s="181" customFormat="1" outlineLevel="1" x14ac:dyDescent="0.2">
      <c r="A28" s="41"/>
      <c r="B28" s="1"/>
      <c r="C28" s="20"/>
      <c r="E28" s="3"/>
      <c r="F28" s="6"/>
      <c r="G28" s="93"/>
      <c r="H28" s="150"/>
      <c r="I28" s="11"/>
      <c r="J28" s="125"/>
      <c r="K28" s="1"/>
      <c r="L28" s="1"/>
      <c r="M28" s="1"/>
      <c r="N28" s="1"/>
    </row>
    <row r="29" spans="1:14" outlineLevel="1" x14ac:dyDescent="0.2">
      <c r="A29" s="45"/>
      <c r="B29" s="14"/>
      <c r="C29" s="44"/>
      <c r="D29" s="46"/>
      <c r="E29" s="36"/>
      <c r="F29" s="47"/>
      <c r="G29" s="92"/>
      <c r="H29" s="150"/>
      <c r="I29" s="11"/>
      <c r="J29" s="125"/>
      <c r="K29" s="1"/>
      <c r="L29" s="1"/>
      <c r="M29" s="1"/>
      <c r="N29" s="1"/>
    </row>
    <row r="30" spans="1:14" x14ac:dyDescent="0.2">
      <c r="A30" s="12" t="s">
        <v>46</v>
      </c>
      <c r="B30" s="12"/>
      <c r="C30" s="44"/>
      <c r="D30" s="12" t="s">
        <v>47</v>
      </c>
      <c r="E30" s="24"/>
      <c r="F30" s="34"/>
      <c r="G30" s="90">
        <f>+SUM(G32:G44)</f>
        <v>3668774.54</v>
      </c>
      <c r="H30" s="150">
        <v>13</v>
      </c>
      <c r="I30" s="190">
        <v>3668774.54</v>
      </c>
      <c r="J30" s="124">
        <f>+G30-I30</f>
        <v>0</v>
      </c>
      <c r="K30" s="1"/>
      <c r="L30" s="1"/>
      <c r="M30" s="1"/>
      <c r="N30" s="1"/>
    </row>
    <row r="31" spans="1:14" outlineLevel="1" x14ac:dyDescent="0.2">
      <c r="A31" s="12"/>
      <c r="B31" s="12"/>
      <c r="C31" s="44"/>
      <c r="D31" s="12"/>
      <c r="E31" s="24"/>
      <c r="F31" s="34"/>
      <c r="G31" s="90"/>
      <c r="H31" s="150"/>
      <c r="I31" s="179"/>
      <c r="J31" s="125"/>
      <c r="K31" s="1"/>
      <c r="L31" s="1"/>
      <c r="M31" s="1"/>
      <c r="N31" s="1"/>
    </row>
    <row r="32" spans="1:14" outlineLevel="1" x14ac:dyDescent="0.2">
      <c r="A32" s="41">
        <v>1</v>
      </c>
      <c r="B32" s="4" t="s">
        <v>48</v>
      </c>
      <c r="C32" s="20">
        <v>41849</v>
      </c>
      <c r="D32" s="4" t="s">
        <v>49</v>
      </c>
      <c r="E32" s="3"/>
      <c r="F32" s="21" t="s">
        <v>50</v>
      </c>
      <c r="G32" s="93">
        <v>259916.04</v>
      </c>
      <c r="H32" s="150" t="s">
        <v>256</v>
      </c>
      <c r="I32" s="11"/>
      <c r="J32" s="125"/>
      <c r="K32" s="4"/>
      <c r="L32" s="4"/>
      <c r="M32" s="1"/>
      <c r="N32" s="1"/>
    </row>
    <row r="33" spans="1:14" outlineLevel="1" x14ac:dyDescent="0.2">
      <c r="A33" s="12">
        <v>2</v>
      </c>
      <c r="B33" s="4" t="s">
        <v>51</v>
      </c>
      <c r="C33" s="20">
        <v>41942</v>
      </c>
      <c r="D33" s="4" t="s">
        <v>6</v>
      </c>
      <c r="E33" s="3"/>
      <c r="F33" s="21" t="s">
        <v>52</v>
      </c>
      <c r="G33" s="93">
        <v>260965.53</v>
      </c>
      <c r="H33" s="150"/>
      <c r="I33" s="11"/>
      <c r="J33" s="125"/>
      <c r="K33" s="1"/>
      <c r="L33" s="1"/>
      <c r="M33" s="1"/>
      <c r="N33" s="1"/>
    </row>
    <row r="34" spans="1:14" outlineLevel="1" x14ac:dyDescent="0.2">
      <c r="A34" s="12">
        <v>3</v>
      </c>
      <c r="B34" s="4" t="s">
        <v>53</v>
      </c>
      <c r="C34" s="20">
        <v>41948</v>
      </c>
      <c r="D34" s="4" t="s">
        <v>6</v>
      </c>
      <c r="E34" s="3"/>
      <c r="F34" s="21" t="s">
        <v>54</v>
      </c>
      <c r="G34" s="93">
        <v>260901.78</v>
      </c>
      <c r="H34" s="150"/>
      <c r="I34" s="11"/>
      <c r="J34" s="125"/>
      <c r="K34" s="1"/>
      <c r="L34" s="1"/>
      <c r="M34" s="1"/>
      <c r="N34" s="1"/>
    </row>
    <row r="35" spans="1:14" outlineLevel="1" x14ac:dyDescent="0.2">
      <c r="A35" s="41">
        <v>4</v>
      </c>
      <c r="B35" s="4" t="s">
        <v>55</v>
      </c>
      <c r="C35" s="20">
        <v>41948</v>
      </c>
      <c r="D35" s="4" t="s">
        <v>6</v>
      </c>
      <c r="E35" s="3"/>
      <c r="F35" s="21" t="s">
        <v>56</v>
      </c>
      <c r="G35" s="93">
        <v>280849.84000000003</v>
      </c>
      <c r="H35" s="150"/>
      <c r="I35" s="11"/>
      <c r="J35" s="125"/>
      <c r="K35" s="1"/>
      <c r="L35" s="1"/>
      <c r="M35" s="1"/>
      <c r="N35" s="1"/>
    </row>
    <row r="36" spans="1:14" outlineLevel="1" x14ac:dyDescent="0.2">
      <c r="A36" s="12">
        <v>5</v>
      </c>
      <c r="B36" s="4" t="s">
        <v>57</v>
      </c>
      <c r="C36" s="20">
        <v>41950</v>
      </c>
      <c r="D36" s="4" t="s">
        <v>6</v>
      </c>
      <c r="E36" s="3"/>
      <c r="F36" s="21" t="s">
        <v>58</v>
      </c>
      <c r="G36" s="93">
        <v>260965.53</v>
      </c>
      <c r="H36" s="150"/>
      <c r="I36" s="11"/>
      <c r="J36" s="125"/>
      <c r="K36" s="1"/>
      <c r="L36" s="1"/>
      <c r="M36" s="1"/>
      <c r="N36" s="1"/>
    </row>
    <row r="37" spans="1:14" outlineLevel="1" x14ac:dyDescent="0.2">
      <c r="A37" s="12">
        <v>6</v>
      </c>
      <c r="B37" s="4" t="s">
        <v>59</v>
      </c>
      <c r="C37" s="20">
        <v>41974</v>
      </c>
      <c r="D37" s="4" t="s">
        <v>6</v>
      </c>
      <c r="E37" s="3"/>
      <c r="F37" s="21" t="s">
        <v>60</v>
      </c>
      <c r="G37" s="93">
        <v>316935.76</v>
      </c>
      <c r="H37" s="150"/>
      <c r="I37" s="11"/>
      <c r="J37" s="125"/>
      <c r="K37" s="1"/>
      <c r="L37" s="1"/>
      <c r="M37" s="1"/>
      <c r="N37" s="1"/>
    </row>
    <row r="38" spans="1:14" outlineLevel="1" x14ac:dyDescent="0.2">
      <c r="A38" s="41">
        <v>7</v>
      </c>
      <c r="B38" s="4" t="s">
        <v>61</v>
      </c>
      <c r="C38" s="20">
        <v>41976</v>
      </c>
      <c r="D38" s="4" t="s">
        <v>6</v>
      </c>
      <c r="E38" s="3"/>
      <c r="F38" s="21" t="s">
        <v>62</v>
      </c>
      <c r="G38" s="93">
        <v>303655.83</v>
      </c>
      <c r="H38" s="150" t="s">
        <v>257</v>
      </c>
      <c r="I38" s="11"/>
      <c r="J38" s="125"/>
      <c r="K38" s="1"/>
      <c r="L38" s="1"/>
      <c r="M38" s="1"/>
      <c r="N38" s="1"/>
    </row>
    <row r="39" spans="1:14" outlineLevel="1" x14ac:dyDescent="0.2">
      <c r="A39" s="12">
        <v>8</v>
      </c>
      <c r="B39" s="4" t="s">
        <v>63</v>
      </c>
      <c r="C39" s="20">
        <v>41976</v>
      </c>
      <c r="D39" s="4" t="s">
        <v>6</v>
      </c>
      <c r="E39" s="3"/>
      <c r="F39" s="21" t="s">
        <v>64</v>
      </c>
      <c r="G39" s="93">
        <v>316936.19</v>
      </c>
      <c r="H39" s="150"/>
      <c r="I39" s="11"/>
      <c r="J39" s="125"/>
      <c r="K39" s="1"/>
      <c r="L39" s="1"/>
      <c r="M39" s="1"/>
      <c r="N39" s="1"/>
    </row>
    <row r="40" spans="1:14" outlineLevel="1" x14ac:dyDescent="0.2">
      <c r="A40" s="12">
        <v>9</v>
      </c>
      <c r="B40" s="4" t="s">
        <v>65</v>
      </c>
      <c r="C40" s="20">
        <v>41995</v>
      </c>
      <c r="D40" s="4" t="s">
        <v>6</v>
      </c>
      <c r="E40" s="1"/>
      <c r="F40" s="21" t="s">
        <v>66</v>
      </c>
      <c r="G40" s="93">
        <v>303993.76</v>
      </c>
      <c r="H40" s="151" t="s">
        <v>258</v>
      </c>
      <c r="I40" s="1"/>
      <c r="J40" s="126"/>
      <c r="K40" s="10"/>
      <c r="L40" s="1"/>
      <c r="M40" s="10"/>
      <c r="N40" s="2"/>
    </row>
    <row r="41" spans="1:14" outlineLevel="1" x14ac:dyDescent="0.2">
      <c r="A41" s="41">
        <v>10</v>
      </c>
      <c r="B41" s="4" t="s">
        <v>67</v>
      </c>
      <c r="C41" s="20">
        <v>42004</v>
      </c>
      <c r="D41" s="4" t="s">
        <v>6</v>
      </c>
      <c r="E41" s="1"/>
      <c r="F41" s="21" t="s">
        <v>68</v>
      </c>
      <c r="G41" s="93">
        <v>280787.77</v>
      </c>
      <c r="H41" s="151"/>
      <c r="I41" s="1"/>
      <c r="J41" s="126"/>
      <c r="K41" s="10"/>
      <c r="L41" s="1"/>
      <c r="M41" s="10"/>
      <c r="N41" s="2"/>
    </row>
    <row r="42" spans="1:14" outlineLevel="1" x14ac:dyDescent="0.2">
      <c r="A42" s="12">
        <v>11</v>
      </c>
      <c r="B42" s="4" t="s">
        <v>69</v>
      </c>
      <c r="C42" s="20">
        <v>42004</v>
      </c>
      <c r="D42" s="4" t="s">
        <v>6</v>
      </c>
      <c r="E42" s="1"/>
      <c r="F42" s="21" t="s">
        <v>70</v>
      </c>
      <c r="G42" s="93">
        <v>280787.77</v>
      </c>
      <c r="H42" s="151"/>
      <c r="I42" s="1"/>
      <c r="J42" s="126"/>
      <c r="K42" s="10"/>
      <c r="L42" s="1"/>
      <c r="M42" s="10"/>
      <c r="N42" s="2"/>
    </row>
    <row r="43" spans="1:14" outlineLevel="1" x14ac:dyDescent="0.2">
      <c r="A43" s="12">
        <v>12</v>
      </c>
      <c r="B43" s="177" t="s">
        <v>286</v>
      </c>
      <c r="C43" s="178">
        <v>42032</v>
      </c>
      <c r="D43" s="177" t="s">
        <v>6</v>
      </c>
      <c r="E43" s="1"/>
      <c r="F43" s="95" t="s">
        <v>285</v>
      </c>
      <c r="G43" s="179">
        <v>280675.7</v>
      </c>
      <c r="H43" s="151"/>
      <c r="I43" s="1"/>
      <c r="J43" s="126"/>
      <c r="K43" s="10"/>
      <c r="L43" s="1"/>
      <c r="M43" s="10"/>
      <c r="N43" s="2"/>
    </row>
    <row r="44" spans="1:14" s="184" customFormat="1" outlineLevel="1" x14ac:dyDescent="0.2">
      <c r="A44" s="12">
        <v>13</v>
      </c>
      <c r="B44" s="186" t="s">
        <v>345</v>
      </c>
      <c r="C44" s="187">
        <v>42061</v>
      </c>
      <c r="D44" s="188" t="s">
        <v>6</v>
      </c>
      <c r="E44" s="1"/>
      <c r="F44" s="95" t="s">
        <v>346</v>
      </c>
      <c r="G44" s="189">
        <v>261403.04</v>
      </c>
      <c r="H44" s="151" t="s">
        <v>259</v>
      </c>
      <c r="I44" s="1"/>
      <c r="J44" s="126"/>
      <c r="K44" s="10"/>
      <c r="L44" s="1"/>
      <c r="M44" s="10"/>
      <c r="N44" s="2"/>
    </row>
    <row r="45" spans="1:14" outlineLevel="1" x14ac:dyDescent="0.2">
      <c r="A45" s="14"/>
      <c r="B45" s="1"/>
      <c r="C45" s="20"/>
      <c r="D45" s="1"/>
      <c r="E45" s="3"/>
      <c r="F45" s="6"/>
      <c r="G45" s="93"/>
      <c r="H45" s="150"/>
      <c r="I45" s="11"/>
      <c r="J45" s="125"/>
      <c r="K45" s="1"/>
      <c r="L45" s="1"/>
      <c r="M45" s="1"/>
      <c r="N45" s="1"/>
    </row>
    <row r="46" spans="1:14" x14ac:dyDescent="0.2">
      <c r="A46" s="12" t="s">
        <v>71</v>
      </c>
      <c r="B46" s="12"/>
      <c r="C46" s="44"/>
      <c r="D46" s="12" t="s">
        <v>72</v>
      </c>
      <c r="E46" s="24"/>
      <c r="F46" s="34"/>
      <c r="G46" s="90">
        <f>+SUM(G48:G52)</f>
        <v>1561870.47</v>
      </c>
      <c r="H46" s="150">
        <v>5</v>
      </c>
      <c r="I46" s="191">
        <v>1561870.34</v>
      </c>
      <c r="J46" s="124">
        <f>+G46-I46</f>
        <v>0.12999999988824129</v>
      </c>
      <c r="K46" s="1"/>
      <c r="L46" s="1"/>
      <c r="M46" s="1"/>
      <c r="N46" s="1"/>
    </row>
    <row r="47" spans="1:14" outlineLevel="1" x14ac:dyDescent="0.2">
      <c r="A47" s="12"/>
      <c r="B47" s="12"/>
      <c r="C47" s="44"/>
      <c r="D47" s="12"/>
      <c r="E47" s="24"/>
      <c r="F47" s="34"/>
      <c r="G47" s="90"/>
      <c r="H47" s="150"/>
      <c r="I47" s="179"/>
      <c r="J47" s="125"/>
      <c r="K47" s="1"/>
      <c r="L47" s="1"/>
      <c r="M47" s="1"/>
      <c r="N47" s="1"/>
    </row>
    <row r="48" spans="1:14" outlineLevel="1" x14ac:dyDescent="0.2">
      <c r="A48" s="12">
        <v>1</v>
      </c>
      <c r="B48" s="4" t="s">
        <v>73</v>
      </c>
      <c r="C48" s="17">
        <v>41697</v>
      </c>
      <c r="D48" s="4" t="s">
        <v>6</v>
      </c>
      <c r="E48" s="4"/>
      <c r="F48" s="21" t="s">
        <v>74</v>
      </c>
      <c r="G48" s="92">
        <v>286584.3</v>
      </c>
      <c r="H48" s="150" t="s">
        <v>258</v>
      </c>
      <c r="I48" s="11"/>
      <c r="J48" s="125"/>
      <c r="K48" s="1"/>
      <c r="L48" s="1"/>
      <c r="M48" s="1"/>
      <c r="N48" s="1"/>
    </row>
    <row r="49" spans="1:11" outlineLevel="1" x14ac:dyDescent="0.2">
      <c r="A49" s="12">
        <v>3</v>
      </c>
      <c r="B49" s="4" t="s">
        <v>81</v>
      </c>
      <c r="C49" s="5">
        <v>41949</v>
      </c>
      <c r="D49" s="4" t="s">
        <v>6</v>
      </c>
      <c r="E49" s="3"/>
      <c r="F49" s="21" t="s">
        <v>82</v>
      </c>
      <c r="G49" s="93">
        <v>318837.06</v>
      </c>
      <c r="H49" s="150" t="s">
        <v>256</v>
      </c>
      <c r="I49" s="27"/>
      <c r="J49" s="125"/>
      <c r="K49" s="1"/>
    </row>
    <row r="50" spans="1:11" outlineLevel="1" x14ac:dyDescent="0.2">
      <c r="A50" s="12">
        <v>4</v>
      </c>
      <c r="B50" s="4" t="s">
        <v>85</v>
      </c>
      <c r="C50" s="5">
        <v>41956</v>
      </c>
      <c r="D50" s="4" t="s">
        <v>6</v>
      </c>
      <c r="E50" s="3"/>
      <c r="F50" s="21" t="s">
        <v>86</v>
      </c>
      <c r="G50" s="93">
        <v>318837.06</v>
      </c>
      <c r="H50" s="150"/>
      <c r="I50" s="27"/>
      <c r="J50" s="125"/>
      <c r="K50" s="1"/>
    </row>
    <row r="51" spans="1:11" outlineLevel="1" x14ac:dyDescent="0.2">
      <c r="A51" s="12">
        <v>5</v>
      </c>
      <c r="B51" s="4" t="s">
        <v>87</v>
      </c>
      <c r="C51" s="5">
        <v>41949</v>
      </c>
      <c r="D51" s="4" t="s">
        <v>6</v>
      </c>
      <c r="E51" s="3"/>
      <c r="F51" s="21" t="s">
        <v>88</v>
      </c>
      <c r="G51" s="93">
        <v>318837.06</v>
      </c>
      <c r="H51" s="150" t="s">
        <v>257</v>
      </c>
      <c r="I51" s="27"/>
      <c r="J51" s="125"/>
      <c r="K51" s="1"/>
    </row>
    <row r="52" spans="1:11" outlineLevel="1" x14ac:dyDescent="0.2">
      <c r="A52" s="12">
        <v>6</v>
      </c>
      <c r="B52" s="4" t="s">
        <v>91</v>
      </c>
      <c r="C52" s="20">
        <v>42004</v>
      </c>
      <c r="D52" s="4" t="s">
        <v>6</v>
      </c>
      <c r="E52" s="1"/>
      <c r="F52" s="21" t="s">
        <v>92</v>
      </c>
      <c r="G52" s="93">
        <v>318774.99</v>
      </c>
      <c r="H52" s="150"/>
      <c r="I52" s="27"/>
      <c r="J52" s="125"/>
      <c r="K52" s="1"/>
    </row>
    <row r="53" spans="1:11" outlineLevel="1" x14ac:dyDescent="0.2">
      <c r="A53" s="12"/>
      <c r="B53" s="1"/>
      <c r="C53" s="5"/>
      <c r="D53" s="1"/>
      <c r="E53" s="3"/>
      <c r="F53" s="6"/>
      <c r="G53" s="93"/>
      <c r="H53" s="150"/>
      <c r="I53" s="11"/>
      <c r="J53" s="125"/>
      <c r="K53" s="1"/>
    </row>
    <row r="54" spans="1:11" x14ac:dyDescent="0.2">
      <c r="A54" s="12" t="s">
        <v>93</v>
      </c>
      <c r="B54" s="12"/>
      <c r="C54" s="44"/>
      <c r="D54" s="12" t="s">
        <v>94</v>
      </c>
      <c r="E54" s="24"/>
      <c r="F54" s="34"/>
      <c r="G54" s="90">
        <f>+SUM(G56:G60)</f>
        <v>1800832.57</v>
      </c>
      <c r="H54" s="150">
        <v>4</v>
      </c>
      <c r="I54" s="192">
        <v>1800832.58</v>
      </c>
      <c r="J54" s="124">
        <v>-1.0000000009313226E-2</v>
      </c>
      <c r="K54" s="1"/>
    </row>
    <row r="55" spans="1:11" outlineLevel="1" x14ac:dyDescent="0.2">
      <c r="A55" s="12"/>
      <c r="B55" s="12"/>
      <c r="C55" s="44"/>
      <c r="D55" s="12"/>
      <c r="E55" s="24"/>
      <c r="F55" s="34"/>
      <c r="G55" s="90"/>
      <c r="H55" s="150"/>
      <c r="I55" s="179"/>
      <c r="J55" s="125"/>
      <c r="K55" s="1"/>
    </row>
    <row r="56" spans="1:11" outlineLevel="1" x14ac:dyDescent="0.2">
      <c r="A56" s="12">
        <v>1</v>
      </c>
      <c r="B56" s="4" t="s">
        <v>95</v>
      </c>
      <c r="C56" s="5">
        <v>41948</v>
      </c>
      <c r="D56" s="4" t="s">
        <v>6</v>
      </c>
      <c r="E56" s="4"/>
      <c r="F56" s="21" t="s">
        <v>96</v>
      </c>
      <c r="G56" s="93">
        <v>366800.23</v>
      </c>
      <c r="H56" s="150"/>
      <c r="I56" s="11"/>
      <c r="J56" s="90"/>
      <c r="K56" s="1"/>
    </row>
    <row r="57" spans="1:11" outlineLevel="1" x14ac:dyDescent="0.2">
      <c r="A57" s="12">
        <v>2</v>
      </c>
      <c r="B57" s="4" t="s">
        <v>97</v>
      </c>
      <c r="C57" s="5">
        <v>41962</v>
      </c>
      <c r="D57" s="4" t="s">
        <v>98</v>
      </c>
      <c r="E57" s="3"/>
      <c r="F57" s="21" t="s">
        <v>99</v>
      </c>
      <c r="G57" s="93">
        <v>478010.78</v>
      </c>
      <c r="H57" s="150"/>
      <c r="I57" s="11"/>
      <c r="J57" s="90"/>
      <c r="K57" s="1"/>
    </row>
    <row r="58" spans="1:11" outlineLevel="1" x14ac:dyDescent="0.2">
      <c r="A58" s="12">
        <v>3</v>
      </c>
      <c r="B58" s="4" t="s">
        <v>100</v>
      </c>
      <c r="C58" s="5">
        <v>41962</v>
      </c>
      <c r="D58" s="4" t="s">
        <v>98</v>
      </c>
      <c r="E58" s="3"/>
      <c r="F58" s="21" t="s">
        <v>101</v>
      </c>
      <c r="G58" s="93">
        <v>478010.78</v>
      </c>
      <c r="H58" s="150"/>
      <c r="I58" s="11"/>
      <c r="J58" s="90"/>
      <c r="K58" s="1"/>
    </row>
    <row r="59" spans="1:11" outlineLevel="1" x14ac:dyDescent="0.2">
      <c r="A59" s="12">
        <v>4</v>
      </c>
      <c r="B59" s="4" t="s">
        <v>102</v>
      </c>
      <c r="C59" s="20">
        <v>42000</v>
      </c>
      <c r="D59" s="4" t="s">
        <v>98</v>
      </c>
      <c r="E59" s="3"/>
      <c r="F59" s="21" t="s">
        <v>103</v>
      </c>
      <c r="G59" s="93">
        <v>478010.78</v>
      </c>
      <c r="H59" s="150"/>
      <c r="I59" s="11"/>
      <c r="J59" s="90"/>
      <c r="K59" s="1"/>
    </row>
    <row r="60" spans="1:11" outlineLevel="1" x14ac:dyDescent="0.2">
      <c r="A60" s="12"/>
      <c r="B60" s="4"/>
      <c r="C60" s="20"/>
      <c r="D60" s="4"/>
      <c r="E60" s="3"/>
      <c r="F60" s="21"/>
      <c r="G60" s="93"/>
      <c r="H60" s="150"/>
      <c r="I60" s="11"/>
      <c r="J60" s="90"/>
      <c r="K60" s="1"/>
    </row>
    <row r="61" spans="1:11" outlineLevel="1" x14ac:dyDescent="0.2">
      <c r="A61" s="12"/>
      <c r="B61" s="1"/>
      <c r="C61" s="20"/>
      <c r="D61" s="1"/>
      <c r="E61" s="3"/>
      <c r="F61" s="6"/>
      <c r="G61" s="93"/>
      <c r="H61" s="150"/>
      <c r="I61" s="11"/>
      <c r="J61" s="90"/>
      <c r="K61" s="1"/>
    </row>
    <row r="62" spans="1:11" x14ac:dyDescent="0.2">
      <c r="A62" s="12" t="s">
        <v>104</v>
      </c>
      <c r="B62" s="12"/>
      <c r="C62" s="44"/>
      <c r="D62" s="12" t="s">
        <v>105</v>
      </c>
      <c r="E62" s="24"/>
      <c r="F62" s="34"/>
      <c r="G62" s="90">
        <f>+SUM(G64:G66)</f>
        <v>891172.47</v>
      </c>
      <c r="H62" s="150">
        <v>3</v>
      </c>
      <c r="I62" s="197">
        <v>891172.47</v>
      </c>
      <c r="J62" s="124">
        <f>+G62-I62</f>
        <v>0</v>
      </c>
      <c r="K62" s="1"/>
    </row>
    <row r="63" spans="1:11" outlineLevel="1" x14ac:dyDescent="0.2">
      <c r="A63" s="12"/>
      <c r="B63" s="12"/>
      <c r="C63" s="44"/>
      <c r="D63" s="12"/>
      <c r="E63" s="24"/>
      <c r="F63" s="34"/>
      <c r="G63" s="90"/>
      <c r="H63" s="150"/>
      <c r="I63" s="179"/>
      <c r="J63" s="125"/>
      <c r="K63" s="1"/>
    </row>
    <row r="64" spans="1:11" outlineLevel="1" x14ac:dyDescent="0.2">
      <c r="A64" s="12">
        <v>1</v>
      </c>
      <c r="B64" s="193" t="s">
        <v>347</v>
      </c>
      <c r="C64" s="194">
        <v>42042</v>
      </c>
      <c r="D64" s="195" t="s">
        <v>348</v>
      </c>
      <c r="E64" s="3"/>
      <c r="F64" s="95" t="s">
        <v>349</v>
      </c>
      <c r="G64" s="196">
        <v>272863.96999999997</v>
      </c>
      <c r="H64" s="150" t="s">
        <v>256</v>
      </c>
      <c r="I64" s="27"/>
      <c r="J64" s="125"/>
      <c r="K64" s="1"/>
    </row>
    <row r="65" spans="1:13" outlineLevel="1" x14ac:dyDescent="0.2">
      <c r="A65" s="12">
        <v>2</v>
      </c>
      <c r="B65" s="177" t="s">
        <v>295</v>
      </c>
      <c r="C65" s="178">
        <v>42026</v>
      </c>
      <c r="D65" s="177" t="s">
        <v>298</v>
      </c>
      <c r="E65" s="3"/>
      <c r="F65" s="95" t="s">
        <v>291</v>
      </c>
      <c r="G65" s="94">
        <v>320826.59000000003</v>
      </c>
      <c r="H65" s="150"/>
      <c r="I65" s="27"/>
      <c r="J65" s="125"/>
      <c r="K65" s="1"/>
    </row>
    <row r="66" spans="1:13" outlineLevel="1" x14ac:dyDescent="0.2">
      <c r="A66" s="12">
        <v>3</v>
      </c>
      <c r="B66" s="177" t="s">
        <v>296</v>
      </c>
      <c r="C66" s="178">
        <v>42019</v>
      </c>
      <c r="D66" s="177" t="s">
        <v>299</v>
      </c>
      <c r="E66" s="3"/>
      <c r="F66" s="95" t="s">
        <v>292</v>
      </c>
      <c r="G66" s="94">
        <v>297481.90999999997</v>
      </c>
      <c r="H66" s="150"/>
      <c r="I66" s="27"/>
      <c r="J66" s="125"/>
      <c r="K66" s="1"/>
    </row>
    <row r="67" spans="1:13" outlineLevel="1" x14ac:dyDescent="0.2">
      <c r="A67" s="14"/>
      <c r="B67" s="4"/>
      <c r="C67" s="20"/>
      <c r="D67" s="4"/>
      <c r="E67" s="3"/>
      <c r="F67" s="21"/>
      <c r="G67" s="93"/>
      <c r="H67" s="150"/>
      <c r="I67" s="27"/>
      <c r="J67" s="125"/>
      <c r="K67" s="1"/>
    </row>
    <row r="68" spans="1:13" outlineLevel="1" x14ac:dyDescent="0.2">
      <c r="A68" s="14"/>
      <c r="B68" s="14"/>
      <c r="C68" s="44"/>
      <c r="D68" s="14"/>
      <c r="E68" s="14"/>
      <c r="F68" s="36"/>
      <c r="G68" s="92"/>
      <c r="H68" s="150"/>
      <c r="I68" s="11"/>
      <c r="J68" s="125"/>
      <c r="K68" s="1"/>
    </row>
    <row r="69" spans="1:13" x14ac:dyDescent="0.2">
      <c r="A69" s="12" t="s">
        <v>121</v>
      </c>
      <c r="B69" s="12"/>
      <c r="C69" s="44"/>
      <c r="D69" s="12" t="s">
        <v>122</v>
      </c>
      <c r="E69" s="24"/>
      <c r="F69" s="34"/>
      <c r="G69" s="90">
        <f>+SUM(G71:G73)</f>
        <v>1124369.03</v>
      </c>
      <c r="H69" s="150">
        <v>3</v>
      </c>
      <c r="I69" s="203">
        <v>1124369.03</v>
      </c>
      <c r="J69" s="124">
        <f>+G69-I69</f>
        <v>0</v>
      </c>
      <c r="K69" s="1"/>
    </row>
    <row r="70" spans="1:13" s="198" customFormat="1" outlineLevel="1" x14ac:dyDescent="0.2">
      <c r="A70" s="12"/>
      <c r="B70" s="12"/>
      <c r="C70" s="44"/>
      <c r="D70" s="12"/>
      <c r="E70" s="24"/>
      <c r="F70" s="34"/>
      <c r="G70" s="90"/>
      <c r="H70" s="150"/>
      <c r="I70" s="199"/>
      <c r="J70" s="125"/>
      <c r="K70" s="1"/>
    </row>
    <row r="71" spans="1:13" outlineLevel="1" x14ac:dyDescent="0.2">
      <c r="A71" s="12">
        <v>1</v>
      </c>
      <c r="B71" s="201" t="s">
        <v>350</v>
      </c>
      <c r="C71" s="202">
        <v>42059</v>
      </c>
      <c r="D71" s="200" t="s">
        <v>6</v>
      </c>
      <c r="E71" s="24"/>
      <c r="F71" s="95" t="s">
        <v>128</v>
      </c>
      <c r="G71" s="199">
        <v>343484.15999999997</v>
      </c>
      <c r="H71" s="150" t="s">
        <v>256</v>
      </c>
      <c r="I71" s="179"/>
      <c r="J71" s="125"/>
      <c r="K71" s="1"/>
    </row>
    <row r="72" spans="1:13" outlineLevel="1" x14ac:dyDescent="0.2">
      <c r="A72" s="12">
        <v>2</v>
      </c>
      <c r="B72" s="4" t="s">
        <v>125</v>
      </c>
      <c r="C72" s="20">
        <v>41974</v>
      </c>
      <c r="D72" s="4" t="s">
        <v>6</v>
      </c>
      <c r="E72" s="3"/>
      <c r="F72" s="21" t="s">
        <v>126</v>
      </c>
      <c r="G72" s="93">
        <v>343139.34</v>
      </c>
      <c r="H72" s="150"/>
      <c r="I72" s="11"/>
      <c r="J72" s="125"/>
      <c r="K72" s="1"/>
    </row>
    <row r="73" spans="1:13" outlineLevel="1" x14ac:dyDescent="0.2">
      <c r="A73" s="12">
        <v>3</v>
      </c>
      <c r="B73" s="4" t="s">
        <v>133</v>
      </c>
      <c r="C73" s="20">
        <v>42002</v>
      </c>
      <c r="D73" s="4" t="s">
        <v>134</v>
      </c>
      <c r="E73" s="1"/>
      <c r="F73" s="21" t="s">
        <v>135</v>
      </c>
      <c r="G73" s="93">
        <v>437745.53</v>
      </c>
      <c r="H73" s="150"/>
      <c r="I73" s="11"/>
      <c r="J73" s="125"/>
      <c r="K73" s="1"/>
    </row>
    <row r="74" spans="1:13" outlineLevel="1" x14ac:dyDescent="0.2">
      <c r="A74" s="12"/>
      <c r="B74" s="1"/>
      <c r="C74" s="20"/>
      <c r="D74" s="1"/>
      <c r="E74" s="3"/>
      <c r="F74" s="6"/>
      <c r="G74" s="93"/>
      <c r="H74" s="150"/>
      <c r="I74" s="11"/>
      <c r="J74" s="125"/>
      <c r="K74" s="1"/>
    </row>
    <row r="75" spans="1:13" outlineLevel="1" x14ac:dyDescent="0.2">
      <c r="A75" s="36"/>
      <c r="B75" s="4"/>
      <c r="C75" s="17"/>
      <c r="D75" s="4"/>
      <c r="E75" s="14"/>
      <c r="F75" s="21"/>
      <c r="G75" s="92"/>
      <c r="H75" s="150"/>
      <c r="I75" s="11"/>
      <c r="J75" s="90"/>
      <c r="K75" s="1"/>
    </row>
    <row r="76" spans="1:13" x14ac:dyDescent="0.2">
      <c r="A76" s="12" t="s">
        <v>136</v>
      </c>
      <c r="B76" s="12"/>
      <c r="C76" s="44"/>
      <c r="D76" s="12" t="s">
        <v>137</v>
      </c>
      <c r="E76" s="37"/>
      <c r="F76" s="34"/>
      <c r="G76" s="130">
        <f>+SUM(G78:G79)</f>
        <v>301544.87</v>
      </c>
      <c r="H76" s="150">
        <v>1</v>
      </c>
      <c r="I76" s="210">
        <v>301545.31000000006</v>
      </c>
      <c r="J76" s="124">
        <f>+G76-I76</f>
        <v>-0.44000000006053597</v>
      </c>
      <c r="K76" s="1" t="s">
        <v>333</v>
      </c>
    </row>
    <row r="77" spans="1:13" outlineLevel="1" x14ac:dyDescent="0.2">
      <c r="A77" s="12"/>
      <c r="B77" s="12"/>
      <c r="C77" s="44"/>
      <c r="D77" s="12"/>
      <c r="E77" s="37"/>
      <c r="F77" s="34"/>
      <c r="G77" s="130"/>
      <c r="H77" s="150"/>
      <c r="I77" s="179"/>
      <c r="J77" s="125"/>
      <c r="K77" s="1"/>
    </row>
    <row r="78" spans="1:13" outlineLevel="1" x14ac:dyDescent="0.2">
      <c r="A78" s="12">
        <v>1</v>
      </c>
      <c r="B78" s="4" t="s">
        <v>139</v>
      </c>
      <c r="C78" s="20">
        <v>42000</v>
      </c>
      <c r="D78" s="4" t="s">
        <v>98</v>
      </c>
      <c r="E78" s="3"/>
      <c r="F78" s="21" t="s">
        <v>140</v>
      </c>
      <c r="G78" s="209">
        <v>532</v>
      </c>
      <c r="H78" s="150"/>
      <c r="I78" s="11"/>
      <c r="J78" s="90"/>
      <c r="K78" s="1"/>
      <c r="L78" s="179"/>
      <c r="M78" s="180"/>
    </row>
    <row r="79" spans="1:13" outlineLevel="1" x14ac:dyDescent="0.2">
      <c r="A79" s="12">
        <v>2</v>
      </c>
      <c r="B79" s="204" t="s">
        <v>351</v>
      </c>
      <c r="C79" s="205">
        <v>42054</v>
      </c>
      <c r="D79" s="208" t="s">
        <v>352</v>
      </c>
      <c r="E79" s="3"/>
      <c r="F79" s="95" t="s">
        <v>353</v>
      </c>
      <c r="G79" s="209">
        <v>301012.87</v>
      </c>
      <c r="H79" s="150" t="s">
        <v>256</v>
      </c>
      <c r="I79" s="11"/>
      <c r="J79" s="90"/>
      <c r="K79" s="1"/>
      <c r="L79" s="179"/>
      <c r="M79" s="180"/>
    </row>
    <row r="80" spans="1:13" s="204" customFormat="1" outlineLevel="1" x14ac:dyDescent="0.2">
      <c r="A80" s="14"/>
      <c r="C80" s="205"/>
      <c r="D80" s="4"/>
      <c r="E80" s="3"/>
      <c r="F80" s="21"/>
      <c r="G80" s="206"/>
      <c r="H80" s="150"/>
      <c r="I80" s="11"/>
      <c r="J80" s="90"/>
      <c r="K80" s="1"/>
      <c r="L80" s="206"/>
      <c r="M80" s="207"/>
    </row>
    <row r="81" spans="1:11" outlineLevel="1" x14ac:dyDescent="0.2">
      <c r="A81" s="14"/>
      <c r="B81" s="1"/>
      <c r="C81" s="20"/>
      <c r="D81" s="1"/>
      <c r="E81" s="3"/>
      <c r="F81" s="6"/>
      <c r="G81" s="93"/>
      <c r="H81" s="150"/>
      <c r="I81" s="11"/>
      <c r="J81" s="90"/>
      <c r="K81" s="1"/>
    </row>
    <row r="82" spans="1:11" x14ac:dyDescent="0.2">
      <c r="A82" s="12" t="s">
        <v>141</v>
      </c>
      <c r="B82" s="12"/>
      <c r="C82" s="44"/>
      <c r="D82" s="12" t="s">
        <v>142</v>
      </c>
      <c r="E82" s="24"/>
      <c r="F82" s="34"/>
      <c r="G82" s="90">
        <f>+SUM(G84:G87)</f>
        <v>576767.19000000006</v>
      </c>
      <c r="H82" s="150">
        <v>4</v>
      </c>
      <c r="I82" s="213">
        <v>576802.53000000026</v>
      </c>
      <c r="J82" s="124">
        <f>+G82-I82</f>
        <v>-35.340000000200234</v>
      </c>
      <c r="K82" s="1"/>
    </row>
    <row r="83" spans="1:11" outlineLevel="1" x14ac:dyDescent="0.2">
      <c r="A83" s="12"/>
      <c r="B83" s="12"/>
      <c r="C83" s="44"/>
      <c r="D83" s="12"/>
      <c r="E83" s="24"/>
      <c r="F83" s="34"/>
      <c r="G83" s="90"/>
      <c r="H83" s="150"/>
      <c r="I83" s="179"/>
      <c r="J83" s="125"/>
      <c r="K83" s="1"/>
    </row>
    <row r="84" spans="1:11" outlineLevel="1" x14ac:dyDescent="0.2">
      <c r="A84" s="12">
        <v>1</v>
      </c>
      <c r="B84" s="4" t="s">
        <v>166</v>
      </c>
      <c r="C84" s="20">
        <v>42004</v>
      </c>
      <c r="D84" s="4" t="s">
        <v>6</v>
      </c>
      <c r="E84" s="1"/>
      <c r="F84" s="21" t="s">
        <v>167</v>
      </c>
      <c r="G84" s="93">
        <v>140305.59</v>
      </c>
      <c r="H84" s="150" t="s">
        <v>256</v>
      </c>
      <c r="I84" s="11"/>
      <c r="J84" s="90"/>
      <c r="K84" s="1"/>
    </row>
    <row r="85" spans="1:11" outlineLevel="1" x14ac:dyDescent="0.2">
      <c r="A85" s="12">
        <v>2</v>
      </c>
      <c r="B85" s="4" t="s">
        <v>170</v>
      </c>
      <c r="C85" s="20">
        <v>42004</v>
      </c>
      <c r="D85" s="4" t="s">
        <v>6</v>
      </c>
      <c r="E85" s="1"/>
      <c r="F85" s="21" t="s">
        <v>171</v>
      </c>
      <c r="G85" s="93">
        <v>140305.59</v>
      </c>
      <c r="H85" s="150" t="s">
        <v>257</v>
      </c>
      <c r="I85" s="11"/>
      <c r="J85" s="90"/>
      <c r="K85" s="1"/>
    </row>
    <row r="86" spans="1:11" outlineLevel="1" x14ac:dyDescent="0.2">
      <c r="A86" s="12">
        <v>3</v>
      </c>
      <c r="B86" s="4" t="s">
        <v>176</v>
      </c>
      <c r="C86" s="20">
        <v>42002</v>
      </c>
      <c r="D86" s="4" t="s">
        <v>6</v>
      </c>
      <c r="E86" s="3"/>
      <c r="F86" s="21" t="s">
        <v>177</v>
      </c>
      <c r="G86" s="93">
        <v>139746.97</v>
      </c>
      <c r="H86" s="150"/>
      <c r="I86" s="11"/>
      <c r="J86" s="90"/>
      <c r="K86" s="1"/>
    </row>
    <row r="87" spans="1:11" outlineLevel="1" x14ac:dyDescent="0.2">
      <c r="A87" s="12">
        <v>4</v>
      </c>
      <c r="B87" s="177" t="s">
        <v>309</v>
      </c>
      <c r="C87" s="178">
        <v>42035</v>
      </c>
      <c r="D87" s="177" t="s">
        <v>6</v>
      </c>
      <c r="E87" s="3"/>
      <c r="F87" s="95" t="s">
        <v>304</v>
      </c>
      <c r="G87" s="179">
        <v>156409.04</v>
      </c>
      <c r="H87" s="150"/>
      <c r="I87" s="27"/>
      <c r="J87" s="90"/>
      <c r="K87" s="1"/>
    </row>
    <row r="88" spans="1:11" outlineLevel="1" x14ac:dyDescent="0.2">
      <c r="A88" s="12"/>
      <c r="B88" s="4"/>
      <c r="C88" s="20"/>
      <c r="D88" s="4"/>
      <c r="E88" s="3"/>
      <c r="F88" s="21"/>
      <c r="G88" s="93"/>
      <c r="H88" s="150"/>
      <c r="I88" s="27"/>
      <c r="J88" s="90"/>
      <c r="K88" s="1"/>
    </row>
    <row r="89" spans="1:11" outlineLevel="1" x14ac:dyDescent="0.2">
      <c r="A89" s="12"/>
      <c r="B89" s="4"/>
      <c r="C89" s="20"/>
      <c r="D89" s="4"/>
      <c r="E89" s="3"/>
      <c r="F89" s="21"/>
      <c r="G89" s="93"/>
      <c r="H89" s="150"/>
      <c r="I89" s="27"/>
      <c r="J89" s="90"/>
      <c r="K89" s="1"/>
    </row>
    <row r="90" spans="1:11" x14ac:dyDescent="0.2">
      <c r="A90" s="12" t="s">
        <v>181</v>
      </c>
      <c r="B90" s="12"/>
      <c r="C90" s="44"/>
      <c r="D90" s="12" t="s">
        <v>182</v>
      </c>
      <c r="E90" s="24"/>
      <c r="F90" s="34"/>
      <c r="G90" s="90">
        <f>+SUM(G92:G98)</f>
        <v>1534790.63</v>
      </c>
      <c r="H90" s="150">
        <v>7</v>
      </c>
      <c r="I90" s="220">
        <v>1534813.04</v>
      </c>
      <c r="J90" s="124">
        <f>+G90-I90</f>
        <v>-22.410000000149012</v>
      </c>
      <c r="K90" s="1"/>
    </row>
    <row r="91" spans="1:11" s="212" customFormat="1" outlineLevel="1" x14ac:dyDescent="0.2">
      <c r="A91" s="12"/>
      <c r="B91" s="12"/>
      <c r="C91" s="44"/>
      <c r="D91" s="12"/>
      <c r="E91" s="24"/>
      <c r="F91" s="34"/>
      <c r="G91" s="90"/>
      <c r="H91" s="150"/>
      <c r="I91" s="213"/>
      <c r="J91" s="125"/>
      <c r="K91" s="1"/>
    </row>
    <row r="92" spans="1:11" outlineLevel="1" x14ac:dyDescent="0.2">
      <c r="A92" s="12">
        <v>1</v>
      </c>
      <c r="B92" s="4" t="s">
        <v>188</v>
      </c>
      <c r="C92" s="20">
        <v>42002</v>
      </c>
      <c r="D92" s="4" t="s">
        <v>6</v>
      </c>
      <c r="E92" s="3"/>
      <c r="F92" s="21" t="s">
        <v>189</v>
      </c>
      <c r="G92" s="93">
        <v>225004.51</v>
      </c>
      <c r="H92" s="150" t="s">
        <v>256</v>
      </c>
      <c r="I92" s="18"/>
      <c r="J92" s="125"/>
      <c r="K92" s="1"/>
    </row>
    <row r="93" spans="1:11" outlineLevel="1" x14ac:dyDescent="0.2">
      <c r="A93" s="12">
        <v>2</v>
      </c>
      <c r="B93" s="4" t="s">
        <v>192</v>
      </c>
      <c r="C93" s="20">
        <v>42002</v>
      </c>
      <c r="D93" s="4" t="s">
        <v>6</v>
      </c>
      <c r="E93" s="3"/>
      <c r="F93" s="21" t="s">
        <v>193</v>
      </c>
      <c r="G93" s="93">
        <v>224666.58</v>
      </c>
      <c r="H93" s="150" t="s">
        <v>257</v>
      </c>
      <c r="I93" s="18"/>
      <c r="J93" s="125"/>
      <c r="K93" s="1"/>
    </row>
    <row r="94" spans="1:11" outlineLevel="1" x14ac:dyDescent="0.2">
      <c r="A94" s="12">
        <v>3</v>
      </c>
      <c r="B94" s="177" t="s">
        <v>315</v>
      </c>
      <c r="C94" s="178">
        <v>42031</v>
      </c>
      <c r="D94" s="177" t="s">
        <v>310</v>
      </c>
      <c r="E94" s="3"/>
      <c r="F94" s="95" t="s">
        <v>311</v>
      </c>
      <c r="G94" s="94">
        <v>224666.58</v>
      </c>
      <c r="H94" s="150" t="s">
        <v>258</v>
      </c>
      <c r="I94" s="18"/>
      <c r="J94" s="125"/>
      <c r="K94" s="1"/>
    </row>
    <row r="95" spans="1:11" outlineLevel="1" x14ac:dyDescent="0.2">
      <c r="A95" s="12">
        <v>4</v>
      </c>
      <c r="B95" s="177" t="s">
        <v>316</v>
      </c>
      <c r="C95" s="178">
        <v>42031</v>
      </c>
      <c r="D95" s="177" t="s">
        <v>310</v>
      </c>
      <c r="E95" s="3"/>
      <c r="F95" s="95" t="s">
        <v>312</v>
      </c>
      <c r="G95" s="94">
        <v>224666.58</v>
      </c>
      <c r="H95" s="150" t="s">
        <v>259</v>
      </c>
      <c r="I95" s="18"/>
      <c r="J95" s="125"/>
      <c r="K95" s="1"/>
    </row>
    <row r="96" spans="1:11" outlineLevel="1" x14ac:dyDescent="0.2">
      <c r="A96" s="12">
        <v>5</v>
      </c>
      <c r="B96" s="177" t="s">
        <v>318</v>
      </c>
      <c r="C96" s="178">
        <v>42033</v>
      </c>
      <c r="D96" s="177" t="s">
        <v>6</v>
      </c>
      <c r="E96" s="3"/>
      <c r="F96" s="95" t="s">
        <v>314</v>
      </c>
      <c r="G96" s="94">
        <v>224830.37</v>
      </c>
      <c r="H96" s="150"/>
      <c r="I96" s="18"/>
      <c r="J96" s="125"/>
      <c r="K96" s="1"/>
    </row>
    <row r="97" spans="1:11" s="212" customFormat="1" outlineLevel="1" x14ac:dyDescent="0.2">
      <c r="A97" s="12">
        <v>6</v>
      </c>
      <c r="B97" s="215" t="s">
        <v>356</v>
      </c>
      <c r="C97" s="216">
        <v>42038</v>
      </c>
      <c r="D97" s="214" t="s">
        <v>354</v>
      </c>
      <c r="E97" s="3"/>
      <c r="F97" s="95" t="s">
        <v>355</v>
      </c>
      <c r="G97" s="94">
        <v>224830.37</v>
      </c>
      <c r="H97" s="150" t="s">
        <v>260</v>
      </c>
      <c r="I97" s="18"/>
      <c r="J97" s="125"/>
      <c r="K97" s="1"/>
    </row>
    <row r="98" spans="1:11" s="212" customFormat="1" outlineLevel="1" x14ac:dyDescent="0.2">
      <c r="A98" s="12">
        <v>7</v>
      </c>
      <c r="B98" s="218" t="s">
        <v>357</v>
      </c>
      <c r="C98" s="219">
        <v>42062</v>
      </c>
      <c r="D98" s="217" t="s">
        <v>6</v>
      </c>
      <c r="E98" s="3"/>
      <c r="F98" s="95" t="s">
        <v>358</v>
      </c>
      <c r="G98" s="94">
        <v>186125.64</v>
      </c>
      <c r="H98" s="150"/>
      <c r="I98" s="18"/>
      <c r="J98" s="125"/>
      <c r="K98" s="1"/>
    </row>
    <row r="99" spans="1:11" outlineLevel="1" x14ac:dyDescent="0.2">
      <c r="A99" s="12"/>
      <c r="C99" s="178"/>
      <c r="E99" s="3"/>
      <c r="G99" s="179"/>
      <c r="H99" s="150"/>
      <c r="I99" s="18"/>
      <c r="J99" s="125"/>
      <c r="K99" s="1"/>
    </row>
    <row r="100" spans="1:11" outlineLevel="1" x14ac:dyDescent="0.2">
      <c r="A100" s="12"/>
      <c r="B100" s="1"/>
      <c r="C100" s="20"/>
      <c r="D100" s="1"/>
      <c r="E100" s="3"/>
      <c r="F100" s="6"/>
      <c r="G100" s="93"/>
      <c r="H100" s="150"/>
      <c r="I100" s="18"/>
      <c r="J100" s="125"/>
      <c r="K100" s="1"/>
    </row>
    <row r="101" spans="1:11" x14ac:dyDescent="0.2">
      <c r="A101" s="12" t="s">
        <v>205</v>
      </c>
      <c r="B101" s="12"/>
      <c r="C101" s="44"/>
      <c r="D101" s="332" t="s">
        <v>206</v>
      </c>
      <c r="E101" s="24"/>
      <c r="F101" s="34"/>
      <c r="G101" s="90">
        <f>+G102</f>
        <v>262769.90999999997</v>
      </c>
      <c r="H101" s="150">
        <v>1</v>
      </c>
      <c r="I101" s="221">
        <v>262769.90999999997</v>
      </c>
      <c r="J101" s="124">
        <f>+G101-I101</f>
        <v>0</v>
      </c>
      <c r="K101" s="1"/>
    </row>
    <row r="102" spans="1:11" outlineLevel="1" x14ac:dyDescent="0.2">
      <c r="A102" s="12">
        <v>1</v>
      </c>
      <c r="B102" s="224" t="s">
        <v>361</v>
      </c>
      <c r="C102" s="225">
        <v>42059</v>
      </c>
      <c r="D102" s="223" t="s">
        <v>359</v>
      </c>
      <c r="E102" s="24"/>
      <c r="F102" s="95" t="s">
        <v>360</v>
      </c>
      <c r="G102" s="222">
        <v>262769.90999999997</v>
      </c>
      <c r="H102" s="150" t="s">
        <v>256</v>
      </c>
      <c r="I102" s="49"/>
      <c r="J102" s="125"/>
      <c r="K102" s="1"/>
    </row>
    <row r="103" spans="1:11" outlineLevel="1" x14ac:dyDescent="0.2">
      <c r="A103" s="12"/>
      <c r="B103" s="4"/>
      <c r="C103" s="20"/>
      <c r="D103" s="4"/>
      <c r="E103" s="24"/>
      <c r="F103" s="21"/>
      <c r="G103" s="93"/>
      <c r="H103" s="150"/>
      <c r="I103" s="49"/>
      <c r="J103" s="125"/>
      <c r="K103" s="1"/>
    </row>
    <row r="104" spans="1:11" outlineLevel="1" x14ac:dyDescent="0.2">
      <c r="A104" s="12"/>
      <c r="B104" s="1"/>
      <c r="C104" s="20"/>
      <c r="D104" s="1"/>
      <c r="E104" s="24"/>
      <c r="F104" s="6"/>
      <c r="G104" s="93"/>
      <c r="H104" s="150"/>
      <c r="I104" s="49"/>
      <c r="J104" s="125"/>
      <c r="K104" s="1"/>
    </row>
    <row r="105" spans="1:11" x14ac:dyDescent="0.2">
      <c r="A105" s="12" t="s">
        <v>212</v>
      </c>
      <c r="B105" s="12"/>
      <c r="C105" s="44"/>
      <c r="D105" s="12" t="s">
        <v>213</v>
      </c>
      <c r="E105" s="24"/>
      <c r="F105" s="34"/>
      <c r="G105" s="90">
        <f>+SUM(G106:G110)</f>
        <v>819848.68</v>
      </c>
      <c r="H105" s="150">
        <v>5</v>
      </c>
      <c r="I105" s="232">
        <v>819848.68</v>
      </c>
      <c r="J105" s="124">
        <f>+G105-I105</f>
        <v>0</v>
      </c>
      <c r="K105" s="1"/>
    </row>
    <row r="106" spans="1:11" outlineLevel="1" x14ac:dyDescent="0.2">
      <c r="A106" s="12">
        <v>1</v>
      </c>
      <c r="B106" s="4" t="s">
        <v>216</v>
      </c>
      <c r="C106" s="5">
        <v>41968</v>
      </c>
      <c r="D106" s="4" t="s">
        <v>6</v>
      </c>
      <c r="E106" s="3"/>
      <c r="F106" s="21" t="s">
        <v>217</v>
      </c>
      <c r="G106" s="93">
        <v>164109.04</v>
      </c>
      <c r="H106" s="150"/>
      <c r="I106" s="11"/>
      <c r="J106" s="125"/>
      <c r="K106" s="1"/>
    </row>
    <row r="107" spans="1:11" outlineLevel="1" x14ac:dyDescent="0.2">
      <c r="A107" s="12">
        <v>2</v>
      </c>
      <c r="B107" s="229" t="s">
        <v>362</v>
      </c>
      <c r="C107" s="230">
        <v>42058</v>
      </c>
      <c r="D107" s="228" t="s">
        <v>6</v>
      </c>
      <c r="E107" s="3"/>
      <c r="F107" s="95" t="s">
        <v>366</v>
      </c>
      <c r="G107" s="227">
        <v>163934.91</v>
      </c>
      <c r="H107" s="152" t="s">
        <v>256</v>
      </c>
      <c r="I107" s="11"/>
      <c r="J107" s="90"/>
      <c r="K107" s="1"/>
    </row>
    <row r="108" spans="1:11" outlineLevel="1" x14ac:dyDescent="0.2">
      <c r="A108" s="12">
        <v>3</v>
      </c>
      <c r="B108" s="229" t="s">
        <v>363</v>
      </c>
      <c r="C108" s="230">
        <v>42058</v>
      </c>
      <c r="D108" s="228" t="s">
        <v>6</v>
      </c>
      <c r="E108" s="57"/>
      <c r="F108" s="95" t="s">
        <v>367</v>
      </c>
      <c r="G108" s="227">
        <v>163934.91</v>
      </c>
      <c r="H108" s="150" t="s">
        <v>257</v>
      </c>
      <c r="I108" s="11"/>
      <c r="J108" s="127"/>
      <c r="K108" s="1"/>
    </row>
    <row r="109" spans="1:11" s="224" customFormat="1" outlineLevel="1" x14ac:dyDescent="0.2">
      <c r="A109" s="12">
        <v>4</v>
      </c>
      <c r="B109" s="229" t="s">
        <v>364</v>
      </c>
      <c r="C109" s="230">
        <v>42058</v>
      </c>
      <c r="D109" s="228" t="s">
        <v>6</v>
      </c>
      <c r="E109" s="57"/>
      <c r="F109" s="95" t="s">
        <v>368</v>
      </c>
      <c r="G109" s="227">
        <v>163934.91</v>
      </c>
      <c r="H109" s="150" t="s">
        <v>258</v>
      </c>
      <c r="I109" s="11"/>
      <c r="J109" s="127"/>
      <c r="K109" s="1"/>
    </row>
    <row r="110" spans="1:11" s="224" customFormat="1" outlineLevel="1" x14ac:dyDescent="0.2">
      <c r="A110" s="12">
        <v>5</v>
      </c>
      <c r="B110" s="229" t="s">
        <v>365</v>
      </c>
      <c r="C110" s="230">
        <v>42061</v>
      </c>
      <c r="D110" s="228" t="s">
        <v>6</v>
      </c>
      <c r="E110" s="57"/>
      <c r="F110" s="95" t="s">
        <v>369</v>
      </c>
      <c r="G110" s="227">
        <v>163934.91</v>
      </c>
      <c r="H110" s="150"/>
      <c r="I110" s="11"/>
      <c r="J110" s="127"/>
      <c r="K110" s="1"/>
    </row>
    <row r="111" spans="1:11" s="226" customFormat="1" outlineLevel="1" x14ac:dyDescent="0.2">
      <c r="A111" s="12"/>
      <c r="B111" s="55"/>
      <c r="C111" s="56"/>
      <c r="D111" s="55"/>
      <c r="E111" s="57"/>
      <c r="F111" s="96"/>
      <c r="G111" s="227"/>
      <c r="H111" s="150"/>
      <c r="I111" s="11"/>
      <c r="J111" s="127"/>
      <c r="K111" s="1"/>
    </row>
    <row r="112" spans="1:11" x14ac:dyDescent="0.2">
      <c r="B112" s="14"/>
      <c r="C112" s="58"/>
      <c r="D112" s="14"/>
      <c r="E112" s="37"/>
      <c r="F112" s="36"/>
      <c r="G112" s="92"/>
      <c r="H112" s="150"/>
      <c r="I112" s="11"/>
      <c r="J112" s="127"/>
      <c r="K112" s="1"/>
    </row>
    <row r="113" spans="1:11" x14ac:dyDescent="0.2">
      <c r="A113" s="14"/>
      <c r="B113" s="14"/>
      <c r="C113" s="362" t="s">
        <v>227</v>
      </c>
      <c r="D113" s="362"/>
      <c r="E113" s="362"/>
      <c r="F113" s="362"/>
      <c r="G113" s="90">
        <f>+G105+G101+G90+G82+G76+G69+G62+G54+G46+G30+G7</f>
        <v>16581285.329999998</v>
      </c>
      <c r="H113" s="150">
        <f>+SUM(H6:H105)</f>
        <v>65</v>
      </c>
      <c r="I113" s="11">
        <f>+I105+I101+I90+I82+I76+I69+I62+I54+I46+I30+I7</f>
        <v>16581152.859999999</v>
      </c>
      <c r="J113" s="124">
        <f>+G113-I113</f>
        <v>132.46999999880791</v>
      </c>
      <c r="K113" s="1"/>
    </row>
    <row r="114" spans="1:11" x14ac:dyDescent="0.2">
      <c r="A114" s="14"/>
      <c r="B114" s="14"/>
      <c r="C114" s="25"/>
      <c r="D114" s="25"/>
      <c r="E114" s="25"/>
      <c r="F114" s="34"/>
      <c r="G114" s="90"/>
      <c r="H114" s="150"/>
      <c r="I114" s="11"/>
      <c r="J114" s="125"/>
      <c r="K114" s="1"/>
    </row>
    <row r="115" spans="1:11" x14ac:dyDescent="0.2">
      <c r="A115" s="14"/>
      <c r="B115" s="14"/>
      <c r="C115" s="25"/>
      <c r="D115" s="25"/>
      <c r="E115" s="25"/>
      <c r="F115" s="34"/>
      <c r="G115" s="90"/>
      <c r="H115" s="150"/>
      <c r="I115" s="11"/>
      <c r="J115" s="125"/>
      <c r="K115" s="1"/>
    </row>
    <row r="116" spans="1:11" x14ac:dyDescent="0.2">
      <c r="A116" s="14"/>
      <c r="B116" s="14"/>
      <c r="C116" s="36"/>
      <c r="D116" s="14"/>
      <c r="E116" s="14"/>
      <c r="F116" s="36"/>
      <c r="G116" s="92"/>
      <c r="H116" s="22"/>
      <c r="I116" s="11"/>
      <c r="J116" s="127"/>
      <c r="K116" s="1"/>
    </row>
    <row r="117" spans="1:11" x14ac:dyDescent="0.2">
      <c r="A117" s="16" t="s">
        <v>228</v>
      </c>
      <c r="B117" s="16"/>
      <c r="C117" s="59"/>
      <c r="D117" s="16" t="s">
        <v>229</v>
      </c>
      <c r="E117" s="60"/>
      <c r="F117" s="111"/>
      <c r="G117" s="90">
        <f>+SUM(G119:G122)</f>
        <v>548527.73</v>
      </c>
      <c r="H117" s="23">
        <v>4</v>
      </c>
      <c r="I117" s="236">
        <v>548527.73</v>
      </c>
      <c r="J117" s="128">
        <f>+G117-I117</f>
        <v>0</v>
      </c>
      <c r="K117" s="1"/>
    </row>
    <row r="118" spans="1:11" s="231" customFormat="1" outlineLevel="1" x14ac:dyDescent="0.2">
      <c r="A118" s="16"/>
      <c r="B118" s="16"/>
      <c r="C118" s="59"/>
      <c r="D118" s="16"/>
      <c r="E118" s="60"/>
      <c r="F118" s="111"/>
      <c r="G118" s="90"/>
      <c r="H118" s="23"/>
      <c r="I118" s="232"/>
      <c r="J118" s="127"/>
      <c r="K118" s="1"/>
    </row>
    <row r="119" spans="1:11" outlineLevel="1" x14ac:dyDescent="0.2">
      <c r="A119" s="16">
        <v>1</v>
      </c>
      <c r="B119" s="4" t="s">
        <v>230</v>
      </c>
      <c r="C119" s="17">
        <v>41689</v>
      </c>
      <c r="D119" s="4" t="s">
        <v>231</v>
      </c>
      <c r="E119" s="4"/>
      <c r="F119" s="21" t="s">
        <v>232</v>
      </c>
      <c r="G119" s="92">
        <v>31527.73000000001</v>
      </c>
      <c r="H119" s="30"/>
      <c r="I119" s="10"/>
      <c r="J119" s="127"/>
      <c r="K119" s="1"/>
    </row>
    <row r="120" spans="1:11" outlineLevel="1" x14ac:dyDescent="0.2">
      <c r="A120" s="16">
        <v>2</v>
      </c>
      <c r="B120" s="4" t="s">
        <v>233</v>
      </c>
      <c r="C120" s="5">
        <v>41953</v>
      </c>
      <c r="D120" s="4" t="s">
        <v>234</v>
      </c>
      <c r="E120" s="1"/>
      <c r="F120" s="21" t="s">
        <v>235</v>
      </c>
      <c r="G120" s="93">
        <v>205000</v>
      </c>
      <c r="H120" s="30"/>
      <c r="I120" s="11"/>
      <c r="J120" s="127"/>
      <c r="K120" s="1"/>
    </row>
    <row r="121" spans="1:11" outlineLevel="1" x14ac:dyDescent="0.2">
      <c r="A121" s="16">
        <v>3</v>
      </c>
      <c r="B121" s="177" t="s">
        <v>323</v>
      </c>
      <c r="C121" s="178">
        <v>42006</v>
      </c>
      <c r="D121" s="177" t="s">
        <v>324</v>
      </c>
      <c r="E121" s="1"/>
      <c r="F121" s="95" t="s">
        <v>325</v>
      </c>
      <c r="G121" s="179">
        <v>182000</v>
      </c>
      <c r="H121" s="30"/>
      <c r="I121" s="11"/>
      <c r="J121" s="127"/>
      <c r="K121" s="1"/>
    </row>
    <row r="122" spans="1:11" outlineLevel="1" x14ac:dyDescent="0.2">
      <c r="A122" s="16">
        <v>4</v>
      </c>
      <c r="B122" s="131" t="s">
        <v>371</v>
      </c>
      <c r="C122" s="176">
        <v>42045</v>
      </c>
      <c r="D122" s="234" t="s">
        <v>370</v>
      </c>
      <c r="E122" s="1"/>
      <c r="F122" s="95" t="s">
        <v>372</v>
      </c>
      <c r="G122" s="233">
        <v>130000</v>
      </c>
      <c r="H122" s="30" t="s">
        <v>256</v>
      </c>
      <c r="I122" s="11"/>
      <c r="J122" s="127"/>
      <c r="K122" s="1"/>
    </row>
    <row r="123" spans="1:11" s="231" customFormat="1" outlineLevel="1" x14ac:dyDescent="0.2">
      <c r="A123" s="16"/>
      <c r="B123" s="4"/>
      <c r="C123" s="20"/>
      <c r="D123" s="4"/>
      <c r="E123" s="1"/>
      <c r="F123" s="21"/>
      <c r="G123" s="93"/>
      <c r="H123" s="30"/>
      <c r="I123" s="11"/>
      <c r="J123" s="127"/>
      <c r="K123" s="1"/>
    </row>
    <row r="124" spans="1:11" outlineLevel="1" x14ac:dyDescent="0.2">
      <c r="A124" s="16"/>
      <c r="B124" s="1"/>
      <c r="C124" s="20"/>
      <c r="D124" s="1"/>
      <c r="E124" s="1"/>
      <c r="F124" s="6"/>
      <c r="G124" s="93"/>
      <c r="H124" s="30"/>
      <c r="I124" s="11"/>
      <c r="J124" s="127"/>
      <c r="K124" s="1"/>
    </row>
    <row r="125" spans="1:11" x14ac:dyDescent="0.2">
      <c r="A125" s="12" t="s">
        <v>244</v>
      </c>
      <c r="B125" s="12"/>
      <c r="C125" s="65"/>
      <c r="D125" s="12" t="s">
        <v>245</v>
      </c>
      <c r="E125" s="24"/>
      <c r="F125" s="34"/>
      <c r="G125" s="130">
        <f>+SUM(G127:G130)</f>
        <v>560000</v>
      </c>
      <c r="H125" s="22">
        <v>4</v>
      </c>
      <c r="I125" s="246">
        <v>560000</v>
      </c>
      <c r="J125" s="124">
        <f>+G125-I125</f>
        <v>0</v>
      </c>
      <c r="K125" s="1"/>
    </row>
    <row r="126" spans="1:11" s="235" customFormat="1" outlineLevel="1" x14ac:dyDescent="0.2">
      <c r="A126" s="12"/>
      <c r="B126" s="12"/>
      <c r="C126" s="65"/>
      <c r="D126" s="12"/>
      <c r="E126" s="24"/>
      <c r="F126" s="34"/>
      <c r="G126" s="130"/>
      <c r="H126" s="22"/>
      <c r="I126" s="236"/>
      <c r="J126" s="125"/>
      <c r="K126" s="1"/>
    </row>
    <row r="127" spans="1:11" outlineLevel="1" x14ac:dyDescent="0.2">
      <c r="A127" s="12">
        <v>1</v>
      </c>
      <c r="B127" s="4" t="s">
        <v>246</v>
      </c>
      <c r="C127" s="20">
        <v>41983</v>
      </c>
      <c r="D127" s="4" t="s">
        <v>247</v>
      </c>
      <c r="E127" s="4"/>
      <c r="F127" s="21" t="s">
        <v>248</v>
      </c>
      <c r="G127" s="93">
        <v>150000</v>
      </c>
      <c r="H127" s="166"/>
      <c r="I127" s="18"/>
      <c r="J127" s="125"/>
      <c r="K127" s="1"/>
    </row>
    <row r="128" spans="1:11" outlineLevel="1" x14ac:dyDescent="0.2">
      <c r="A128" s="12">
        <v>2</v>
      </c>
      <c r="B128" s="4" t="s">
        <v>249</v>
      </c>
      <c r="C128" s="20">
        <v>41983</v>
      </c>
      <c r="D128" s="4" t="s">
        <v>236</v>
      </c>
      <c r="E128" s="3"/>
      <c r="F128" s="21" t="s">
        <v>250</v>
      </c>
      <c r="G128" s="93">
        <v>185000</v>
      </c>
      <c r="H128" s="166"/>
      <c r="I128" s="18"/>
      <c r="J128" s="125"/>
      <c r="K128" s="1"/>
    </row>
    <row r="129" spans="1:11" outlineLevel="1" x14ac:dyDescent="0.2">
      <c r="A129" s="12">
        <v>3</v>
      </c>
      <c r="B129" s="239" t="s">
        <v>374</v>
      </c>
      <c r="C129" s="240">
        <v>42049</v>
      </c>
      <c r="D129" s="238" t="s">
        <v>373</v>
      </c>
      <c r="E129" s="3"/>
      <c r="F129" s="95" t="s">
        <v>375</v>
      </c>
      <c r="G129" s="237">
        <v>95000</v>
      </c>
      <c r="H129" s="166"/>
      <c r="I129" s="18"/>
      <c r="J129" s="125"/>
      <c r="K129" s="1"/>
    </row>
    <row r="130" spans="1:11" s="235" customFormat="1" outlineLevel="1" x14ac:dyDescent="0.2">
      <c r="A130" s="12">
        <v>4</v>
      </c>
      <c r="B130" s="241" t="s">
        <v>376</v>
      </c>
      <c r="C130" s="242">
        <v>42056</v>
      </c>
      <c r="D130" s="243" t="s">
        <v>377</v>
      </c>
      <c r="E130" s="3"/>
      <c r="F130" s="95" t="s">
        <v>378</v>
      </c>
      <c r="G130" s="93">
        <v>130000</v>
      </c>
      <c r="H130" s="166" t="s">
        <v>256</v>
      </c>
      <c r="I130" s="18"/>
      <c r="J130" s="125"/>
      <c r="K130" s="1"/>
    </row>
    <row r="131" spans="1:11" s="235" customFormat="1" outlineLevel="1" x14ac:dyDescent="0.2">
      <c r="A131" s="12"/>
      <c r="B131" s="4"/>
      <c r="C131" s="20"/>
      <c r="D131" s="4"/>
      <c r="E131" s="3"/>
      <c r="F131" s="21"/>
      <c r="G131" s="93"/>
      <c r="H131" s="166"/>
      <c r="I131" s="18"/>
      <c r="J131" s="125"/>
      <c r="K131" s="1"/>
    </row>
    <row r="132" spans="1:11" x14ac:dyDescent="0.2">
      <c r="A132" s="12"/>
      <c r="B132" s="4"/>
      <c r="C132" s="20"/>
      <c r="D132" s="4"/>
      <c r="E132" s="3"/>
      <c r="F132" s="21"/>
      <c r="G132" s="93"/>
      <c r="H132" s="166"/>
      <c r="I132" s="18"/>
      <c r="J132" s="125"/>
      <c r="K132" s="1"/>
    </row>
    <row r="133" spans="1:11" x14ac:dyDescent="0.2">
      <c r="A133" s="14"/>
      <c r="B133" s="14"/>
      <c r="C133" s="362" t="s">
        <v>251</v>
      </c>
      <c r="D133" s="362"/>
      <c r="E133" s="362"/>
      <c r="F133" s="362"/>
      <c r="G133" s="90">
        <f>+G113+G117+G125</f>
        <v>17689813.059999999</v>
      </c>
      <c r="H133" s="167">
        <f>+H113+H117+H125</f>
        <v>73</v>
      </c>
      <c r="I133" s="18"/>
      <c r="J133" s="125"/>
      <c r="K133" s="1"/>
    </row>
    <row r="134" spans="1:11" ht="12" thickBot="1" x14ac:dyDescent="0.25">
      <c r="A134" s="14"/>
      <c r="B134" s="14"/>
      <c r="C134" s="36"/>
      <c r="D134" s="362" t="s">
        <v>252</v>
      </c>
      <c r="E134" s="362"/>
      <c r="F134" s="36"/>
      <c r="G134" s="326">
        <f>+I113+I117+I125</f>
        <v>17689680.59</v>
      </c>
      <c r="H134" s="166"/>
      <c r="I134" s="18"/>
      <c r="J134" s="125"/>
      <c r="K134" s="1"/>
    </row>
    <row r="135" spans="1:11" ht="12" thickTop="1" x14ac:dyDescent="0.2">
      <c r="A135" s="14"/>
      <c r="B135" s="14"/>
      <c r="C135" s="36"/>
      <c r="D135" s="14"/>
      <c r="E135" s="37"/>
      <c r="F135" s="36"/>
      <c r="G135" s="92">
        <f>+G133-G134</f>
        <v>132.46999999880791</v>
      </c>
      <c r="H135" s="22"/>
      <c r="I135" s="11"/>
      <c r="J135" s="125"/>
      <c r="K135" s="1"/>
    </row>
    <row r="136" spans="1:11" x14ac:dyDescent="0.2">
      <c r="A136" s="14"/>
      <c r="B136" s="14"/>
      <c r="C136" s="36"/>
      <c r="D136" s="14"/>
      <c r="E136" s="37"/>
      <c r="F136" s="36"/>
      <c r="G136" s="92"/>
      <c r="H136" s="22"/>
      <c r="I136" s="19"/>
      <c r="J136" s="129"/>
      <c r="K136" s="1"/>
    </row>
    <row r="137" spans="1:11" x14ac:dyDescent="0.2">
      <c r="A137" s="14"/>
      <c r="B137" s="14"/>
      <c r="C137" s="36"/>
      <c r="D137" s="14"/>
      <c r="E137" s="14"/>
      <c r="F137" s="36"/>
      <c r="G137" s="92"/>
      <c r="H137" s="22"/>
      <c r="I137" s="19"/>
      <c r="J137" s="129"/>
      <c r="K137" s="1"/>
    </row>
    <row r="138" spans="1:11" x14ac:dyDescent="0.2">
      <c r="A138" s="14"/>
      <c r="B138" s="14"/>
      <c r="C138" s="36"/>
      <c r="D138" s="14"/>
      <c r="E138" s="14"/>
      <c r="F138" s="36"/>
      <c r="G138" s="92"/>
      <c r="H138" s="22"/>
      <c r="I138" s="19"/>
      <c r="J138" s="129"/>
      <c r="K138" s="1"/>
    </row>
    <row r="139" spans="1:11" x14ac:dyDescent="0.2">
      <c r="A139" s="14"/>
      <c r="B139" s="14"/>
      <c r="C139" s="36"/>
      <c r="D139" s="12" t="s">
        <v>253</v>
      </c>
      <c r="E139" s="169">
        <f>+H113+H117+H125</f>
        <v>73</v>
      </c>
      <c r="F139" s="36"/>
      <c r="G139" s="92"/>
      <c r="H139" s="22"/>
      <c r="I139" s="19"/>
      <c r="J139" s="129"/>
      <c r="K139" s="1"/>
    </row>
    <row r="140" spans="1:11" x14ac:dyDescent="0.2">
      <c r="A140" s="14"/>
      <c r="B140" s="14"/>
      <c r="C140" s="36"/>
      <c r="D140" s="12" t="s">
        <v>254</v>
      </c>
      <c r="E140" s="169">
        <f>+H113</f>
        <v>65</v>
      </c>
      <c r="F140" s="36"/>
      <c r="G140" s="92"/>
      <c r="H140" s="156"/>
      <c r="I140" s="19"/>
      <c r="J140" s="129"/>
      <c r="K140" s="1"/>
    </row>
    <row r="141" spans="1:11" x14ac:dyDescent="0.2">
      <c r="A141" s="14"/>
      <c r="B141" s="14"/>
      <c r="C141" s="36"/>
      <c r="D141" s="12" t="s">
        <v>255</v>
      </c>
      <c r="E141" s="14">
        <f>+H125+H117</f>
        <v>8</v>
      </c>
      <c r="F141" s="36"/>
      <c r="G141" s="92"/>
      <c r="H141" s="22"/>
      <c r="I141" s="8"/>
      <c r="J141" s="129"/>
      <c r="K141" s="1"/>
    </row>
    <row r="142" spans="1:11" x14ac:dyDescent="0.2">
      <c r="A142" s="14"/>
      <c r="B142" s="14"/>
      <c r="C142" s="36"/>
      <c r="D142" s="12"/>
      <c r="E142" s="14"/>
      <c r="F142" s="36"/>
      <c r="G142" s="92"/>
      <c r="H142" s="168"/>
      <c r="I142" s="8"/>
      <c r="J142" s="129"/>
      <c r="K142" s="1"/>
    </row>
    <row r="143" spans="1:11" x14ac:dyDescent="0.2">
      <c r="A143" s="69"/>
      <c r="B143" s="69"/>
      <c r="C143" s="70"/>
      <c r="D143" s="69"/>
      <c r="E143" s="69"/>
      <c r="F143" s="70"/>
      <c r="G143" s="92"/>
      <c r="H143" s="23"/>
      <c r="I143" s="8"/>
      <c r="J143" s="91"/>
      <c r="K143" s="1"/>
    </row>
  </sheetData>
  <mergeCells count="5">
    <mergeCell ref="A2:J2"/>
    <mergeCell ref="A3:J3"/>
    <mergeCell ref="C113:F113"/>
    <mergeCell ref="C133:F133"/>
    <mergeCell ref="D134:E134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H11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opLeftCell="A103" workbookViewId="0">
      <selection sqref="A1:J134"/>
    </sheetView>
  </sheetViews>
  <sheetFormatPr baseColWidth="10" defaultRowHeight="11.25" outlineLevelRow="1" x14ac:dyDescent="0.2"/>
  <cols>
    <col min="1" max="2" width="6.7109375" style="244" bestFit="1" customWidth="1"/>
    <col min="3" max="3" width="8.7109375" style="244" bestFit="1" customWidth="1"/>
    <col min="4" max="4" width="33.42578125" style="244" bestFit="1" customWidth="1"/>
    <col min="5" max="5" width="3.140625" style="244" bestFit="1" customWidth="1"/>
    <col min="6" max="6" width="10" style="95" bestFit="1" customWidth="1"/>
    <col min="7" max="7" width="12" style="94" bestFit="1" customWidth="1"/>
    <col min="8" max="8" width="2.7109375" style="154" bestFit="1" customWidth="1"/>
    <col min="9" max="9" width="11.140625" style="244" bestFit="1" customWidth="1"/>
    <col min="10" max="10" width="8.140625" style="246" bestFit="1" customWidth="1"/>
    <col min="11" max="16384" width="11.42578125" style="244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429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25"/>
      <c r="B4" s="25"/>
      <c r="C4" s="34"/>
      <c r="D4" s="25"/>
      <c r="E4" s="25"/>
      <c r="F4" s="34"/>
      <c r="G4" s="92"/>
      <c r="H4" s="25"/>
      <c r="I4" s="25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+SUM(G9:G22)</f>
        <v>2988642.06</v>
      </c>
      <c r="H7" s="150">
        <v>16</v>
      </c>
      <c r="I7" s="248">
        <v>2988453.2399999998</v>
      </c>
      <c r="J7" s="124">
        <f>+G7-I7</f>
        <v>188.82000000029802</v>
      </c>
      <c r="K7" s="1"/>
    </row>
    <row r="8" spans="1:14" outlineLevel="1" x14ac:dyDescent="0.2">
      <c r="A8" s="12"/>
      <c r="B8" s="12"/>
      <c r="C8" s="34"/>
      <c r="D8" s="12"/>
      <c r="E8" s="24"/>
      <c r="F8" s="34"/>
      <c r="G8" s="90"/>
      <c r="H8" s="150"/>
      <c r="I8" s="246"/>
      <c r="J8" s="125"/>
      <c r="K8" s="1"/>
    </row>
    <row r="9" spans="1:14" outlineLevel="1" x14ac:dyDescent="0.2">
      <c r="A9" s="41">
        <v>1</v>
      </c>
      <c r="B9" s="4" t="s">
        <v>5</v>
      </c>
      <c r="C9" s="20">
        <v>41901</v>
      </c>
      <c r="D9" s="4" t="s">
        <v>6</v>
      </c>
      <c r="E9" s="4"/>
      <c r="F9" s="21" t="s">
        <v>7</v>
      </c>
      <c r="G9" s="93">
        <v>237052.74</v>
      </c>
      <c r="H9" s="150" t="s">
        <v>256</v>
      </c>
      <c r="I9" s="11"/>
      <c r="J9" s="125"/>
      <c r="K9" s="1"/>
    </row>
    <row r="10" spans="1:14" outlineLevel="1" x14ac:dyDescent="0.2">
      <c r="A10" s="41">
        <v>2</v>
      </c>
      <c r="B10" s="4" t="s">
        <v>10</v>
      </c>
      <c r="C10" s="20">
        <v>41941</v>
      </c>
      <c r="D10" s="4" t="s">
        <v>11</v>
      </c>
      <c r="E10" s="3"/>
      <c r="F10" s="21" t="s">
        <v>12</v>
      </c>
      <c r="G10" s="93">
        <v>207070.75</v>
      </c>
      <c r="H10" s="150"/>
      <c r="I10" s="11"/>
      <c r="J10" s="125"/>
      <c r="K10" s="1"/>
    </row>
    <row r="11" spans="1:14" outlineLevel="1" x14ac:dyDescent="0.2">
      <c r="A11" s="41">
        <v>3</v>
      </c>
      <c r="B11" s="4" t="s">
        <v>13</v>
      </c>
      <c r="C11" s="20">
        <v>41950</v>
      </c>
      <c r="D11" s="4" t="s">
        <v>6</v>
      </c>
      <c r="E11" s="1"/>
      <c r="F11" s="21" t="s">
        <v>14</v>
      </c>
      <c r="G11" s="93">
        <v>207070.75</v>
      </c>
      <c r="H11" s="150"/>
      <c r="I11" s="11"/>
      <c r="J11" s="125"/>
      <c r="K11" s="1"/>
    </row>
    <row r="12" spans="1:14" outlineLevel="1" x14ac:dyDescent="0.2">
      <c r="A12" s="41">
        <v>4</v>
      </c>
      <c r="B12" s="4" t="s">
        <v>21</v>
      </c>
      <c r="C12" s="20">
        <v>41988</v>
      </c>
      <c r="D12" s="4" t="s">
        <v>6</v>
      </c>
      <c r="E12" s="3"/>
      <c r="F12" s="21" t="s">
        <v>22</v>
      </c>
      <c r="G12" s="93">
        <v>220685.14</v>
      </c>
      <c r="H12" s="150"/>
      <c r="I12" s="11"/>
      <c r="J12" s="125"/>
      <c r="K12" s="1"/>
      <c r="L12" s="1"/>
      <c r="M12" s="1"/>
      <c r="N12" s="1"/>
    </row>
    <row r="13" spans="1:14" outlineLevel="1" x14ac:dyDescent="0.2">
      <c r="A13" s="41">
        <v>5</v>
      </c>
      <c r="B13" s="4" t="s">
        <v>25</v>
      </c>
      <c r="C13" s="20">
        <v>42002</v>
      </c>
      <c r="D13" s="4" t="s">
        <v>6</v>
      </c>
      <c r="E13" s="3"/>
      <c r="F13" s="21" t="s">
        <v>26</v>
      </c>
      <c r="G13" s="93">
        <v>182289.7</v>
      </c>
      <c r="H13" s="150" t="s">
        <v>261</v>
      </c>
      <c r="I13" s="11"/>
      <c r="J13" s="125"/>
      <c r="K13" s="1"/>
      <c r="L13" s="1"/>
      <c r="M13" s="1"/>
      <c r="N13" s="1"/>
    </row>
    <row r="14" spans="1:14" outlineLevel="1" x14ac:dyDescent="0.2">
      <c r="A14" s="41">
        <v>6</v>
      </c>
      <c r="B14" s="4" t="s">
        <v>27</v>
      </c>
      <c r="C14" s="20">
        <v>42004</v>
      </c>
      <c r="D14" s="4" t="s">
        <v>6</v>
      </c>
      <c r="E14" s="3"/>
      <c r="F14" s="21" t="s">
        <v>28</v>
      </c>
      <c r="G14" s="93">
        <v>174815.67</v>
      </c>
      <c r="H14" s="150"/>
      <c r="I14" s="11"/>
      <c r="J14" s="125"/>
      <c r="K14" s="1"/>
      <c r="L14" s="1"/>
      <c r="M14" s="1"/>
      <c r="N14" s="1"/>
    </row>
    <row r="15" spans="1:14" outlineLevel="1" x14ac:dyDescent="0.2">
      <c r="A15" s="41">
        <v>8</v>
      </c>
      <c r="B15" s="244" t="s">
        <v>265</v>
      </c>
      <c r="C15" s="245">
        <v>42014</v>
      </c>
      <c r="D15" s="244" t="s">
        <v>6</v>
      </c>
      <c r="E15" s="3"/>
      <c r="F15" s="95" t="s">
        <v>267</v>
      </c>
      <c r="G15" s="94">
        <v>236990.67</v>
      </c>
      <c r="H15" s="150" t="s">
        <v>257</v>
      </c>
      <c r="I15" s="11"/>
      <c r="J15" s="125"/>
      <c r="K15" s="1"/>
      <c r="L15" s="1"/>
      <c r="M15" s="1"/>
      <c r="N15" s="1"/>
    </row>
    <row r="16" spans="1:14" outlineLevel="1" x14ac:dyDescent="0.2">
      <c r="A16" s="41">
        <v>9</v>
      </c>
      <c r="B16" s="244" t="s">
        <v>266</v>
      </c>
      <c r="C16" s="245">
        <v>42014</v>
      </c>
      <c r="D16" s="244" t="s">
        <v>6</v>
      </c>
      <c r="E16" s="3"/>
      <c r="F16" s="95" t="s">
        <v>268</v>
      </c>
      <c r="G16" s="94">
        <v>207008.68</v>
      </c>
      <c r="H16" s="150"/>
      <c r="I16" s="11"/>
      <c r="J16" s="125"/>
      <c r="K16" s="1"/>
      <c r="L16" s="1"/>
      <c r="M16" s="1"/>
      <c r="N16" s="1"/>
    </row>
    <row r="17" spans="1:14" outlineLevel="1" x14ac:dyDescent="0.2">
      <c r="A17" s="41">
        <v>10</v>
      </c>
      <c r="B17" s="244" t="s">
        <v>274</v>
      </c>
      <c r="C17" s="245">
        <v>42027</v>
      </c>
      <c r="D17" s="244" t="s">
        <v>272</v>
      </c>
      <c r="E17" s="3"/>
      <c r="F17" s="95" t="s">
        <v>273</v>
      </c>
      <c r="G17" s="94">
        <v>206896.61</v>
      </c>
      <c r="H17" s="150" t="s">
        <v>258</v>
      </c>
      <c r="I17" s="11"/>
      <c r="J17" s="125"/>
      <c r="K17" s="1"/>
      <c r="L17" s="1"/>
      <c r="M17" s="1"/>
      <c r="N17" s="1"/>
    </row>
    <row r="18" spans="1:14" outlineLevel="1" x14ac:dyDescent="0.2">
      <c r="A18" s="41">
        <v>11</v>
      </c>
      <c r="B18" s="244" t="s">
        <v>278</v>
      </c>
      <c r="C18" s="245">
        <v>42031</v>
      </c>
      <c r="D18" s="244" t="s">
        <v>6</v>
      </c>
      <c r="E18" s="3"/>
      <c r="F18" s="95" t="s">
        <v>275</v>
      </c>
      <c r="G18" s="94">
        <v>236878.6</v>
      </c>
      <c r="H18" s="150" t="s">
        <v>259</v>
      </c>
      <c r="I18" s="11"/>
      <c r="J18" s="125"/>
      <c r="K18" s="1"/>
      <c r="L18" s="1"/>
      <c r="M18" s="1"/>
      <c r="N18" s="1"/>
    </row>
    <row r="19" spans="1:14" outlineLevel="1" x14ac:dyDescent="0.2">
      <c r="A19" s="41">
        <v>13</v>
      </c>
      <c r="B19" s="244" t="s">
        <v>280</v>
      </c>
      <c r="C19" s="245">
        <v>42032</v>
      </c>
      <c r="D19" s="244" t="s">
        <v>6</v>
      </c>
      <c r="E19" s="3"/>
      <c r="F19" s="95" t="s">
        <v>277</v>
      </c>
      <c r="G19" s="94">
        <v>189939.92</v>
      </c>
      <c r="H19" s="150" t="s">
        <v>260</v>
      </c>
      <c r="I19" s="11"/>
      <c r="J19" s="125"/>
      <c r="K19" s="1"/>
      <c r="L19" s="1"/>
      <c r="M19" s="1"/>
      <c r="N19" s="1"/>
    </row>
    <row r="20" spans="1:14" outlineLevel="1" x14ac:dyDescent="0.2">
      <c r="A20" s="41">
        <v>14</v>
      </c>
      <c r="B20" s="244" t="s">
        <v>281</v>
      </c>
      <c r="C20" s="245">
        <v>42035</v>
      </c>
      <c r="D20" s="244" t="s">
        <v>6</v>
      </c>
      <c r="E20" s="3"/>
      <c r="F20" s="95" t="s">
        <v>283</v>
      </c>
      <c r="G20" s="94">
        <v>220511.01</v>
      </c>
      <c r="H20" s="150"/>
      <c r="I20" s="11"/>
      <c r="J20" s="125"/>
      <c r="K20" s="1"/>
      <c r="L20" s="1"/>
      <c r="M20" s="1"/>
      <c r="N20" s="1"/>
    </row>
    <row r="21" spans="1:14" outlineLevel="1" x14ac:dyDescent="0.2">
      <c r="A21" s="41">
        <v>15</v>
      </c>
      <c r="B21" s="244" t="s">
        <v>340</v>
      </c>
      <c r="C21" s="245">
        <v>42058</v>
      </c>
      <c r="D21" s="244" t="s">
        <v>6</v>
      </c>
      <c r="E21" s="3"/>
      <c r="F21" s="95" t="s">
        <v>335</v>
      </c>
      <c r="G21" s="112">
        <v>221075.46</v>
      </c>
      <c r="H21" s="150"/>
      <c r="I21" s="11"/>
      <c r="J21" s="125"/>
      <c r="K21" s="1"/>
      <c r="L21" s="1"/>
      <c r="M21" s="1"/>
      <c r="N21" s="1"/>
    </row>
    <row r="22" spans="1:14" outlineLevel="1" x14ac:dyDescent="0.2">
      <c r="A22" s="41">
        <v>16</v>
      </c>
      <c r="B22" s="244" t="s">
        <v>341</v>
      </c>
      <c r="C22" s="245">
        <v>42058</v>
      </c>
      <c r="D22" s="244" t="s">
        <v>6</v>
      </c>
      <c r="E22" s="3"/>
      <c r="F22" s="95" t="s">
        <v>336</v>
      </c>
      <c r="G22" s="112">
        <v>240356.36</v>
      </c>
      <c r="H22" s="150"/>
      <c r="I22" s="11"/>
      <c r="J22" s="125"/>
      <c r="K22" s="1"/>
      <c r="L22" s="1"/>
      <c r="M22" s="1"/>
      <c r="N22" s="1"/>
    </row>
    <row r="23" spans="1:14" outlineLevel="1" x14ac:dyDescent="0.2">
      <c r="A23" s="41"/>
      <c r="B23" s="1"/>
      <c r="C23" s="20"/>
      <c r="E23" s="3"/>
      <c r="F23" s="6"/>
      <c r="G23" s="93"/>
      <c r="H23" s="150"/>
      <c r="I23" s="11"/>
      <c r="J23" s="125"/>
      <c r="K23" s="1"/>
      <c r="L23" s="1"/>
      <c r="M23" s="1"/>
      <c r="N23" s="1"/>
    </row>
    <row r="24" spans="1:14" outlineLevel="1" x14ac:dyDescent="0.2">
      <c r="A24" s="45"/>
      <c r="B24" s="14"/>
      <c r="C24" s="44"/>
      <c r="D24" s="46"/>
      <c r="E24" s="36"/>
      <c r="F24" s="47"/>
      <c r="G24" s="92"/>
      <c r="H24" s="150"/>
      <c r="I24" s="11"/>
      <c r="J24" s="125"/>
      <c r="K24" s="1"/>
      <c r="L24" s="1"/>
      <c r="M24" s="1"/>
      <c r="N24" s="1"/>
    </row>
    <row r="25" spans="1:14" x14ac:dyDescent="0.2">
      <c r="A25" s="12" t="s">
        <v>46</v>
      </c>
      <c r="B25" s="12"/>
      <c r="C25" s="44"/>
      <c r="D25" s="12" t="s">
        <v>47</v>
      </c>
      <c r="E25" s="24"/>
      <c r="F25" s="34"/>
      <c r="G25" s="90">
        <f>+SUM(G27:G35)</f>
        <v>2539805.87</v>
      </c>
      <c r="H25" s="150">
        <v>9</v>
      </c>
      <c r="I25" s="250">
        <v>2539805.87</v>
      </c>
      <c r="J25" s="124">
        <f>+G25-I25</f>
        <v>0</v>
      </c>
      <c r="K25" s="1"/>
      <c r="L25" s="1"/>
      <c r="M25" s="1"/>
      <c r="N25" s="1"/>
    </row>
    <row r="26" spans="1:14" outlineLevel="1" x14ac:dyDescent="0.2">
      <c r="A26" s="12"/>
      <c r="B26" s="12"/>
      <c r="C26" s="44"/>
      <c r="D26" s="12"/>
      <c r="E26" s="24"/>
      <c r="F26" s="34"/>
      <c r="G26" s="90"/>
      <c r="H26" s="150"/>
      <c r="I26" s="246"/>
      <c r="J26" s="125"/>
      <c r="K26" s="1"/>
      <c r="L26" s="1"/>
      <c r="M26" s="1"/>
      <c r="N26" s="1"/>
    </row>
    <row r="27" spans="1:14" outlineLevel="1" x14ac:dyDescent="0.2">
      <c r="A27" s="12">
        <v>1</v>
      </c>
      <c r="B27" s="4" t="s">
        <v>51</v>
      </c>
      <c r="C27" s="20">
        <v>41942</v>
      </c>
      <c r="D27" s="4" t="s">
        <v>6</v>
      </c>
      <c r="E27" s="3"/>
      <c r="F27" s="21" t="s">
        <v>52</v>
      </c>
      <c r="G27" s="93">
        <v>260965.53</v>
      </c>
      <c r="H27" s="150"/>
      <c r="I27" s="11"/>
      <c r="J27" s="125"/>
      <c r="K27" s="1"/>
      <c r="L27" s="1"/>
      <c r="M27" s="1"/>
      <c r="N27" s="1"/>
    </row>
    <row r="28" spans="1:14" outlineLevel="1" x14ac:dyDescent="0.2">
      <c r="A28" s="12">
        <v>2</v>
      </c>
      <c r="B28" s="4" t="s">
        <v>53</v>
      </c>
      <c r="C28" s="20">
        <v>41948</v>
      </c>
      <c r="D28" s="4" t="s">
        <v>6</v>
      </c>
      <c r="E28" s="3"/>
      <c r="F28" s="21" t="s">
        <v>54</v>
      </c>
      <c r="G28" s="93">
        <v>260901.78</v>
      </c>
      <c r="H28" s="150"/>
      <c r="I28" s="11"/>
      <c r="J28" s="125"/>
      <c r="K28" s="1"/>
      <c r="L28" s="1"/>
      <c r="M28" s="1"/>
      <c r="N28" s="1"/>
    </row>
    <row r="29" spans="1:14" outlineLevel="1" x14ac:dyDescent="0.2">
      <c r="A29" s="41">
        <v>3</v>
      </c>
      <c r="B29" s="4" t="s">
        <v>55</v>
      </c>
      <c r="C29" s="20">
        <v>41948</v>
      </c>
      <c r="D29" s="4" t="s">
        <v>6</v>
      </c>
      <c r="E29" s="3"/>
      <c r="F29" s="21" t="s">
        <v>56</v>
      </c>
      <c r="G29" s="93">
        <v>280849.84000000003</v>
      </c>
      <c r="H29" s="150"/>
      <c r="I29" s="11"/>
      <c r="J29" s="125"/>
      <c r="K29" s="1"/>
      <c r="L29" s="1"/>
      <c r="M29" s="1"/>
      <c r="N29" s="1"/>
    </row>
    <row r="30" spans="1:14" outlineLevel="1" x14ac:dyDescent="0.2">
      <c r="A30" s="12">
        <v>4</v>
      </c>
      <c r="B30" s="4" t="s">
        <v>57</v>
      </c>
      <c r="C30" s="20">
        <v>41950</v>
      </c>
      <c r="D30" s="4" t="s">
        <v>6</v>
      </c>
      <c r="E30" s="3"/>
      <c r="F30" s="21" t="s">
        <v>58</v>
      </c>
      <c r="G30" s="93">
        <v>260965.53</v>
      </c>
      <c r="H30" s="150"/>
      <c r="I30" s="11"/>
      <c r="J30" s="125"/>
      <c r="K30" s="1"/>
      <c r="L30" s="1"/>
      <c r="M30" s="1"/>
      <c r="N30" s="1"/>
    </row>
    <row r="31" spans="1:14" outlineLevel="1" x14ac:dyDescent="0.2">
      <c r="A31" s="12">
        <v>5</v>
      </c>
      <c r="B31" s="4" t="s">
        <v>59</v>
      </c>
      <c r="C31" s="20">
        <v>41974</v>
      </c>
      <c r="D31" s="4" t="s">
        <v>6</v>
      </c>
      <c r="E31" s="3"/>
      <c r="F31" s="21" t="s">
        <v>60</v>
      </c>
      <c r="G31" s="93">
        <v>316935.76</v>
      </c>
      <c r="H31" s="150"/>
      <c r="I31" s="11"/>
      <c r="J31" s="125"/>
      <c r="K31" s="1"/>
      <c r="L31" s="1"/>
      <c r="M31" s="1"/>
      <c r="N31" s="1"/>
    </row>
    <row r="32" spans="1:14" outlineLevel="1" x14ac:dyDescent="0.2">
      <c r="A32" s="41">
        <v>6</v>
      </c>
      <c r="B32" s="4" t="s">
        <v>63</v>
      </c>
      <c r="C32" s="20">
        <v>41976</v>
      </c>
      <c r="D32" s="4" t="s">
        <v>6</v>
      </c>
      <c r="E32" s="3"/>
      <c r="F32" s="21" t="s">
        <v>64</v>
      </c>
      <c r="G32" s="93">
        <v>316936.19</v>
      </c>
      <c r="H32" s="150"/>
      <c r="I32" s="11"/>
      <c r="J32" s="125"/>
      <c r="K32" s="1"/>
      <c r="L32" s="1"/>
      <c r="M32" s="1"/>
      <c r="N32" s="1"/>
    </row>
    <row r="33" spans="1:14" outlineLevel="1" x14ac:dyDescent="0.2">
      <c r="A33" s="12">
        <v>7</v>
      </c>
      <c r="B33" s="4" t="s">
        <v>67</v>
      </c>
      <c r="C33" s="20">
        <v>42004</v>
      </c>
      <c r="D33" s="4" t="s">
        <v>6</v>
      </c>
      <c r="E33" s="1"/>
      <c r="F33" s="21" t="s">
        <v>68</v>
      </c>
      <c r="G33" s="93">
        <v>280787.77</v>
      </c>
      <c r="H33" s="151"/>
      <c r="I33" s="1"/>
      <c r="J33" s="126"/>
      <c r="K33" s="10"/>
      <c r="L33" s="1"/>
      <c r="M33" s="10"/>
      <c r="N33" s="2"/>
    </row>
    <row r="34" spans="1:14" outlineLevel="1" x14ac:dyDescent="0.2">
      <c r="A34" s="12">
        <v>8</v>
      </c>
      <c r="B34" s="4" t="s">
        <v>69</v>
      </c>
      <c r="C34" s="20">
        <v>42004</v>
      </c>
      <c r="D34" s="4" t="s">
        <v>6</v>
      </c>
      <c r="E34" s="1"/>
      <c r="F34" s="21" t="s">
        <v>70</v>
      </c>
      <c r="G34" s="93">
        <v>280787.77</v>
      </c>
      <c r="H34" s="151"/>
      <c r="I34" s="1"/>
      <c r="J34" s="126"/>
      <c r="K34" s="10"/>
      <c r="L34" s="1"/>
      <c r="M34" s="10"/>
      <c r="N34" s="2"/>
    </row>
    <row r="35" spans="1:14" outlineLevel="1" x14ac:dyDescent="0.2">
      <c r="A35" s="41">
        <v>9</v>
      </c>
      <c r="B35" s="244" t="s">
        <v>286</v>
      </c>
      <c r="C35" s="245">
        <v>42032</v>
      </c>
      <c r="D35" s="244" t="s">
        <v>6</v>
      </c>
      <c r="E35" s="1"/>
      <c r="F35" s="95" t="s">
        <v>285</v>
      </c>
      <c r="G35" s="248">
        <v>280675.7</v>
      </c>
      <c r="H35" s="151"/>
      <c r="I35" s="1"/>
      <c r="J35" s="126"/>
      <c r="K35" s="10"/>
      <c r="L35" s="1"/>
      <c r="M35" s="10"/>
      <c r="N35" s="2"/>
    </row>
    <row r="36" spans="1:14" outlineLevel="1" x14ac:dyDescent="0.2">
      <c r="A36" s="14"/>
      <c r="B36" s="1"/>
      <c r="C36" s="20"/>
      <c r="D36" s="1"/>
      <c r="E36" s="3"/>
      <c r="F36" s="6"/>
      <c r="G36" s="93"/>
      <c r="H36" s="150"/>
      <c r="I36" s="11"/>
      <c r="J36" s="125"/>
      <c r="K36" s="1"/>
      <c r="L36" s="1"/>
      <c r="M36" s="1"/>
      <c r="N36" s="1"/>
    </row>
    <row r="37" spans="1:14" x14ac:dyDescent="0.2">
      <c r="A37" s="12" t="s">
        <v>71</v>
      </c>
      <c r="B37" s="12"/>
      <c r="C37" s="44"/>
      <c r="D37" s="12" t="s">
        <v>72</v>
      </c>
      <c r="E37" s="24"/>
      <c r="F37" s="34"/>
      <c r="G37" s="90">
        <f>+SUM(G39:G40)</f>
        <v>637612.05000000005</v>
      </c>
      <c r="H37" s="150">
        <v>2</v>
      </c>
      <c r="I37" s="251">
        <v>637611.92000000004</v>
      </c>
      <c r="J37" s="124">
        <f>+G37-I37</f>
        <v>0.13000000000465661</v>
      </c>
      <c r="K37" s="1"/>
      <c r="L37" s="1"/>
      <c r="M37" s="1"/>
      <c r="N37" s="1"/>
    </row>
    <row r="38" spans="1:14" outlineLevel="1" x14ac:dyDescent="0.2">
      <c r="A38" s="12"/>
      <c r="B38" s="12"/>
      <c r="C38" s="44"/>
      <c r="D38" s="12"/>
      <c r="E38" s="24"/>
      <c r="F38" s="34"/>
      <c r="G38" s="90"/>
      <c r="H38" s="150"/>
      <c r="I38" s="246"/>
      <c r="J38" s="125"/>
      <c r="K38" s="1"/>
      <c r="L38" s="1"/>
      <c r="M38" s="1"/>
      <c r="N38" s="1"/>
    </row>
    <row r="39" spans="1:14" outlineLevel="1" x14ac:dyDescent="0.2">
      <c r="A39" s="12">
        <v>2</v>
      </c>
      <c r="B39" s="4" t="s">
        <v>85</v>
      </c>
      <c r="C39" s="5">
        <v>41956</v>
      </c>
      <c r="D39" s="4" t="s">
        <v>6</v>
      </c>
      <c r="E39" s="3"/>
      <c r="F39" s="21" t="s">
        <v>86</v>
      </c>
      <c r="G39" s="93">
        <v>318837.06</v>
      </c>
      <c r="H39" s="150"/>
      <c r="I39" s="27"/>
      <c r="J39" s="125"/>
      <c r="K39" s="1"/>
    </row>
    <row r="40" spans="1:14" outlineLevel="1" x14ac:dyDescent="0.2">
      <c r="A40" s="12">
        <v>3</v>
      </c>
      <c r="B40" s="4" t="s">
        <v>91</v>
      </c>
      <c r="C40" s="20">
        <v>42004</v>
      </c>
      <c r="D40" s="4" t="s">
        <v>6</v>
      </c>
      <c r="E40" s="1"/>
      <c r="F40" s="21" t="s">
        <v>92</v>
      </c>
      <c r="G40" s="93">
        <v>318774.99</v>
      </c>
      <c r="H40" s="150" t="s">
        <v>256</v>
      </c>
      <c r="I40" s="27"/>
      <c r="J40" s="125"/>
      <c r="K40" s="1"/>
    </row>
    <row r="41" spans="1:14" s="249" customFormat="1" outlineLevel="1" x14ac:dyDescent="0.2">
      <c r="A41" s="12"/>
      <c r="B41" s="4"/>
      <c r="C41" s="20"/>
      <c r="D41" s="4"/>
      <c r="E41" s="1"/>
      <c r="F41" s="21"/>
      <c r="G41" s="93"/>
      <c r="H41" s="150"/>
      <c r="I41" s="27"/>
      <c r="J41" s="125"/>
      <c r="K41" s="1"/>
    </row>
    <row r="42" spans="1:14" outlineLevel="1" x14ac:dyDescent="0.2">
      <c r="A42" s="12"/>
      <c r="B42" s="1"/>
      <c r="C42" s="5"/>
      <c r="D42" s="1"/>
      <c r="E42" s="3"/>
      <c r="F42" s="6"/>
      <c r="G42" s="93"/>
      <c r="H42" s="150"/>
      <c r="I42" s="11"/>
      <c r="J42" s="125"/>
      <c r="K42" s="1"/>
    </row>
    <row r="43" spans="1:14" x14ac:dyDescent="0.2">
      <c r="A43" s="12" t="s">
        <v>93</v>
      </c>
      <c r="B43" s="12"/>
      <c r="C43" s="44"/>
      <c r="D43" s="12" t="s">
        <v>94</v>
      </c>
      <c r="E43" s="24"/>
      <c r="F43" s="34"/>
      <c r="G43" s="90">
        <f>+SUM(G45:G50)</f>
        <v>2167632.7999999998</v>
      </c>
      <c r="H43" s="150">
        <v>5</v>
      </c>
      <c r="I43" s="253">
        <v>2167632.8099999996</v>
      </c>
      <c r="J43" s="124">
        <v>-1.0000000009313226E-2</v>
      </c>
      <c r="K43" s="1"/>
    </row>
    <row r="44" spans="1:14" outlineLevel="1" x14ac:dyDescent="0.2">
      <c r="A44" s="12"/>
      <c r="B44" s="12"/>
      <c r="C44" s="44"/>
      <c r="D44" s="12"/>
      <c r="E44" s="24"/>
      <c r="F44" s="34"/>
      <c r="G44" s="90"/>
      <c r="H44" s="150"/>
      <c r="I44" s="246"/>
      <c r="J44" s="125"/>
      <c r="K44" s="1"/>
    </row>
    <row r="45" spans="1:14" outlineLevel="1" x14ac:dyDescent="0.2">
      <c r="A45" s="12">
        <v>1</v>
      </c>
      <c r="B45" s="4" t="s">
        <v>95</v>
      </c>
      <c r="C45" s="5">
        <v>41948</v>
      </c>
      <c r="D45" s="4" t="s">
        <v>6</v>
      </c>
      <c r="E45" s="4"/>
      <c r="F45" s="21" t="s">
        <v>96</v>
      </c>
      <c r="G45" s="93">
        <v>366800.23</v>
      </c>
      <c r="H45" s="150"/>
      <c r="I45" s="11"/>
      <c r="J45" s="90"/>
      <c r="K45" s="1"/>
    </row>
    <row r="46" spans="1:14" outlineLevel="1" x14ac:dyDescent="0.2">
      <c r="A46" s="12">
        <v>2</v>
      </c>
      <c r="B46" s="4" t="s">
        <v>97</v>
      </c>
      <c r="C46" s="5">
        <v>41962</v>
      </c>
      <c r="D46" s="4" t="s">
        <v>98</v>
      </c>
      <c r="E46" s="3"/>
      <c r="F46" s="21" t="s">
        <v>99</v>
      </c>
      <c r="G46" s="93">
        <v>478010.78</v>
      </c>
      <c r="H46" s="150"/>
      <c r="I46" s="11"/>
      <c r="J46" s="90"/>
      <c r="K46" s="1"/>
    </row>
    <row r="47" spans="1:14" outlineLevel="1" x14ac:dyDescent="0.2">
      <c r="A47" s="12">
        <v>3</v>
      </c>
      <c r="B47" s="4" t="s">
        <v>100</v>
      </c>
      <c r="C47" s="5">
        <v>41962</v>
      </c>
      <c r="D47" s="4" t="s">
        <v>98</v>
      </c>
      <c r="E47" s="3"/>
      <c r="F47" s="21" t="s">
        <v>101</v>
      </c>
      <c r="G47" s="93">
        <v>478010.78</v>
      </c>
      <c r="H47" s="150" t="s">
        <v>257</v>
      </c>
      <c r="I47" s="11"/>
      <c r="J47" s="90"/>
      <c r="K47" s="1"/>
    </row>
    <row r="48" spans="1:14" outlineLevel="1" x14ac:dyDescent="0.2">
      <c r="A48" s="12">
        <v>4</v>
      </c>
      <c r="B48" s="4" t="s">
        <v>102</v>
      </c>
      <c r="C48" s="20">
        <v>42000</v>
      </c>
      <c r="D48" s="4" t="s">
        <v>98</v>
      </c>
      <c r="E48" s="3"/>
      <c r="F48" s="21" t="s">
        <v>103</v>
      </c>
      <c r="G48" s="93">
        <v>478010.78</v>
      </c>
      <c r="H48" s="150" t="s">
        <v>256</v>
      </c>
      <c r="I48" s="11"/>
      <c r="J48" s="90"/>
      <c r="K48" s="1"/>
    </row>
    <row r="49" spans="1:11" s="252" customFormat="1" outlineLevel="1" x14ac:dyDescent="0.2">
      <c r="A49" s="12">
        <v>5</v>
      </c>
      <c r="B49" s="256" t="s">
        <v>381</v>
      </c>
      <c r="C49" s="257">
        <v>42073</v>
      </c>
      <c r="D49" s="254" t="s">
        <v>380</v>
      </c>
      <c r="E49" s="3"/>
      <c r="F49" s="95" t="s">
        <v>382</v>
      </c>
      <c r="G49" s="255">
        <v>366800.23</v>
      </c>
      <c r="H49" s="150"/>
      <c r="I49" s="11"/>
      <c r="J49" s="90"/>
      <c r="K49" s="1"/>
    </row>
    <row r="50" spans="1:11" outlineLevel="1" x14ac:dyDescent="0.2">
      <c r="A50" s="12"/>
      <c r="B50" s="4"/>
      <c r="C50" s="20"/>
      <c r="D50" s="4"/>
      <c r="E50" s="3"/>
      <c r="F50" s="21"/>
      <c r="G50" s="93"/>
      <c r="H50" s="150"/>
      <c r="I50" s="11"/>
      <c r="J50" s="90"/>
      <c r="K50" s="1"/>
    </row>
    <row r="51" spans="1:11" outlineLevel="1" x14ac:dyDescent="0.2">
      <c r="A51" s="12"/>
      <c r="B51" s="1"/>
      <c r="C51" s="20"/>
      <c r="D51" s="1"/>
      <c r="E51" s="3"/>
      <c r="F51" s="6"/>
      <c r="G51" s="93"/>
      <c r="H51" s="150"/>
      <c r="I51" s="11"/>
      <c r="J51" s="90"/>
      <c r="K51" s="1"/>
    </row>
    <row r="52" spans="1:11" x14ac:dyDescent="0.2">
      <c r="A52" s="12" t="s">
        <v>104</v>
      </c>
      <c r="B52" s="12"/>
      <c r="C52" s="44"/>
      <c r="D52" s="12" t="s">
        <v>105</v>
      </c>
      <c r="E52" s="24"/>
      <c r="F52" s="34"/>
      <c r="G52" s="90">
        <f>+SUM(G54:G56)</f>
        <v>920102.81</v>
      </c>
      <c r="H52" s="150">
        <v>3</v>
      </c>
      <c r="I52" s="262">
        <v>920102.81</v>
      </c>
      <c r="J52" s="124">
        <f>+G52-I52</f>
        <v>0</v>
      </c>
      <c r="K52" s="1"/>
    </row>
    <row r="53" spans="1:11" outlineLevel="1" x14ac:dyDescent="0.2">
      <c r="A53" s="12"/>
      <c r="B53" s="12"/>
      <c r="C53" s="44"/>
      <c r="D53" s="12"/>
      <c r="E53" s="24"/>
      <c r="F53" s="34"/>
      <c r="G53" s="90"/>
      <c r="H53" s="150"/>
      <c r="I53" s="246"/>
      <c r="J53" s="125"/>
      <c r="K53" s="1"/>
    </row>
    <row r="54" spans="1:11" outlineLevel="1" x14ac:dyDescent="0.2">
      <c r="A54" s="12">
        <v>1</v>
      </c>
      <c r="B54" s="265" t="s">
        <v>385</v>
      </c>
      <c r="C54" s="266">
        <v>42089</v>
      </c>
      <c r="D54" s="264" t="s">
        <v>383</v>
      </c>
      <c r="E54" s="3"/>
      <c r="F54" s="267" t="s">
        <v>384</v>
      </c>
      <c r="G54" s="263">
        <v>301794.31</v>
      </c>
      <c r="H54" s="150" t="s">
        <v>256</v>
      </c>
      <c r="I54" s="27"/>
      <c r="J54" s="125"/>
      <c r="K54" s="1"/>
    </row>
    <row r="55" spans="1:11" outlineLevel="1" x14ac:dyDescent="0.2">
      <c r="A55" s="12">
        <v>2</v>
      </c>
      <c r="B55" s="260" t="s">
        <v>295</v>
      </c>
      <c r="C55" s="261">
        <v>42026</v>
      </c>
      <c r="D55" s="258" t="s">
        <v>298</v>
      </c>
      <c r="E55" s="3"/>
      <c r="F55" s="259" t="s">
        <v>291</v>
      </c>
      <c r="G55" s="94">
        <v>320826.59000000003</v>
      </c>
      <c r="H55" s="150"/>
      <c r="I55" s="27"/>
      <c r="J55" s="125"/>
      <c r="K55" s="1"/>
    </row>
    <row r="56" spans="1:11" outlineLevel="1" x14ac:dyDescent="0.2">
      <c r="A56" s="12">
        <v>3</v>
      </c>
      <c r="B56" s="244" t="s">
        <v>296</v>
      </c>
      <c r="C56" s="245">
        <v>42019</v>
      </c>
      <c r="D56" s="244" t="s">
        <v>299</v>
      </c>
      <c r="E56" s="3"/>
      <c r="F56" s="95" t="s">
        <v>292</v>
      </c>
      <c r="G56" s="94">
        <v>297481.90999999997</v>
      </c>
      <c r="H56" s="150"/>
      <c r="I56" s="27"/>
      <c r="J56" s="125"/>
      <c r="K56" s="1"/>
    </row>
    <row r="57" spans="1:11" outlineLevel="1" x14ac:dyDescent="0.2">
      <c r="A57" s="14"/>
      <c r="B57" s="4"/>
      <c r="C57" s="20"/>
      <c r="D57" s="4"/>
      <c r="E57" s="3"/>
      <c r="F57" s="21"/>
      <c r="G57" s="93"/>
      <c r="H57" s="150"/>
      <c r="I57" s="27"/>
      <c r="J57" s="125"/>
      <c r="K57" s="1"/>
    </row>
    <row r="58" spans="1:11" outlineLevel="1" x14ac:dyDescent="0.2">
      <c r="A58" s="14"/>
      <c r="B58" s="14"/>
      <c r="C58" s="44"/>
      <c r="D58" s="14"/>
      <c r="E58" s="14"/>
      <c r="F58" s="36"/>
      <c r="G58" s="92"/>
      <c r="H58" s="150"/>
      <c r="I58" s="11"/>
      <c r="J58" s="125"/>
      <c r="K58" s="1"/>
    </row>
    <row r="59" spans="1:11" x14ac:dyDescent="0.2">
      <c r="A59" s="12" t="s">
        <v>121</v>
      </c>
      <c r="B59" s="12"/>
      <c r="C59" s="44"/>
      <c r="D59" s="12" t="s">
        <v>122</v>
      </c>
      <c r="E59" s="24"/>
      <c r="F59" s="34"/>
      <c r="G59" s="90">
        <f>+SUM(G61:G62)</f>
        <v>780884.87000000011</v>
      </c>
      <c r="H59" s="150">
        <v>2</v>
      </c>
      <c r="I59" s="269">
        <v>780884.87000000011</v>
      </c>
      <c r="J59" s="124">
        <f>+G59-I59</f>
        <v>0</v>
      </c>
      <c r="K59" s="1"/>
    </row>
    <row r="60" spans="1:11" outlineLevel="1" x14ac:dyDescent="0.2">
      <c r="A60" s="12"/>
      <c r="B60" s="12"/>
      <c r="C60" s="44"/>
      <c r="D60" s="12"/>
      <c r="E60" s="24"/>
      <c r="F60" s="34"/>
      <c r="G60" s="90"/>
      <c r="H60" s="150"/>
      <c r="I60" s="246"/>
      <c r="J60" s="125"/>
      <c r="K60" s="1"/>
    </row>
    <row r="61" spans="1:11" outlineLevel="1" x14ac:dyDescent="0.2">
      <c r="A61" s="12">
        <v>1</v>
      </c>
      <c r="B61" s="4" t="s">
        <v>125</v>
      </c>
      <c r="C61" s="20">
        <v>41974</v>
      </c>
      <c r="D61" s="4" t="s">
        <v>6</v>
      </c>
      <c r="E61" s="3"/>
      <c r="F61" s="21" t="s">
        <v>126</v>
      </c>
      <c r="G61" s="93">
        <v>343139.34</v>
      </c>
      <c r="H61" s="150"/>
      <c r="I61" s="11"/>
      <c r="J61" s="125"/>
      <c r="K61" s="1"/>
    </row>
    <row r="62" spans="1:11" outlineLevel="1" x14ac:dyDescent="0.2">
      <c r="A62" s="12">
        <v>2</v>
      </c>
      <c r="B62" s="4" t="s">
        <v>133</v>
      </c>
      <c r="C62" s="20">
        <v>42002</v>
      </c>
      <c r="D62" s="4" t="s">
        <v>134</v>
      </c>
      <c r="E62" s="1"/>
      <c r="F62" s="21" t="s">
        <v>135</v>
      </c>
      <c r="G62" s="93">
        <v>437745.53</v>
      </c>
      <c r="H62" s="150"/>
      <c r="I62" s="11"/>
      <c r="J62" s="125"/>
      <c r="K62" s="1"/>
    </row>
    <row r="63" spans="1:11" outlineLevel="1" x14ac:dyDescent="0.2">
      <c r="A63" s="12"/>
      <c r="B63" s="1"/>
      <c r="C63" s="20"/>
      <c r="D63" s="1"/>
      <c r="E63" s="3"/>
      <c r="F63" s="6"/>
      <c r="G63" s="93"/>
      <c r="H63" s="150"/>
      <c r="I63" s="11"/>
      <c r="J63" s="125"/>
      <c r="K63" s="1"/>
    </row>
    <row r="64" spans="1:11" outlineLevel="1" x14ac:dyDescent="0.2">
      <c r="A64" s="36"/>
      <c r="B64" s="4"/>
      <c r="C64" s="17"/>
      <c r="D64" s="4"/>
      <c r="E64" s="14"/>
      <c r="F64" s="21"/>
      <c r="G64" s="92"/>
      <c r="H64" s="150"/>
      <c r="I64" s="11"/>
      <c r="J64" s="90"/>
      <c r="K64" s="1"/>
    </row>
    <row r="65" spans="1:13" x14ac:dyDescent="0.2">
      <c r="A65" s="12" t="s">
        <v>136</v>
      </c>
      <c r="B65" s="12"/>
      <c r="C65" s="44"/>
      <c r="D65" s="12" t="s">
        <v>137</v>
      </c>
      <c r="E65" s="37"/>
      <c r="F65" s="34"/>
      <c r="G65" s="130">
        <f>+SUM(G67:G69)</f>
        <v>630664.56000000006</v>
      </c>
      <c r="H65" s="150">
        <v>3</v>
      </c>
      <c r="I65" s="317">
        <v>630664.28</v>
      </c>
      <c r="J65" s="124">
        <f>+G65-I65</f>
        <v>0.28000000002793968</v>
      </c>
      <c r="K65" s="1" t="s">
        <v>333</v>
      </c>
    </row>
    <row r="66" spans="1:13" outlineLevel="1" x14ac:dyDescent="0.2">
      <c r="A66" s="12"/>
      <c r="B66" s="12"/>
      <c r="C66" s="44"/>
      <c r="D66" s="12"/>
      <c r="E66" s="37"/>
      <c r="F66" s="34"/>
      <c r="G66" s="130"/>
      <c r="H66" s="150"/>
      <c r="I66" s="246"/>
      <c r="J66" s="125"/>
      <c r="K66" s="1"/>
    </row>
    <row r="67" spans="1:13" outlineLevel="1" x14ac:dyDescent="0.2">
      <c r="A67" s="12">
        <v>1</v>
      </c>
      <c r="B67" s="4" t="s">
        <v>139</v>
      </c>
      <c r="C67" s="20">
        <v>42000</v>
      </c>
      <c r="D67" s="4" t="s">
        <v>98</v>
      </c>
      <c r="E67" s="3"/>
      <c r="F67" s="21" t="s">
        <v>140</v>
      </c>
      <c r="G67" s="246">
        <v>532</v>
      </c>
      <c r="H67" s="150"/>
      <c r="I67" s="11"/>
      <c r="J67" s="90"/>
      <c r="K67" s="1"/>
      <c r="L67" s="246"/>
      <c r="M67" s="247"/>
    </row>
    <row r="68" spans="1:13" s="313" customFormat="1" outlineLevel="1" x14ac:dyDescent="0.2">
      <c r="A68" s="12">
        <v>2</v>
      </c>
      <c r="B68" s="313" t="s">
        <v>977</v>
      </c>
      <c r="C68" s="314">
        <v>42094</v>
      </c>
      <c r="D68" s="313" t="s">
        <v>6</v>
      </c>
      <c r="E68" s="3"/>
      <c r="F68" s="315" t="s">
        <v>978</v>
      </c>
      <c r="G68" s="311">
        <v>329117.96999999997</v>
      </c>
      <c r="H68" s="150"/>
      <c r="I68" s="11"/>
      <c r="J68" s="90"/>
      <c r="K68" s="1"/>
      <c r="L68" s="316"/>
      <c r="M68" s="270"/>
    </row>
    <row r="69" spans="1:13" s="313" customFormat="1" outlineLevel="1" x14ac:dyDescent="0.2">
      <c r="A69" s="12">
        <v>3</v>
      </c>
      <c r="B69" s="313" t="s">
        <v>980</v>
      </c>
      <c r="C69" s="314">
        <v>42089</v>
      </c>
      <c r="D69" s="313" t="s">
        <v>6</v>
      </c>
      <c r="E69" s="3"/>
      <c r="F69" s="315" t="s">
        <v>979</v>
      </c>
      <c r="G69" s="311">
        <v>301014.59000000003</v>
      </c>
      <c r="H69" s="150"/>
      <c r="I69" s="11"/>
      <c r="J69" s="90"/>
      <c r="K69" s="1"/>
      <c r="L69" s="316"/>
      <c r="M69" s="270"/>
    </row>
    <row r="70" spans="1:13" s="268" customFormat="1" outlineLevel="1" x14ac:dyDescent="0.2">
      <c r="A70" s="12"/>
      <c r="B70" s="4"/>
      <c r="C70" s="20"/>
      <c r="D70" s="4"/>
      <c r="E70" s="3"/>
      <c r="F70" s="21"/>
      <c r="G70" s="269"/>
      <c r="H70" s="150"/>
      <c r="I70" s="11"/>
      <c r="J70" s="90"/>
      <c r="K70" s="1"/>
      <c r="L70" s="269"/>
      <c r="M70" s="270"/>
    </row>
    <row r="71" spans="1:13" outlineLevel="1" x14ac:dyDescent="0.2">
      <c r="A71" s="14"/>
      <c r="C71" s="245"/>
      <c r="D71" s="4"/>
      <c r="E71" s="3"/>
      <c r="F71" s="21"/>
      <c r="G71" s="246"/>
      <c r="H71" s="150"/>
      <c r="I71" s="11"/>
      <c r="J71" s="90"/>
      <c r="K71" s="1"/>
      <c r="L71" s="246"/>
      <c r="M71" s="247"/>
    </row>
    <row r="72" spans="1:13" outlineLevel="1" x14ac:dyDescent="0.2">
      <c r="A72" s="14"/>
      <c r="B72" s="1"/>
      <c r="C72" s="20"/>
      <c r="D72" s="1"/>
      <c r="E72" s="3"/>
      <c r="F72" s="6"/>
      <c r="G72" s="93"/>
      <c r="H72" s="150"/>
      <c r="I72" s="11"/>
      <c r="J72" s="90"/>
      <c r="K72" s="1"/>
    </row>
    <row r="73" spans="1:13" x14ac:dyDescent="0.2">
      <c r="A73" s="12" t="s">
        <v>141</v>
      </c>
      <c r="B73" s="12"/>
      <c r="C73" s="44"/>
      <c r="D73" s="12" t="s">
        <v>142</v>
      </c>
      <c r="E73" s="24"/>
      <c r="F73" s="34"/>
      <c r="G73" s="90">
        <f>+SUM(G75:G80)</f>
        <v>986650.30999999994</v>
      </c>
      <c r="H73" s="150">
        <v>6</v>
      </c>
      <c r="I73" s="279">
        <v>986685.65000000014</v>
      </c>
      <c r="J73" s="124">
        <f>+G73-I73</f>
        <v>-35.340000000200234</v>
      </c>
      <c r="K73" s="1"/>
    </row>
    <row r="74" spans="1:13" outlineLevel="1" x14ac:dyDescent="0.2">
      <c r="A74" s="12"/>
      <c r="B74" s="12"/>
      <c r="C74" s="44"/>
      <c r="D74" s="12"/>
      <c r="E74" s="24"/>
      <c r="F74" s="34"/>
      <c r="G74" s="90"/>
      <c r="H74" s="150"/>
      <c r="I74" s="246"/>
      <c r="J74" s="125"/>
      <c r="K74" s="1"/>
    </row>
    <row r="75" spans="1:13" outlineLevel="1" x14ac:dyDescent="0.2">
      <c r="A75" s="12">
        <v>1</v>
      </c>
      <c r="B75" s="4" t="s">
        <v>176</v>
      </c>
      <c r="C75" s="20">
        <v>42002</v>
      </c>
      <c r="D75" s="4" t="s">
        <v>6</v>
      </c>
      <c r="E75" s="3"/>
      <c r="F75" s="21" t="s">
        <v>177</v>
      </c>
      <c r="G75" s="93">
        <v>139746.97</v>
      </c>
      <c r="H75" s="150" t="s">
        <v>257</v>
      </c>
      <c r="I75" s="11"/>
      <c r="J75" s="90"/>
      <c r="K75" s="1"/>
    </row>
    <row r="76" spans="1:13" outlineLevel="1" x14ac:dyDescent="0.2">
      <c r="A76" s="12">
        <v>2</v>
      </c>
      <c r="B76" s="244" t="s">
        <v>309</v>
      </c>
      <c r="C76" s="245">
        <v>42035</v>
      </c>
      <c r="D76" s="244" t="s">
        <v>6</v>
      </c>
      <c r="E76" s="3"/>
      <c r="F76" s="95" t="s">
        <v>304</v>
      </c>
      <c r="G76" s="246">
        <v>156409.04</v>
      </c>
      <c r="H76" s="150"/>
      <c r="I76" s="11"/>
      <c r="J76" s="90"/>
      <c r="K76" s="1"/>
    </row>
    <row r="77" spans="1:13" outlineLevel="1" x14ac:dyDescent="0.2">
      <c r="A77" s="12">
        <v>3</v>
      </c>
      <c r="B77" s="274" t="s">
        <v>391</v>
      </c>
      <c r="C77" s="275">
        <v>42069</v>
      </c>
      <c r="D77" s="276" t="s">
        <v>6</v>
      </c>
      <c r="F77" s="273" t="s">
        <v>387</v>
      </c>
      <c r="G77" s="272">
        <v>167890.82</v>
      </c>
      <c r="H77" s="150"/>
      <c r="I77" s="11"/>
      <c r="J77" s="90"/>
      <c r="K77" s="1"/>
    </row>
    <row r="78" spans="1:13" outlineLevel="1" x14ac:dyDescent="0.2">
      <c r="A78" s="12">
        <v>4</v>
      </c>
      <c r="B78" s="274" t="s">
        <v>392</v>
      </c>
      <c r="C78" s="275">
        <v>42094</v>
      </c>
      <c r="D78" s="276" t="s">
        <v>6</v>
      </c>
      <c r="F78" s="273" t="s">
        <v>388</v>
      </c>
      <c r="G78" s="272">
        <v>167890.82</v>
      </c>
      <c r="H78" s="150"/>
      <c r="I78" s="27"/>
      <c r="J78" s="90"/>
      <c r="K78" s="1"/>
    </row>
    <row r="79" spans="1:13" s="271" customFormat="1" outlineLevel="1" x14ac:dyDescent="0.2">
      <c r="A79" s="12">
        <v>5</v>
      </c>
      <c r="B79" s="274" t="s">
        <v>393</v>
      </c>
      <c r="C79" s="275">
        <v>42094</v>
      </c>
      <c r="D79" s="276" t="s">
        <v>6</v>
      </c>
      <c r="F79" s="273" t="s">
        <v>389</v>
      </c>
      <c r="G79" s="272">
        <v>177356.33</v>
      </c>
      <c r="H79" s="150"/>
      <c r="I79" s="27"/>
      <c r="J79" s="90"/>
      <c r="K79" s="1"/>
    </row>
    <row r="80" spans="1:13" s="271" customFormat="1" outlineLevel="1" x14ac:dyDescent="0.2">
      <c r="A80" s="12">
        <v>6</v>
      </c>
      <c r="B80" s="274" t="s">
        <v>394</v>
      </c>
      <c r="C80" s="275">
        <v>42094</v>
      </c>
      <c r="D80" s="276" t="s">
        <v>6</v>
      </c>
      <c r="F80" s="273" t="s">
        <v>390</v>
      </c>
      <c r="G80" s="272">
        <v>177356.33</v>
      </c>
      <c r="H80" s="150" t="s">
        <v>256</v>
      </c>
      <c r="I80" s="27"/>
      <c r="J80" s="90"/>
      <c r="K80" s="1"/>
    </row>
    <row r="81" spans="1:11" outlineLevel="1" x14ac:dyDescent="0.2">
      <c r="A81" s="12"/>
      <c r="B81" s="4"/>
      <c r="C81" s="20"/>
      <c r="D81" s="4"/>
      <c r="E81" s="3"/>
      <c r="F81" s="21"/>
      <c r="G81" s="93"/>
      <c r="H81" s="150"/>
      <c r="I81" s="27"/>
      <c r="J81" s="90"/>
      <c r="K81" s="1"/>
    </row>
    <row r="82" spans="1:11" outlineLevel="1" x14ac:dyDescent="0.2">
      <c r="A82" s="12"/>
      <c r="B82" s="4"/>
      <c r="C82" s="20"/>
      <c r="D82" s="4"/>
      <c r="E82" s="3"/>
      <c r="F82" s="21"/>
      <c r="G82" s="93"/>
      <c r="H82" s="150"/>
      <c r="I82" s="27"/>
      <c r="J82" s="90"/>
      <c r="K82" s="1"/>
    </row>
    <row r="83" spans="1:11" x14ac:dyDescent="0.2">
      <c r="A83" s="12" t="s">
        <v>181</v>
      </c>
      <c r="B83" s="12"/>
      <c r="C83" s="44"/>
      <c r="D83" s="12" t="s">
        <v>182</v>
      </c>
      <c r="E83" s="24"/>
      <c r="F83" s="34"/>
      <c r="G83" s="90">
        <f>+SUM(G85:G89)</f>
        <v>969327.74000000011</v>
      </c>
      <c r="H83" s="150">
        <v>5</v>
      </c>
      <c r="I83" s="287">
        <v>969350.15</v>
      </c>
      <c r="J83" s="124">
        <f>+G83-I83</f>
        <v>-22.409999999916181</v>
      </c>
      <c r="K83" s="1"/>
    </row>
    <row r="84" spans="1:11" outlineLevel="1" x14ac:dyDescent="0.2">
      <c r="A84" s="12"/>
      <c r="B84" s="12"/>
      <c r="C84" s="44"/>
      <c r="D84" s="12"/>
      <c r="E84" s="24"/>
      <c r="F84" s="34"/>
      <c r="G84" s="90"/>
      <c r="H84" s="150"/>
      <c r="I84" s="246"/>
      <c r="J84" s="125"/>
      <c r="K84" s="1"/>
    </row>
    <row r="85" spans="1:11" outlineLevel="1" x14ac:dyDescent="0.2">
      <c r="A85" s="12">
        <v>1</v>
      </c>
      <c r="B85" s="244" t="s">
        <v>356</v>
      </c>
      <c r="C85" s="245">
        <v>42038</v>
      </c>
      <c r="D85" s="244" t="s">
        <v>354</v>
      </c>
      <c r="E85" s="3"/>
      <c r="F85" s="95" t="s">
        <v>355</v>
      </c>
      <c r="G85" s="94">
        <v>224830.37</v>
      </c>
      <c r="H85" s="150"/>
      <c r="I85" s="18"/>
      <c r="J85" s="125"/>
      <c r="K85" s="1"/>
    </row>
    <row r="86" spans="1:11" outlineLevel="1" x14ac:dyDescent="0.2">
      <c r="A86" s="12">
        <v>2</v>
      </c>
      <c r="B86" s="244" t="s">
        <v>357</v>
      </c>
      <c r="C86" s="245">
        <v>42062</v>
      </c>
      <c r="D86" s="244" t="s">
        <v>6</v>
      </c>
      <c r="E86" s="3"/>
      <c r="F86" s="95" t="s">
        <v>358</v>
      </c>
      <c r="G86" s="94">
        <v>186125.64</v>
      </c>
      <c r="H86" s="150" t="s">
        <v>256</v>
      </c>
      <c r="I86" s="18"/>
      <c r="J86" s="125"/>
      <c r="K86" s="1"/>
    </row>
    <row r="87" spans="1:11" s="277" customFormat="1" outlineLevel="1" x14ac:dyDescent="0.2">
      <c r="A87" s="12">
        <v>3</v>
      </c>
      <c r="B87" s="281" t="s">
        <v>395</v>
      </c>
      <c r="C87" s="282">
        <v>42093</v>
      </c>
      <c r="D87" s="283" t="s">
        <v>6</v>
      </c>
      <c r="E87" s="3"/>
      <c r="F87" s="285" t="s">
        <v>398</v>
      </c>
      <c r="G87" s="284">
        <v>186123.91</v>
      </c>
      <c r="H87" s="150" t="s">
        <v>257</v>
      </c>
      <c r="I87" s="18"/>
      <c r="J87" s="125"/>
      <c r="K87" s="1"/>
    </row>
    <row r="88" spans="1:11" s="277" customFormat="1" outlineLevel="1" x14ac:dyDescent="0.2">
      <c r="A88" s="12">
        <v>4</v>
      </c>
      <c r="B88" s="281" t="s">
        <v>396</v>
      </c>
      <c r="C88" s="282">
        <v>42094</v>
      </c>
      <c r="D88" s="283" t="s">
        <v>6</v>
      </c>
      <c r="E88" s="3"/>
      <c r="F88" s="285" t="s">
        <v>399</v>
      </c>
      <c r="G88" s="284">
        <v>186123.91</v>
      </c>
      <c r="H88" s="150" t="s">
        <v>258</v>
      </c>
      <c r="I88" s="18"/>
      <c r="J88" s="125"/>
      <c r="K88" s="1"/>
    </row>
    <row r="89" spans="1:11" s="277" customFormat="1" outlineLevel="1" x14ac:dyDescent="0.2">
      <c r="A89" s="12">
        <v>5</v>
      </c>
      <c r="B89" s="281" t="s">
        <v>397</v>
      </c>
      <c r="C89" s="282">
        <v>42094</v>
      </c>
      <c r="D89" s="283" t="s">
        <v>6</v>
      </c>
      <c r="E89" s="3"/>
      <c r="F89" s="285" t="s">
        <v>400</v>
      </c>
      <c r="G89" s="284">
        <v>186123.91</v>
      </c>
      <c r="H89" s="150" t="s">
        <v>259</v>
      </c>
      <c r="I89" s="18"/>
      <c r="J89" s="125"/>
      <c r="K89" s="1"/>
    </row>
    <row r="90" spans="1:11" s="277" customFormat="1" outlineLevel="1" x14ac:dyDescent="0.2">
      <c r="A90" s="12"/>
      <c r="C90" s="278"/>
      <c r="E90" s="3"/>
      <c r="F90" s="280"/>
      <c r="G90" s="94"/>
      <c r="H90" s="150"/>
      <c r="I90" s="18"/>
      <c r="J90" s="125"/>
      <c r="K90" s="1"/>
    </row>
    <row r="91" spans="1:11" outlineLevel="1" x14ac:dyDescent="0.2">
      <c r="A91" s="12"/>
      <c r="B91" s="1"/>
      <c r="C91" s="20"/>
      <c r="D91" s="1"/>
      <c r="E91" s="24"/>
      <c r="F91" s="6"/>
      <c r="G91" s="93"/>
      <c r="H91" s="150"/>
      <c r="I91" s="49"/>
      <c r="J91" s="125"/>
      <c r="K91" s="1"/>
    </row>
    <row r="92" spans="1:11" x14ac:dyDescent="0.2">
      <c r="A92" s="12" t="s">
        <v>212</v>
      </c>
      <c r="B92" s="12"/>
      <c r="C92" s="44"/>
      <c r="D92" s="12" t="s">
        <v>213</v>
      </c>
      <c r="E92" s="24"/>
      <c r="F92" s="34"/>
      <c r="G92" s="90">
        <f>+SUM(G94:G103)</f>
        <v>1624471.4899999998</v>
      </c>
      <c r="H92" s="150">
        <v>10</v>
      </c>
      <c r="I92" s="297">
        <v>1624471.49</v>
      </c>
      <c r="J92" s="124">
        <f>+G92-I92</f>
        <v>0</v>
      </c>
      <c r="K92" s="1"/>
    </row>
    <row r="93" spans="1:11" s="286" customFormat="1" outlineLevel="1" x14ac:dyDescent="0.2">
      <c r="A93" s="12"/>
      <c r="B93" s="12"/>
      <c r="C93" s="44"/>
      <c r="D93" s="12"/>
      <c r="E93" s="24"/>
      <c r="F93" s="34"/>
      <c r="G93" s="90"/>
      <c r="H93" s="150"/>
      <c r="I93" s="287"/>
      <c r="J93" s="125"/>
      <c r="K93" s="1"/>
    </row>
    <row r="94" spans="1:11" outlineLevel="1" x14ac:dyDescent="0.2">
      <c r="A94" s="12">
        <v>1</v>
      </c>
      <c r="B94" s="4" t="s">
        <v>216</v>
      </c>
      <c r="C94" s="5">
        <v>41968</v>
      </c>
      <c r="D94" s="4" t="s">
        <v>6</v>
      </c>
      <c r="E94" s="3"/>
      <c r="F94" s="21" t="s">
        <v>217</v>
      </c>
      <c r="G94" s="93">
        <v>164109.04</v>
      </c>
      <c r="H94" s="150"/>
      <c r="I94" s="11"/>
      <c r="J94" s="125"/>
      <c r="K94" s="1"/>
    </row>
    <row r="95" spans="1:11" outlineLevel="1" x14ac:dyDescent="0.2">
      <c r="A95" s="12">
        <v>2</v>
      </c>
      <c r="B95" s="244" t="s">
        <v>365</v>
      </c>
      <c r="C95" s="245">
        <v>42061</v>
      </c>
      <c r="D95" s="244" t="s">
        <v>6</v>
      </c>
      <c r="E95" s="57"/>
      <c r="F95" s="95" t="s">
        <v>369</v>
      </c>
      <c r="G95" s="246">
        <v>163934.91</v>
      </c>
      <c r="H95" s="150" t="s">
        <v>256</v>
      </c>
      <c r="I95" s="11"/>
      <c r="J95" s="127"/>
      <c r="K95" s="1"/>
    </row>
    <row r="96" spans="1:11" s="286" customFormat="1" outlineLevel="1" x14ac:dyDescent="0.2">
      <c r="A96" s="12">
        <v>3</v>
      </c>
      <c r="B96" s="295" t="s">
        <v>409</v>
      </c>
      <c r="C96" s="296">
        <v>42091</v>
      </c>
      <c r="D96" s="293" t="s">
        <v>6</v>
      </c>
      <c r="E96" s="57"/>
      <c r="F96" s="294" t="s">
        <v>401</v>
      </c>
      <c r="G96" s="292">
        <v>163934.91</v>
      </c>
      <c r="H96" s="150"/>
      <c r="I96" s="11"/>
      <c r="J96" s="127"/>
      <c r="K96" s="1"/>
    </row>
    <row r="97" spans="1:11" s="286" customFormat="1" outlineLevel="1" x14ac:dyDescent="0.2">
      <c r="A97" s="12">
        <v>4</v>
      </c>
      <c r="B97" s="295" t="s">
        <v>410</v>
      </c>
      <c r="C97" s="296">
        <v>42091</v>
      </c>
      <c r="D97" s="293" t="s">
        <v>6</v>
      </c>
      <c r="E97" s="57"/>
      <c r="F97" s="294" t="s">
        <v>402</v>
      </c>
      <c r="G97" s="292">
        <v>156409.04</v>
      </c>
      <c r="H97" s="150"/>
      <c r="I97" s="11"/>
      <c r="J97" s="127"/>
      <c r="K97" s="1"/>
    </row>
    <row r="98" spans="1:11" s="286" customFormat="1" outlineLevel="1" x14ac:dyDescent="0.2">
      <c r="A98" s="12">
        <v>5</v>
      </c>
      <c r="B98" s="295" t="s">
        <v>411</v>
      </c>
      <c r="C98" s="296">
        <v>42091</v>
      </c>
      <c r="D98" s="293" t="s">
        <v>6</v>
      </c>
      <c r="E98" s="57"/>
      <c r="F98" s="294" t="s">
        <v>403</v>
      </c>
      <c r="G98" s="292">
        <v>156409.04</v>
      </c>
      <c r="H98" s="150"/>
      <c r="I98" s="11"/>
      <c r="J98" s="127"/>
      <c r="K98" s="1"/>
    </row>
    <row r="99" spans="1:11" s="286" customFormat="1" outlineLevel="1" x14ac:dyDescent="0.2">
      <c r="A99" s="12">
        <v>6</v>
      </c>
      <c r="B99" s="295" t="s">
        <v>412</v>
      </c>
      <c r="C99" s="296">
        <v>42091</v>
      </c>
      <c r="D99" s="293" t="s">
        <v>6</v>
      </c>
      <c r="E99" s="57"/>
      <c r="F99" s="294" t="s">
        <v>404</v>
      </c>
      <c r="G99" s="292">
        <v>163934.91</v>
      </c>
      <c r="H99" s="150" t="s">
        <v>257</v>
      </c>
      <c r="I99" s="11"/>
      <c r="J99" s="127"/>
      <c r="K99" s="1"/>
    </row>
    <row r="100" spans="1:11" s="286" customFormat="1" outlineLevel="1" x14ac:dyDescent="0.2">
      <c r="A100" s="12">
        <v>7</v>
      </c>
      <c r="B100" s="295" t="s">
        <v>413</v>
      </c>
      <c r="C100" s="296">
        <v>42091</v>
      </c>
      <c r="D100" s="293" t="s">
        <v>6</v>
      </c>
      <c r="E100" s="57"/>
      <c r="F100" s="294" t="s">
        <v>405</v>
      </c>
      <c r="G100" s="292">
        <v>163934.91</v>
      </c>
      <c r="H100" s="150"/>
      <c r="I100" s="11"/>
      <c r="J100" s="127"/>
      <c r="K100" s="1"/>
    </row>
    <row r="101" spans="1:11" s="286" customFormat="1" outlineLevel="1" x14ac:dyDescent="0.2">
      <c r="A101" s="12">
        <v>8</v>
      </c>
      <c r="B101" s="295" t="s">
        <v>414</v>
      </c>
      <c r="C101" s="296">
        <v>42091</v>
      </c>
      <c r="D101" s="293" t="s">
        <v>6</v>
      </c>
      <c r="E101" s="57"/>
      <c r="F101" s="294" t="s">
        <v>406</v>
      </c>
      <c r="G101" s="292">
        <v>163934.91</v>
      </c>
      <c r="H101" s="150" t="s">
        <v>258</v>
      </c>
      <c r="I101" s="11"/>
      <c r="J101" s="127"/>
      <c r="K101" s="1"/>
    </row>
    <row r="102" spans="1:11" s="288" customFormat="1" outlineLevel="1" x14ac:dyDescent="0.2">
      <c r="A102" s="12">
        <v>9</v>
      </c>
      <c r="B102" s="295" t="s">
        <v>415</v>
      </c>
      <c r="C102" s="296">
        <v>42093</v>
      </c>
      <c r="D102" s="293" t="s">
        <v>6</v>
      </c>
      <c r="E102" s="57"/>
      <c r="F102" s="294" t="s">
        <v>407</v>
      </c>
      <c r="G102" s="292">
        <v>163934.91</v>
      </c>
      <c r="H102" s="150"/>
      <c r="I102" s="11"/>
      <c r="J102" s="127"/>
      <c r="K102" s="1"/>
    </row>
    <row r="103" spans="1:11" s="288" customFormat="1" outlineLevel="1" x14ac:dyDescent="0.2">
      <c r="A103" s="12">
        <v>10</v>
      </c>
      <c r="B103" s="295" t="s">
        <v>416</v>
      </c>
      <c r="C103" s="296">
        <v>42093</v>
      </c>
      <c r="D103" s="293" t="s">
        <v>6</v>
      </c>
      <c r="E103" s="57"/>
      <c r="F103" s="294" t="s">
        <v>408</v>
      </c>
      <c r="G103" s="292">
        <v>163934.91</v>
      </c>
      <c r="H103" s="150"/>
      <c r="I103" s="11"/>
      <c r="J103" s="127"/>
      <c r="K103" s="1"/>
    </row>
    <row r="104" spans="1:11" s="288" customFormat="1" outlineLevel="1" x14ac:dyDescent="0.2">
      <c r="A104" s="12"/>
      <c r="C104" s="289"/>
      <c r="E104" s="57"/>
      <c r="F104" s="291"/>
      <c r="G104" s="290"/>
      <c r="H104" s="150"/>
      <c r="I104" s="11"/>
      <c r="J104" s="127"/>
      <c r="K104" s="1"/>
    </row>
    <row r="105" spans="1:11" outlineLevel="1" x14ac:dyDescent="0.2">
      <c r="A105" s="12"/>
      <c r="B105" s="55"/>
      <c r="C105" s="56"/>
      <c r="D105" s="55"/>
      <c r="E105" s="57"/>
      <c r="F105" s="96"/>
      <c r="G105" s="287"/>
      <c r="H105" s="150"/>
      <c r="I105" s="11"/>
      <c r="J105" s="127"/>
      <c r="K105" s="1"/>
    </row>
    <row r="106" spans="1:11" outlineLevel="1" x14ac:dyDescent="0.2">
      <c r="B106" s="14"/>
      <c r="C106" s="58"/>
      <c r="D106" s="14"/>
      <c r="E106" s="37"/>
      <c r="F106" s="36"/>
      <c r="G106" s="92"/>
      <c r="H106" s="150"/>
      <c r="I106" s="11"/>
      <c r="J106" s="127"/>
      <c r="K106" s="1"/>
    </row>
    <row r="107" spans="1:11" x14ac:dyDescent="0.2">
      <c r="A107" s="14"/>
      <c r="B107" s="14"/>
      <c r="C107" s="362" t="s">
        <v>227</v>
      </c>
      <c r="D107" s="362"/>
      <c r="E107" s="362"/>
      <c r="F107" s="362"/>
      <c r="G107" s="90">
        <f>+G92+G83+G73+G65+G59+G52+G43+G37+G25+G7</f>
        <v>14245794.560000001</v>
      </c>
      <c r="H107" s="150">
        <f>+SUM(H6:H92)</f>
        <v>61</v>
      </c>
      <c r="I107" s="11">
        <f>+I92+I83+I73+I65+I59+I52+I43+I37+I25+I7</f>
        <v>14245663.090000002</v>
      </c>
      <c r="J107" s="124">
        <f>+G107-I107</f>
        <v>131.46999999880791</v>
      </c>
      <c r="K107" s="1"/>
    </row>
    <row r="108" spans="1:11" x14ac:dyDescent="0.2">
      <c r="A108" s="14"/>
      <c r="B108" s="14"/>
      <c r="C108" s="25"/>
      <c r="D108" s="25"/>
      <c r="E108" s="25"/>
      <c r="F108" s="34"/>
      <c r="G108" s="90"/>
      <c r="H108" s="150"/>
      <c r="I108" s="11"/>
      <c r="J108" s="125"/>
      <c r="K108" s="1"/>
    </row>
    <row r="109" spans="1:11" x14ac:dyDescent="0.2">
      <c r="A109" s="14"/>
      <c r="B109" s="14"/>
      <c r="C109" s="25"/>
      <c r="D109" s="25"/>
      <c r="E109" s="25"/>
      <c r="F109" s="34"/>
      <c r="G109" s="90"/>
      <c r="H109" s="150"/>
      <c r="I109" s="11"/>
      <c r="J109" s="125"/>
      <c r="K109" s="1"/>
    </row>
    <row r="110" spans="1:11" x14ac:dyDescent="0.2">
      <c r="A110" s="14"/>
      <c r="B110" s="14"/>
      <c r="C110" s="36"/>
      <c r="D110" s="14"/>
      <c r="E110" s="14"/>
      <c r="F110" s="36"/>
      <c r="G110" s="92"/>
      <c r="H110" s="22"/>
      <c r="I110" s="11"/>
      <c r="J110" s="127"/>
      <c r="K110" s="1"/>
    </row>
    <row r="111" spans="1:11" x14ac:dyDescent="0.2">
      <c r="A111" s="16" t="s">
        <v>228</v>
      </c>
      <c r="B111" s="16"/>
      <c r="C111" s="59"/>
      <c r="D111" s="16" t="s">
        <v>229</v>
      </c>
      <c r="E111" s="60"/>
      <c r="F111" s="111"/>
      <c r="G111" s="90">
        <f>+SUM(G113:G115)</f>
        <v>338527.73</v>
      </c>
      <c r="H111" s="23">
        <v>3</v>
      </c>
      <c r="I111" s="304">
        <v>338527.73</v>
      </c>
      <c r="J111" s="128">
        <f>+G111-I111</f>
        <v>0</v>
      </c>
      <c r="K111" s="1"/>
    </row>
    <row r="112" spans="1:11" outlineLevel="1" x14ac:dyDescent="0.2">
      <c r="A112" s="16"/>
      <c r="B112" s="16"/>
      <c r="C112" s="59"/>
      <c r="D112" s="16"/>
      <c r="E112" s="60"/>
      <c r="F112" s="111"/>
      <c r="G112" s="90"/>
      <c r="H112" s="23"/>
      <c r="I112" s="246"/>
      <c r="J112" s="127"/>
      <c r="K112" s="1"/>
    </row>
    <row r="113" spans="1:11" outlineLevel="1" x14ac:dyDescent="0.2">
      <c r="A113" s="16">
        <v>1</v>
      </c>
      <c r="B113" s="4" t="s">
        <v>230</v>
      </c>
      <c r="C113" s="17">
        <v>41689</v>
      </c>
      <c r="D113" s="4" t="s">
        <v>231</v>
      </c>
      <c r="E113" s="4"/>
      <c r="F113" s="21" t="s">
        <v>232</v>
      </c>
      <c r="G113" s="92">
        <v>31527.73000000001</v>
      </c>
      <c r="H113" s="30"/>
      <c r="I113" s="10"/>
      <c r="J113" s="127"/>
      <c r="K113" s="1"/>
    </row>
    <row r="114" spans="1:11" outlineLevel="1" x14ac:dyDescent="0.2">
      <c r="A114" s="16">
        <v>2</v>
      </c>
      <c r="B114" s="244" t="s">
        <v>323</v>
      </c>
      <c r="C114" s="245">
        <v>42006</v>
      </c>
      <c r="D114" s="244" t="s">
        <v>324</v>
      </c>
      <c r="E114" s="1"/>
      <c r="F114" s="95" t="s">
        <v>325</v>
      </c>
      <c r="G114" s="246">
        <v>182000</v>
      </c>
      <c r="H114" s="30" t="s">
        <v>256</v>
      </c>
      <c r="I114" s="11"/>
      <c r="J114" s="127"/>
      <c r="K114" s="1"/>
    </row>
    <row r="115" spans="1:11" s="298" customFormat="1" outlineLevel="1" x14ac:dyDescent="0.2">
      <c r="A115" s="16">
        <v>3</v>
      </c>
      <c r="B115" s="299" t="s">
        <v>417</v>
      </c>
      <c r="C115" s="300">
        <v>42091</v>
      </c>
      <c r="D115" s="301" t="s">
        <v>418</v>
      </c>
      <c r="E115" s="1"/>
      <c r="F115" s="302" t="s">
        <v>419</v>
      </c>
      <c r="G115" s="303">
        <v>125000</v>
      </c>
      <c r="H115" s="30"/>
      <c r="I115" s="11"/>
      <c r="J115" s="127"/>
      <c r="K115" s="1"/>
    </row>
    <row r="116" spans="1:11" outlineLevel="1" x14ac:dyDescent="0.2">
      <c r="A116" s="16"/>
      <c r="B116" s="4"/>
      <c r="C116" s="20"/>
      <c r="D116" s="4"/>
      <c r="E116" s="1"/>
      <c r="F116" s="21"/>
      <c r="G116" s="93"/>
      <c r="H116" s="30"/>
      <c r="I116" s="11"/>
      <c r="J116" s="127"/>
      <c r="K116" s="1"/>
    </row>
    <row r="117" spans="1:11" outlineLevel="1" x14ac:dyDescent="0.2">
      <c r="A117" s="16"/>
      <c r="B117" s="1"/>
      <c r="C117" s="20"/>
      <c r="D117" s="1"/>
      <c r="E117" s="1"/>
      <c r="F117" s="6"/>
      <c r="G117" s="93"/>
      <c r="H117" s="30"/>
      <c r="I117" s="11"/>
      <c r="J117" s="127"/>
      <c r="K117" s="1"/>
    </row>
    <row r="118" spans="1:11" ht="13.5" customHeight="1" x14ac:dyDescent="0.2">
      <c r="A118" s="12" t="s">
        <v>244</v>
      </c>
      <c r="B118" s="12"/>
      <c r="C118" s="65"/>
      <c r="D118" s="12" t="s">
        <v>245</v>
      </c>
      <c r="E118" s="24"/>
      <c r="F118" s="34"/>
      <c r="G118" s="130">
        <f>+SUM(G120:G123)</f>
        <v>521100</v>
      </c>
      <c r="H118" s="22">
        <v>4</v>
      </c>
      <c r="I118" s="316">
        <v>521100</v>
      </c>
      <c r="J118" s="124">
        <f>+G118-I118</f>
        <v>0</v>
      </c>
      <c r="K118" s="1"/>
    </row>
    <row r="119" spans="1:11" outlineLevel="1" x14ac:dyDescent="0.2">
      <c r="A119" s="12"/>
      <c r="B119" s="12"/>
      <c r="C119" s="65"/>
      <c r="D119" s="12"/>
      <c r="E119" s="24"/>
      <c r="F119" s="34"/>
      <c r="G119" s="130"/>
      <c r="H119" s="22"/>
      <c r="I119" s="246"/>
      <c r="J119" s="125"/>
      <c r="K119" s="1"/>
    </row>
    <row r="120" spans="1:11" outlineLevel="1" x14ac:dyDescent="0.2">
      <c r="A120" s="12">
        <v>1</v>
      </c>
      <c r="B120" s="4" t="s">
        <v>249</v>
      </c>
      <c r="C120" s="20">
        <v>41983</v>
      </c>
      <c r="D120" s="4" t="s">
        <v>236</v>
      </c>
      <c r="E120" s="3"/>
      <c r="F120" s="21" t="s">
        <v>250</v>
      </c>
      <c r="G120" s="93">
        <v>185000</v>
      </c>
      <c r="H120" s="166" t="s">
        <v>258</v>
      </c>
      <c r="I120" s="18"/>
      <c r="J120" s="125"/>
      <c r="K120" s="1"/>
    </row>
    <row r="121" spans="1:11" outlineLevel="1" x14ac:dyDescent="0.2">
      <c r="A121" s="12">
        <v>2</v>
      </c>
      <c r="B121" s="244" t="s">
        <v>374</v>
      </c>
      <c r="C121" s="245">
        <v>42049</v>
      </c>
      <c r="D121" s="244" t="s">
        <v>373</v>
      </c>
      <c r="E121" s="3"/>
      <c r="F121" s="95" t="s">
        <v>375</v>
      </c>
      <c r="G121" s="246">
        <v>95000</v>
      </c>
      <c r="H121" s="166"/>
      <c r="I121" s="18"/>
      <c r="J121" s="125"/>
      <c r="K121" s="1"/>
    </row>
    <row r="122" spans="1:11" outlineLevel="1" x14ac:dyDescent="0.2">
      <c r="A122" s="12">
        <v>3</v>
      </c>
      <c r="B122" s="306" t="s">
        <v>422</v>
      </c>
      <c r="C122" s="307">
        <v>42066</v>
      </c>
      <c r="D122" s="308" t="s">
        <v>420</v>
      </c>
      <c r="E122" s="3"/>
      <c r="F122" s="309" t="s">
        <v>421</v>
      </c>
      <c r="G122" s="310">
        <v>150000</v>
      </c>
      <c r="H122" s="166" t="s">
        <v>256</v>
      </c>
      <c r="I122" s="18"/>
      <c r="J122" s="125"/>
      <c r="K122" s="1"/>
    </row>
    <row r="123" spans="1:11" s="305" customFormat="1" outlineLevel="1" x14ac:dyDescent="0.2">
      <c r="A123" s="12">
        <v>4</v>
      </c>
      <c r="B123" s="313" t="s">
        <v>423</v>
      </c>
      <c r="C123" s="314">
        <v>42094</v>
      </c>
      <c r="D123" s="312" t="s">
        <v>386</v>
      </c>
      <c r="E123" s="3"/>
      <c r="F123" s="315" t="s">
        <v>424</v>
      </c>
      <c r="G123" s="311">
        <v>91100</v>
      </c>
      <c r="H123" s="166" t="s">
        <v>257</v>
      </c>
      <c r="I123" s="18"/>
      <c r="J123" s="125"/>
      <c r="K123" s="1"/>
    </row>
    <row r="124" spans="1:11" s="305" customFormat="1" outlineLevel="1" x14ac:dyDescent="0.2">
      <c r="A124" s="12"/>
      <c r="B124" s="4"/>
      <c r="C124" s="20"/>
      <c r="D124" s="4"/>
      <c r="E124" s="3"/>
      <c r="F124" s="21"/>
      <c r="G124" s="93"/>
      <c r="H124" s="166"/>
      <c r="I124" s="18"/>
      <c r="J124" s="125"/>
      <c r="K124" s="1"/>
    </row>
    <row r="125" spans="1:11" x14ac:dyDescent="0.2">
      <c r="A125" s="12"/>
      <c r="B125" s="4"/>
      <c r="C125" s="20"/>
      <c r="D125" s="4"/>
      <c r="E125" s="3"/>
      <c r="F125" s="21"/>
      <c r="G125" s="93"/>
      <c r="H125" s="166"/>
      <c r="I125" s="18"/>
      <c r="J125" s="125"/>
      <c r="K125" s="1"/>
    </row>
    <row r="126" spans="1:11" x14ac:dyDescent="0.2">
      <c r="A126" s="14"/>
      <c r="B126" s="14"/>
      <c r="C126" s="362" t="s">
        <v>251</v>
      </c>
      <c r="D126" s="362"/>
      <c r="E126" s="362"/>
      <c r="F126" s="362"/>
      <c r="G126" s="90">
        <f>+G107+G111+G118</f>
        <v>15105422.290000001</v>
      </c>
      <c r="H126" s="167">
        <f>+H107+H111+H118</f>
        <v>68</v>
      </c>
      <c r="I126" s="18"/>
      <c r="J126" s="125"/>
      <c r="K126" s="1"/>
    </row>
    <row r="127" spans="1:11" ht="12" thickBot="1" x14ac:dyDescent="0.25">
      <c r="A127" s="14"/>
      <c r="B127" s="14"/>
      <c r="C127" s="36"/>
      <c r="D127" s="362" t="s">
        <v>252</v>
      </c>
      <c r="E127" s="362"/>
      <c r="F127" s="36"/>
      <c r="G127" s="326">
        <f>+I107+I111+I118</f>
        <v>15105290.820000002</v>
      </c>
      <c r="H127" s="166"/>
      <c r="I127" s="18"/>
      <c r="J127" s="125"/>
      <c r="K127" s="1"/>
    </row>
    <row r="128" spans="1:11" ht="12" thickTop="1" x14ac:dyDescent="0.2">
      <c r="A128" s="14"/>
      <c r="B128" s="14"/>
      <c r="C128" s="36"/>
      <c r="D128" s="14"/>
      <c r="E128" s="37"/>
      <c r="F128" s="36"/>
      <c r="G128" s="92">
        <f>+G126-G127</f>
        <v>131.46999999880791</v>
      </c>
      <c r="H128" s="22"/>
      <c r="I128" s="11"/>
      <c r="J128" s="125"/>
      <c r="K128" s="1"/>
    </row>
    <row r="129" spans="1:11" x14ac:dyDescent="0.2">
      <c r="A129" s="14"/>
      <c r="B129" s="14"/>
      <c r="C129" s="36"/>
      <c r="D129" s="14"/>
      <c r="E129" s="37"/>
      <c r="F129" s="36"/>
      <c r="G129" s="92"/>
      <c r="H129" s="22"/>
      <c r="I129" s="19"/>
      <c r="J129" s="129"/>
      <c r="K129" s="1"/>
    </row>
    <row r="130" spans="1:11" x14ac:dyDescent="0.2">
      <c r="A130" s="14"/>
      <c r="B130" s="14"/>
      <c r="C130" s="36"/>
      <c r="D130" s="14"/>
      <c r="E130" s="14"/>
      <c r="F130" s="36"/>
      <c r="G130" s="92"/>
      <c r="H130" s="22"/>
      <c r="I130" s="19"/>
      <c r="J130" s="129"/>
      <c r="K130" s="1"/>
    </row>
    <row r="131" spans="1:11" x14ac:dyDescent="0.2">
      <c r="A131" s="14"/>
      <c r="B131" s="14"/>
      <c r="C131" s="36"/>
      <c r="D131" s="14"/>
      <c r="E131" s="14"/>
      <c r="F131" s="36"/>
      <c r="G131" s="92"/>
      <c r="H131" s="22"/>
      <c r="I131" s="19"/>
      <c r="J131" s="129"/>
      <c r="K131" s="1"/>
    </row>
    <row r="132" spans="1:11" x14ac:dyDescent="0.2">
      <c r="A132" s="14"/>
      <c r="B132" s="14"/>
      <c r="C132" s="36"/>
      <c r="D132" s="12" t="s">
        <v>253</v>
      </c>
      <c r="E132" s="24">
        <f>+H107+H111+H118</f>
        <v>68</v>
      </c>
      <c r="F132" s="36"/>
      <c r="G132" s="92"/>
      <c r="H132" s="22"/>
      <c r="I132" s="19"/>
      <c r="J132" s="129"/>
      <c r="K132" s="1"/>
    </row>
    <row r="133" spans="1:11" x14ac:dyDescent="0.2">
      <c r="A133" s="14"/>
      <c r="B133" s="14"/>
      <c r="C133" s="36"/>
      <c r="D133" s="12" t="s">
        <v>254</v>
      </c>
      <c r="E133" s="24">
        <f>+H107</f>
        <v>61</v>
      </c>
      <c r="F133" s="36"/>
      <c r="G133" s="92"/>
      <c r="H133" s="156"/>
      <c r="I133" s="19"/>
      <c r="J133" s="129"/>
      <c r="K133" s="1"/>
    </row>
    <row r="134" spans="1:11" x14ac:dyDescent="0.2">
      <c r="A134" s="14"/>
      <c r="B134" s="14"/>
      <c r="C134" s="36"/>
      <c r="D134" s="12" t="s">
        <v>255</v>
      </c>
      <c r="E134" s="25">
        <f>+H118+H111</f>
        <v>7</v>
      </c>
      <c r="F134" s="36"/>
      <c r="G134" s="92"/>
      <c r="H134" s="22"/>
      <c r="I134" s="8"/>
      <c r="J134" s="129"/>
      <c r="K134" s="1"/>
    </row>
    <row r="135" spans="1:11" x14ac:dyDescent="0.2">
      <c r="A135" s="14"/>
      <c r="B135" s="14"/>
      <c r="C135" s="36"/>
      <c r="D135" s="14"/>
      <c r="E135" s="14"/>
      <c r="F135" s="36"/>
      <c r="G135" s="92"/>
      <c r="H135" s="168"/>
      <c r="I135" s="8"/>
      <c r="J135" s="129"/>
      <c r="K135" s="1"/>
    </row>
    <row r="136" spans="1:11" x14ac:dyDescent="0.2">
      <c r="A136" s="69"/>
      <c r="B136" s="69"/>
      <c r="C136" s="70"/>
      <c r="D136" s="69"/>
      <c r="E136" s="69"/>
      <c r="F136" s="70"/>
      <c r="G136" s="92"/>
      <c r="H136" s="23"/>
      <c r="I136" s="8"/>
      <c r="J136" s="91"/>
      <c r="K136" s="1"/>
    </row>
  </sheetData>
  <mergeCells count="5">
    <mergeCell ref="A2:J2"/>
    <mergeCell ref="A3:J3"/>
    <mergeCell ref="C107:F107"/>
    <mergeCell ref="C126:F126"/>
    <mergeCell ref="D127:E127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H10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opLeftCell="A87" workbookViewId="0">
      <selection sqref="A1:J117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8.140625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430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+SUM(G9:G18)</f>
        <v>2090036.52</v>
      </c>
      <c r="H7" s="150">
        <v>10</v>
      </c>
      <c r="I7" s="316">
        <v>2089847.7000000004</v>
      </c>
      <c r="J7" s="124">
        <f>+G7-I7</f>
        <v>188.81999999959953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4" t="s">
        <v>10</v>
      </c>
      <c r="C9" s="20">
        <v>41941</v>
      </c>
      <c r="D9" s="4" t="s">
        <v>11</v>
      </c>
      <c r="E9" s="3"/>
      <c r="F9" s="21" t="s">
        <v>12</v>
      </c>
      <c r="G9" s="93">
        <v>207070.75</v>
      </c>
      <c r="H9" s="150"/>
      <c r="I9" s="11"/>
      <c r="J9" s="125"/>
      <c r="K9" s="1"/>
    </row>
    <row r="10" spans="1:14" x14ac:dyDescent="0.2">
      <c r="A10" s="41">
        <v>2</v>
      </c>
      <c r="B10" s="4" t="s">
        <v>13</v>
      </c>
      <c r="C10" s="20">
        <v>41950</v>
      </c>
      <c r="D10" s="4" t="s">
        <v>6</v>
      </c>
      <c r="E10" s="1"/>
      <c r="F10" s="21" t="s">
        <v>14</v>
      </c>
      <c r="G10" s="93">
        <v>207070.75</v>
      </c>
      <c r="H10" s="150"/>
      <c r="I10" s="11"/>
      <c r="J10" s="125"/>
      <c r="K10" s="1"/>
    </row>
    <row r="11" spans="1:14" x14ac:dyDescent="0.2">
      <c r="A11" s="41">
        <v>3</v>
      </c>
      <c r="B11" s="4" t="s">
        <v>21</v>
      </c>
      <c r="C11" s="20">
        <v>41988</v>
      </c>
      <c r="D11" s="4" t="s">
        <v>6</v>
      </c>
      <c r="E11" s="3"/>
      <c r="F11" s="21" t="s">
        <v>22</v>
      </c>
      <c r="G11" s="93">
        <v>220685.14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4" t="s">
        <v>27</v>
      </c>
      <c r="C12" s="20">
        <v>42004</v>
      </c>
      <c r="D12" s="4" t="s">
        <v>6</v>
      </c>
      <c r="E12" s="3"/>
      <c r="F12" s="21" t="s">
        <v>28</v>
      </c>
      <c r="G12" s="93">
        <v>174815.67</v>
      </c>
      <c r="H12" s="150" t="s">
        <v>256</v>
      </c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13" t="s">
        <v>266</v>
      </c>
      <c r="C13" s="314">
        <v>42014</v>
      </c>
      <c r="D13" s="313" t="s">
        <v>6</v>
      </c>
      <c r="E13" s="3"/>
      <c r="F13" s="315" t="s">
        <v>268</v>
      </c>
      <c r="G13" s="94">
        <v>207008.68</v>
      </c>
      <c r="H13" s="150" t="s">
        <v>257</v>
      </c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13" t="s">
        <v>281</v>
      </c>
      <c r="C14" s="314">
        <v>42035</v>
      </c>
      <c r="D14" s="313" t="s">
        <v>6</v>
      </c>
      <c r="E14" s="3"/>
      <c r="F14" s="315" t="s">
        <v>283</v>
      </c>
      <c r="G14" s="94">
        <v>220511.01</v>
      </c>
      <c r="H14" s="150" t="s">
        <v>258</v>
      </c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13" t="s">
        <v>340</v>
      </c>
      <c r="C15" s="314">
        <v>42058</v>
      </c>
      <c r="D15" s="313" t="s">
        <v>6</v>
      </c>
      <c r="E15" s="3"/>
      <c r="F15" s="315" t="s">
        <v>335</v>
      </c>
      <c r="G15" s="311">
        <v>221075.46</v>
      </c>
      <c r="H15" s="150" t="s">
        <v>259</v>
      </c>
      <c r="I15" s="11"/>
      <c r="J15" s="125"/>
      <c r="K15" s="1"/>
      <c r="L15" s="1"/>
      <c r="M15" s="1"/>
      <c r="N15" s="1"/>
    </row>
    <row r="16" spans="1:14" x14ac:dyDescent="0.2">
      <c r="A16" s="41">
        <v>8</v>
      </c>
      <c r="B16" s="313" t="s">
        <v>341</v>
      </c>
      <c r="C16" s="314">
        <v>42058</v>
      </c>
      <c r="D16" s="313" t="s">
        <v>6</v>
      </c>
      <c r="E16" s="3"/>
      <c r="F16" s="315" t="s">
        <v>336</v>
      </c>
      <c r="G16" s="311">
        <v>240356.36</v>
      </c>
      <c r="H16" s="150" t="s">
        <v>260</v>
      </c>
      <c r="I16" s="11"/>
      <c r="J16" s="125"/>
      <c r="K16" s="1"/>
      <c r="L16" s="1"/>
      <c r="M16" s="1"/>
      <c r="N16" s="1"/>
    </row>
    <row r="17" spans="1:14" x14ac:dyDescent="0.2">
      <c r="A17" s="41">
        <v>9</v>
      </c>
      <c r="B17" s="313" t="s">
        <v>427</v>
      </c>
      <c r="C17" s="314">
        <v>42107</v>
      </c>
      <c r="D17" s="313" t="s">
        <v>6</v>
      </c>
      <c r="E17" s="3"/>
      <c r="F17" s="315" t="s">
        <v>425</v>
      </c>
      <c r="G17" s="311">
        <v>183981.62</v>
      </c>
      <c r="H17" s="150"/>
      <c r="I17" s="11"/>
      <c r="J17" s="125"/>
      <c r="K17" s="1"/>
      <c r="L17" s="1"/>
      <c r="M17" s="1"/>
      <c r="N17" s="1"/>
    </row>
    <row r="18" spans="1:14" x14ac:dyDescent="0.2">
      <c r="A18" s="41">
        <v>10</v>
      </c>
      <c r="B18" s="313" t="s">
        <v>428</v>
      </c>
      <c r="C18" s="314">
        <v>42108</v>
      </c>
      <c r="D18" s="313" t="s">
        <v>6</v>
      </c>
      <c r="E18" s="3"/>
      <c r="F18" s="315" t="s">
        <v>426</v>
      </c>
      <c r="G18" s="311">
        <v>207461.08</v>
      </c>
      <c r="H18" s="150" t="s">
        <v>261</v>
      </c>
      <c r="I18" s="11"/>
      <c r="J18" s="125"/>
      <c r="K18" s="1"/>
      <c r="L18" s="1"/>
      <c r="M18" s="1"/>
      <c r="N18" s="1"/>
    </row>
    <row r="19" spans="1:14" x14ac:dyDescent="0.2">
      <c r="A19" s="41"/>
      <c r="B19" s="1"/>
      <c r="C19" s="20"/>
      <c r="E19" s="3"/>
      <c r="F19" s="6"/>
      <c r="G19" s="93"/>
      <c r="H19" s="150"/>
      <c r="I19" s="11"/>
      <c r="J19" s="125"/>
      <c r="K19" s="1"/>
      <c r="L19" s="1"/>
      <c r="M19" s="1"/>
      <c r="N19" s="1"/>
    </row>
    <row r="20" spans="1:14" x14ac:dyDescent="0.2">
      <c r="A20" s="45"/>
      <c r="B20" s="14"/>
      <c r="C20" s="44"/>
      <c r="D20" s="46"/>
      <c r="E20" s="36"/>
      <c r="F20" s="47"/>
      <c r="G20" s="92"/>
      <c r="H20" s="150"/>
      <c r="I20" s="11"/>
      <c r="J20" s="125"/>
      <c r="K20" s="1"/>
      <c r="L20" s="1"/>
      <c r="M20" s="1"/>
      <c r="N20" s="1"/>
    </row>
    <row r="21" spans="1:14" x14ac:dyDescent="0.2">
      <c r="A21" s="12" t="s">
        <v>46</v>
      </c>
      <c r="B21" s="12"/>
      <c r="C21" s="44"/>
      <c r="D21" s="12" t="s">
        <v>47</v>
      </c>
      <c r="E21" s="24"/>
      <c r="F21" s="34"/>
      <c r="G21" s="90">
        <f>+SUM(G23:G32)</f>
        <v>2856905.85</v>
      </c>
      <c r="H21" s="150">
        <v>10</v>
      </c>
      <c r="I21" s="316">
        <v>2856905.85</v>
      </c>
      <c r="J21" s="124">
        <f>+G21-I21</f>
        <v>0</v>
      </c>
      <c r="K21" s="1"/>
      <c r="L21" s="1"/>
      <c r="M21" s="1"/>
      <c r="N21" s="1"/>
    </row>
    <row r="22" spans="1:14" x14ac:dyDescent="0.2">
      <c r="A22" s="12"/>
      <c r="B22" s="12"/>
      <c r="C22" s="44"/>
      <c r="D22" s="12"/>
      <c r="E22" s="24"/>
      <c r="F22" s="34"/>
      <c r="G22" s="90"/>
      <c r="H22" s="150"/>
      <c r="I22" s="316"/>
      <c r="J22" s="125"/>
      <c r="K22" s="1"/>
      <c r="L22" s="1"/>
      <c r="M22" s="1"/>
      <c r="N22" s="1"/>
    </row>
    <row r="23" spans="1:14" x14ac:dyDescent="0.2">
      <c r="A23" s="12">
        <v>1</v>
      </c>
      <c r="B23" s="4" t="s">
        <v>51</v>
      </c>
      <c r="C23" s="20">
        <v>41942</v>
      </c>
      <c r="D23" s="4" t="s">
        <v>6</v>
      </c>
      <c r="E23" s="3"/>
      <c r="F23" s="21" t="s">
        <v>52</v>
      </c>
      <c r="G23" s="93">
        <v>260965.53</v>
      </c>
      <c r="H23" s="150" t="s">
        <v>258</v>
      </c>
      <c r="I23" s="11"/>
      <c r="J23" s="125"/>
      <c r="K23" s="1"/>
      <c r="L23" s="1"/>
      <c r="M23" s="1"/>
      <c r="N23" s="1"/>
    </row>
    <row r="24" spans="1:14" x14ac:dyDescent="0.2">
      <c r="A24" s="12">
        <v>2</v>
      </c>
      <c r="B24" s="4" t="s">
        <v>53</v>
      </c>
      <c r="C24" s="20">
        <v>41948</v>
      </c>
      <c r="D24" s="4" t="s">
        <v>6</v>
      </c>
      <c r="E24" s="3"/>
      <c r="F24" s="21" t="s">
        <v>54</v>
      </c>
      <c r="G24" s="93">
        <v>260901.78</v>
      </c>
      <c r="H24" s="150"/>
      <c r="I24" s="11"/>
      <c r="J24" s="125"/>
      <c r="K24" s="1"/>
      <c r="L24" s="1"/>
      <c r="M24" s="1"/>
      <c r="N24" s="1"/>
    </row>
    <row r="25" spans="1:14" x14ac:dyDescent="0.2">
      <c r="A25" s="41">
        <v>3</v>
      </c>
      <c r="B25" s="4" t="s">
        <v>55</v>
      </c>
      <c r="C25" s="20">
        <v>41948</v>
      </c>
      <c r="D25" s="4" t="s">
        <v>6</v>
      </c>
      <c r="E25" s="3"/>
      <c r="F25" s="21" t="s">
        <v>56</v>
      </c>
      <c r="G25" s="93">
        <v>280849.84000000003</v>
      </c>
      <c r="H25" s="150"/>
      <c r="I25" s="11"/>
      <c r="J25" s="125"/>
      <c r="K25" s="1"/>
      <c r="L25" s="1"/>
      <c r="M25" s="1"/>
      <c r="N25" s="1"/>
    </row>
    <row r="26" spans="1:14" x14ac:dyDescent="0.2">
      <c r="A26" s="12">
        <v>4</v>
      </c>
      <c r="B26" s="4" t="s">
        <v>57</v>
      </c>
      <c r="C26" s="20">
        <v>41950</v>
      </c>
      <c r="D26" s="4" t="s">
        <v>6</v>
      </c>
      <c r="E26" s="3"/>
      <c r="F26" s="21" t="s">
        <v>58</v>
      </c>
      <c r="G26" s="93">
        <v>260965.53</v>
      </c>
      <c r="H26" s="150" t="s">
        <v>257</v>
      </c>
      <c r="I26" s="11"/>
      <c r="J26" s="125"/>
      <c r="K26" s="1"/>
      <c r="L26" s="1"/>
      <c r="M26" s="1"/>
      <c r="N26" s="1"/>
    </row>
    <row r="27" spans="1:14" x14ac:dyDescent="0.2">
      <c r="A27" s="12">
        <v>5</v>
      </c>
      <c r="B27" s="4" t="s">
        <v>59</v>
      </c>
      <c r="C27" s="20">
        <v>41974</v>
      </c>
      <c r="D27" s="4" t="s">
        <v>6</v>
      </c>
      <c r="E27" s="3"/>
      <c r="F27" s="21" t="s">
        <v>60</v>
      </c>
      <c r="G27" s="93">
        <v>316935.76</v>
      </c>
      <c r="H27" s="150"/>
      <c r="I27" s="11"/>
      <c r="J27" s="125"/>
      <c r="K27" s="1"/>
      <c r="L27" s="1"/>
      <c r="M27" s="1"/>
      <c r="N27" s="1"/>
    </row>
    <row r="28" spans="1:14" x14ac:dyDescent="0.2">
      <c r="A28" s="41">
        <v>6</v>
      </c>
      <c r="B28" s="4" t="s">
        <v>63</v>
      </c>
      <c r="C28" s="20">
        <v>41976</v>
      </c>
      <c r="D28" s="4" t="s">
        <v>6</v>
      </c>
      <c r="E28" s="3"/>
      <c r="F28" s="21" t="s">
        <v>64</v>
      </c>
      <c r="G28" s="93">
        <v>316936.19</v>
      </c>
      <c r="H28" s="150"/>
      <c r="I28" s="11"/>
      <c r="J28" s="125"/>
      <c r="K28" s="1"/>
      <c r="L28" s="1"/>
      <c r="M28" s="1"/>
      <c r="N28" s="1"/>
    </row>
    <row r="29" spans="1:14" x14ac:dyDescent="0.2">
      <c r="A29" s="12">
        <v>7</v>
      </c>
      <c r="B29" s="4" t="s">
        <v>67</v>
      </c>
      <c r="C29" s="20">
        <v>42004</v>
      </c>
      <c r="D29" s="4" t="s">
        <v>6</v>
      </c>
      <c r="E29" s="1"/>
      <c r="F29" s="21" t="s">
        <v>68</v>
      </c>
      <c r="G29" s="93">
        <v>280787.77</v>
      </c>
      <c r="H29" s="151" t="s">
        <v>256</v>
      </c>
      <c r="I29" s="1"/>
      <c r="J29" s="126"/>
      <c r="K29" s="10"/>
      <c r="L29" s="1"/>
      <c r="M29" s="10"/>
      <c r="N29" s="2"/>
    </row>
    <row r="30" spans="1:14" x14ac:dyDescent="0.2">
      <c r="A30" s="12">
        <v>8</v>
      </c>
      <c r="B30" s="4" t="s">
        <v>69</v>
      </c>
      <c r="C30" s="20">
        <v>42004</v>
      </c>
      <c r="D30" s="4" t="s">
        <v>6</v>
      </c>
      <c r="E30" s="1"/>
      <c r="F30" s="21" t="s">
        <v>70</v>
      </c>
      <c r="G30" s="93">
        <v>280787.77</v>
      </c>
      <c r="H30" s="151"/>
      <c r="I30" s="1"/>
      <c r="J30" s="126"/>
      <c r="K30" s="10"/>
      <c r="L30" s="1"/>
      <c r="M30" s="10"/>
      <c r="N30" s="2"/>
    </row>
    <row r="31" spans="1:14" x14ac:dyDescent="0.2">
      <c r="A31" s="41">
        <v>9</v>
      </c>
      <c r="B31" s="313" t="s">
        <v>286</v>
      </c>
      <c r="C31" s="314">
        <v>42032</v>
      </c>
      <c r="D31" s="313" t="s">
        <v>6</v>
      </c>
      <c r="E31" s="1"/>
      <c r="F31" s="315" t="s">
        <v>285</v>
      </c>
      <c r="G31" s="316">
        <v>280675.7</v>
      </c>
      <c r="H31" s="151"/>
      <c r="I31" s="1"/>
      <c r="J31" s="126"/>
      <c r="K31" s="10"/>
      <c r="L31" s="1"/>
      <c r="M31" s="10"/>
      <c r="N31" s="2"/>
    </row>
    <row r="32" spans="1:14" x14ac:dyDescent="0.2">
      <c r="A32" s="41">
        <v>10</v>
      </c>
      <c r="B32" s="313" t="s">
        <v>363</v>
      </c>
      <c r="C32" s="314">
        <v>42122</v>
      </c>
      <c r="D32" s="313" t="s">
        <v>431</v>
      </c>
      <c r="E32" s="1"/>
      <c r="F32" s="315" t="s">
        <v>432</v>
      </c>
      <c r="G32" s="316">
        <v>317099.98</v>
      </c>
      <c r="H32" s="151"/>
      <c r="I32" s="1"/>
      <c r="J32" s="126"/>
      <c r="K32" s="10"/>
      <c r="L32" s="1"/>
      <c r="M32" s="10"/>
      <c r="N32" s="2"/>
    </row>
    <row r="33" spans="1:14" x14ac:dyDescent="0.2">
      <c r="A33" s="41"/>
      <c r="C33" s="314"/>
      <c r="E33" s="1"/>
      <c r="G33" s="316"/>
      <c r="H33" s="151"/>
      <c r="I33" s="1"/>
      <c r="J33" s="126"/>
      <c r="K33" s="10"/>
      <c r="L33" s="1"/>
      <c r="M33" s="10"/>
      <c r="N33" s="2"/>
    </row>
    <row r="34" spans="1:14" x14ac:dyDescent="0.2">
      <c r="A34" s="14"/>
      <c r="B34" s="1"/>
      <c r="C34" s="20"/>
      <c r="D34" s="1"/>
      <c r="E34" s="3"/>
      <c r="F34" s="6"/>
      <c r="G34" s="93"/>
      <c r="H34" s="150"/>
      <c r="I34" s="11"/>
      <c r="J34" s="125"/>
      <c r="K34" s="1"/>
      <c r="L34" s="1"/>
      <c r="M34" s="1"/>
      <c r="N34" s="1"/>
    </row>
    <row r="35" spans="1:14" x14ac:dyDescent="0.2">
      <c r="A35" s="12" t="s">
        <v>71</v>
      </c>
      <c r="B35" s="12"/>
      <c r="C35" s="44"/>
      <c r="D35" s="12" t="s">
        <v>72</v>
      </c>
      <c r="E35" s="24"/>
      <c r="F35" s="34"/>
      <c r="G35" s="90">
        <f>+SUM(G37:G38)</f>
        <v>583659.9</v>
      </c>
      <c r="H35" s="150">
        <v>2</v>
      </c>
      <c r="I35" s="316">
        <v>583659.77</v>
      </c>
      <c r="J35" s="124">
        <f>+G35-I35</f>
        <v>0.13000000000465661</v>
      </c>
      <c r="K35" s="1"/>
      <c r="L35" s="1"/>
      <c r="M35" s="1"/>
      <c r="N35" s="1"/>
    </row>
    <row r="36" spans="1:14" x14ac:dyDescent="0.2">
      <c r="A36" s="12"/>
      <c r="B36" s="12"/>
      <c r="C36" s="44"/>
      <c r="D36" s="12"/>
      <c r="E36" s="24"/>
      <c r="F36" s="34"/>
      <c r="G36" s="90"/>
      <c r="H36" s="150"/>
      <c r="I36" s="316"/>
      <c r="J36" s="125"/>
      <c r="K36" s="1"/>
      <c r="L36" s="1"/>
      <c r="M36" s="1"/>
      <c r="N36" s="1"/>
    </row>
    <row r="37" spans="1:14" x14ac:dyDescent="0.2">
      <c r="A37" s="12">
        <v>2</v>
      </c>
      <c r="B37" s="4" t="s">
        <v>85</v>
      </c>
      <c r="C37" s="5">
        <v>41956</v>
      </c>
      <c r="D37" s="4" t="s">
        <v>6</v>
      </c>
      <c r="E37" s="3"/>
      <c r="F37" s="21" t="s">
        <v>86</v>
      </c>
      <c r="G37" s="93">
        <v>318837.06</v>
      </c>
      <c r="H37" s="150"/>
      <c r="I37" s="27"/>
      <c r="J37" s="125"/>
      <c r="K37" s="1"/>
    </row>
    <row r="38" spans="1:14" x14ac:dyDescent="0.2">
      <c r="A38" s="12">
        <v>3</v>
      </c>
      <c r="B38" s="313" t="s">
        <v>434</v>
      </c>
      <c r="C38" s="314">
        <v>42123</v>
      </c>
      <c r="D38" s="313" t="s">
        <v>433</v>
      </c>
      <c r="E38" s="3"/>
      <c r="F38" s="315" t="s">
        <v>435</v>
      </c>
      <c r="G38" s="316">
        <v>264822.84000000003</v>
      </c>
      <c r="H38" s="150"/>
      <c r="I38" s="27"/>
      <c r="J38" s="125"/>
      <c r="K38" s="1"/>
    </row>
    <row r="39" spans="1:14" x14ac:dyDescent="0.2">
      <c r="A39" s="12"/>
      <c r="B39" s="4"/>
      <c r="C39" s="20"/>
      <c r="D39" s="4"/>
      <c r="E39" s="1"/>
      <c r="F39" s="21"/>
      <c r="G39" s="93"/>
      <c r="H39" s="150"/>
      <c r="I39" s="27"/>
      <c r="J39" s="125"/>
      <c r="K39" s="1"/>
    </row>
    <row r="40" spans="1:14" x14ac:dyDescent="0.2">
      <c r="A40" s="12"/>
      <c r="B40" s="1"/>
      <c r="C40" s="5"/>
      <c r="D40" s="1"/>
      <c r="E40" s="3"/>
      <c r="F40" s="6"/>
      <c r="G40" s="93"/>
      <c r="H40" s="150"/>
      <c r="I40" s="11"/>
      <c r="J40" s="125"/>
      <c r="K40" s="1"/>
    </row>
    <row r="41" spans="1:14" x14ac:dyDescent="0.2">
      <c r="A41" s="12" t="s">
        <v>93</v>
      </c>
      <c r="B41" s="12"/>
      <c r="C41" s="44"/>
      <c r="D41" s="12" t="s">
        <v>94</v>
      </c>
      <c r="E41" s="24"/>
      <c r="F41" s="34"/>
      <c r="G41" s="90">
        <f>+SUM(G43:G46)</f>
        <v>1549825.71</v>
      </c>
      <c r="H41" s="150">
        <v>4</v>
      </c>
      <c r="I41" s="316">
        <v>1549825.7200000002</v>
      </c>
      <c r="J41" s="124">
        <v>-1.0000000009313226E-2</v>
      </c>
      <c r="K41" s="1"/>
    </row>
    <row r="42" spans="1:14" x14ac:dyDescent="0.2">
      <c r="A42" s="12"/>
      <c r="B42" s="12"/>
      <c r="C42" s="44"/>
      <c r="D42" s="12"/>
      <c r="E42" s="24"/>
      <c r="F42" s="34"/>
      <c r="G42" s="90"/>
      <c r="H42" s="150"/>
      <c r="I42" s="316"/>
      <c r="J42" s="125"/>
      <c r="K42" s="1"/>
    </row>
    <row r="43" spans="1:14" x14ac:dyDescent="0.2">
      <c r="A43" s="12">
        <v>1</v>
      </c>
      <c r="B43" s="4" t="s">
        <v>95</v>
      </c>
      <c r="C43" s="5">
        <v>41948</v>
      </c>
      <c r="D43" s="4" t="s">
        <v>6</v>
      </c>
      <c r="E43" s="4"/>
      <c r="F43" s="21" t="s">
        <v>96</v>
      </c>
      <c r="G43" s="93">
        <v>366800.23</v>
      </c>
      <c r="H43" s="150"/>
      <c r="I43" s="11"/>
      <c r="J43" s="90"/>
      <c r="K43" s="1"/>
    </row>
    <row r="44" spans="1:14" x14ac:dyDescent="0.2">
      <c r="A44" s="12">
        <v>2</v>
      </c>
      <c r="B44" s="4" t="s">
        <v>97</v>
      </c>
      <c r="C44" s="5">
        <v>41962</v>
      </c>
      <c r="D44" s="4" t="s">
        <v>98</v>
      </c>
      <c r="E44" s="3"/>
      <c r="F44" s="21" t="s">
        <v>99</v>
      </c>
      <c r="G44" s="93">
        <v>478010.78</v>
      </c>
      <c r="H44" s="150"/>
      <c r="I44" s="11"/>
      <c r="J44" s="90"/>
      <c r="K44" s="1"/>
    </row>
    <row r="45" spans="1:14" x14ac:dyDescent="0.2">
      <c r="A45" s="12">
        <v>3</v>
      </c>
      <c r="B45" s="313" t="s">
        <v>381</v>
      </c>
      <c r="C45" s="314">
        <v>42073</v>
      </c>
      <c r="D45" s="313" t="s">
        <v>380</v>
      </c>
      <c r="E45" s="3"/>
      <c r="F45" s="315" t="s">
        <v>382</v>
      </c>
      <c r="G45" s="316">
        <v>366800.23</v>
      </c>
      <c r="H45" s="150"/>
      <c r="I45" s="11"/>
      <c r="J45" s="90"/>
      <c r="K45" s="1"/>
    </row>
    <row r="46" spans="1:14" x14ac:dyDescent="0.2">
      <c r="A46" s="12">
        <v>4</v>
      </c>
      <c r="B46" s="313" t="s">
        <v>436</v>
      </c>
      <c r="C46" s="314">
        <v>42105</v>
      </c>
      <c r="D46" s="313" t="s">
        <v>438</v>
      </c>
      <c r="E46" s="3"/>
      <c r="F46" s="315" t="s">
        <v>437</v>
      </c>
      <c r="G46" s="316">
        <v>338214.47</v>
      </c>
      <c r="H46" s="150" t="s">
        <v>256</v>
      </c>
      <c r="I46" s="11"/>
      <c r="J46" s="90"/>
      <c r="K46" s="1"/>
    </row>
    <row r="47" spans="1:14" x14ac:dyDescent="0.2">
      <c r="A47" s="12"/>
      <c r="B47" s="4"/>
      <c r="C47" s="20"/>
      <c r="D47" s="4"/>
      <c r="E47" s="3"/>
      <c r="F47" s="21"/>
      <c r="G47" s="93"/>
      <c r="H47" s="150"/>
      <c r="I47" s="11"/>
      <c r="J47" s="90"/>
      <c r="K47" s="1"/>
    </row>
    <row r="48" spans="1:14" x14ac:dyDescent="0.2">
      <c r="A48" s="12"/>
      <c r="B48" s="1"/>
      <c r="C48" s="20"/>
      <c r="D48" s="1"/>
      <c r="E48" s="3"/>
      <c r="F48" s="6"/>
      <c r="G48" s="93"/>
      <c r="H48" s="150"/>
      <c r="I48" s="11"/>
      <c r="J48" s="90"/>
      <c r="K48" s="1"/>
    </row>
    <row r="49" spans="1:13" x14ac:dyDescent="0.2">
      <c r="A49" s="12" t="s">
        <v>104</v>
      </c>
      <c r="B49" s="12"/>
      <c r="C49" s="44"/>
      <c r="D49" s="12" t="s">
        <v>105</v>
      </c>
      <c r="E49" s="24"/>
      <c r="F49" s="34"/>
      <c r="G49" s="90">
        <f>+SUM(G51:G53)</f>
        <v>862975.17</v>
      </c>
      <c r="H49" s="150">
        <v>3</v>
      </c>
      <c r="I49" s="316">
        <v>862975.16999999993</v>
      </c>
      <c r="J49" s="124">
        <f>+G49-I49</f>
        <v>0</v>
      </c>
      <c r="K49" s="1"/>
    </row>
    <row r="50" spans="1:13" x14ac:dyDescent="0.2">
      <c r="A50" s="12"/>
      <c r="B50" s="12"/>
      <c r="C50" s="44"/>
      <c r="D50" s="12"/>
      <c r="E50" s="24"/>
      <c r="F50" s="34"/>
      <c r="G50" s="90"/>
      <c r="H50" s="150"/>
      <c r="I50" s="316"/>
      <c r="J50" s="125"/>
      <c r="K50" s="1"/>
    </row>
    <row r="51" spans="1:13" x14ac:dyDescent="0.2">
      <c r="A51" s="12">
        <v>1</v>
      </c>
      <c r="B51" s="313" t="s">
        <v>295</v>
      </c>
      <c r="C51" s="314">
        <v>42026</v>
      </c>
      <c r="D51" s="313" t="s">
        <v>298</v>
      </c>
      <c r="E51" s="3"/>
      <c r="F51" s="315" t="s">
        <v>291</v>
      </c>
      <c r="G51" s="94">
        <v>320826.59000000003</v>
      </c>
      <c r="H51" s="150"/>
      <c r="I51" s="27"/>
      <c r="J51" s="125"/>
      <c r="K51" s="1"/>
    </row>
    <row r="52" spans="1:13" x14ac:dyDescent="0.2">
      <c r="A52" s="12">
        <v>2</v>
      </c>
      <c r="B52" s="313" t="s">
        <v>296</v>
      </c>
      <c r="C52" s="314">
        <v>42019</v>
      </c>
      <c r="D52" s="313" t="s">
        <v>299</v>
      </c>
      <c r="E52" s="3"/>
      <c r="F52" s="315" t="s">
        <v>292</v>
      </c>
      <c r="G52" s="94">
        <v>297481.90999999997</v>
      </c>
      <c r="H52" s="150"/>
      <c r="I52" s="27"/>
      <c r="J52" s="125"/>
      <c r="K52" s="1"/>
    </row>
    <row r="53" spans="1:13" x14ac:dyDescent="0.2">
      <c r="A53" s="12">
        <v>3</v>
      </c>
      <c r="B53" s="313" t="s">
        <v>439</v>
      </c>
      <c r="C53" s="314">
        <v>42124</v>
      </c>
      <c r="D53" s="313" t="s">
        <v>440</v>
      </c>
      <c r="E53" s="3"/>
      <c r="F53" s="315" t="s">
        <v>441</v>
      </c>
      <c r="G53" s="316">
        <v>244666.67</v>
      </c>
      <c r="H53" s="150" t="s">
        <v>256</v>
      </c>
      <c r="I53" s="27"/>
      <c r="J53" s="125"/>
      <c r="K53" s="1"/>
    </row>
    <row r="54" spans="1:13" x14ac:dyDescent="0.2">
      <c r="A54" s="14"/>
      <c r="B54" s="4"/>
      <c r="C54" s="20"/>
      <c r="D54" s="4"/>
      <c r="E54" s="3"/>
      <c r="F54" s="21"/>
      <c r="G54" s="93"/>
      <c r="H54" s="150"/>
      <c r="I54" s="27"/>
      <c r="J54" s="125"/>
      <c r="K54" s="1"/>
    </row>
    <row r="55" spans="1:13" x14ac:dyDescent="0.2">
      <c r="A55" s="14"/>
      <c r="B55" s="14"/>
      <c r="C55" s="44"/>
      <c r="D55" s="14"/>
      <c r="E55" s="14"/>
      <c r="F55" s="36"/>
      <c r="G55" s="92"/>
      <c r="H55" s="150"/>
      <c r="I55" s="11"/>
      <c r="J55" s="125"/>
      <c r="K55" s="1"/>
    </row>
    <row r="56" spans="1:13" x14ac:dyDescent="0.2">
      <c r="A56" s="12" t="s">
        <v>121</v>
      </c>
      <c r="B56" s="12"/>
      <c r="C56" s="44"/>
      <c r="D56" s="12" t="s">
        <v>122</v>
      </c>
      <c r="E56" s="24"/>
      <c r="F56" s="34"/>
      <c r="G56" s="90">
        <f>+SUM(G58:G59)</f>
        <v>780884.87000000011</v>
      </c>
      <c r="H56" s="150">
        <v>2</v>
      </c>
      <c r="I56" s="316">
        <v>780884.87000000011</v>
      </c>
      <c r="J56" s="124">
        <f>+G56-I56</f>
        <v>0</v>
      </c>
      <c r="K56" s="1"/>
    </row>
    <row r="57" spans="1:13" x14ac:dyDescent="0.2">
      <c r="A57" s="12"/>
      <c r="B57" s="12"/>
      <c r="C57" s="44"/>
      <c r="D57" s="12"/>
      <c r="E57" s="24"/>
      <c r="F57" s="34"/>
      <c r="G57" s="90"/>
      <c r="H57" s="150"/>
      <c r="I57" s="316"/>
      <c r="J57" s="125"/>
      <c r="K57" s="1"/>
    </row>
    <row r="58" spans="1:13" x14ac:dyDescent="0.2">
      <c r="A58" s="12">
        <v>1</v>
      </c>
      <c r="B58" s="4" t="s">
        <v>125</v>
      </c>
      <c r="C58" s="20">
        <v>41974</v>
      </c>
      <c r="D58" s="4" t="s">
        <v>6</v>
      </c>
      <c r="E58" s="3"/>
      <c r="F58" s="21" t="s">
        <v>126</v>
      </c>
      <c r="G58" s="93">
        <v>343139.34</v>
      </c>
      <c r="H58" s="150"/>
      <c r="I58" s="11"/>
      <c r="J58" s="125"/>
      <c r="K58" s="1"/>
    </row>
    <row r="59" spans="1:13" x14ac:dyDescent="0.2">
      <c r="A59" s="12">
        <v>2</v>
      </c>
      <c r="B59" s="4" t="s">
        <v>133</v>
      </c>
      <c r="C59" s="20">
        <v>42002</v>
      </c>
      <c r="D59" s="4" t="s">
        <v>134</v>
      </c>
      <c r="E59" s="1"/>
      <c r="F59" s="21" t="s">
        <v>135</v>
      </c>
      <c r="G59" s="93">
        <v>437745.53</v>
      </c>
      <c r="H59" s="150" t="s">
        <v>256</v>
      </c>
      <c r="I59" s="11"/>
      <c r="J59" s="125"/>
      <c r="K59" s="1"/>
    </row>
    <row r="60" spans="1:13" x14ac:dyDescent="0.2">
      <c r="A60" s="12"/>
      <c r="B60" s="1"/>
      <c r="C60" s="20"/>
      <c r="D60" s="1"/>
      <c r="E60" s="3"/>
      <c r="F60" s="6"/>
      <c r="G60" s="93"/>
      <c r="H60" s="150"/>
      <c r="I60" s="11"/>
      <c r="J60" s="125"/>
      <c r="K60" s="1"/>
    </row>
    <row r="61" spans="1:13" x14ac:dyDescent="0.2">
      <c r="A61" s="36"/>
      <c r="B61" s="4"/>
      <c r="C61" s="17"/>
      <c r="D61" s="4"/>
      <c r="E61" s="14"/>
      <c r="F61" s="21"/>
      <c r="G61" s="92"/>
      <c r="H61" s="150"/>
      <c r="I61" s="11"/>
      <c r="J61" s="90"/>
      <c r="K61" s="1"/>
    </row>
    <row r="62" spans="1:13" x14ac:dyDescent="0.2">
      <c r="A62" s="12" t="s">
        <v>136</v>
      </c>
      <c r="B62" s="12"/>
      <c r="C62" s="44"/>
      <c r="D62" s="12" t="s">
        <v>137</v>
      </c>
      <c r="E62" s="37"/>
      <c r="F62" s="34"/>
      <c r="G62" s="130">
        <f>+SUM(G64:G64)</f>
        <v>530.72</v>
      </c>
      <c r="H62" s="150"/>
      <c r="I62" s="317">
        <v>530.72000000003027</v>
      </c>
      <c r="J62" s="124">
        <f>+G62-I62</f>
        <v>-3.0240698833949864E-11</v>
      </c>
      <c r="K62" s="1" t="s">
        <v>333</v>
      </c>
    </row>
    <row r="63" spans="1:13" x14ac:dyDescent="0.2">
      <c r="A63" s="12"/>
      <c r="B63" s="12"/>
      <c r="C63" s="44"/>
      <c r="D63" s="12"/>
      <c r="E63" s="37"/>
      <c r="F63" s="34"/>
      <c r="G63" s="130"/>
      <c r="H63" s="150"/>
      <c r="I63" s="316"/>
      <c r="J63" s="125"/>
      <c r="K63" s="1"/>
    </row>
    <row r="64" spans="1:13" x14ac:dyDescent="0.2">
      <c r="A64" s="12">
        <v>1</v>
      </c>
      <c r="B64" s="4" t="s">
        <v>139</v>
      </c>
      <c r="C64" s="20">
        <v>42000</v>
      </c>
      <c r="D64" s="4" t="s">
        <v>98</v>
      </c>
      <c r="E64" s="3"/>
      <c r="F64" s="21" t="s">
        <v>140</v>
      </c>
      <c r="G64" s="316">
        <v>530.72</v>
      </c>
      <c r="H64" s="150"/>
      <c r="I64" s="11"/>
      <c r="J64" s="90"/>
      <c r="K64" s="1"/>
      <c r="L64" s="316"/>
      <c r="M64" s="270"/>
    </row>
    <row r="65" spans="1:13" x14ac:dyDescent="0.2">
      <c r="A65" s="12"/>
      <c r="B65" s="4"/>
      <c r="C65" s="20"/>
      <c r="D65" s="4"/>
      <c r="E65" s="3"/>
      <c r="F65" s="21"/>
      <c r="G65" s="316"/>
      <c r="H65" s="150"/>
      <c r="I65" s="11"/>
      <c r="J65" s="90"/>
      <c r="K65" s="1"/>
      <c r="L65" s="316"/>
      <c r="M65" s="270"/>
    </row>
    <row r="66" spans="1:13" x14ac:dyDescent="0.2">
      <c r="A66" s="14"/>
      <c r="C66" s="314"/>
      <c r="D66" s="4"/>
      <c r="E66" s="3"/>
      <c r="F66" s="21"/>
      <c r="G66" s="316"/>
      <c r="H66" s="150"/>
      <c r="I66" s="11"/>
      <c r="J66" s="90"/>
      <c r="K66" s="1"/>
      <c r="L66" s="316"/>
      <c r="M66" s="270"/>
    </row>
    <row r="67" spans="1:13" x14ac:dyDescent="0.2">
      <c r="A67" s="14"/>
      <c r="B67" s="1"/>
      <c r="C67" s="20"/>
      <c r="D67" s="1"/>
      <c r="E67" s="3"/>
      <c r="F67" s="6"/>
      <c r="G67" s="93"/>
      <c r="H67" s="150"/>
      <c r="I67" s="11"/>
      <c r="J67" s="90"/>
      <c r="K67" s="1"/>
    </row>
    <row r="68" spans="1:13" x14ac:dyDescent="0.2">
      <c r="A68" s="12" t="s">
        <v>141</v>
      </c>
      <c r="B68" s="12"/>
      <c r="C68" s="44"/>
      <c r="D68" s="12" t="s">
        <v>142</v>
      </c>
      <c r="E68" s="24"/>
      <c r="F68" s="34"/>
      <c r="G68" s="90">
        <f>+SUM(G70:G74)</f>
        <v>809914.67</v>
      </c>
      <c r="H68" s="150">
        <v>5</v>
      </c>
      <c r="I68" s="316">
        <v>809950.00999999978</v>
      </c>
      <c r="J68" s="124">
        <f>+G68-I68</f>
        <v>-35.339999999734573</v>
      </c>
      <c r="K68" s="1"/>
    </row>
    <row r="69" spans="1:13" x14ac:dyDescent="0.2">
      <c r="A69" s="12"/>
      <c r="B69" s="12"/>
      <c r="C69" s="44"/>
      <c r="D69" s="12"/>
      <c r="E69" s="24"/>
      <c r="F69" s="34"/>
      <c r="G69" s="90"/>
      <c r="H69" s="150"/>
      <c r="I69" s="316"/>
      <c r="J69" s="125"/>
      <c r="K69" s="1"/>
    </row>
    <row r="70" spans="1:13" x14ac:dyDescent="0.2">
      <c r="A70" s="12">
        <v>1</v>
      </c>
      <c r="B70" s="313" t="s">
        <v>309</v>
      </c>
      <c r="C70" s="314">
        <v>42035</v>
      </c>
      <c r="D70" s="313" t="s">
        <v>6</v>
      </c>
      <c r="E70" s="3"/>
      <c r="F70" s="315" t="s">
        <v>304</v>
      </c>
      <c r="G70" s="316">
        <v>156409.04</v>
      </c>
      <c r="H70" s="150"/>
      <c r="I70" s="11"/>
      <c r="J70" s="90"/>
      <c r="K70" s="1"/>
    </row>
    <row r="71" spans="1:13" x14ac:dyDescent="0.2">
      <c r="A71" s="12">
        <v>2</v>
      </c>
      <c r="B71" s="313" t="s">
        <v>391</v>
      </c>
      <c r="C71" s="314">
        <v>42069</v>
      </c>
      <c r="D71" s="313" t="s">
        <v>6</v>
      </c>
      <c r="F71" s="315" t="s">
        <v>387</v>
      </c>
      <c r="G71" s="311">
        <v>167890.82</v>
      </c>
      <c r="H71" s="150" t="s">
        <v>256</v>
      </c>
      <c r="I71" s="11"/>
      <c r="J71" s="90"/>
      <c r="K71" s="1"/>
    </row>
    <row r="72" spans="1:13" x14ac:dyDescent="0.2">
      <c r="A72" s="12">
        <v>3</v>
      </c>
      <c r="B72" s="313" t="s">
        <v>392</v>
      </c>
      <c r="C72" s="314">
        <v>42094</v>
      </c>
      <c r="D72" s="313" t="s">
        <v>6</v>
      </c>
      <c r="F72" s="315" t="s">
        <v>388</v>
      </c>
      <c r="G72" s="311">
        <v>167890.82</v>
      </c>
      <c r="H72" s="150" t="s">
        <v>257</v>
      </c>
      <c r="I72" s="11"/>
      <c r="J72" s="90"/>
      <c r="K72" s="1"/>
    </row>
    <row r="73" spans="1:13" x14ac:dyDescent="0.2">
      <c r="A73" s="12">
        <v>4</v>
      </c>
      <c r="B73" s="313" t="s">
        <v>393</v>
      </c>
      <c r="C73" s="314">
        <v>42094</v>
      </c>
      <c r="D73" s="313" t="s">
        <v>6</v>
      </c>
      <c r="F73" s="315" t="s">
        <v>389</v>
      </c>
      <c r="G73" s="311">
        <v>177356.33</v>
      </c>
      <c r="H73" s="150"/>
      <c r="I73" s="27"/>
      <c r="J73" s="90"/>
      <c r="K73" s="1"/>
    </row>
    <row r="74" spans="1:13" x14ac:dyDescent="0.2">
      <c r="A74" s="12">
        <v>5</v>
      </c>
      <c r="B74" s="313" t="s">
        <v>442</v>
      </c>
      <c r="C74" s="314">
        <v>42122</v>
      </c>
      <c r="D74" s="313" t="s">
        <v>443</v>
      </c>
      <c r="F74" s="315" t="s">
        <v>444</v>
      </c>
      <c r="G74" s="316">
        <v>140367.66</v>
      </c>
      <c r="H74" s="150"/>
      <c r="I74" s="27"/>
      <c r="J74" s="90"/>
      <c r="K74" s="1"/>
    </row>
    <row r="75" spans="1:13" x14ac:dyDescent="0.2">
      <c r="A75" s="12"/>
      <c r="B75" s="4"/>
      <c r="C75" s="20"/>
      <c r="D75" s="4"/>
      <c r="E75" s="3"/>
      <c r="F75" s="21"/>
      <c r="G75" s="93"/>
      <c r="H75" s="150"/>
      <c r="I75" s="27"/>
      <c r="J75" s="90"/>
      <c r="K75" s="1"/>
    </row>
    <row r="76" spans="1:13" x14ac:dyDescent="0.2">
      <c r="A76" s="12"/>
      <c r="B76" s="4"/>
      <c r="C76" s="20"/>
      <c r="D76" s="4"/>
      <c r="E76" s="3"/>
      <c r="F76" s="21"/>
      <c r="G76" s="93"/>
      <c r="H76" s="150"/>
      <c r="I76" s="27"/>
      <c r="J76" s="90"/>
      <c r="K76" s="1"/>
    </row>
    <row r="77" spans="1:13" x14ac:dyDescent="0.2">
      <c r="A77" s="12" t="s">
        <v>181</v>
      </c>
      <c r="B77" s="12"/>
      <c r="C77" s="44"/>
      <c r="D77" s="12" t="s">
        <v>182</v>
      </c>
      <c r="E77" s="24"/>
      <c r="F77" s="34"/>
      <c r="G77" s="90">
        <f>+SUM(G79:G80)</f>
        <v>420619.65</v>
      </c>
      <c r="H77" s="150">
        <v>2</v>
      </c>
      <c r="I77" s="316">
        <v>420642.06000000011</v>
      </c>
      <c r="J77" s="124">
        <f>+G77-I77</f>
        <v>-22.410000000090804</v>
      </c>
      <c r="K77" s="1"/>
    </row>
    <row r="78" spans="1:13" x14ac:dyDescent="0.2">
      <c r="A78" s="12"/>
      <c r="B78" s="12"/>
      <c r="C78" s="44"/>
      <c r="D78" s="12"/>
      <c r="E78" s="24"/>
      <c r="F78" s="34"/>
      <c r="G78" s="90"/>
      <c r="H78" s="150"/>
      <c r="I78" s="316"/>
      <c r="J78" s="125"/>
      <c r="K78" s="1"/>
    </row>
    <row r="79" spans="1:13" x14ac:dyDescent="0.2">
      <c r="A79" s="12">
        <v>1</v>
      </c>
      <c r="B79" s="313" t="s">
        <v>356</v>
      </c>
      <c r="C79" s="314">
        <v>42038</v>
      </c>
      <c r="D79" s="313" t="s">
        <v>354</v>
      </c>
      <c r="E79" s="3"/>
      <c r="F79" s="315" t="s">
        <v>355</v>
      </c>
      <c r="G79" s="94">
        <v>224830.37</v>
      </c>
      <c r="H79" s="150"/>
      <c r="I79" s="18"/>
      <c r="J79" s="125"/>
      <c r="K79" s="1"/>
    </row>
    <row r="80" spans="1:13" x14ac:dyDescent="0.2">
      <c r="A80" s="12">
        <v>2</v>
      </c>
      <c r="B80" s="313" t="s">
        <v>364</v>
      </c>
      <c r="C80" s="314">
        <v>42122</v>
      </c>
      <c r="D80" s="313" t="s">
        <v>446</v>
      </c>
      <c r="E80" s="3"/>
      <c r="F80" s="315" t="s">
        <v>445</v>
      </c>
      <c r="G80" s="316">
        <v>195789.28</v>
      </c>
      <c r="H80" s="150" t="s">
        <v>256</v>
      </c>
      <c r="I80" s="18"/>
      <c r="J80" s="125"/>
      <c r="K80" s="1"/>
    </row>
    <row r="81" spans="1:11" x14ac:dyDescent="0.2">
      <c r="A81" s="12"/>
      <c r="C81" s="314"/>
      <c r="E81" s="3"/>
      <c r="H81" s="150"/>
      <c r="I81" s="18"/>
      <c r="J81" s="125"/>
      <c r="K81" s="1"/>
    </row>
    <row r="82" spans="1:11" x14ac:dyDescent="0.2">
      <c r="A82" s="12"/>
      <c r="B82" s="1"/>
      <c r="C82" s="20"/>
      <c r="D82" s="1"/>
      <c r="E82" s="24"/>
      <c r="F82" s="6"/>
      <c r="G82" s="93"/>
      <c r="H82" s="150"/>
      <c r="I82" s="49"/>
      <c r="J82" s="125"/>
      <c r="K82" s="1"/>
    </row>
    <row r="83" spans="1:11" x14ac:dyDescent="0.2">
      <c r="A83" s="12" t="s">
        <v>212</v>
      </c>
      <c r="B83" s="12"/>
      <c r="C83" s="44"/>
      <c r="D83" s="12" t="s">
        <v>213</v>
      </c>
      <c r="E83" s="24"/>
      <c r="F83" s="34"/>
      <c r="G83" s="90">
        <f>+SUM(G85:G92)</f>
        <v>1296766.32</v>
      </c>
      <c r="H83" s="150">
        <v>9</v>
      </c>
      <c r="I83" s="316">
        <v>1296766.3200000003</v>
      </c>
      <c r="J83" s="124">
        <f>+G83-I83</f>
        <v>0</v>
      </c>
      <c r="K83" s="1"/>
    </row>
    <row r="84" spans="1:11" x14ac:dyDescent="0.2">
      <c r="A84" s="12"/>
      <c r="B84" s="12"/>
      <c r="C84" s="44"/>
      <c r="D84" s="12"/>
      <c r="E84" s="24"/>
      <c r="F84" s="34"/>
      <c r="G84" s="90"/>
      <c r="H84" s="150"/>
      <c r="I84" s="316"/>
      <c r="J84" s="125"/>
      <c r="K84" s="1"/>
    </row>
    <row r="85" spans="1:11" x14ac:dyDescent="0.2">
      <c r="A85" s="12">
        <v>1</v>
      </c>
      <c r="B85" s="4" t="s">
        <v>216</v>
      </c>
      <c r="C85" s="5">
        <v>41968</v>
      </c>
      <c r="D85" s="4" t="s">
        <v>6</v>
      </c>
      <c r="E85" s="3"/>
      <c r="F85" s="21" t="s">
        <v>217</v>
      </c>
      <c r="G85" s="93">
        <v>164109.04</v>
      </c>
      <c r="H85" s="150"/>
      <c r="I85" s="11"/>
      <c r="J85" s="125"/>
      <c r="K85" s="1"/>
    </row>
    <row r="86" spans="1:11" x14ac:dyDescent="0.2">
      <c r="A86" s="12">
        <v>2</v>
      </c>
      <c r="B86" s="313" t="s">
        <v>409</v>
      </c>
      <c r="C86" s="314">
        <v>42091</v>
      </c>
      <c r="D86" s="313" t="s">
        <v>6</v>
      </c>
      <c r="E86" s="57"/>
      <c r="F86" s="315" t="s">
        <v>401</v>
      </c>
      <c r="G86" s="311">
        <v>163934.91</v>
      </c>
      <c r="H86" s="150" t="s">
        <v>261</v>
      </c>
      <c r="I86" s="11"/>
      <c r="J86" s="127"/>
      <c r="K86" s="1"/>
    </row>
    <row r="87" spans="1:11" x14ac:dyDescent="0.2">
      <c r="A87" s="12">
        <v>3</v>
      </c>
      <c r="B87" s="313" t="s">
        <v>410</v>
      </c>
      <c r="C87" s="314">
        <v>42091</v>
      </c>
      <c r="D87" s="313" t="s">
        <v>6</v>
      </c>
      <c r="E87" s="57"/>
      <c r="F87" s="315" t="s">
        <v>402</v>
      </c>
      <c r="G87" s="311">
        <v>156409.04</v>
      </c>
      <c r="H87" s="150" t="s">
        <v>256</v>
      </c>
      <c r="I87" s="11"/>
      <c r="J87" s="127"/>
      <c r="K87" s="1"/>
    </row>
    <row r="88" spans="1:11" x14ac:dyDescent="0.2">
      <c r="A88" s="12">
        <v>4</v>
      </c>
      <c r="B88" s="313" t="s">
        <v>411</v>
      </c>
      <c r="C88" s="314">
        <v>42091</v>
      </c>
      <c r="D88" s="313" t="s">
        <v>6</v>
      </c>
      <c r="E88" s="57"/>
      <c r="F88" s="315" t="s">
        <v>403</v>
      </c>
      <c r="G88" s="311">
        <v>156409.04</v>
      </c>
      <c r="H88" s="150" t="s">
        <v>257</v>
      </c>
      <c r="I88" s="11"/>
      <c r="J88" s="127"/>
      <c r="K88" s="1"/>
    </row>
    <row r="89" spans="1:11" x14ac:dyDescent="0.2">
      <c r="A89" s="12">
        <v>5</v>
      </c>
      <c r="B89" s="313" t="s">
        <v>413</v>
      </c>
      <c r="C89" s="314">
        <v>42091</v>
      </c>
      <c r="D89" s="313" t="s">
        <v>6</v>
      </c>
      <c r="E89" s="57"/>
      <c r="F89" s="315" t="s">
        <v>405</v>
      </c>
      <c r="G89" s="311">
        <v>163934.91</v>
      </c>
      <c r="H89" s="150" t="s">
        <v>258</v>
      </c>
      <c r="I89" s="11"/>
      <c r="J89" s="127"/>
      <c r="K89" s="1"/>
    </row>
    <row r="90" spans="1:11" x14ac:dyDescent="0.2">
      <c r="A90" s="12">
        <v>7</v>
      </c>
      <c r="B90" s="313" t="s">
        <v>415</v>
      </c>
      <c r="C90" s="314">
        <v>42093</v>
      </c>
      <c r="D90" s="313" t="s">
        <v>6</v>
      </c>
      <c r="E90" s="57"/>
      <c r="F90" s="315" t="s">
        <v>407</v>
      </c>
      <c r="G90" s="311">
        <v>163934.91</v>
      </c>
      <c r="H90" s="150" t="s">
        <v>259</v>
      </c>
      <c r="I90" s="11"/>
      <c r="J90" s="127"/>
      <c r="K90" s="1"/>
    </row>
    <row r="91" spans="1:11" x14ac:dyDescent="0.2">
      <c r="A91" s="12">
        <v>8</v>
      </c>
      <c r="B91" s="313" t="s">
        <v>416</v>
      </c>
      <c r="C91" s="314">
        <v>42093</v>
      </c>
      <c r="D91" s="313" t="s">
        <v>6</v>
      </c>
      <c r="E91" s="57"/>
      <c r="F91" s="315" t="s">
        <v>408</v>
      </c>
      <c r="G91" s="311">
        <v>163934.91</v>
      </c>
      <c r="H91" s="150" t="s">
        <v>260</v>
      </c>
      <c r="I91" s="11"/>
      <c r="J91" s="127"/>
      <c r="K91" s="1"/>
    </row>
    <row r="92" spans="1:11" x14ac:dyDescent="0.2">
      <c r="A92" s="12">
        <v>9</v>
      </c>
      <c r="B92" s="313" t="s">
        <v>447</v>
      </c>
      <c r="C92" s="314">
        <v>42122</v>
      </c>
      <c r="D92" s="313" t="s">
        <v>449</v>
      </c>
      <c r="F92" s="315" t="s">
        <v>448</v>
      </c>
      <c r="G92" s="316">
        <v>164099.56</v>
      </c>
      <c r="H92" s="150"/>
      <c r="I92" s="11"/>
      <c r="J92" s="127"/>
      <c r="K92" s="1"/>
    </row>
    <row r="93" spans="1:11" x14ac:dyDescent="0.2">
      <c r="A93" s="12"/>
      <c r="F93" s="313"/>
      <c r="G93" s="313"/>
      <c r="H93" s="150"/>
      <c r="I93" s="11"/>
      <c r="J93" s="127"/>
      <c r="K93" s="1"/>
    </row>
    <row r="94" spans="1:11" x14ac:dyDescent="0.2">
      <c r="B94" s="14"/>
      <c r="C94" s="58"/>
      <c r="D94" s="14"/>
      <c r="E94" s="37"/>
      <c r="F94" s="36"/>
      <c r="G94" s="92"/>
      <c r="H94" s="150"/>
      <c r="I94" s="11"/>
      <c r="J94" s="127"/>
      <c r="K94" s="1"/>
    </row>
    <row r="95" spans="1:11" x14ac:dyDescent="0.2">
      <c r="A95" s="14"/>
      <c r="B95" s="14"/>
      <c r="C95" s="362" t="s">
        <v>227</v>
      </c>
      <c r="D95" s="362"/>
      <c r="E95" s="362"/>
      <c r="F95" s="362"/>
      <c r="G95" s="90">
        <f>+G83+G77+G68+G62+G56+G49+G41+G35+G21+G7</f>
        <v>11252119.380000001</v>
      </c>
      <c r="H95" s="150">
        <f>+SUM(H6:H83)</f>
        <v>47</v>
      </c>
      <c r="I95" s="11">
        <f>+I83+I77+I68+I62+I56+I49+I41+I35+I21+I7</f>
        <v>11251988.190000001</v>
      </c>
      <c r="J95" s="124">
        <f>+G95-I95</f>
        <v>131.18999999947846</v>
      </c>
      <c r="K95" s="1"/>
    </row>
    <row r="96" spans="1:11" x14ac:dyDescent="0.2">
      <c r="A96" s="14"/>
      <c r="B96" s="14"/>
      <c r="C96" s="33"/>
      <c r="D96" s="33"/>
      <c r="E96" s="33"/>
      <c r="F96" s="34"/>
      <c r="G96" s="90"/>
      <c r="H96" s="150"/>
      <c r="I96" s="11"/>
      <c r="J96" s="125"/>
      <c r="K96" s="1"/>
    </row>
    <row r="97" spans="1:11" x14ac:dyDescent="0.2">
      <c r="A97" s="14"/>
      <c r="B97" s="14"/>
      <c r="C97" s="33"/>
      <c r="D97" s="33"/>
      <c r="E97" s="33"/>
      <c r="F97" s="34"/>
      <c r="G97" s="90"/>
      <c r="H97" s="150"/>
      <c r="I97" s="11"/>
      <c r="J97" s="125"/>
      <c r="K97" s="1"/>
    </row>
    <row r="98" spans="1:11" x14ac:dyDescent="0.2">
      <c r="A98" s="14"/>
      <c r="B98" s="14"/>
      <c r="C98" s="36"/>
      <c r="D98" s="14"/>
      <c r="E98" s="14"/>
      <c r="F98" s="36"/>
      <c r="G98" s="92"/>
      <c r="H98" s="22"/>
      <c r="I98" s="11"/>
      <c r="J98" s="127"/>
      <c r="K98" s="1"/>
    </row>
    <row r="99" spans="1:11" x14ac:dyDescent="0.2">
      <c r="A99" s="16" t="s">
        <v>228</v>
      </c>
      <c r="B99" s="16"/>
      <c r="C99" s="59"/>
      <c r="D99" s="16" t="s">
        <v>229</v>
      </c>
      <c r="E99" s="60"/>
      <c r="F99" s="111"/>
      <c r="G99" s="90">
        <f>+SUM(G101:G101)</f>
        <v>125000</v>
      </c>
      <c r="H99" s="23">
        <v>1</v>
      </c>
      <c r="I99" s="316">
        <v>125000</v>
      </c>
      <c r="J99" s="128">
        <f>+G99-I99</f>
        <v>0</v>
      </c>
      <c r="K99" s="1"/>
    </row>
    <row r="100" spans="1:11" x14ac:dyDescent="0.2">
      <c r="A100" s="16"/>
      <c r="B100" s="16"/>
      <c r="C100" s="59"/>
      <c r="D100" s="16"/>
      <c r="E100" s="60"/>
      <c r="F100" s="111"/>
      <c r="G100" s="90"/>
      <c r="H100" s="23"/>
      <c r="I100" s="316"/>
      <c r="J100" s="127"/>
      <c r="K100" s="1"/>
    </row>
    <row r="101" spans="1:11" x14ac:dyDescent="0.2">
      <c r="A101" s="16">
        <v>2</v>
      </c>
      <c r="B101" s="313" t="s">
        <v>417</v>
      </c>
      <c r="C101" s="314">
        <v>42091</v>
      </c>
      <c r="D101" s="313" t="s">
        <v>418</v>
      </c>
      <c r="E101" s="1"/>
      <c r="F101" s="315" t="s">
        <v>419</v>
      </c>
      <c r="G101" s="311">
        <v>125000</v>
      </c>
      <c r="H101" s="30" t="s">
        <v>256</v>
      </c>
      <c r="I101" s="11"/>
      <c r="J101" s="127"/>
      <c r="K101" s="1"/>
    </row>
    <row r="102" spans="1:11" x14ac:dyDescent="0.2">
      <c r="A102" s="16"/>
      <c r="B102" s="4"/>
      <c r="C102" s="20"/>
      <c r="D102" s="4"/>
      <c r="E102" s="1"/>
      <c r="F102" s="21"/>
      <c r="G102" s="93"/>
      <c r="H102" s="30"/>
      <c r="I102" s="11"/>
      <c r="J102" s="127"/>
      <c r="K102" s="1"/>
    </row>
    <row r="103" spans="1:11" x14ac:dyDescent="0.2">
      <c r="A103" s="16"/>
      <c r="B103" s="1"/>
      <c r="C103" s="20"/>
      <c r="D103" s="1"/>
      <c r="E103" s="1"/>
      <c r="F103" s="6"/>
      <c r="G103" s="93"/>
      <c r="H103" s="30"/>
      <c r="I103" s="11"/>
      <c r="J103" s="127"/>
      <c r="K103" s="1"/>
    </row>
    <row r="104" spans="1:11" x14ac:dyDescent="0.2">
      <c r="A104" s="12" t="s">
        <v>244</v>
      </c>
      <c r="B104" s="12"/>
      <c r="C104" s="65"/>
      <c r="D104" s="12" t="s">
        <v>245</v>
      </c>
      <c r="E104" s="24"/>
      <c r="F104" s="34"/>
      <c r="G104" s="130">
        <f>+SUM(G106:G106)</f>
        <v>95000</v>
      </c>
      <c r="H104" s="22">
        <v>1</v>
      </c>
      <c r="I104" s="316">
        <v>95000</v>
      </c>
      <c r="J104" s="124">
        <f>+G104-I104</f>
        <v>0</v>
      </c>
      <c r="K104" s="1"/>
    </row>
    <row r="105" spans="1:11" x14ac:dyDescent="0.2">
      <c r="A105" s="12"/>
      <c r="B105" s="12"/>
      <c r="C105" s="65"/>
      <c r="D105" s="12"/>
      <c r="E105" s="24"/>
      <c r="F105" s="34"/>
      <c r="G105" s="130"/>
      <c r="H105" s="22"/>
      <c r="I105" s="316"/>
      <c r="J105" s="125"/>
      <c r="K105" s="1"/>
    </row>
    <row r="106" spans="1:11" x14ac:dyDescent="0.2">
      <c r="A106" s="12">
        <v>1</v>
      </c>
      <c r="B106" s="313" t="s">
        <v>374</v>
      </c>
      <c r="C106" s="314">
        <v>42049</v>
      </c>
      <c r="D106" s="313" t="s">
        <v>373</v>
      </c>
      <c r="E106" s="3"/>
      <c r="F106" s="315" t="s">
        <v>375</v>
      </c>
      <c r="G106" s="316">
        <v>95000</v>
      </c>
      <c r="H106" s="166" t="s">
        <v>256</v>
      </c>
      <c r="I106" s="18"/>
      <c r="J106" s="125"/>
      <c r="K106" s="1"/>
    </row>
    <row r="107" spans="1:11" x14ac:dyDescent="0.2">
      <c r="A107" s="12"/>
      <c r="B107" s="4"/>
      <c r="C107" s="20"/>
      <c r="D107" s="4"/>
      <c r="E107" s="3"/>
      <c r="F107" s="21"/>
      <c r="G107" s="93"/>
      <c r="H107" s="166"/>
      <c r="I107" s="18"/>
      <c r="J107" s="125"/>
      <c r="K107" s="1"/>
    </row>
    <row r="108" spans="1:11" x14ac:dyDescent="0.2">
      <c r="A108" s="12"/>
      <c r="B108" s="4"/>
      <c r="C108" s="20"/>
      <c r="D108" s="4"/>
      <c r="E108" s="3"/>
      <c r="F108" s="21"/>
      <c r="G108" s="93"/>
      <c r="H108" s="166"/>
      <c r="I108" s="18"/>
      <c r="J108" s="125"/>
      <c r="K108" s="1"/>
    </row>
    <row r="109" spans="1:11" x14ac:dyDescent="0.2">
      <c r="A109" s="14"/>
      <c r="B109" s="14"/>
      <c r="C109" s="362" t="s">
        <v>251</v>
      </c>
      <c r="D109" s="362"/>
      <c r="E109" s="362"/>
      <c r="F109" s="362"/>
      <c r="G109" s="90">
        <f>+G95+G99+G104</f>
        <v>11472119.380000001</v>
      </c>
      <c r="H109" s="167">
        <f>+H95+H99+H104</f>
        <v>49</v>
      </c>
      <c r="I109" s="18"/>
      <c r="J109" s="125"/>
      <c r="K109" s="1"/>
    </row>
    <row r="110" spans="1:11" ht="12" thickBot="1" x14ac:dyDescent="0.25">
      <c r="A110" s="14"/>
      <c r="B110" s="14"/>
      <c r="C110" s="36"/>
      <c r="D110" s="362" t="s">
        <v>252</v>
      </c>
      <c r="E110" s="362"/>
      <c r="F110" s="36"/>
      <c r="G110" s="326">
        <f>11251988.19+220000</f>
        <v>11471988.189999999</v>
      </c>
      <c r="H110" s="166"/>
      <c r="I110" s="18"/>
      <c r="J110" s="125"/>
      <c r="K110" s="1"/>
    </row>
    <row r="111" spans="1:11" ht="12" thickTop="1" x14ac:dyDescent="0.2">
      <c r="A111" s="14"/>
      <c r="B111" s="14"/>
      <c r="C111" s="36"/>
      <c r="D111" s="14"/>
      <c r="E111" s="37"/>
      <c r="F111" s="36"/>
      <c r="G111" s="92">
        <f>+G109-G110</f>
        <v>131.1900000013411</v>
      </c>
      <c r="H111" s="22"/>
      <c r="I111" s="11"/>
      <c r="J111" s="125"/>
      <c r="K111" s="1"/>
    </row>
    <row r="112" spans="1:11" x14ac:dyDescent="0.2">
      <c r="A112" s="14"/>
      <c r="B112" s="14"/>
      <c r="C112" s="36"/>
      <c r="D112" s="14"/>
      <c r="E112" s="37"/>
      <c r="F112" s="36"/>
      <c r="G112" s="92"/>
      <c r="H112" s="22"/>
      <c r="I112" s="19"/>
      <c r="J112" s="129"/>
      <c r="K112" s="1"/>
    </row>
    <row r="113" spans="1:11" x14ac:dyDescent="0.2">
      <c r="A113" s="14"/>
      <c r="B113" s="14"/>
      <c r="C113" s="36"/>
      <c r="D113" s="14"/>
      <c r="E113" s="14"/>
      <c r="F113" s="36"/>
      <c r="G113" s="92"/>
      <c r="H113" s="22"/>
      <c r="I113" s="19"/>
      <c r="J113" s="129"/>
      <c r="K113" s="1"/>
    </row>
    <row r="114" spans="1:11" x14ac:dyDescent="0.2">
      <c r="A114" s="14"/>
      <c r="B114" s="14"/>
      <c r="C114" s="36"/>
      <c r="D114" s="14"/>
      <c r="E114" s="14"/>
      <c r="F114" s="36"/>
      <c r="G114" s="92"/>
      <c r="H114" s="22"/>
      <c r="I114" s="19"/>
      <c r="J114" s="129"/>
      <c r="K114" s="1"/>
    </row>
    <row r="115" spans="1:11" x14ac:dyDescent="0.2">
      <c r="A115" s="14"/>
      <c r="B115" s="14"/>
      <c r="C115" s="36"/>
      <c r="D115" s="12" t="s">
        <v>253</v>
      </c>
      <c r="E115" s="24">
        <f>+H95+H99+H104</f>
        <v>49</v>
      </c>
      <c r="F115" s="36"/>
      <c r="G115" s="92"/>
      <c r="H115" s="22"/>
      <c r="I115" s="19"/>
      <c r="J115" s="129"/>
      <c r="K115" s="1"/>
    </row>
    <row r="116" spans="1:11" x14ac:dyDescent="0.2">
      <c r="A116" s="14"/>
      <c r="B116" s="14"/>
      <c r="C116" s="36"/>
      <c r="D116" s="12" t="s">
        <v>254</v>
      </c>
      <c r="E116" s="24">
        <f>+H95</f>
        <v>47</v>
      </c>
      <c r="F116" s="36"/>
      <c r="G116" s="92"/>
      <c r="H116" s="156"/>
      <c r="I116" s="19"/>
      <c r="J116" s="129"/>
      <c r="K116" s="1"/>
    </row>
    <row r="117" spans="1:11" x14ac:dyDescent="0.2">
      <c r="A117" s="14"/>
      <c r="B117" s="14"/>
      <c r="C117" s="36"/>
      <c r="D117" s="12" t="s">
        <v>255</v>
      </c>
      <c r="E117" s="33">
        <f>+H104+H99</f>
        <v>2</v>
      </c>
      <c r="F117" s="36"/>
      <c r="G117" s="92"/>
      <c r="H117" s="22"/>
      <c r="I117" s="8"/>
      <c r="J117" s="129"/>
      <c r="K117" s="1"/>
    </row>
    <row r="118" spans="1:11" x14ac:dyDescent="0.2">
      <c r="A118" s="14"/>
      <c r="B118" s="14"/>
      <c r="C118" s="36"/>
      <c r="D118" s="14"/>
      <c r="E118" s="14"/>
      <c r="F118" s="36"/>
      <c r="G118" s="92"/>
      <c r="H118" s="168"/>
      <c r="I118" s="8"/>
      <c r="J118" s="129"/>
      <c r="K118" s="1"/>
    </row>
    <row r="119" spans="1:11" x14ac:dyDescent="0.2">
      <c r="A119" s="69"/>
      <c r="B119" s="69"/>
      <c r="C119" s="70"/>
      <c r="D119" s="69"/>
      <c r="E119" s="69"/>
      <c r="F119" s="70"/>
      <c r="G119" s="92"/>
      <c r="H119" s="23"/>
      <c r="I119" s="8"/>
      <c r="J119" s="91"/>
      <c r="K119" s="1"/>
    </row>
  </sheetData>
  <mergeCells count="5">
    <mergeCell ref="A2:J2"/>
    <mergeCell ref="A3:J3"/>
    <mergeCell ref="C95:F95"/>
    <mergeCell ref="C109:F109"/>
    <mergeCell ref="D110:E11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>
      <selection activeCell="J115" sqref="A1:J115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9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450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+SUM(G9:G18)</f>
        <v>2127239.36</v>
      </c>
      <c r="H7" s="150">
        <v>10</v>
      </c>
      <c r="I7" s="316">
        <v>2127050.5399999991</v>
      </c>
      <c r="J7" s="124">
        <f>+G7-I7</f>
        <v>188.82000000076368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4" t="s">
        <v>10</v>
      </c>
      <c r="C9" s="20">
        <v>41941</v>
      </c>
      <c r="D9" s="4" t="s">
        <v>11</v>
      </c>
      <c r="E9" s="3"/>
      <c r="F9" s="21" t="s">
        <v>12</v>
      </c>
      <c r="G9" s="93">
        <v>207070.75</v>
      </c>
      <c r="H9" s="150"/>
      <c r="I9" s="11"/>
      <c r="J9" s="125"/>
      <c r="K9" s="1"/>
    </row>
    <row r="10" spans="1:14" x14ac:dyDescent="0.2">
      <c r="A10" s="41">
        <v>2</v>
      </c>
      <c r="B10" s="4" t="s">
        <v>13</v>
      </c>
      <c r="C10" s="20">
        <v>41950</v>
      </c>
      <c r="D10" s="4" t="s">
        <v>6</v>
      </c>
      <c r="E10" s="1"/>
      <c r="F10" s="21" t="s">
        <v>14</v>
      </c>
      <c r="G10" s="93">
        <v>207070.75</v>
      </c>
      <c r="H10" s="150" t="s">
        <v>256</v>
      </c>
      <c r="I10" s="11"/>
      <c r="J10" s="125"/>
      <c r="K10" s="1"/>
    </row>
    <row r="11" spans="1:14" x14ac:dyDescent="0.2">
      <c r="A11" s="41">
        <v>3</v>
      </c>
      <c r="B11" s="4" t="s">
        <v>21</v>
      </c>
      <c r="C11" s="20">
        <v>41988</v>
      </c>
      <c r="D11" s="4" t="s">
        <v>6</v>
      </c>
      <c r="E11" s="3"/>
      <c r="F11" s="21" t="s">
        <v>22</v>
      </c>
      <c r="G11" s="93">
        <v>220685.14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13" t="s">
        <v>427</v>
      </c>
      <c r="C12" s="314">
        <v>42107</v>
      </c>
      <c r="D12" s="313" t="s">
        <v>6</v>
      </c>
      <c r="E12" s="3"/>
      <c r="F12" s="315" t="s">
        <v>425</v>
      </c>
      <c r="G12" s="311">
        <v>183981.62</v>
      </c>
      <c r="H12" s="150"/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13" t="s">
        <v>455</v>
      </c>
      <c r="C13" s="314">
        <v>42150</v>
      </c>
      <c r="D13" s="313" t="s">
        <v>451</v>
      </c>
      <c r="E13" s="3"/>
      <c r="F13" s="315" t="s">
        <v>453</v>
      </c>
      <c r="G13" s="316">
        <v>211191.86</v>
      </c>
      <c r="H13" s="150"/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13" t="s">
        <v>456</v>
      </c>
      <c r="C14" s="314">
        <v>42150</v>
      </c>
      <c r="D14" s="313" t="s">
        <v>452</v>
      </c>
      <c r="E14" s="3"/>
      <c r="F14" s="315" t="s">
        <v>454</v>
      </c>
      <c r="G14" s="316">
        <v>207070.75</v>
      </c>
      <c r="H14" s="150"/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13" t="s">
        <v>460</v>
      </c>
      <c r="C15" s="314">
        <v>42145</v>
      </c>
      <c r="D15" s="313" t="s">
        <v>6</v>
      </c>
      <c r="E15" s="3"/>
      <c r="F15" s="315" t="s">
        <v>457</v>
      </c>
      <c r="G15" s="316">
        <v>242050.69</v>
      </c>
      <c r="H15" s="150" t="s">
        <v>258</v>
      </c>
      <c r="I15" s="11"/>
      <c r="J15" s="125"/>
      <c r="K15" s="1"/>
      <c r="L15" s="1"/>
      <c r="M15" s="1"/>
      <c r="N15" s="1"/>
    </row>
    <row r="16" spans="1:14" x14ac:dyDescent="0.2">
      <c r="A16" s="41">
        <v>8</v>
      </c>
      <c r="B16" s="313" t="s">
        <v>461</v>
      </c>
      <c r="C16" s="314">
        <v>42153</v>
      </c>
      <c r="D16" s="313" t="s">
        <v>6</v>
      </c>
      <c r="E16" s="3"/>
      <c r="F16" s="315" t="s">
        <v>458</v>
      </c>
      <c r="G16" s="316">
        <v>223283.20000000001</v>
      </c>
      <c r="H16" s="150" t="s">
        <v>259</v>
      </c>
      <c r="I16" s="11"/>
      <c r="J16" s="125"/>
      <c r="K16" s="1"/>
      <c r="L16" s="1"/>
      <c r="M16" s="1"/>
      <c r="N16" s="1"/>
    </row>
    <row r="17" spans="1:14" x14ac:dyDescent="0.2">
      <c r="A17" s="41">
        <v>9</v>
      </c>
      <c r="B17" s="313" t="s">
        <v>462</v>
      </c>
      <c r="C17" s="314">
        <v>42153</v>
      </c>
      <c r="D17" s="313" t="s">
        <v>6</v>
      </c>
      <c r="E17" s="3"/>
      <c r="F17" s="315" t="s">
        <v>459</v>
      </c>
      <c r="G17" s="316">
        <v>213642.74</v>
      </c>
      <c r="H17" s="150" t="s">
        <v>260</v>
      </c>
      <c r="I17" s="11"/>
      <c r="J17" s="125"/>
      <c r="K17" s="1"/>
      <c r="L17" s="1"/>
      <c r="M17" s="1"/>
      <c r="N17" s="1"/>
    </row>
    <row r="18" spans="1:14" x14ac:dyDescent="0.2">
      <c r="A18" s="41">
        <v>10</v>
      </c>
      <c r="B18" s="313" t="s">
        <v>463</v>
      </c>
      <c r="C18" s="314">
        <v>42150</v>
      </c>
      <c r="D18" s="313" t="s">
        <v>464</v>
      </c>
      <c r="E18" s="3"/>
      <c r="F18" s="315" t="s">
        <v>465</v>
      </c>
      <c r="G18" s="316">
        <v>211191.86</v>
      </c>
      <c r="H18" s="150" t="s">
        <v>257</v>
      </c>
      <c r="I18" s="11"/>
      <c r="J18" s="125"/>
      <c r="K18" s="1"/>
      <c r="L18" s="1"/>
      <c r="M18" s="1"/>
      <c r="N18" s="1"/>
    </row>
    <row r="19" spans="1:14" x14ac:dyDescent="0.2">
      <c r="A19" s="41"/>
      <c r="B19" s="1"/>
      <c r="C19" s="20"/>
      <c r="E19" s="3"/>
      <c r="F19" s="6"/>
      <c r="G19" s="93"/>
      <c r="H19" s="150"/>
      <c r="I19" s="11"/>
      <c r="J19" s="125"/>
      <c r="K19" s="1"/>
      <c r="L19" s="1"/>
      <c r="M19" s="1"/>
      <c r="N19" s="1"/>
    </row>
    <row r="20" spans="1:14" x14ac:dyDescent="0.2">
      <c r="A20" s="45"/>
      <c r="B20" s="14"/>
      <c r="C20" s="44"/>
      <c r="D20" s="46"/>
      <c r="E20" s="36"/>
      <c r="F20" s="47"/>
      <c r="G20" s="92"/>
      <c r="H20" s="150"/>
      <c r="I20" s="11"/>
      <c r="J20" s="125"/>
      <c r="K20" s="1"/>
      <c r="L20" s="1"/>
      <c r="M20" s="1"/>
      <c r="N20" s="1"/>
    </row>
    <row r="21" spans="1:14" x14ac:dyDescent="0.2">
      <c r="A21" s="12" t="s">
        <v>46</v>
      </c>
      <c r="B21" s="12"/>
      <c r="C21" s="44"/>
      <c r="D21" s="12" t="s">
        <v>47</v>
      </c>
      <c r="E21" s="24"/>
      <c r="F21" s="34"/>
      <c r="G21" s="90">
        <f>+SUM(G23:G31)</f>
        <v>2580632.58</v>
      </c>
      <c r="H21" s="150">
        <v>9</v>
      </c>
      <c r="I21" s="316">
        <v>2580632.580000001</v>
      </c>
      <c r="J21" s="124">
        <f>+G21-I21</f>
        <v>0</v>
      </c>
      <c r="K21" s="1"/>
      <c r="L21" s="1"/>
      <c r="M21" s="1"/>
      <c r="N21" s="1"/>
    </row>
    <row r="22" spans="1:14" x14ac:dyDescent="0.2">
      <c r="A22" s="12"/>
      <c r="B22" s="12"/>
      <c r="C22" s="44"/>
      <c r="D22" s="12"/>
      <c r="E22" s="24"/>
      <c r="F22" s="34"/>
      <c r="G22" s="90"/>
      <c r="H22" s="150"/>
      <c r="I22" s="316"/>
      <c r="J22" s="125"/>
      <c r="K22" s="1"/>
      <c r="L22" s="1"/>
      <c r="M22" s="1"/>
      <c r="N22" s="1"/>
    </row>
    <row r="23" spans="1:14" x14ac:dyDescent="0.2">
      <c r="A23" s="12">
        <v>1</v>
      </c>
      <c r="B23" s="4" t="s">
        <v>53</v>
      </c>
      <c r="C23" s="20">
        <v>41948</v>
      </c>
      <c r="D23" s="4" t="s">
        <v>6</v>
      </c>
      <c r="E23" s="3"/>
      <c r="F23" s="21" t="s">
        <v>54</v>
      </c>
      <c r="G23" s="93">
        <v>260901.78</v>
      </c>
      <c r="H23" s="150"/>
      <c r="I23" s="11"/>
      <c r="J23" s="125"/>
      <c r="K23" s="1"/>
      <c r="L23" s="1"/>
      <c r="M23" s="1"/>
      <c r="N23" s="1"/>
    </row>
    <row r="24" spans="1:14" x14ac:dyDescent="0.2">
      <c r="A24" s="41">
        <v>2</v>
      </c>
      <c r="B24" s="4" t="s">
        <v>55</v>
      </c>
      <c r="C24" s="20">
        <v>41948</v>
      </c>
      <c r="D24" s="4" t="s">
        <v>6</v>
      </c>
      <c r="E24" s="3"/>
      <c r="F24" s="21" t="s">
        <v>56</v>
      </c>
      <c r="G24" s="93">
        <v>280849.84000000003</v>
      </c>
      <c r="H24" s="150"/>
      <c r="I24" s="11"/>
      <c r="J24" s="125"/>
      <c r="K24" s="1"/>
      <c r="L24" s="1"/>
      <c r="M24" s="1"/>
      <c r="N24" s="1"/>
    </row>
    <row r="25" spans="1:14" x14ac:dyDescent="0.2">
      <c r="A25" s="12">
        <v>3</v>
      </c>
      <c r="B25" s="4" t="s">
        <v>59</v>
      </c>
      <c r="C25" s="20">
        <v>41974</v>
      </c>
      <c r="D25" s="4" t="s">
        <v>6</v>
      </c>
      <c r="E25" s="3"/>
      <c r="F25" s="21" t="s">
        <v>60</v>
      </c>
      <c r="G25" s="93">
        <v>316935.76</v>
      </c>
      <c r="H25" s="150"/>
      <c r="I25" s="11"/>
      <c r="J25" s="125"/>
      <c r="K25" s="1"/>
      <c r="L25" s="1"/>
      <c r="M25" s="1"/>
      <c r="N25" s="1"/>
    </row>
    <row r="26" spans="1:14" x14ac:dyDescent="0.2">
      <c r="A26" s="12">
        <v>4</v>
      </c>
      <c r="B26" s="4" t="s">
        <v>63</v>
      </c>
      <c r="C26" s="20">
        <v>41976</v>
      </c>
      <c r="D26" s="4" t="s">
        <v>6</v>
      </c>
      <c r="E26" s="3"/>
      <c r="F26" s="21" t="s">
        <v>64</v>
      </c>
      <c r="G26" s="93">
        <v>316936.19</v>
      </c>
      <c r="H26" s="150"/>
      <c r="I26" s="11"/>
      <c r="J26" s="125"/>
      <c r="K26" s="1"/>
      <c r="L26" s="1"/>
      <c r="M26" s="1"/>
      <c r="N26" s="1"/>
    </row>
    <row r="27" spans="1:14" x14ac:dyDescent="0.2">
      <c r="A27" s="41">
        <v>5</v>
      </c>
      <c r="B27" s="4" t="s">
        <v>69</v>
      </c>
      <c r="C27" s="20">
        <v>42004</v>
      </c>
      <c r="D27" s="4" t="s">
        <v>6</v>
      </c>
      <c r="E27" s="1"/>
      <c r="F27" s="21" t="s">
        <v>70</v>
      </c>
      <c r="G27" s="93">
        <v>280787.77</v>
      </c>
      <c r="H27" s="151" t="s">
        <v>256</v>
      </c>
      <c r="I27" s="1"/>
      <c r="J27" s="126"/>
      <c r="K27" s="10"/>
      <c r="L27" s="1"/>
      <c r="M27" s="10"/>
      <c r="N27" s="2"/>
    </row>
    <row r="28" spans="1:14" x14ac:dyDescent="0.2">
      <c r="A28" s="12">
        <v>6</v>
      </c>
      <c r="B28" s="313" t="s">
        <v>286</v>
      </c>
      <c r="C28" s="314">
        <v>42032</v>
      </c>
      <c r="D28" s="313" t="s">
        <v>6</v>
      </c>
      <c r="E28" s="1"/>
      <c r="F28" s="315" t="s">
        <v>285</v>
      </c>
      <c r="G28" s="316">
        <v>280675.7</v>
      </c>
      <c r="H28" s="151"/>
      <c r="I28" s="1"/>
      <c r="J28" s="126"/>
      <c r="K28" s="10"/>
      <c r="L28" s="1"/>
      <c r="M28" s="10"/>
      <c r="N28" s="2"/>
    </row>
    <row r="29" spans="1:14" x14ac:dyDescent="0.2">
      <c r="A29" s="41">
        <v>7</v>
      </c>
      <c r="B29" s="313" t="s">
        <v>363</v>
      </c>
      <c r="C29" s="314">
        <v>42122</v>
      </c>
      <c r="D29" s="313" t="s">
        <v>431</v>
      </c>
      <c r="E29" s="1"/>
      <c r="F29" s="315" t="s">
        <v>432</v>
      </c>
      <c r="G29" s="316">
        <v>317099.98</v>
      </c>
      <c r="H29" s="151"/>
      <c r="I29" s="1"/>
      <c r="J29" s="126"/>
      <c r="K29" s="10"/>
      <c r="L29" s="1"/>
      <c r="M29" s="10"/>
      <c r="N29" s="2"/>
    </row>
    <row r="30" spans="1:14" x14ac:dyDescent="0.2">
      <c r="A30" s="12">
        <v>8</v>
      </c>
      <c r="B30" s="313" t="s">
        <v>466</v>
      </c>
      <c r="C30" s="314">
        <v>42153</v>
      </c>
      <c r="D30" s="313" t="s">
        <v>6</v>
      </c>
      <c r="E30" s="1"/>
      <c r="F30" s="315" t="s">
        <v>468</v>
      </c>
      <c r="G30" s="316">
        <v>263222.78000000003</v>
      </c>
      <c r="H30" s="151" t="s">
        <v>257</v>
      </c>
      <c r="I30" s="1"/>
      <c r="J30" s="126"/>
      <c r="K30" s="10"/>
      <c r="L30" s="1"/>
      <c r="M30" s="10"/>
      <c r="N30" s="2"/>
    </row>
    <row r="31" spans="1:14" x14ac:dyDescent="0.2">
      <c r="A31" s="41">
        <v>9</v>
      </c>
      <c r="B31" s="313" t="s">
        <v>467</v>
      </c>
      <c r="C31" s="314">
        <v>42154</v>
      </c>
      <c r="D31" s="313" t="s">
        <v>272</v>
      </c>
      <c r="E31" s="1"/>
      <c r="F31" s="315" t="s">
        <v>469</v>
      </c>
      <c r="G31" s="316">
        <v>263222.78000000003</v>
      </c>
      <c r="H31" s="151" t="s">
        <v>258</v>
      </c>
      <c r="I31" s="1"/>
      <c r="J31" s="126"/>
      <c r="K31" s="10"/>
      <c r="L31" s="1"/>
      <c r="M31" s="10"/>
      <c r="N31" s="2"/>
    </row>
    <row r="32" spans="1:14" x14ac:dyDescent="0.2">
      <c r="A32" s="41"/>
      <c r="C32" s="314"/>
      <c r="E32" s="1"/>
      <c r="G32" s="316"/>
      <c r="H32" s="151"/>
      <c r="I32" s="1"/>
      <c r="J32" s="126"/>
      <c r="K32" s="10"/>
      <c r="L32" s="1"/>
      <c r="M32" s="10"/>
      <c r="N32" s="2"/>
    </row>
    <row r="33" spans="1:14" x14ac:dyDescent="0.2">
      <c r="A33" s="14"/>
      <c r="B33" s="1"/>
      <c r="C33" s="20"/>
      <c r="D33" s="1"/>
      <c r="E33" s="3"/>
      <c r="F33" s="6"/>
      <c r="G33" s="93"/>
      <c r="H33" s="150"/>
      <c r="I33" s="11"/>
      <c r="J33" s="125"/>
      <c r="K33" s="1"/>
      <c r="L33" s="1"/>
      <c r="M33" s="1"/>
      <c r="N33" s="1"/>
    </row>
    <row r="34" spans="1:14" x14ac:dyDescent="0.2">
      <c r="A34" s="12" t="s">
        <v>71</v>
      </c>
      <c r="B34" s="12"/>
      <c r="C34" s="44"/>
      <c r="D34" s="12" t="s">
        <v>72</v>
      </c>
      <c r="E34" s="24"/>
      <c r="F34" s="34"/>
      <c r="G34" s="90">
        <f>+SUM(G36:G37)</f>
        <v>583659.9</v>
      </c>
      <c r="H34" s="150">
        <v>2</v>
      </c>
      <c r="I34" s="316">
        <v>583659.77</v>
      </c>
      <c r="J34" s="124">
        <f>+G34-I34</f>
        <v>0.13000000000465661</v>
      </c>
      <c r="K34" s="1"/>
      <c r="L34" s="1"/>
      <c r="M34" s="1"/>
      <c r="N34" s="1"/>
    </row>
    <row r="35" spans="1:14" x14ac:dyDescent="0.2">
      <c r="A35" s="12"/>
      <c r="B35" s="12"/>
      <c r="C35" s="44"/>
      <c r="D35" s="12"/>
      <c r="E35" s="24"/>
      <c r="F35" s="34"/>
      <c r="G35" s="90"/>
      <c r="H35" s="150"/>
      <c r="I35" s="316"/>
      <c r="J35" s="125"/>
      <c r="K35" s="1"/>
      <c r="L35" s="1"/>
      <c r="M35" s="1"/>
      <c r="N35" s="1"/>
    </row>
    <row r="36" spans="1:14" x14ac:dyDescent="0.2">
      <c r="A36" s="12">
        <v>2</v>
      </c>
      <c r="B36" s="4" t="s">
        <v>85</v>
      </c>
      <c r="C36" s="5">
        <v>41956</v>
      </c>
      <c r="D36" s="4" t="s">
        <v>6</v>
      </c>
      <c r="E36" s="3"/>
      <c r="F36" s="21" t="s">
        <v>86</v>
      </c>
      <c r="G36" s="93">
        <v>318837.06</v>
      </c>
      <c r="H36" s="150" t="s">
        <v>256</v>
      </c>
      <c r="I36" s="27"/>
      <c r="J36" s="125"/>
      <c r="K36" s="1"/>
    </row>
    <row r="37" spans="1:14" x14ac:dyDescent="0.2">
      <c r="A37" s="12">
        <v>3</v>
      </c>
      <c r="B37" s="313" t="s">
        <v>434</v>
      </c>
      <c r="C37" s="314">
        <v>42123</v>
      </c>
      <c r="D37" s="313" t="s">
        <v>433</v>
      </c>
      <c r="E37" s="3"/>
      <c r="F37" s="315" t="s">
        <v>435</v>
      </c>
      <c r="G37" s="316">
        <v>264822.84000000003</v>
      </c>
      <c r="H37" s="150"/>
      <c r="I37" s="27"/>
      <c r="J37" s="125"/>
      <c r="K37" s="1"/>
    </row>
    <row r="38" spans="1:14" x14ac:dyDescent="0.2">
      <c r="A38" s="12"/>
      <c r="B38" s="4"/>
      <c r="C38" s="20"/>
      <c r="D38" s="4"/>
      <c r="E38" s="1"/>
      <c r="F38" s="21"/>
      <c r="G38" s="93"/>
      <c r="H38" s="150"/>
      <c r="I38" s="27"/>
      <c r="J38" s="125"/>
      <c r="K38" s="1"/>
    </row>
    <row r="39" spans="1:14" x14ac:dyDescent="0.2">
      <c r="A39" s="12"/>
      <c r="B39" s="1"/>
      <c r="C39" s="5"/>
      <c r="D39" s="1"/>
      <c r="E39" s="3"/>
      <c r="F39" s="6"/>
      <c r="G39" s="93"/>
      <c r="H39" s="150"/>
      <c r="I39" s="11"/>
      <c r="J39" s="125"/>
      <c r="K39" s="1"/>
    </row>
    <row r="40" spans="1:14" x14ac:dyDescent="0.2">
      <c r="A40" s="12" t="s">
        <v>93</v>
      </c>
      <c r="B40" s="12"/>
      <c r="C40" s="44"/>
      <c r="D40" s="12" t="s">
        <v>94</v>
      </c>
      <c r="E40" s="24"/>
      <c r="F40" s="34"/>
      <c r="G40" s="90">
        <f>+SUM(G42:G45)</f>
        <v>1614472.83</v>
      </c>
      <c r="H40" s="150">
        <v>4</v>
      </c>
      <c r="I40" s="316">
        <v>1614472.8399999999</v>
      </c>
      <c r="J40" s="124">
        <f>+G40-I40</f>
        <v>-9.9999997764825821E-3</v>
      </c>
      <c r="K40" s="1"/>
    </row>
    <row r="41" spans="1:14" x14ac:dyDescent="0.2">
      <c r="A41" s="12"/>
      <c r="B41" s="12"/>
      <c r="C41" s="44"/>
      <c r="D41" s="12"/>
      <c r="E41" s="24"/>
      <c r="F41" s="34"/>
      <c r="G41" s="90"/>
      <c r="H41" s="150"/>
      <c r="I41" s="316"/>
      <c r="J41" s="125"/>
      <c r="K41" s="1"/>
    </row>
    <row r="42" spans="1:14" x14ac:dyDescent="0.2">
      <c r="A42" s="12">
        <v>1</v>
      </c>
      <c r="B42" s="4" t="s">
        <v>95</v>
      </c>
      <c r="C42" s="5">
        <v>41948</v>
      </c>
      <c r="D42" s="4" t="s">
        <v>6</v>
      </c>
      <c r="E42" s="4"/>
      <c r="F42" s="21" t="s">
        <v>96</v>
      </c>
      <c r="G42" s="93">
        <v>366800.23</v>
      </c>
      <c r="H42" s="150"/>
      <c r="I42" s="11"/>
      <c r="J42" s="90"/>
      <c r="K42" s="1"/>
    </row>
    <row r="43" spans="1:14" x14ac:dyDescent="0.2">
      <c r="A43" s="12">
        <v>2</v>
      </c>
      <c r="B43" s="4" t="s">
        <v>97</v>
      </c>
      <c r="C43" s="5">
        <v>41962</v>
      </c>
      <c r="D43" s="4" t="s">
        <v>98</v>
      </c>
      <c r="E43" s="3"/>
      <c r="F43" s="21" t="s">
        <v>99</v>
      </c>
      <c r="G43" s="93">
        <v>478010.78</v>
      </c>
      <c r="H43" s="150" t="s">
        <v>256</v>
      </c>
      <c r="I43" s="11"/>
      <c r="J43" s="90"/>
      <c r="K43" s="1"/>
    </row>
    <row r="44" spans="1:14" x14ac:dyDescent="0.2">
      <c r="A44" s="12">
        <v>3</v>
      </c>
      <c r="B44" s="313" t="s">
        <v>381</v>
      </c>
      <c r="C44" s="314">
        <v>42073</v>
      </c>
      <c r="D44" s="313" t="s">
        <v>380</v>
      </c>
      <c r="E44" s="3"/>
      <c r="F44" s="315" t="s">
        <v>382</v>
      </c>
      <c r="G44" s="316">
        <v>366800.23</v>
      </c>
      <c r="H44" s="150"/>
      <c r="I44" s="11"/>
      <c r="J44" s="90"/>
      <c r="K44" s="1"/>
    </row>
    <row r="45" spans="1:14" x14ac:dyDescent="0.2">
      <c r="A45" s="12">
        <v>4</v>
      </c>
      <c r="B45" s="313" t="s">
        <v>471</v>
      </c>
      <c r="C45" s="314">
        <v>42132</v>
      </c>
      <c r="D45" s="313" t="s">
        <v>470</v>
      </c>
      <c r="E45" s="3"/>
      <c r="F45" s="315" t="s">
        <v>472</v>
      </c>
      <c r="G45" s="316">
        <v>402861.59</v>
      </c>
      <c r="H45" s="150"/>
      <c r="I45" s="11"/>
      <c r="J45" s="90"/>
      <c r="K45" s="1"/>
    </row>
    <row r="46" spans="1:14" x14ac:dyDescent="0.2">
      <c r="A46" s="12"/>
      <c r="B46" s="4"/>
      <c r="C46" s="20"/>
      <c r="D46" s="4"/>
      <c r="E46" s="3"/>
      <c r="F46" s="21"/>
      <c r="G46" s="93"/>
      <c r="H46" s="150"/>
      <c r="I46" s="11"/>
      <c r="J46" s="90"/>
      <c r="K46" s="1"/>
    </row>
    <row r="47" spans="1:14" x14ac:dyDescent="0.2">
      <c r="A47" s="12"/>
      <c r="B47" s="1"/>
      <c r="C47" s="20"/>
      <c r="D47" s="1"/>
      <c r="E47" s="3"/>
      <c r="F47" s="6"/>
      <c r="G47" s="93"/>
      <c r="H47" s="150"/>
      <c r="I47" s="11"/>
      <c r="J47" s="90"/>
      <c r="K47" s="1"/>
    </row>
    <row r="48" spans="1:14" x14ac:dyDescent="0.2">
      <c r="A48" s="12" t="s">
        <v>104</v>
      </c>
      <c r="B48" s="12"/>
      <c r="C48" s="44"/>
      <c r="D48" s="12" t="s">
        <v>105</v>
      </c>
      <c r="E48" s="24"/>
      <c r="F48" s="34"/>
      <c r="G48" s="90">
        <f>+SUM(G50:G52)</f>
        <v>893796.94</v>
      </c>
      <c r="H48" s="150">
        <v>3</v>
      </c>
      <c r="I48" s="316">
        <v>893796.94000000018</v>
      </c>
      <c r="J48" s="124">
        <f>+G48-I48</f>
        <v>0</v>
      </c>
      <c r="K48" s="1"/>
    </row>
    <row r="49" spans="1:13" x14ac:dyDescent="0.2">
      <c r="A49" s="12"/>
      <c r="B49" s="12"/>
      <c r="C49" s="44"/>
      <c r="D49" s="12"/>
      <c r="E49" s="24"/>
      <c r="F49" s="34"/>
      <c r="G49" s="90"/>
      <c r="H49" s="150"/>
      <c r="I49" s="316"/>
      <c r="J49" s="125"/>
      <c r="K49" s="1"/>
    </row>
    <row r="50" spans="1:13" x14ac:dyDescent="0.2">
      <c r="A50" s="12">
        <v>1</v>
      </c>
      <c r="B50" s="313" t="s">
        <v>295</v>
      </c>
      <c r="C50" s="314">
        <v>42026</v>
      </c>
      <c r="D50" s="313" t="s">
        <v>298</v>
      </c>
      <c r="E50" s="3"/>
      <c r="F50" s="315" t="s">
        <v>291</v>
      </c>
      <c r="G50" s="94">
        <v>320826.59000000003</v>
      </c>
      <c r="H50" s="150"/>
      <c r="I50" s="27"/>
      <c r="J50" s="125"/>
      <c r="K50" s="1"/>
    </row>
    <row r="51" spans="1:13" x14ac:dyDescent="0.2">
      <c r="A51" s="12">
        <v>2</v>
      </c>
      <c r="B51" s="313" t="s">
        <v>296</v>
      </c>
      <c r="C51" s="314">
        <v>42019</v>
      </c>
      <c r="D51" s="313" t="s">
        <v>299</v>
      </c>
      <c r="E51" s="3"/>
      <c r="F51" s="315" t="s">
        <v>292</v>
      </c>
      <c r="G51" s="94">
        <v>297481.90999999997</v>
      </c>
      <c r="H51" s="150"/>
      <c r="I51" s="27"/>
      <c r="J51" s="125"/>
      <c r="K51" s="1"/>
    </row>
    <row r="52" spans="1:13" x14ac:dyDescent="0.2">
      <c r="A52" s="12">
        <v>3</v>
      </c>
      <c r="B52" s="313" t="s">
        <v>474</v>
      </c>
      <c r="C52" s="314">
        <v>42149</v>
      </c>
      <c r="D52" s="313" t="s">
        <v>473</v>
      </c>
      <c r="E52" s="3"/>
      <c r="F52" s="315" t="s">
        <v>475</v>
      </c>
      <c r="G52" s="316">
        <v>275488.44</v>
      </c>
      <c r="H52" s="150" t="s">
        <v>256</v>
      </c>
      <c r="I52" s="27"/>
      <c r="J52" s="125"/>
      <c r="K52" s="1"/>
    </row>
    <row r="53" spans="1:13" x14ac:dyDescent="0.2">
      <c r="A53" s="14"/>
      <c r="B53" s="4"/>
      <c r="C53" s="20"/>
      <c r="D53" s="4"/>
      <c r="E53" s="3"/>
      <c r="F53" s="21"/>
      <c r="G53" s="93"/>
      <c r="H53" s="150"/>
      <c r="I53" s="27"/>
      <c r="J53" s="125"/>
      <c r="K53" s="1"/>
    </row>
    <row r="54" spans="1:13" x14ac:dyDescent="0.2">
      <c r="A54" s="14"/>
      <c r="B54" s="14"/>
      <c r="C54" s="44"/>
      <c r="D54" s="14"/>
      <c r="E54" s="14"/>
      <c r="F54" s="36"/>
      <c r="G54" s="92"/>
      <c r="H54" s="150"/>
      <c r="I54" s="11"/>
      <c r="J54" s="125"/>
      <c r="K54" s="1"/>
    </row>
    <row r="55" spans="1:13" x14ac:dyDescent="0.2">
      <c r="A55" s="12" t="s">
        <v>121</v>
      </c>
      <c r="B55" s="12"/>
      <c r="C55" s="44"/>
      <c r="D55" s="12" t="s">
        <v>122</v>
      </c>
      <c r="E55" s="24"/>
      <c r="F55" s="34"/>
      <c r="G55" s="90">
        <f>+SUM(G57:G58)</f>
        <v>774723.05</v>
      </c>
      <c r="H55" s="150">
        <v>2</v>
      </c>
      <c r="I55" s="316">
        <v>774723.04999999981</v>
      </c>
      <c r="J55" s="124">
        <f>+G55-I55</f>
        <v>0</v>
      </c>
      <c r="K55" s="1"/>
    </row>
    <row r="56" spans="1:13" x14ac:dyDescent="0.2">
      <c r="A56" s="12"/>
      <c r="B56" s="12"/>
      <c r="C56" s="44"/>
      <c r="D56" s="12"/>
      <c r="E56" s="24"/>
      <c r="F56" s="34"/>
      <c r="G56" s="90"/>
      <c r="H56" s="150"/>
      <c r="I56" s="316"/>
      <c r="J56" s="125"/>
      <c r="K56" s="1"/>
    </row>
    <row r="57" spans="1:13" x14ac:dyDescent="0.2">
      <c r="A57" s="12">
        <v>1</v>
      </c>
      <c r="B57" s="4" t="s">
        <v>125</v>
      </c>
      <c r="C57" s="20">
        <v>41974</v>
      </c>
      <c r="D57" s="4" t="s">
        <v>6</v>
      </c>
      <c r="E57" s="3"/>
      <c r="F57" s="21" t="s">
        <v>126</v>
      </c>
      <c r="G57" s="93">
        <v>343139.34</v>
      </c>
      <c r="H57" s="150"/>
      <c r="I57" s="11"/>
      <c r="J57" s="125"/>
      <c r="K57" s="1"/>
    </row>
    <row r="58" spans="1:13" x14ac:dyDescent="0.2">
      <c r="A58" s="12">
        <v>2</v>
      </c>
      <c r="B58" s="313" t="s">
        <v>477</v>
      </c>
      <c r="C58" s="314">
        <v>42151</v>
      </c>
      <c r="D58" s="313" t="s">
        <v>476</v>
      </c>
      <c r="E58" s="1"/>
      <c r="F58" s="315" t="s">
        <v>478</v>
      </c>
      <c r="G58" s="316">
        <v>431583.71</v>
      </c>
      <c r="H58" s="150" t="s">
        <v>256</v>
      </c>
      <c r="I58" s="11"/>
      <c r="J58" s="125"/>
      <c r="K58" s="1"/>
    </row>
    <row r="59" spans="1:13" x14ac:dyDescent="0.2">
      <c r="A59" s="12"/>
      <c r="B59" s="1"/>
      <c r="C59" s="20"/>
      <c r="D59" s="1"/>
      <c r="E59" s="3"/>
      <c r="F59" s="6"/>
      <c r="G59" s="93"/>
      <c r="H59" s="150"/>
      <c r="I59" s="11"/>
      <c r="J59" s="125"/>
      <c r="K59" s="1"/>
    </row>
    <row r="60" spans="1:13" x14ac:dyDescent="0.2">
      <c r="A60" s="36"/>
      <c r="B60" s="4"/>
      <c r="C60" s="17"/>
      <c r="D60" s="4"/>
      <c r="E60" s="14"/>
      <c r="F60" s="21"/>
      <c r="G60" s="92"/>
      <c r="H60" s="150"/>
      <c r="I60" s="11"/>
      <c r="J60" s="90"/>
      <c r="K60" s="1"/>
    </row>
    <row r="61" spans="1:13" x14ac:dyDescent="0.2">
      <c r="A61" s="12" t="s">
        <v>136</v>
      </c>
      <c r="B61" s="12"/>
      <c r="C61" s="44"/>
      <c r="D61" s="12" t="s">
        <v>137</v>
      </c>
      <c r="E61" s="37"/>
      <c r="F61" s="34"/>
      <c r="G61" s="130">
        <f>+SUM(G63:G65)</f>
        <v>28926.089999999967</v>
      </c>
      <c r="H61" s="150">
        <v>0</v>
      </c>
      <c r="I61" s="317">
        <v>28924.809999999939</v>
      </c>
      <c r="J61" s="124">
        <f>+G61-I61</f>
        <v>1.2800000000279397</v>
      </c>
      <c r="K61" s="1"/>
    </row>
    <row r="62" spans="1:13" x14ac:dyDescent="0.2">
      <c r="A62" s="12"/>
      <c r="B62" s="12"/>
      <c r="C62" s="44"/>
      <c r="D62" s="12"/>
      <c r="E62" s="37"/>
      <c r="F62" s="34"/>
      <c r="G62" s="130"/>
      <c r="H62" s="150"/>
      <c r="I62" s="316"/>
      <c r="J62" s="125"/>
      <c r="K62" s="1"/>
    </row>
    <row r="63" spans="1:13" x14ac:dyDescent="0.2">
      <c r="A63" s="12">
        <v>1</v>
      </c>
      <c r="B63" s="4" t="s">
        <v>139</v>
      </c>
      <c r="C63" s="20">
        <v>42000</v>
      </c>
      <c r="D63" s="4" t="s">
        <v>98</v>
      </c>
      <c r="E63" s="3"/>
      <c r="F63" s="21" t="s">
        <v>140</v>
      </c>
      <c r="G63" s="316">
        <v>532</v>
      </c>
      <c r="H63" s="150"/>
      <c r="I63" s="11"/>
      <c r="J63" s="90"/>
      <c r="K63" s="1"/>
      <c r="L63" s="316"/>
      <c r="M63" s="270"/>
    </row>
    <row r="64" spans="1:13" x14ac:dyDescent="0.2">
      <c r="A64" s="12">
        <v>2</v>
      </c>
      <c r="B64" s="313" t="s">
        <v>479</v>
      </c>
      <c r="C64" s="314">
        <v>42155</v>
      </c>
      <c r="D64" s="313" t="s">
        <v>481</v>
      </c>
      <c r="E64" s="3"/>
      <c r="F64" s="315" t="s">
        <v>480</v>
      </c>
      <c r="G64" s="316">
        <v>-303976.83</v>
      </c>
      <c r="H64" s="150" t="s">
        <v>257</v>
      </c>
      <c r="I64" s="11"/>
      <c r="J64" s="90"/>
      <c r="K64" s="1"/>
      <c r="L64" s="316"/>
      <c r="M64" s="270"/>
    </row>
    <row r="65" spans="1:13" x14ac:dyDescent="0.2">
      <c r="A65" s="12">
        <v>3</v>
      </c>
      <c r="B65" s="313" t="s">
        <v>482</v>
      </c>
      <c r="C65" s="314">
        <v>42154</v>
      </c>
      <c r="D65" s="313" t="s">
        <v>6</v>
      </c>
      <c r="E65" s="3"/>
      <c r="F65" s="315" t="s">
        <v>483</v>
      </c>
      <c r="G65" s="316">
        <v>332370.92</v>
      </c>
      <c r="H65" s="150" t="s">
        <v>256</v>
      </c>
      <c r="I65" s="11"/>
      <c r="J65" s="90"/>
      <c r="K65" s="1"/>
      <c r="L65" s="316"/>
      <c r="M65" s="270"/>
    </row>
    <row r="66" spans="1:13" x14ac:dyDescent="0.2">
      <c r="A66" s="14"/>
      <c r="C66" s="314"/>
      <c r="D66" s="4"/>
      <c r="E66" s="3"/>
      <c r="F66" s="21"/>
      <c r="G66" s="316"/>
      <c r="H66" s="150"/>
      <c r="I66" s="11"/>
      <c r="J66" s="90"/>
      <c r="K66" s="1"/>
      <c r="L66" s="316"/>
      <c r="M66" s="270"/>
    </row>
    <row r="67" spans="1:13" x14ac:dyDescent="0.2">
      <c r="A67" s="14"/>
      <c r="B67" s="1"/>
      <c r="C67" s="20"/>
      <c r="D67" s="1"/>
      <c r="E67" s="3"/>
      <c r="F67" s="6"/>
      <c r="G67" s="93"/>
      <c r="H67" s="150"/>
      <c r="I67" s="11"/>
      <c r="J67" s="90"/>
      <c r="K67" s="1"/>
    </row>
    <row r="68" spans="1:13" x14ac:dyDescent="0.2">
      <c r="A68" s="12" t="s">
        <v>141</v>
      </c>
      <c r="B68" s="12"/>
      <c r="C68" s="44"/>
      <c r="D68" s="12" t="s">
        <v>142</v>
      </c>
      <c r="E68" s="24"/>
      <c r="F68" s="34"/>
      <c r="G68" s="90">
        <f>+SUM(G70:G73)</f>
        <v>630542.07000000007</v>
      </c>
      <c r="H68" s="150">
        <v>4</v>
      </c>
      <c r="I68" s="316">
        <v>630577.40999999992</v>
      </c>
      <c r="J68" s="124">
        <f>+G68-I68</f>
        <v>-35.339999999850988</v>
      </c>
      <c r="K68" s="1"/>
    </row>
    <row r="69" spans="1:13" x14ac:dyDescent="0.2">
      <c r="A69" s="12"/>
      <c r="B69" s="12"/>
      <c r="C69" s="44"/>
      <c r="D69" s="12"/>
      <c r="E69" s="24"/>
      <c r="F69" s="34"/>
      <c r="G69" s="90"/>
      <c r="H69" s="150"/>
      <c r="I69" s="316"/>
      <c r="J69" s="125"/>
      <c r="K69" s="1"/>
    </row>
    <row r="70" spans="1:13" x14ac:dyDescent="0.2">
      <c r="A70" s="12">
        <v>1</v>
      </c>
      <c r="B70" s="313" t="s">
        <v>309</v>
      </c>
      <c r="C70" s="314">
        <v>42035</v>
      </c>
      <c r="D70" s="313" t="s">
        <v>6</v>
      </c>
      <c r="E70" s="3"/>
      <c r="F70" s="315" t="s">
        <v>304</v>
      </c>
      <c r="G70" s="316">
        <v>156409.04</v>
      </c>
      <c r="H70" s="150"/>
      <c r="I70" s="11"/>
      <c r="J70" s="90"/>
      <c r="K70" s="1"/>
    </row>
    <row r="71" spans="1:13" x14ac:dyDescent="0.2">
      <c r="A71" s="12">
        <v>2</v>
      </c>
      <c r="B71" s="313" t="s">
        <v>393</v>
      </c>
      <c r="C71" s="314">
        <v>42094</v>
      </c>
      <c r="D71" s="313" t="s">
        <v>6</v>
      </c>
      <c r="F71" s="315" t="s">
        <v>389</v>
      </c>
      <c r="G71" s="311">
        <v>177356.33</v>
      </c>
      <c r="H71" s="150"/>
      <c r="I71" s="27"/>
      <c r="J71" s="90"/>
      <c r="K71" s="1"/>
    </row>
    <row r="72" spans="1:13" x14ac:dyDescent="0.2">
      <c r="A72" s="12">
        <v>3</v>
      </c>
      <c r="B72" s="313" t="s">
        <v>442</v>
      </c>
      <c r="C72" s="314">
        <v>42122</v>
      </c>
      <c r="D72" s="313" t="s">
        <v>443</v>
      </c>
      <c r="F72" s="315" t="s">
        <v>444</v>
      </c>
      <c r="G72" s="316">
        <v>140367.66</v>
      </c>
      <c r="H72" s="150" t="s">
        <v>256</v>
      </c>
      <c r="I72" s="27"/>
      <c r="J72" s="90"/>
      <c r="K72" s="1"/>
    </row>
    <row r="73" spans="1:13" x14ac:dyDescent="0.2">
      <c r="A73" s="12">
        <v>4</v>
      </c>
      <c r="B73" s="313" t="s">
        <v>484</v>
      </c>
      <c r="C73" s="314">
        <v>42129</v>
      </c>
      <c r="D73" s="313" t="s">
        <v>6</v>
      </c>
      <c r="F73" s="315" t="s">
        <v>485</v>
      </c>
      <c r="G73" s="316">
        <v>156409.04</v>
      </c>
      <c r="H73" s="150" t="s">
        <v>257</v>
      </c>
      <c r="I73" s="27"/>
      <c r="J73" s="90"/>
      <c r="K73" s="1"/>
    </row>
    <row r="74" spans="1:13" x14ac:dyDescent="0.2">
      <c r="A74" s="12"/>
      <c r="B74" s="4"/>
      <c r="C74" s="20"/>
      <c r="D74" s="4"/>
      <c r="E74" s="3"/>
      <c r="F74" s="21"/>
      <c r="G74" s="93"/>
      <c r="H74" s="150"/>
      <c r="I74" s="27"/>
      <c r="J74" s="90"/>
      <c r="K74" s="1"/>
    </row>
    <row r="75" spans="1:13" x14ac:dyDescent="0.2">
      <c r="A75" s="12"/>
      <c r="B75" s="4"/>
      <c r="C75" s="20"/>
      <c r="D75" s="4"/>
      <c r="E75" s="3"/>
      <c r="F75" s="21"/>
      <c r="G75" s="93"/>
      <c r="H75" s="150"/>
      <c r="I75" s="27"/>
      <c r="J75" s="90"/>
      <c r="K75" s="1"/>
    </row>
    <row r="76" spans="1:13" x14ac:dyDescent="0.2">
      <c r="A76" s="12" t="s">
        <v>181</v>
      </c>
      <c r="B76" s="12"/>
      <c r="C76" s="44"/>
      <c r="D76" s="12" t="s">
        <v>182</v>
      </c>
      <c r="E76" s="24"/>
      <c r="F76" s="34"/>
      <c r="G76" s="90">
        <f>+SUM(G78:G78)</f>
        <v>224830.37</v>
      </c>
      <c r="H76" s="150">
        <v>1</v>
      </c>
      <c r="I76" s="316">
        <v>224853.78000000012</v>
      </c>
      <c r="J76" s="124">
        <f>+G76-I76</f>
        <v>-23.410000000119908</v>
      </c>
      <c r="K76" s="1"/>
    </row>
    <row r="77" spans="1:13" x14ac:dyDescent="0.2">
      <c r="A77" s="12"/>
      <c r="B77" s="12"/>
      <c r="C77" s="44"/>
      <c r="D77" s="12"/>
      <c r="E77" s="24"/>
      <c r="F77" s="34"/>
      <c r="G77" s="90"/>
      <c r="H77" s="150"/>
      <c r="I77" s="316"/>
      <c r="J77" s="125"/>
      <c r="K77" s="1"/>
    </row>
    <row r="78" spans="1:13" x14ac:dyDescent="0.2">
      <c r="A78" s="12">
        <v>1</v>
      </c>
      <c r="B78" s="313" t="s">
        <v>356</v>
      </c>
      <c r="C78" s="314">
        <v>42038</v>
      </c>
      <c r="D78" s="313" t="s">
        <v>354</v>
      </c>
      <c r="E78" s="3"/>
      <c r="F78" s="315" t="s">
        <v>314</v>
      </c>
      <c r="G78" s="94">
        <v>224830.37</v>
      </c>
      <c r="H78" s="150"/>
      <c r="I78" s="18"/>
      <c r="J78" s="125"/>
      <c r="K78" s="1"/>
    </row>
    <row r="79" spans="1:13" x14ac:dyDescent="0.2">
      <c r="A79" s="12"/>
      <c r="C79" s="314"/>
      <c r="E79" s="3"/>
      <c r="H79" s="150"/>
      <c r="I79" s="18"/>
      <c r="J79" s="125"/>
      <c r="K79" s="1"/>
    </row>
    <row r="80" spans="1:13" x14ac:dyDescent="0.2">
      <c r="A80" s="12"/>
      <c r="C80" s="314"/>
      <c r="E80" s="3"/>
      <c r="H80" s="150"/>
      <c r="I80" s="18"/>
      <c r="J80" s="125"/>
      <c r="K80" s="1"/>
    </row>
    <row r="81" spans="1:11" x14ac:dyDescent="0.2">
      <c r="A81" s="12" t="s">
        <v>205</v>
      </c>
      <c r="B81" s="12"/>
      <c r="C81" s="44"/>
      <c r="D81" s="12" t="s">
        <v>206</v>
      </c>
      <c r="E81" s="3"/>
      <c r="G81" s="318">
        <f>+SUM(G82:G84)</f>
        <v>318082.78999999998</v>
      </c>
      <c r="H81" s="150">
        <v>1</v>
      </c>
      <c r="I81" s="18">
        <v>318082.78999999998</v>
      </c>
      <c r="J81" s="124">
        <f>+G81-I81</f>
        <v>0</v>
      </c>
      <c r="K81" s="1"/>
    </row>
    <row r="82" spans="1:11" x14ac:dyDescent="0.2">
      <c r="A82" s="12"/>
      <c r="C82" s="314"/>
      <c r="E82" s="3"/>
      <c r="H82" s="150"/>
      <c r="I82" s="18"/>
      <c r="J82" s="125"/>
      <c r="K82" s="1"/>
    </row>
    <row r="83" spans="1:11" x14ac:dyDescent="0.2">
      <c r="A83" s="12">
        <v>1</v>
      </c>
      <c r="B83" s="313" t="s">
        <v>518</v>
      </c>
      <c r="C83" s="314">
        <v>42150</v>
      </c>
      <c r="D83" s="313" t="s">
        <v>520</v>
      </c>
      <c r="E83" s="3"/>
      <c r="F83" s="315" t="s">
        <v>519</v>
      </c>
      <c r="G83" s="316">
        <v>318082.78999999998</v>
      </c>
      <c r="H83" s="150"/>
      <c r="I83" s="18"/>
      <c r="J83" s="125"/>
      <c r="K83" s="1"/>
    </row>
    <row r="84" spans="1:11" x14ac:dyDescent="0.2">
      <c r="A84" s="12"/>
      <c r="C84" s="314"/>
      <c r="E84" s="3"/>
      <c r="H84" s="150"/>
      <c r="I84" s="18"/>
      <c r="J84" s="125"/>
      <c r="K84" s="1"/>
    </row>
    <row r="85" spans="1:11" x14ac:dyDescent="0.2">
      <c r="A85" s="12"/>
      <c r="B85" s="1"/>
      <c r="C85" s="20"/>
      <c r="D85" s="1"/>
      <c r="E85" s="24"/>
      <c r="F85" s="6"/>
      <c r="G85" s="93"/>
      <c r="H85" s="150"/>
      <c r="I85" s="49"/>
      <c r="J85" s="125"/>
      <c r="K85" s="1"/>
    </row>
    <row r="86" spans="1:11" x14ac:dyDescent="0.2">
      <c r="A86" s="12" t="s">
        <v>212</v>
      </c>
      <c r="B86" s="12"/>
      <c r="C86" s="44"/>
      <c r="D86" s="12" t="s">
        <v>213</v>
      </c>
      <c r="E86" s="24"/>
      <c r="F86" s="34"/>
      <c r="G86" s="90">
        <f>+SUM(G88:G89)</f>
        <v>328208.59999999998</v>
      </c>
      <c r="H86" s="150">
        <v>2</v>
      </c>
      <c r="I86" s="316">
        <v>328208.59999999998</v>
      </c>
      <c r="J86" s="124">
        <f>+G86-I86</f>
        <v>0</v>
      </c>
      <c r="K86" s="1"/>
    </row>
    <row r="87" spans="1:11" x14ac:dyDescent="0.2">
      <c r="A87" s="12"/>
      <c r="B87" s="12"/>
      <c r="C87" s="44"/>
      <c r="D87" s="12"/>
      <c r="E87" s="24"/>
      <c r="F87" s="34"/>
      <c r="G87" s="90"/>
      <c r="H87" s="150"/>
      <c r="I87" s="316"/>
      <c r="J87" s="125"/>
      <c r="K87" s="1"/>
    </row>
    <row r="88" spans="1:11" x14ac:dyDescent="0.2">
      <c r="A88" s="12">
        <v>1</v>
      </c>
      <c r="B88" s="4" t="s">
        <v>216</v>
      </c>
      <c r="C88" s="5">
        <v>41968</v>
      </c>
      <c r="D88" s="4" t="s">
        <v>6</v>
      </c>
      <c r="E88" s="3"/>
      <c r="F88" s="21" t="s">
        <v>217</v>
      </c>
      <c r="G88" s="93">
        <v>164109.04</v>
      </c>
      <c r="H88" s="150"/>
      <c r="I88" s="11"/>
      <c r="J88" s="125"/>
      <c r="K88" s="1"/>
    </row>
    <row r="89" spans="1:11" x14ac:dyDescent="0.2">
      <c r="A89" s="12">
        <v>2</v>
      </c>
      <c r="B89" s="313" t="s">
        <v>447</v>
      </c>
      <c r="C89" s="314">
        <v>42122</v>
      </c>
      <c r="D89" s="313" t="s">
        <v>449</v>
      </c>
      <c r="F89" s="315" t="s">
        <v>448</v>
      </c>
      <c r="G89" s="316">
        <v>164099.56</v>
      </c>
      <c r="H89" s="150" t="s">
        <v>256</v>
      </c>
      <c r="I89" s="11"/>
      <c r="J89" s="127"/>
      <c r="K89" s="1"/>
    </row>
    <row r="90" spans="1:11" x14ac:dyDescent="0.2">
      <c r="A90" s="12"/>
      <c r="F90" s="313"/>
      <c r="G90" s="313"/>
      <c r="H90" s="150"/>
      <c r="I90" s="11"/>
      <c r="J90" s="127"/>
      <c r="K90" s="1"/>
    </row>
    <row r="91" spans="1:11" x14ac:dyDescent="0.2">
      <c r="B91" s="14"/>
      <c r="C91" s="58"/>
      <c r="D91" s="14"/>
      <c r="E91" s="37"/>
      <c r="F91" s="36"/>
      <c r="G91" s="92"/>
      <c r="H91" s="150"/>
      <c r="I91" s="11"/>
      <c r="J91" s="127"/>
      <c r="K91" s="1"/>
    </row>
    <row r="92" spans="1:11" x14ac:dyDescent="0.2">
      <c r="A92" s="14"/>
      <c r="B92" s="14"/>
      <c r="C92" s="362" t="s">
        <v>227</v>
      </c>
      <c r="D92" s="362"/>
      <c r="E92" s="362"/>
      <c r="F92" s="362"/>
      <c r="G92" s="90">
        <f>+G86+G76+G68+G61+G55+G48+G40+G34+G21+G7+G81</f>
        <v>10105114.58</v>
      </c>
      <c r="H92" s="150">
        <f>+SUM(H6:H86)</f>
        <v>38</v>
      </c>
      <c r="I92" s="11">
        <f>+I86+I76+I68+I61+I55+I48+I40+I34+I21+I7+I81</f>
        <v>10104983.109999999</v>
      </c>
      <c r="J92" s="124">
        <f>+G92-I92</f>
        <v>131.47000000067055</v>
      </c>
      <c r="K92" s="1"/>
    </row>
    <row r="93" spans="1:11" x14ac:dyDescent="0.2">
      <c r="A93" s="14"/>
      <c r="B93" s="14"/>
      <c r="C93" s="33"/>
      <c r="D93" s="33"/>
      <c r="E93" s="33"/>
      <c r="F93" s="34"/>
      <c r="G93" s="90"/>
      <c r="H93" s="150"/>
      <c r="I93" s="11"/>
      <c r="J93" s="125"/>
      <c r="K93" s="1"/>
    </row>
    <row r="94" spans="1:11" x14ac:dyDescent="0.2">
      <c r="A94" s="14"/>
      <c r="B94" s="14"/>
      <c r="C94" s="33"/>
      <c r="D94" s="33"/>
      <c r="E94" s="33"/>
      <c r="F94" s="34"/>
      <c r="G94" s="90"/>
      <c r="H94" s="150"/>
      <c r="I94" s="11"/>
      <c r="J94" s="125"/>
      <c r="K94" s="1"/>
    </row>
    <row r="95" spans="1:11" x14ac:dyDescent="0.2">
      <c r="A95" s="14"/>
      <c r="B95" s="14"/>
      <c r="C95" s="36"/>
      <c r="D95" s="14"/>
      <c r="E95" s="14"/>
      <c r="F95" s="36"/>
      <c r="G95" s="92"/>
      <c r="H95" s="22"/>
      <c r="I95" s="11"/>
      <c r="J95" s="127"/>
      <c r="K95" s="1"/>
    </row>
    <row r="96" spans="1:11" x14ac:dyDescent="0.2">
      <c r="A96" s="16" t="s">
        <v>228</v>
      </c>
      <c r="B96" s="16"/>
      <c r="C96" s="59"/>
      <c r="D96" s="16" t="s">
        <v>229</v>
      </c>
      <c r="E96" s="60"/>
      <c r="F96" s="111"/>
      <c r="G96" s="90">
        <f>+SUM(G98:G98)</f>
        <v>200000</v>
      </c>
      <c r="H96" s="23">
        <v>1</v>
      </c>
      <c r="I96" s="316">
        <v>200000</v>
      </c>
      <c r="J96" s="128">
        <f>+G96-I96</f>
        <v>0</v>
      </c>
      <c r="K96" s="1"/>
    </row>
    <row r="97" spans="1:11" x14ac:dyDescent="0.2">
      <c r="A97" s="16"/>
      <c r="B97" s="16"/>
      <c r="C97" s="59"/>
      <c r="D97" s="16"/>
      <c r="E97" s="60"/>
      <c r="F97" s="111"/>
      <c r="G97" s="90"/>
      <c r="H97" s="23"/>
      <c r="I97" s="316"/>
      <c r="J97" s="127"/>
      <c r="K97" s="1"/>
    </row>
    <row r="98" spans="1:11" x14ac:dyDescent="0.2">
      <c r="A98" s="16">
        <v>2</v>
      </c>
      <c r="B98" s="313" t="s">
        <v>486</v>
      </c>
      <c r="C98" s="314">
        <v>42143</v>
      </c>
      <c r="D98" s="313" t="s">
        <v>487</v>
      </c>
      <c r="E98" s="1"/>
      <c r="F98" s="315" t="s">
        <v>488</v>
      </c>
      <c r="G98" s="316">
        <v>200000</v>
      </c>
      <c r="H98" s="30" t="s">
        <v>256</v>
      </c>
      <c r="I98" s="11"/>
      <c r="J98" s="127"/>
      <c r="K98" s="1"/>
    </row>
    <row r="99" spans="1:11" x14ac:dyDescent="0.2">
      <c r="A99" s="16"/>
      <c r="F99" s="313"/>
      <c r="G99" s="313"/>
      <c r="H99" s="30"/>
      <c r="I99" s="11"/>
      <c r="J99" s="127"/>
      <c r="K99" s="1"/>
    </row>
    <row r="100" spans="1:11" x14ac:dyDescent="0.2">
      <c r="A100" s="16"/>
      <c r="B100" s="4"/>
      <c r="C100" s="20"/>
      <c r="D100" s="4"/>
      <c r="E100" s="1"/>
      <c r="F100" s="21"/>
      <c r="G100" s="93"/>
      <c r="H100" s="30"/>
      <c r="I100" s="11"/>
      <c r="J100" s="127"/>
      <c r="K100" s="1"/>
    </row>
    <row r="101" spans="1:11" x14ac:dyDescent="0.2">
      <c r="A101" s="16"/>
      <c r="B101" s="1"/>
      <c r="C101" s="20"/>
      <c r="D101" s="1"/>
      <c r="E101" s="1"/>
      <c r="F101" s="6"/>
      <c r="G101" s="93"/>
      <c r="H101" s="30"/>
      <c r="I101" s="11"/>
      <c r="J101" s="127"/>
      <c r="K101" s="1"/>
    </row>
    <row r="102" spans="1:11" x14ac:dyDescent="0.2">
      <c r="A102" s="12" t="s">
        <v>244</v>
      </c>
      <c r="B102" s="12"/>
      <c r="C102" s="65"/>
      <c r="D102" s="12" t="s">
        <v>245</v>
      </c>
      <c r="E102" s="24"/>
      <c r="F102" s="34"/>
      <c r="G102" s="130">
        <f>+SUM(G104:G104)</f>
        <v>105000</v>
      </c>
      <c r="H102" s="22">
        <v>1</v>
      </c>
      <c r="I102" s="316">
        <v>105000</v>
      </c>
      <c r="J102" s="124">
        <f>+G102-I102</f>
        <v>0</v>
      </c>
      <c r="K102" s="1"/>
    </row>
    <row r="103" spans="1:11" x14ac:dyDescent="0.2">
      <c r="A103" s="12"/>
      <c r="B103" s="12"/>
      <c r="C103" s="65"/>
      <c r="D103" s="12"/>
      <c r="E103" s="24"/>
      <c r="F103" s="34"/>
      <c r="G103" s="130"/>
      <c r="H103" s="22"/>
      <c r="I103" s="316"/>
      <c r="J103" s="125"/>
      <c r="K103" s="1"/>
    </row>
    <row r="104" spans="1:11" x14ac:dyDescent="0.2">
      <c r="A104" s="12">
        <v>1</v>
      </c>
      <c r="B104" s="313" t="s">
        <v>411</v>
      </c>
      <c r="C104" s="314">
        <v>42154</v>
      </c>
      <c r="D104" s="313" t="s">
        <v>490</v>
      </c>
      <c r="E104" s="3"/>
      <c r="F104" s="315" t="s">
        <v>489</v>
      </c>
      <c r="G104" s="316">
        <v>105000</v>
      </c>
      <c r="H104" s="166" t="s">
        <v>256</v>
      </c>
      <c r="I104" s="18"/>
      <c r="J104" s="125"/>
      <c r="K104" s="1"/>
    </row>
    <row r="105" spans="1:11" x14ac:dyDescent="0.2">
      <c r="A105" s="12"/>
      <c r="B105" s="4"/>
      <c r="C105" s="20"/>
      <c r="D105" s="4"/>
      <c r="E105" s="3"/>
      <c r="F105" s="21"/>
      <c r="G105" s="93"/>
      <c r="H105" s="166"/>
      <c r="I105" s="18"/>
      <c r="J105" s="125"/>
      <c r="K105" s="1"/>
    </row>
    <row r="106" spans="1:11" x14ac:dyDescent="0.2">
      <c r="A106" s="12"/>
      <c r="B106" s="4"/>
      <c r="C106" s="20"/>
      <c r="D106" s="4"/>
      <c r="E106" s="3"/>
      <c r="F106" s="21"/>
      <c r="G106" s="93"/>
      <c r="H106" s="166"/>
      <c r="I106" s="18"/>
      <c r="J106" s="125"/>
      <c r="K106" s="1"/>
    </row>
    <row r="107" spans="1:11" x14ac:dyDescent="0.2">
      <c r="A107" s="14"/>
      <c r="B107" s="14"/>
      <c r="C107" s="331"/>
      <c r="D107" s="364" t="s">
        <v>251</v>
      </c>
      <c r="E107" s="364"/>
      <c r="F107" s="364"/>
      <c r="G107" s="90">
        <f>+G92+G96+G102</f>
        <v>10410114.58</v>
      </c>
      <c r="H107" s="167">
        <f>+H92+H96+H102</f>
        <v>40</v>
      </c>
      <c r="I107" s="18"/>
      <c r="J107" s="125"/>
      <c r="K107" s="1"/>
    </row>
    <row r="108" spans="1:11" ht="12" thickBot="1" x14ac:dyDescent="0.25">
      <c r="A108" s="14"/>
      <c r="B108" s="14"/>
      <c r="C108" s="36"/>
      <c r="D108" s="363" t="s">
        <v>252</v>
      </c>
      <c r="E108" s="363"/>
      <c r="F108" s="363"/>
      <c r="G108" s="326">
        <f>+I92+I96+I102</f>
        <v>10409983.109999999</v>
      </c>
      <c r="H108" s="166"/>
      <c r="I108" s="18"/>
      <c r="J108" s="125"/>
      <c r="K108" s="1"/>
    </row>
    <row r="109" spans="1:11" ht="12" thickTop="1" x14ac:dyDescent="0.2">
      <c r="A109" s="14"/>
      <c r="B109" s="14"/>
      <c r="C109" s="36"/>
      <c r="D109" s="14"/>
      <c r="E109" s="37"/>
      <c r="F109" s="36"/>
      <c r="G109" s="92">
        <f>+G107-G108</f>
        <v>131.47000000067055</v>
      </c>
      <c r="H109" s="22"/>
      <c r="I109" s="11"/>
      <c r="J109" s="125"/>
      <c r="K109" s="1"/>
    </row>
    <row r="110" spans="1:11" x14ac:dyDescent="0.2">
      <c r="A110" s="14"/>
      <c r="B110" s="14"/>
      <c r="C110" s="36"/>
      <c r="D110" s="14"/>
      <c r="E110" s="37"/>
      <c r="F110" s="36"/>
      <c r="G110" s="92"/>
      <c r="H110" s="22"/>
      <c r="I110" s="19"/>
      <c r="J110" s="129"/>
      <c r="K110" s="1"/>
    </row>
    <row r="111" spans="1:11" x14ac:dyDescent="0.2">
      <c r="A111" s="14"/>
      <c r="B111" s="14"/>
      <c r="C111" s="36"/>
      <c r="D111" s="14"/>
      <c r="E111" s="14"/>
      <c r="F111" s="36"/>
      <c r="G111" s="92"/>
      <c r="H111" s="22"/>
      <c r="I111" s="19"/>
      <c r="J111" s="129"/>
      <c r="K111" s="1"/>
    </row>
    <row r="112" spans="1:11" x14ac:dyDescent="0.2">
      <c r="A112" s="14"/>
      <c r="B112" s="14"/>
      <c r="C112" s="36"/>
      <c r="D112" s="14"/>
      <c r="E112" s="14"/>
      <c r="F112" s="36"/>
      <c r="G112" s="92"/>
      <c r="H112" s="22"/>
      <c r="I112" s="19"/>
      <c r="J112" s="129"/>
      <c r="K112" s="1"/>
    </row>
    <row r="113" spans="1:11" x14ac:dyDescent="0.2">
      <c r="A113" s="14"/>
      <c r="B113" s="14"/>
      <c r="C113" s="36"/>
      <c r="D113" s="12" t="s">
        <v>253</v>
      </c>
      <c r="E113" s="24">
        <f>+H92+H96+H102</f>
        <v>40</v>
      </c>
      <c r="F113" s="36"/>
      <c r="G113" s="92"/>
      <c r="H113" s="22"/>
      <c r="I113" s="19"/>
      <c r="J113" s="129"/>
      <c r="K113" s="1"/>
    </row>
    <row r="114" spans="1:11" x14ac:dyDescent="0.2">
      <c r="A114" s="14"/>
      <c r="B114" s="14"/>
      <c r="C114" s="36"/>
      <c r="D114" s="12" t="s">
        <v>254</v>
      </c>
      <c r="E114" s="24">
        <f>+H92</f>
        <v>38</v>
      </c>
      <c r="F114" s="36"/>
      <c r="G114" s="92"/>
      <c r="H114" s="156"/>
      <c r="I114" s="19"/>
      <c r="J114" s="129"/>
      <c r="K114" s="1"/>
    </row>
    <row r="115" spans="1:11" x14ac:dyDescent="0.2">
      <c r="A115" s="14"/>
      <c r="B115" s="14"/>
      <c r="C115" s="36"/>
      <c r="D115" s="12" t="s">
        <v>255</v>
      </c>
      <c r="E115" s="33">
        <f>+H102+H96</f>
        <v>2</v>
      </c>
      <c r="F115" s="36"/>
      <c r="G115" s="92"/>
      <c r="H115" s="22"/>
      <c r="I115" s="8"/>
      <c r="J115" s="129"/>
      <c r="K115" s="1"/>
    </row>
    <row r="116" spans="1:11" x14ac:dyDescent="0.2">
      <c r="A116" s="14"/>
      <c r="B116" s="14"/>
      <c r="C116" s="36"/>
      <c r="D116" s="14"/>
      <c r="E116" s="14"/>
      <c r="F116" s="36"/>
      <c r="G116" s="92"/>
      <c r="H116" s="168"/>
      <c r="I116" s="8"/>
      <c r="J116" s="129"/>
      <c r="K116" s="1"/>
    </row>
    <row r="117" spans="1:11" x14ac:dyDescent="0.2">
      <c r="A117" s="69"/>
      <c r="B117" s="69"/>
      <c r="C117" s="70"/>
      <c r="D117" s="69"/>
      <c r="E117" s="69"/>
      <c r="F117" s="70"/>
      <c r="G117" s="92"/>
      <c r="H117" s="23"/>
      <c r="I117" s="8"/>
      <c r="J117" s="91"/>
      <c r="K117" s="1"/>
    </row>
  </sheetData>
  <mergeCells count="5">
    <mergeCell ref="A2:J2"/>
    <mergeCell ref="A3:J3"/>
    <mergeCell ref="C92:F92"/>
    <mergeCell ref="D108:F108"/>
    <mergeCell ref="D107:F107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H92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workbookViewId="0">
      <selection activeCell="J116" sqref="A1:J116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6.85546875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539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+SUM(G9:G16)</f>
        <v>1654917.61</v>
      </c>
      <c r="H7" s="150">
        <v>8</v>
      </c>
      <c r="I7" s="316">
        <v>1654902.0599999998</v>
      </c>
      <c r="J7" s="124">
        <f>+G7-I7</f>
        <v>15.550000000279397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4" t="s">
        <v>10</v>
      </c>
      <c r="C9" s="20">
        <v>41941</v>
      </c>
      <c r="D9" s="4" t="s">
        <v>11</v>
      </c>
      <c r="E9" s="3"/>
      <c r="F9" s="21" t="s">
        <v>12</v>
      </c>
      <c r="G9" s="93">
        <v>207070.75</v>
      </c>
      <c r="H9" s="150"/>
      <c r="I9" s="11"/>
      <c r="J9" s="125"/>
      <c r="K9" s="1"/>
    </row>
    <row r="10" spans="1:14" x14ac:dyDescent="0.2">
      <c r="A10" s="41">
        <v>2</v>
      </c>
      <c r="B10" s="4" t="s">
        <v>21</v>
      </c>
      <c r="C10" s="20">
        <v>41988</v>
      </c>
      <c r="D10" s="4" t="s">
        <v>6</v>
      </c>
      <c r="E10" s="3"/>
      <c r="F10" s="21" t="s">
        <v>22</v>
      </c>
      <c r="G10" s="93">
        <v>220685.14</v>
      </c>
      <c r="H10" s="150"/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13" t="s">
        <v>427</v>
      </c>
      <c r="C11" s="314">
        <v>42107</v>
      </c>
      <c r="D11" s="313" t="s">
        <v>6</v>
      </c>
      <c r="E11" s="3"/>
      <c r="F11" s="315" t="s">
        <v>425</v>
      </c>
      <c r="G11" s="311">
        <v>183981.62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13" t="s">
        <v>455</v>
      </c>
      <c r="C12" s="314">
        <v>42150</v>
      </c>
      <c r="D12" s="313" t="s">
        <v>451</v>
      </c>
      <c r="E12" s="3"/>
      <c r="F12" s="315" t="s">
        <v>453</v>
      </c>
      <c r="G12" s="316">
        <v>211191.86</v>
      </c>
      <c r="H12" s="150"/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13" t="s">
        <v>456</v>
      </c>
      <c r="C13" s="314">
        <v>42150</v>
      </c>
      <c r="D13" s="313" t="s">
        <v>452</v>
      </c>
      <c r="E13" s="3"/>
      <c r="F13" s="315" t="s">
        <v>454</v>
      </c>
      <c r="G13" s="316">
        <v>207070.75</v>
      </c>
      <c r="H13" s="150" t="s">
        <v>256</v>
      </c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13" t="s">
        <v>494</v>
      </c>
      <c r="C14" s="314">
        <v>42184</v>
      </c>
      <c r="D14" s="313" t="s">
        <v>6</v>
      </c>
      <c r="E14" s="3"/>
      <c r="F14" s="315" t="s">
        <v>492</v>
      </c>
      <c r="G14" s="316">
        <v>242048.97</v>
      </c>
      <c r="H14" s="150"/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13" t="s">
        <v>495</v>
      </c>
      <c r="C15" s="314">
        <v>42185</v>
      </c>
      <c r="D15" s="313" t="s">
        <v>491</v>
      </c>
      <c r="E15" s="3"/>
      <c r="F15" s="315" t="s">
        <v>493</v>
      </c>
      <c r="G15" s="316">
        <v>191433.61</v>
      </c>
      <c r="H15" s="150"/>
      <c r="I15" s="11"/>
      <c r="J15" s="125"/>
      <c r="K15" s="1"/>
      <c r="L15" s="1"/>
      <c r="M15" s="1"/>
      <c r="N15" s="1"/>
    </row>
    <row r="16" spans="1:14" x14ac:dyDescent="0.2">
      <c r="A16" s="41">
        <v>8</v>
      </c>
      <c r="B16" s="313" t="s">
        <v>497</v>
      </c>
      <c r="C16" s="314">
        <v>42185</v>
      </c>
      <c r="D16" s="313" t="s">
        <v>6</v>
      </c>
      <c r="E16" s="3"/>
      <c r="F16" s="315" t="s">
        <v>496</v>
      </c>
      <c r="G16" s="316">
        <v>191434.91</v>
      </c>
      <c r="H16" s="150" t="s">
        <v>257</v>
      </c>
      <c r="I16" s="11"/>
      <c r="J16" s="125"/>
      <c r="K16" s="1"/>
      <c r="L16" s="1"/>
      <c r="M16" s="1"/>
      <c r="N16" s="1"/>
    </row>
    <row r="17" spans="1:14" x14ac:dyDescent="0.2">
      <c r="A17" s="41"/>
      <c r="B17" s="1"/>
      <c r="C17" s="20"/>
      <c r="E17" s="3"/>
      <c r="F17" s="6"/>
      <c r="G17" s="93"/>
      <c r="H17" s="150"/>
      <c r="I17" s="11"/>
      <c r="J17" s="125"/>
      <c r="K17" s="1"/>
      <c r="L17" s="1"/>
      <c r="M17" s="1"/>
      <c r="N17" s="1"/>
    </row>
    <row r="18" spans="1:14" x14ac:dyDescent="0.2">
      <c r="A18" s="45"/>
      <c r="B18" s="14"/>
      <c r="C18" s="44"/>
      <c r="D18" s="46"/>
      <c r="E18" s="36"/>
      <c r="F18" s="47"/>
      <c r="G18" s="92"/>
      <c r="H18" s="150"/>
      <c r="I18" s="11"/>
      <c r="J18" s="125"/>
      <c r="K18" s="1"/>
      <c r="L18" s="1"/>
      <c r="M18" s="1"/>
      <c r="N18" s="1"/>
    </row>
    <row r="19" spans="1:14" x14ac:dyDescent="0.2">
      <c r="A19" s="12" t="s">
        <v>46</v>
      </c>
      <c r="B19" s="12"/>
      <c r="C19" s="44"/>
      <c r="D19" s="12" t="s">
        <v>47</v>
      </c>
      <c r="E19" s="24"/>
      <c r="F19" s="34"/>
      <c r="G19" s="90">
        <f>+SUM(G21:G27)</f>
        <v>2077055.08</v>
      </c>
      <c r="H19" s="150">
        <v>7</v>
      </c>
      <c r="I19" s="316">
        <v>2077055.0799999996</v>
      </c>
      <c r="J19" s="124">
        <f>+G19-I19</f>
        <v>0</v>
      </c>
      <c r="K19" s="1"/>
      <c r="L19" s="1"/>
      <c r="M19" s="1"/>
      <c r="N19" s="1"/>
    </row>
    <row r="20" spans="1:14" x14ac:dyDescent="0.2">
      <c r="A20" s="12"/>
      <c r="B20" s="12"/>
      <c r="C20" s="44"/>
      <c r="D20" s="12"/>
      <c r="E20" s="24"/>
      <c r="F20" s="34"/>
      <c r="G20" s="90"/>
      <c r="H20" s="150"/>
      <c r="I20" s="316"/>
      <c r="J20" s="125"/>
      <c r="K20" s="1"/>
      <c r="L20" s="1"/>
      <c r="M20" s="1"/>
      <c r="N20" s="1"/>
    </row>
    <row r="21" spans="1:14" x14ac:dyDescent="0.2">
      <c r="A21" s="12">
        <v>1</v>
      </c>
      <c r="B21" s="4" t="s">
        <v>53</v>
      </c>
      <c r="C21" s="20">
        <v>41948</v>
      </c>
      <c r="D21" s="4" t="s">
        <v>6</v>
      </c>
      <c r="E21" s="3"/>
      <c r="F21" s="21" t="s">
        <v>54</v>
      </c>
      <c r="G21" s="93">
        <v>260901.78</v>
      </c>
      <c r="H21" s="150" t="s">
        <v>256</v>
      </c>
      <c r="I21" s="11"/>
      <c r="J21" s="125"/>
      <c r="K21" s="1"/>
      <c r="L21" s="1"/>
      <c r="M21" s="1"/>
      <c r="N21" s="1"/>
    </row>
    <row r="22" spans="1:14" x14ac:dyDescent="0.2">
      <c r="A22" s="41">
        <v>2</v>
      </c>
      <c r="B22" s="4" t="s">
        <v>55</v>
      </c>
      <c r="C22" s="20">
        <v>41948</v>
      </c>
      <c r="D22" s="4" t="s">
        <v>6</v>
      </c>
      <c r="E22" s="3"/>
      <c r="F22" s="21" t="s">
        <v>56</v>
      </c>
      <c r="G22" s="93">
        <v>280849.84000000003</v>
      </c>
      <c r="H22" s="150"/>
      <c r="I22" s="11"/>
      <c r="J22" s="125"/>
      <c r="K22" s="1"/>
      <c r="L22" s="1"/>
      <c r="M22" s="1"/>
      <c r="N22" s="1"/>
    </row>
    <row r="23" spans="1:14" x14ac:dyDescent="0.2">
      <c r="A23" s="12">
        <v>3</v>
      </c>
      <c r="B23" s="4" t="s">
        <v>59</v>
      </c>
      <c r="C23" s="20">
        <v>41974</v>
      </c>
      <c r="D23" s="4" t="s">
        <v>6</v>
      </c>
      <c r="E23" s="3"/>
      <c r="F23" s="21" t="s">
        <v>60</v>
      </c>
      <c r="G23" s="93">
        <v>316935.76</v>
      </c>
      <c r="H23" s="150"/>
      <c r="I23" s="11"/>
      <c r="J23" s="125"/>
      <c r="K23" s="1"/>
      <c r="L23" s="1"/>
      <c r="M23" s="1"/>
      <c r="N23" s="1"/>
    </row>
    <row r="24" spans="1:14" x14ac:dyDescent="0.2">
      <c r="A24" s="12">
        <v>4</v>
      </c>
      <c r="B24" s="4" t="s">
        <v>63</v>
      </c>
      <c r="C24" s="20">
        <v>41976</v>
      </c>
      <c r="D24" s="4" t="s">
        <v>6</v>
      </c>
      <c r="E24" s="3"/>
      <c r="F24" s="21" t="s">
        <v>64</v>
      </c>
      <c r="G24" s="93">
        <v>316936.19</v>
      </c>
      <c r="H24" s="150"/>
      <c r="I24" s="11"/>
      <c r="J24" s="125"/>
      <c r="K24" s="1"/>
      <c r="L24" s="1"/>
      <c r="M24" s="1"/>
      <c r="N24" s="1"/>
    </row>
    <row r="25" spans="1:14" x14ac:dyDescent="0.2">
      <c r="A25" s="41">
        <v>5</v>
      </c>
      <c r="B25" s="313" t="s">
        <v>286</v>
      </c>
      <c r="C25" s="314">
        <v>42032</v>
      </c>
      <c r="D25" s="313" t="s">
        <v>6</v>
      </c>
      <c r="E25" s="1"/>
      <c r="F25" s="315" t="s">
        <v>285</v>
      </c>
      <c r="G25" s="316">
        <v>280675.7</v>
      </c>
      <c r="H25" s="151"/>
      <c r="I25" s="1"/>
      <c r="J25" s="126"/>
      <c r="K25" s="10"/>
      <c r="L25" s="1"/>
      <c r="M25" s="10"/>
      <c r="N25" s="2"/>
    </row>
    <row r="26" spans="1:14" x14ac:dyDescent="0.2">
      <c r="A26" s="12">
        <v>6</v>
      </c>
      <c r="B26" s="313" t="s">
        <v>363</v>
      </c>
      <c r="C26" s="314">
        <v>42122</v>
      </c>
      <c r="D26" s="313" t="s">
        <v>431</v>
      </c>
      <c r="E26" s="1"/>
      <c r="F26" s="315" t="s">
        <v>432</v>
      </c>
      <c r="G26" s="316">
        <v>317099.98</v>
      </c>
      <c r="H26" s="151"/>
      <c r="I26" s="1"/>
      <c r="J26" s="126"/>
      <c r="K26" s="10"/>
      <c r="L26" s="1"/>
      <c r="M26" s="10"/>
      <c r="N26" s="2"/>
    </row>
    <row r="27" spans="1:14" x14ac:dyDescent="0.2">
      <c r="A27" s="12">
        <v>7</v>
      </c>
      <c r="B27" s="313" t="s">
        <v>498</v>
      </c>
      <c r="C27" s="314">
        <v>42185</v>
      </c>
      <c r="D27" s="313" t="s">
        <v>298</v>
      </c>
      <c r="E27" s="1"/>
      <c r="F27" s="315" t="s">
        <v>62</v>
      </c>
      <c r="G27" s="316">
        <v>303655.83</v>
      </c>
      <c r="H27" s="151"/>
      <c r="I27" s="1"/>
      <c r="J27" s="126"/>
      <c r="K27" s="10"/>
      <c r="L27" s="1"/>
      <c r="M27" s="10"/>
      <c r="N27" s="2"/>
    </row>
    <row r="28" spans="1:14" x14ac:dyDescent="0.2">
      <c r="A28" s="41"/>
      <c r="C28" s="314"/>
      <c r="E28" s="1"/>
      <c r="G28" s="316"/>
      <c r="H28" s="151"/>
      <c r="I28" s="1"/>
      <c r="J28" s="126"/>
      <c r="K28" s="10"/>
      <c r="L28" s="1"/>
      <c r="M28" s="10"/>
      <c r="N28" s="2"/>
    </row>
    <row r="29" spans="1:14" x14ac:dyDescent="0.2">
      <c r="A29" s="41"/>
      <c r="C29" s="314"/>
      <c r="E29" s="1"/>
      <c r="G29" s="316"/>
      <c r="H29" s="151"/>
      <c r="I29" s="1"/>
      <c r="J29" s="126"/>
      <c r="K29" s="10"/>
      <c r="L29" s="1"/>
      <c r="M29" s="10"/>
      <c r="N29" s="2"/>
    </row>
    <row r="30" spans="1:14" x14ac:dyDescent="0.2">
      <c r="A30" s="14"/>
      <c r="B30" s="1"/>
      <c r="C30" s="20"/>
      <c r="D30" s="1"/>
      <c r="E30" s="3"/>
      <c r="F30" s="6"/>
      <c r="G30" s="93"/>
      <c r="H30" s="150"/>
      <c r="I30" s="11"/>
      <c r="J30" s="125"/>
      <c r="K30" s="1"/>
      <c r="L30" s="1"/>
      <c r="M30" s="1"/>
      <c r="N30" s="1"/>
    </row>
    <row r="31" spans="1:14" x14ac:dyDescent="0.2">
      <c r="A31" s="12" t="s">
        <v>71</v>
      </c>
      <c r="B31" s="12"/>
      <c r="C31" s="44"/>
      <c r="D31" s="12" t="s">
        <v>72</v>
      </c>
      <c r="E31" s="24"/>
      <c r="F31" s="34"/>
      <c r="G31" s="90">
        <f>+SUM(G33:G35)</f>
        <v>848482.73</v>
      </c>
      <c r="H31" s="150">
        <v>3</v>
      </c>
      <c r="I31" s="316">
        <v>848308.47</v>
      </c>
      <c r="J31" s="124">
        <f>+G31-I31</f>
        <v>174.26000000000931</v>
      </c>
      <c r="K31" s="1"/>
      <c r="L31" s="1"/>
      <c r="M31" s="1"/>
      <c r="N31" s="1"/>
    </row>
    <row r="32" spans="1:14" x14ac:dyDescent="0.2">
      <c r="A32" s="12"/>
      <c r="B32" s="12"/>
      <c r="C32" s="44"/>
      <c r="D32" s="12"/>
      <c r="E32" s="24"/>
      <c r="F32" s="34"/>
      <c r="G32" s="90"/>
      <c r="H32" s="150"/>
      <c r="I32" s="316"/>
      <c r="J32" s="125"/>
      <c r="K32" s="1"/>
      <c r="L32" s="1"/>
      <c r="M32" s="1"/>
      <c r="N32" s="1"/>
    </row>
    <row r="33" spans="1:11" x14ac:dyDescent="0.2">
      <c r="A33" s="12">
        <v>2</v>
      </c>
      <c r="B33" s="313" t="s">
        <v>434</v>
      </c>
      <c r="C33" s="314">
        <v>42123</v>
      </c>
      <c r="D33" s="313" t="s">
        <v>433</v>
      </c>
      <c r="E33" s="3"/>
      <c r="F33" s="315" t="s">
        <v>435</v>
      </c>
      <c r="G33" s="316">
        <v>264822.84000000003</v>
      </c>
      <c r="H33" s="150"/>
      <c r="I33" s="27"/>
      <c r="J33" s="125"/>
      <c r="K33" s="1"/>
    </row>
    <row r="34" spans="1:11" x14ac:dyDescent="0.2">
      <c r="A34" s="12">
        <v>3</v>
      </c>
      <c r="B34" s="313" t="s">
        <v>482</v>
      </c>
      <c r="C34" s="314">
        <v>42184</v>
      </c>
      <c r="D34" s="313" t="s">
        <v>500</v>
      </c>
      <c r="F34" s="315" t="s">
        <v>499</v>
      </c>
      <c r="G34" s="316">
        <v>264996.96999999997</v>
      </c>
      <c r="H34" s="150" t="s">
        <v>256</v>
      </c>
      <c r="I34" s="27"/>
      <c r="J34" s="125"/>
      <c r="K34" s="1"/>
    </row>
    <row r="35" spans="1:11" x14ac:dyDescent="0.2">
      <c r="A35" s="12">
        <v>4</v>
      </c>
      <c r="B35" s="313" t="s">
        <v>501</v>
      </c>
      <c r="C35" s="314">
        <v>42185</v>
      </c>
      <c r="D35" s="313" t="s">
        <v>272</v>
      </c>
      <c r="E35" s="1"/>
      <c r="F35" s="315" t="s">
        <v>502</v>
      </c>
      <c r="G35" s="316">
        <v>318662.92</v>
      </c>
      <c r="H35" s="150"/>
      <c r="I35" s="27"/>
      <c r="J35" s="125"/>
      <c r="K35" s="1"/>
    </row>
    <row r="36" spans="1:11" x14ac:dyDescent="0.2">
      <c r="A36" s="12"/>
      <c r="B36" s="4"/>
      <c r="C36" s="20"/>
      <c r="D36" s="4"/>
      <c r="E36" s="1"/>
      <c r="F36" s="21"/>
      <c r="G36" s="316"/>
      <c r="H36" s="150"/>
      <c r="I36" s="27"/>
      <c r="J36" s="125"/>
      <c r="K36" s="1"/>
    </row>
    <row r="37" spans="1:11" x14ac:dyDescent="0.2">
      <c r="A37" s="12"/>
      <c r="B37" s="1"/>
      <c r="C37" s="5"/>
      <c r="D37" s="1"/>
      <c r="E37" s="3"/>
      <c r="F37" s="6"/>
      <c r="G37" s="93"/>
      <c r="H37" s="150"/>
      <c r="I37" s="11"/>
      <c r="J37" s="125"/>
      <c r="K37" s="1"/>
    </row>
    <row r="38" spans="1:11" x14ac:dyDescent="0.2">
      <c r="A38" s="12" t="s">
        <v>93</v>
      </c>
      <c r="B38" s="12"/>
      <c r="C38" s="44"/>
      <c r="D38" s="12" t="s">
        <v>94</v>
      </c>
      <c r="E38" s="24"/>
      <c r="F38" s="34"/>
      <c r="G38" s="90">
        <f>+SUM(G40:G44)</f>
        <v>1946594.29</v>
      </c>
      <c r="H38" s="150">
        <v>5</v>
      </c>
      <c r="I38" s="316">
        <v>1946594.3000000005</v>
      </c>
      <c r="J38" s="124">
        <f>+G38-I38</f>
        <v>-1.0000000474974513E-2</v>
      </c>
      <c r="K38" s="1"/>
    </row>
    <row r="39" spans="1:11" x14ac:dyDescent="0.2">
      <c r="A39" s="12"/>
      <c r="B39" s="12"/>
      <c r="C39" s="44"/>
      <c r="D39" s="12"/>
      <c r="E39" s="24"/>
      <c r="F39" s="34"/>
      <c r="G39" s="90"/>
      <c r="H39" s="150"/>
      <c r="I39" s="316"/>
      <c r="J39" s="125"/>
      <c r="K39" s="1"/>
    </row>
    <row r="40" spans="1:11" x14ac:dyDescent="0.2">
      <c r="A40" s="12">
        <v>1</v>
      </c>
      <c r="B40" s="4" t="s">
        <v>95</v>
      </c>
      <c r="C40" s="5">
        <v>41948</v>
      </c>
      <c r="D40" s="4" t="s">
        <v>6</v>
      </c>
      <c r="E40" s="4"/>
      <c r="F40" s="21" t="s">
        <v>96</v>
      </c>
      <c r="G40" s="93">
        <v>366800.23</v>
      </c>
      <c r="H40" s="150"/>
      <c r="I40" s="11"/>
      <c r="J40" s="90"/>
      <c r="K40" s="1"/>
    </row>
    <row r="41" spans="1:11" x14ac:dyDescent="0.2">
      <c r="A41" s="12">
        <v>2</v>
      </c>
      <c r="B41" s="313" t="s">
        <v>381</v>
      </c>
      <c r="C41" s="314">
        <v>42073</v>
      </c>
      <c r="D41" s="313" t="s">
        <v>380</v>
      </c>
      <c r="E41" s="3"/>
      <c r="F41" s="315" t="s">
        <v>382</v>
      </c>
      <c r="G41" s="316">
        <v>366800.23</v>
      </c>
      <c r="H41" s="150"/>
      <c r="I41" s="11"/>
      <c r="J41" s="90"/>
      <c r="K41" s="1"/>
    </row>
    <row r="42" spans="1:11" x14ac:dyDescent="0.2">
      <c r="A42" s="12">
        <v>3</v>
      </c>
      <c r="B42" s="313" t="s">
        <v>471</v>
      </c>
      <c r="C42" s="314">
        <v>42132</v>
      </c>
      <c r="D42" s="313" t="s">
        <v>470</v>
      </c>
      <c r="E42" s="3"/>
      <c r="F42" s="315" t="s">
        <v>472</v>
      </c>
      <c r="G42" s="316">
        <v>402861.59</v>
      </c>
      <c r="H42" s="150" t="s">
        <v>256</v>
      </c>
      <c r="I42" s="11"/>
      <c r="J42" s="90"/>
      <c r="K42" s="1"/>
    </row>
    <row r="43" spans="1:11" x14ac:dyDescent="0.2">
      <c r="A43" s="12">
        <v>4</v>
      </c>
      <c r="B43" s="313" t="s">
        <v>505</v>
      </c>
      <c r="C43" s="314">
        <v>42156</v>
      </c>
      <c r="D43" s="313" t="s">
        <v>503</v>
      </c>
      <c r="F43" s="315" t="s">
        <v>504</v>
      </c>
      <c r="G43" s="316">
        <v>405066.12</v>
      </c>
      <c r="H43" s="150" t="s">
        <v>257</v>
      </c>
      <c r="I43" s="11"/>
      <c r="J43" s="90"/>
      <c r="K43" s="1"/>
    </row>
    <row r="44" spans="1:11" x14ac:dyDescent="0.2">
      <c r="A44" s="12">
        <v>5</v>
      </c>
      <c r="B44" s="313" t="s">
        <v>318</v>
      </c>
      <c r="C44" s="314">
        <v>42185</v>
      </c>
      <c r="D44" s="313" t="s">
        <v>506</v>
      </c>
      <c r="E44" s="3"/>
      <c r="F44" s="315" t="s">
        <v>507</v>
      </c>
      <c r="G44" s="316">
        <v>405066.12</v>
      </c>
      <c r="H44" s="150" t="s">
        <v>258</v>
      </c>
      <c r="I44" s="11"/>
      <c r="J44" s="90"/>
      <c r="K44" s="1"/>
    </row>
    <row r="45" spans="1:11" x14ac:dyDescent="0.2">
      <c r="A45" s="12"/>
      <c r="B45" s="4"/>
      <c r="C45" s="20"/>
      <c r="D45" s="4"/>
      <c r="E45" s="3"/>
      <c r="F45" s="21"/>
      <c r="G45" s="316"/>
      <c r="H45" s="150"/>
      <c r="I45" s="11"/>
      <c r="J45" s="90"/>
      <c r="K45" s="1"/>
    </row>
    <row r="46" spans="1:11" x14ac:dyDescent="0.2">
      <c r="A46" s="12"/>
      <c r="B46" s="1"/>
      <c r="C46" s="20"/>
      <c r="D46" s="1"/>
      <c r="E46" s="3"/>
      <c r="F46" s="6"/>
      <c r="G46" s="93"/>
      <c r="H46" s="150"/>
      <c r="I46" s="11"/>
      <c r="J46" s="90"/>
      <c r="K46" s="1"/>
    </row>
    <row r="47" spans="1:11" x14ac:dyDescent="0.2">
      <c r="A47" s="12" t="s">
        <v>104</v>
      </c>
      <c r="B47" s="12"/>
      <c r="C47" s="44"/>
      <c r="D47" s="12" t="s">
        <v>105</v>
      </c>
      <c r="E47" s="24"/>
      <c r="F47" s="34"/>
      <c r="G47" s="90">
        <f>+SUM(G49:G50)</f>
        <v>618308.5</v>
      </c>
      <c r="H47" s="150">
        <v>2</v>
      </c>
      <c r="I47" s="316">
        <v>618308.5</v>
      </c>
      <c r="J47" s="124">
        <f>+G47-I47</f>
        <v>0</v>
      </c>
      <c r="K47" s="1"/>
    </row>
    <row r="48" spans="1:11" x14ac:dyDescent="0.2">
      <c r="A48" s="12"/>
      <c r="B48" s="12"/>
      <c r="C48" s="44"/>
      <c r="D48" s="12"/>
      <c r="E48" s="24"/>
      <c r="F48" s="34"/>
      <c r="G48" s="90"/>
      <c r="H48" s="150"/>
      <c r="I48" s="316"/>
      <c r="J48" s="125"/>
      <c r="K48" s="1"/>
    </row>
    <row r="49" spans="1:13" x14ac:dyDescent="0.2">
      <c r="A49" s="12">
        <v>1</v>
      </c>
      <c r="B49" s="313" t="s">
        <v>295</v>
      </c>
      <c r="C49" s="314">
        <v>42026</v>
      </c>
      <c r="D49" s="313" t="s">
        <v>298</v>
      </c>
      <c r="E49" s="3"/>
      <c r="F49" s="315" t="s">
        <v>291</v>
      </c>
      <c r="G49" s="94">
        <v>320826.59000000003</v>
      </c>
      <c r="H49" s="150" t="s">
        <v>256</v>
      </c>
      <c r="I49" s="27"/>
      <c r="J49" s="125"/>
      <c r="K49" s="1"/>
    </row>
    <row r="50" spans="1:13" x14ac:dyDescent="0.2">
      <c r="A50" s="12">
        <v>2</v>
      </c>
      <c r="B50" s="313" t="s">
        <v>296</v>
      </c>
      <c r="C50" s="314">
        <v>42019</v>
      </c>
      <c r="D50" s="313" t="s">
        <v>299</v>
      </c>
      <c r="E50" s="3"/>
      <c r="F50" s="315" t="s">
        <v>292</v>
      </c>
      <c r="G50" s="94">
        <v>297481.90999999997</v>
      </c>
      <c r="H50" s="150"/>
      <c r="I50" s="27"/>
      <c r="J50" s="125"/>
      <c r="K50" s="1"/>
    </row>
    <row r="51" spans="1:13" x14ac:dyDescent="0.2">
      <c r="A51" s="14"/>
      <c r="B51" s="4"/>
      <c r="C51" s="20"/>
      <c r="D51" s="4"/>
      <c r="E51" s="3"/>
      <c r="F51" s="21"/>
      <c r="G51" s="93"/>
      <c r="H51" s="150"/>
      <c r="I51" s="27"/>
      <c r="J51" s="125"/>
      <c r="K51" s="1"/>
    </row>
    <row r="52" spans="1:13" x14ac:dyDescent="0.2">
      <c r="A52" s="14"/>
      <c r="B52" s="14"/>
      <c r="C52" s="44"/>
      <c r="D52" s="14"/>
      <c r="E52" s="14"/>
      <c r="F52" s="36"/>
      <c r="G52" s="92"/>
      <c r="H52" s="150"/>
      <c r="I52" s="11"/>
      <c r="J52" s="125"/>
      <c r="K52" s="1"/>
    </row>
    <row r="53" spans="1:13" x14ac:dyDescent="0.2">
      <c r="A53" s="12" t="s">
        <v>121</v>
      </c>
      <c r="B53" s="12"/>
      <c r="C53" s="44"/>
      <c r="D53" s="12" t="s">
        <v>122</v>
      </c>
      <c r="E53" s="24"/>
      <c r="F53" s="34"/>
      <c r="G53" s="90">
        <f>+SUM(G55:G55)</f>
        <v>343139.34</v>
      </c>
      <c r="H53" s="150">
        <v>1</v>
      </c>
      <c r="I53" s="316">
        <v>343139.33999999991</v>
      </c>
      <c r="J53" s="124">
        <f>+G53-I53</f>
        <v>0</v>
      </c>
      <c r="K53" s="1"/>
    </row>
    <row r="54" spans="1:13" x14ac:dyDescent="0.2">
      <c r="A54" s="12"/>
      <c r="B54" s="12"/>
      <c r="C54" s="44"/>
      <c r="D54" s="12"/>
      <c r="E54" s="24"/>
      <c r="F54" s="34"/>
      <c r="G54" s="90"/>
      <c r="H54" s="150"/>
      <c r="I54" s="316"/>
      <c r="J54" s="125"/>
      <c r="K54" s="1"/>
    </row>
    <row r="55" spans="1:13" x14ac:dyDescent="0.2">
      <c r="A55" s="12">
        <v>1</v>
      </c>
      <c r="B55" s="4" t="s">
        <v>125</v>
      </c>
      <c r="C55" s="20">
        <v>41974</v>
      </c>
      <c r="D55" s="4" t="s">
        <v>6</v>
      </c>
      <c r="E55" s="3"/>
      <c r="F55" s="21" t="s">
        <v>126</v>
      </c>
      <c r="G55" s="93">
        <v>343139.34</v>
      </c>
      <c r="H55" s="150"/>
      <c r="I55" s="11"/>
      <c r="J55" s="125"/>
      <c r="K55" s="1"/>
    </row>
    <row r="56" spans="1:13" x14ac:dyDescent="0.2">
      <c r="A56" s="12"/>
      <c r="B56" s="1"/>
      <c r="C56" s="20"/>
      <c r="D56" s="1"/>
      <c r="E56" s="3"/>
      <c r="F56" s="6"/>
      <c r="G56" s="93"/>
      <c r="H56" s="150"/>
      <c r="I56" s="11"/>
      <c r="J56" s="125"/>
      <c r="K56" s="1"/>
    </row>
    <row r="57" spans="1:13" x14ac:dyDescent="0.2">
      <c r="A57" s="36"/>
      <c r="B57" s="4"/>
      <c r="C57" s="17"/>
      <c r="D57" s="4"/>
      <c r="E57" s="14"/>
      <c r="F57" s="21"/>
      <c r="G57" s="92"/>
      <c r="H57" s="150"/>
      <c r="I57" s="11"/>
      <c r="J57" s="90"/>
      <c r="K57" s="1"/>
    </row>
    <row r="58" spans="1:13" x14ac:dyDescent="0.2">
      <c r="A58" s="12" t="s">
        <v>136</v>
      </c>
      <c r="B58" s="12"/>
      <c r="C58" s="44"/>
      <c r="D58" s="12" t="s">
        <v>137</v>
      </c>
      <c r="E58" s="37"/>
      <c r="F58" s="34"/>
      <c r="G58" s="130">
        <f>+SUM(G60:G60)</f>
        <v>532</v>
      </c>
      <c r="H58" s="150">
        <v>0</v>
      </c>
      <c r="I58" s="317">
        <v>530.72000000003027</v>
      </c>
      <c r="J58" s="124">
        <f>+G58-I58</f>
        <v>1.279999999969732</v>
      </c>
      <c r="K58" s="1"/>
    </row>
    <row r="59" spans="1:13" x14ac:dyDescent="0.2">
      <c r="A59" s="12"/>
      <c r="B59" s="12"/>
      <c r="C59" s="44"/>
      <c r="D59" s="12"/>
      <c r="E59" s="37"/>
      <c r="F59" s="34"/>
      <c r="G59" s="130"/>
      <c r="H59" s="150"/>
      <c r="I59" s="316"/>
      <c r="J59" s="125"/>
      <c r="K59" s="1"/>
    </row>
    <row r="60" spans="1:13" x14ac:dyDescent="0.2">
      <c r="A60" s="12">
        <v>1</v>
      </c>
      <c r="B60" s="4" t="s">
        <v>139</v>
      </c>
      <c r="C60" s="20">
        <v>42000</v>
      </c>
      <c r="D60" s="4" t="s">
        <v>98</v>
      </c>
      <c r="E60" s="3"/>
      <c r="F60" s="21" t="s">
        <v>140</v>
      </c>
      <c r="G60" s="316">
        <v>532</v>
      </c>
      <c r="H60" s="150"/>
      <c r="I60" s="11"/>
      <c r="J60" s="90"/>
      <c r="K60" s="1"/>
      <c r="L60" s="316"/>
      <c r="M60" s="270"/>
    </row>
    <row r="61" spans="1:13" x14ac:dyDescent="0.2">
      <c r="A61" s="14"/>
      <c r="C61" s="314"/>
      <c r="D61" s="4"/>
      <c r="E61" s="3"/>
      <c r="F61" s="21"/>
      <c r="G61" s="316"/>
      <c r="H61" s="150"/>
      <c r="I61" s="11"/>
      <c r="J61" s="90"/>
      <c r="K61" s="1"/>
      <c r="L61" s="316"/>
      <c r="M61" s="270"/>
    </row>
    <row r="62" spans="1:13" x14ac:dyDescent="0.2">
      <c r="A62" s="14"/>
      <c r="B62" s="1"/>
      <c r="C62" s="20"/>
      <c r="D62" s="1"/>
      <c r="E62" s="3"/>
      <c r="F62" s="6"/>
      <c r="G62" s="93"/>
      <c r="H62" s="150"/>
      <c r="I62" s="11"/>
      <c r="J62" s="90"/>
      <c r="K62" s="1"/>
    </row>
    <row r="63" spans="1:13" x14ac:dyDescent="0.2">
      <c r="A63" s="12" t="s">
        <v>141</v>
      </c>
      <c r="B63" s="12"/>
      <c r="C63" s="44"/>
      <c r="D63" s="12" t="s">
        <v>142</v>
      </c>
      <c r="E63" s="24"/>
      <c r="F63" s="34"/>
      <c r="G63" s="90">
        <f>+SUM(G65:G67)</f>
        <v>510587.20999999996</v>
      </c>
      <c r="H63" s="150">
        <v>3</v>
      </c>
      <c r="I63" s="316">
        <v>510622.55000000005</v>
      </c>
      <c r="J63" s="124">
        <f>+G63-I63</f>
        <v>-35.340000000083819</v>
      </c>
      <c r="K63" s="1"/>
    </row>
    <row r="64" spans="1:13" x14ac:dyDescent="0.2">
      <c r="A64" s="12"/>
      <c r="B64" s="12"/>
      <c r="C64" s="44"/>
      <c r="D64" s="12"/>
      <c r="E64" s="24"/>
      <c r="F64" s="34"/>
      <c r="G64" s="90"/>
      <c r="H64" s="150"/>
      <c r="I64" s="316"/>
      <c r="J64" s="125"/>
      <c r="K64" s="1"/>
    </row>
    <row r="65" spans="1:11" x14ac:dyDescent="0.2">
      <c r="A65" s="12">
        <v>1</v>
      </c>
      <c r="B65" s="313" t="s">
        <v>309</v>
      </c>
      <c r="C65" s="314">
        <v>42035</v>
      </c>
      <c r="D65" s="313" t="s">
        <v>6</v>
      </c>
      <c r="E65" s="3"/>
      <c r="F65" s="315" t="s">
        <v>304</v>
      </c>
      <c r="G65" s="316">
        <v>156409.04</v>
      </c>
      <c r="H65" s="150" t="s">
        <v>256</v>
      </c>
      <c r="I65" s="11"/>
      <c r="J65" s="90"/>
      <c r="K65" s="1"/>
    </row>
    <row r="66" spans="1:11" x14ac:dyDescent="0.2">
      <c r="A66" s="12">
        <v>2</v>
      </c>
      <c r="B66" s="313" t="s">
        <v>393</v>
      </c>
      <c r="C66" s="314">
        <v>42094</v>
      </c>
      <c r="D66" s="313" t="s">
        <v>6</v>
      </c>
      <c r="F66" s="315" t="s">
        <v>389</v>
      </c>
      <c r="G66" s="311">
        <v>177356.33</v>
      </c>
      <c r="H66" s="150"/>
      <c r="I66" s="27"/>
      <c r="J66" s="90"/>
      <c r="K66" s="1"/>
    </row>
    <row r="67" spans="1:11" x14ac:dyDescent="0.2">
      <c r="A67" s="12">
        <v>3</v>
      </c>
      <c r="B67" s="313" t="s">
        <v>510</v>
      </c>
      <c r="C67" s="314">
        <v>42171</v>
      </c>
      <c r="D67" s="313" t="s">
        <v>508</v>
      </c>
      <c r="F67" s="315" t="s">
        <v>509</v>
      </c>
      <c r="G67" s="316">
        <v>176821.84</v>
      </c>
      <c r="H67" s="150" t="s">
        <v>257</v>
      </c>
      <c r="I67" s="27"/>
      <c r="J67" s="90"/>
      <c r="K67" s="1"/>
    </row>
    <row r="68" spans="1:11" x14ac:dyDescent="0.2">
      <c r="A68" s="12"/>
      <c r="B68" s="4"/>
      <c r="C68" s="20"/>
      <c r="D68" s="4"/>
      <c r="E68" s="3"/>
      <c r="F68" s="21"/>
      <c r="G68" s="93"/>
      <c r="H68" s="150"/>
      <c r="I68" s="27"/>
      <c r="J68" s="90"/>
      <c r="K68" s="1"/>
    </row>
    <row r="69" spans="1:11" x14ac:dyDescent="0.2">
      <c r="A69" s="12"/>
      <c r="B69" s="4"/>
      <c r="C69" s="20"/>
      <c r="D69" s="4"/>
      <c r="E69" s="3"/>
      <c r="F69" s="21"/>
      <c r="G69" s="93"/>
      <c r="H69" s="150"/>
      <c r="I69" s="27"/>
      <c r="J69" s="90"/>
      <c r="K69" s="1"/>
    </row>
    <row r="70" spans="1:11" x14ac:dyDescent="0.2">
      <c r="A70" s="12" t="s">
        <v>181</v>
      </c>
      <c r="B70" s="12"/>
      <c r="C70" s="44"/>
      <c r="D70" s="12" t="s">
        <v>182</v>
      </c>
      <c r="E70" s="24"/>
      <c r="F70" s="34"/>
      <c r="G70" s="90">
        <f>+SUM(G72:G74)</f>
        <v>-197213.22</v>
      </c>
      <c r="H70" s="150">
        <v>1</v>
      </c>
      <c r="I70" s="316">
        <v>-197190.81</v>
      </c>
      <c r="J70" s="124">
        <f>+G70-I70</f>
        <v>-22.410000000003492</v>
      </c>
      <c r="K70" s="1"/>
    </row>
    <row r="71" spans="1:11" x14ac:dyDescent="0.2">
      <c r="A71" s="12"/>
      <c r="B71" s="12"/>
      <c r="C71" s="44"/>
      <c r="D71" s="12"/>
      <c r="E71" s="24"/>
      <c r="F71" s="34"/>
      <c r="G71" s="90"/>
      <c r="H71" s="150"/>
      <c r="I71" s="316"/>
      <c r="J71" s="125"/>
      <c r="K71" s="1"/>
    </row>
    <row r="72" spans="1:11" x14ac:dyDescent="0.2">
      <c r="A72" s="12">
        <v>1</v>
      </c>
      <c r="B72" s="313" t="s">
        <v>356</v>
      </c>
      <c r="C72" s="314">
        <v>42038</v>
      </c>
      <c r="D72" s="313" t="s">
        <v>354</v>
      </c>
      <c r="E72" s="3"/>
      <c r="F72" s="315" t="s">
        <v>355</v>
      </c>
      <c r="G72" s="94">
        <v>224830.37</v>
      </c>
      <c r="H72" s="150"/>
      <c r="I72" s="18"/>
      <c r="J72" s="125"/>
      <c r="K72" s="1"/>
    </row>
    <row r="73" spans="1:11" x14ac:dyDescent="0.2">
      <c r="A73" s="12">
        <v>2</v>
      </c>
      <c r="B73" s="313" t="s">
        <v>511</v>
      </c>
      <c r="C73" s="314">
        <v>42179</v>
      </c>
      <c r="D73" s="313" t="s">
        <v>512</v>
      </c>
      <c r="E73" s="3"/>
      <c r="F73" s="315" t="s">
        <v>314</v>
      </c>
      <c r="G73" s="316">
        <v>-224830.37</v>
      </c>
      <c r="H73" s="150"/>
      <c r="I73" s="18"/>
      <c r="J73" s="125"/>
      <c r="K73" s="1"/>
    </row>
    <row r="74" spans="1:11" x14ac:dyDescent="0.2">
      <c r="A74" s="12">
        <v>3</v>
      </c>
      <c r="B74" s="313" t="s">
        <v>514</v>
      </c>
      <c r="C74" s="314">
        <v>42157</v>
      </c>
      <c r="D74" s="313" t="s">
        <v>513</v>
      </c>
      <c r="E74" s="3"/>
      <c r="F74" s="315" t="s">
        <v>515</v>
      </c>
      <c r="G74" s="316">
        <v>-197213.22</v>
      </c>
      <c r="H74" s="150" t="s">
        <v>256</v>
      </c>
      <c r="I74" s="18"/>
      <c r="J74" s="125"/>
      <c r="K74" s="1"/>
    </row>
    <row r="75" spans="1:11" x14ac:dyDescent="0.2">
      <c r="A75" s="12"/>
      <c r="C75" s="314"/>
      <c r="E75" s="3"/>
      <c r="H75" s="150"/>
      <c r="I75" s="18"/>
      <c r="J75" s="125"/>
      <c r="K75" s="1"/>
    </row>
    <row r="76" spans="1:11" x14ac:dyDescent="0.2">
      <c r="A76" s="12"/>
      <c r="C76" s="314"/>
      <c r="E76" s="3"/>
      <c r="H76" s="150"/>
      <c r="I76" s="18"/>
      <c r="J76" s="125"/>
      <c r="K76" s="1"/>
    </row>
    <row r="77" spans="1:11" x14ac:dyDescent="0.2">
      <c r="A77" s="12" t="s">
        <v>205</v>
      </c>
      <c r="B77" s="12"/>
      <c r="C77" s="44"/>
      <c r="D77" s="12" t="s">
        <v>206</v>
      </c>
      <c r="E77" s="3"/>
      <c r="G77" s="318">
        <f>+SUM(G78:G80)</f>
        <v>636365.19999999995</v>
      </c>
      <c r="H77" s="150">
        <v>2</v>
      </c>
      <c r="I77" s="18">
        <v>636365.20000000007</v>
      </c>
      <c r="J77" s="124">
        <f>+G77-I77</f>
        <v>0</v>
      </c>
      <c r="K77" s="1"/>
    </row>
    <row r="78" spans="1:11" x14ac:dyDescent="0.2">
      <c r="A78" s="12"/>
      <c r="C78" s="314"/>
      <c r="E78" s="3"/>
      <c r="H78" s="150"/>
      <c r="I78" s="18"/>
      <c r="J78" s="125"/>
      <c r="K78" s="1"/>
    </row>
    <row r="79" spans="1:11" x14ac:dyDescent="0.2">
      <c r="A79" s="12">
        <v>1</v>
      </c>
      <c r="B79" s="313" t="s">
        <v>516</v>
      </c>
      <c r="C79" s="314">
        <v>42185</v>
      </c>
      <c r="D79" s="313" t="s">
        <v>6</v>
      </c>
      <c r="E79" s="3"/>
      <c r="F79" s="315" t="s">
        <v>517</v>
      </c>
      <c r="G79" s="316">
        <v>318282.40999999997</v>
      </c>
      <c r="H79" s="150" t="s">
        <v>256</v>
      </c>
      <c r="I79" s="18"/>
      <c r="J79" s="125"/>
      <c r="K79" s="1"/>
    </row>
    <row r="80" spans="1:11" x14ac:dyDescent="0.2">
      <c r="A80" s="12">
        <v>2</v>
      </c>
      <c r="B80" s="313" t="s">
        <v>518</v>
      </c>
      <c r="C80" s="314">
        <v>42150</v>
      </c>
      <c r="D80" s="313" t="s">
        <v>520</v>
      </c>
      <c r="E80" s="3"/>
      <c r="F80" s="315" t="s">
        <v>519</v>
      </c>
      <c r="G80" s="316">
        <v>318082.78999999998</v>
      </c>
      <c r="H80" s="150"/>
      <c r="I80" s="18"/>
      <c r="J80" s="125"/>
      <c r="K80" s="1"/>
    </row>
    <row r="81" spans="1:11" x14ac:dyDescent="0.2">
      <c r="A81" s="12"/>
      <c r="C81" s="314"/>
      <c r="E81" s="3"/>
      <c r="H81" s="150"/>
      <c r="I81" s="18"/>
      <c r="J81" s="125"/>
      <c r="K81" s="1"/>
    </row>
    <row r="82" spans="1:11" x14ac:dyDescent="0.2">
      <c r="A82" s="12"/>
      <c r="B82" s="1"/>
      <c r="C82" s="20"/>
      <c r="D82" s="1"/>
      <c r="E82" s="24"/>
      <c r="F82" s="6"/>
      <c r="G82" s="93"/>
      <c r="H82" s="150"/>
      <c r="I82" s="49"/>
      <c r="J82" s="125"/>
      <c r="K82" s="1"/>
    </row>
    <row r="83" spans="1:11" x14ac:dyDescent="0.2">
      <c r="A83" s="12" t="s">
        <v>212</v>
      </c>
      <c r="B83" s="12"/>
      <c r="C83" s="44"/>
      <c r="D83" s="12" t="s">
        <v>213</v>
      </c>
      <c r="E83" s="24"/>
      <c r="F83" s="34"/>
      <c r="G83" s="90">
        <f>+SUM(G85:G87)</f>
        <v>492946.08999999997</v>
      </c>
      <c r="H83" s="150">
        <v>3</v>
      </c>
      <c r="I83" s="316">
        <v>492946.08999999997</v>
      </c>
      <c r="J83" s="124">
        <f>+G83-I83</f>
        <v>0</v>
      </c>
      <c r="K83" s="1"/>
    </row>
    <row r="84" spans="1:11" x14ac:dyDescent="0.2">
      <c r="A84" s="12"/>
      <c r="B84" s="12"/>
      <c r="C84" s="44"/>
      <c r="D84" s="12"/>
      <c r="E84" s="24"/>
      <c r="F84" s="34"/>
      <c r="G84" s="90"/>
      <c r="H84" s="150"/>
      <c r="I84" s="316"/>
      <c r="J84" s="125"/>
      <c r="K84" s="1"/>
    </row>
    <row r="85" spans="1:11" x14ac:dyDescent="0.2">
      <c r="A85" s="12">
        <v>1</v>
      </c>
      <c r="B85" s="4" t="s">
        <v>216</v>
      </c>
      <c r="C85" s="5">
        <v>41968</v>
      </c>
      <c r="D85" s="4" t="s">
        <v>6</v>
      </c>
      <c r="E85" s="3"/>
      <c r="F85" s="21" t="s">
        <v>217</v>
      </c>
      <c r="G85" s="93">
        <v>164109.04</v>
      </c>
      <c r="H85" s="150" t="s">
        <v>256</v>
      </c>
      <c r="I85" s="11"/>
      <c r="J85" s="125"/>
      <c r="K85" s="1"/>
    </row>
    <row r="86" spans="1:11" x14ac:dyDescent="0.2">
      <c r="A86" s="12">
        <v>2</v>
      </c>
      <c r="B86" s="313" t="s">
        <v>521</v>
      </c>
      <c r="C86" s="314">
        <v>42172</v>
      </c>
      <c r="D86" s="313" t="s">
        <v>6</v>
      </c>
      <c r="F86" s="315" t="s">
        <v>522</v>
      </c>
      <c r="G86" s="316">
        <v>164790.07999999999</v>
      </c>
      <c r="H86" s="150"/>
      <c r="I86" s="11"/>
      <c r="J86" s="127"/>
      <c r="K86" s="1"/>
    </row>
    <row r="87" spans="1:11" x14ac:dyDescent="0.2">
      <c r="A87" s="12">
        <v>3</v>
      </c>
      <c r="B87" s="313" t="s">
        <v>523</v>
      </c>
      <c r="C87" s="314">
        <v>42185</v>
      </c>
      <c r="D87" s="313" t="s">
        <v>524</v>
      </c>
      <c r="F87" s="315" t="s">
        <v>525</v>
      </c>
      <c r="G87" s="316">
        <v>164046.97</v>
      </c>
      <c r="H87" s="150"/>
      <c r="I87" s="11"/>
      <c r="J87" s="127"/>
      <c r="K87" s="1"/>
    </row>
    <row r="88" spans="1:11" x14ac:dyDescent="0.2">
      <c r="A88" s="12"/>
      <c r="F88" s="313"/>
      <c r="G88" s="313"/>
      <c r="H88" s="150"/>
      <c r="I88" s="11"/>
      <c r="J88" s="127"/>
      <c r="K88" s="1"/>
    </row>
    <row r="89" spans="1:11" x14ac:dyDescent="0.2">
      <c r="B89" s="14"/>
      <c r="C89" s="58"/>
      <c r="D89" s="14"/>
      <c r="E89" s="37"/>
      <c r="F89" s="36"/>
      <c r="G89" s="92"/>
      <c r="H89" s="150"/>
      <c r="I89" s="11"/>
      <c r="J89" s="127"/>
      <c r="K89" s="1"/>
    </row>
    <row r="90" spans="1:11" x14ac:dyDescent="0.2">
      <c r="A90" s="14"/>
      <c r="B90" s="14"/>
      <c r="C90" s="362" t="s">
        <v>227</v>
      </c>
      <c r="D90" s="362"/>
      <c r="E90" s="362"/>
      <c r="F90" s="362"/>
      <c r="G90" s="90">
        <f>+G83+G77+G70+G63+G58+G53+G47+G38+G31+G19+G7</f>
        <v>8931714.8300000001</v>
      </c>
      <c r="H90" s="150">
        <f>+SUM(H6:H83)</f>
        <v>35</v>
      </c>
      <c r="I90" s="11">
        <f>+I83+I77+I70+I63+I58+I53+I47+I38+I31+I19+I7</f>
        <v>8931581.5</v>
      </c>
      <c r="J90" s="124">
        <f>+G90-I90</f>
        <v>133.33000000007451</v>
      </c>
      <c r="K90" s="1"/>
    </row>
    <row r="91" spans="1:11" x14ac:dyDescent="0.2">
      <c r="A91" s="14"/>
      <c r="B91" s="14"/>
      <c r="C91" s="33"/>
      <c r="D91" s="33"/>
      <c r="E91" s="33"/>
      <c r="F91" s="34"/>
      <c r="G91" s="90"/>
      <c r="H91" s="150"/>
      <c r="I91" s="11"/>
      <c r="J91" s="125"/>
      <c r="K91" s="1"/>
    </row>
    <row r="92" spans="1:11" x14ac:dyDescent="0.2">
      <c r="A92" s="14"/>
      <c r="B92" s="14"/>
      <c r="C92" s="33"/>
      <c r="D92" s="33"/>
      <c r="E92" s="33"/>
      <c r="F92" s="34"/>
      <c r="G92" s="90"/>
      <c r="H92" s="150"/>
      <c r="I92" s="11"/>
      <c r="J92" s="125"/>
      <c r="K92" s="1"/>
    </row>
    <row r="93" spans="1:11" x14ac:dyDescent="0.2">
      <c r="A93" s="14"/>
      <c r="B93" s="14"/>
      <c r="C93" s="36"/>
      <c r="D93" s="14"/>
      <c r="E93" s="14"/>
      <c r="F93" s="36"/>
      <c r="G93" s="92"/>
      <c r="H93" s="22"/>
      <c r="I93" s="11"/>
      <c r="J93" s="127"/>
      <c r="K93" s="1"/>
    </row>
    <row r="94" spans="1:11" x14ac:dyDescent="0.2">
      <c r="A94" s="16" t="s">
        <v>228</v>
      </c>
      <c r="B94" s="16"/>
      <c r="C94" s="59"/>
      <c r="D94" s="16" t="s">
        <v>229</v>
      </c>
      <c r="E94" s="60"/>
      <c r="F94" s="111"/>
      <c r="G94" s="90">
        <f>+SUM(G96:G97)</f>
        <v>397051.72</v>
      </c>
      <c r="H94" s="23">
        <v>2</v>
      </c>
      <c r="I94" s="316">
        <v>397051.72</v>
      </c>
      <c r="J94" s="128">
        <f>+G94-I94</f>
        <v>0</v>
      </c>
      <c r="K94" s="1"/>
    </row>
    <row r="95" spans="1:11" x14ac:dyDescent="0.2">
      <c r="A95" s="16"/>
      <c r="B95" s="16"/>
      <c r="C95" s="59"/>
      <c r="D95" s="16"/>
      <c r="E95" s="60"/>
      <c r="F95" s="111"/>
      <c r="G95" s="90"/>
      <c r="H95" s="23"/>
      <c r="I95" s="316"/>
      <c r="J95" s="127"/>
      <c r="K95" s="1"/>
    </row>
    <row r="96" spans="1:11" x14ac:dyDescent="0.2">
      <c r="A96" s="16">
        <v>2</v>
      </c>
      <c r="B96" s="313" t="s">
        <v>10</v>
      </c>
      <c r="C96" s="314">
        <v>42185</v>
      </c>
      <c r="D96" s="313" t="s">
        <v>528</v>
      </c>
      <c r="E96" s="1"/>
      <c r="F96" s="315" t="s">
        <v>527</v>
      </c>
      <c r="G96" s="316">
        <v>188000</v>
      </c>
      <c r="H96" s="30" t="s">
        <v>257</v>
      </c>
      <c r="I96" s="11"/>
      <c r="J96" s="127"/>
      <c r="K96" s="1"/>
    </row>
    <row r="97" spans="1:11" x14ac:dyDescent="0.2">
      <c r="A97" s="16">
        <v>3</v>
      </c>
      <c r="B97" s="313" t="s">
        <v>529</v>
      </c>
      <c r="C97" s="314">
        <v>42160</v>
      </c>
      <c r="D97" s="313" t="s">
        <v>503</v>
      </c>
      <c r="E97" s="1"/>
      <c r="F97" s="315" t="s">
        <v>526</v>
      </c>
      <c r="G97" s="316">
        <v>209051.72</v>
      </c>
      <c r="H97" s="30" t="s">
        <v>256</v>
      </c>
      <c r="I97" s="11"/>
      <c r="J97" s="127"/>
      <c r="K97" s="1"/>
    </row>
    <row r="98" spans="1:11" x14ac:dyDescent="0.2">
      <c r="A98" s="16"/>
      <c r="F98" s="313"/>
      <c r="G98" s="313"/>
      <c r="H98" s="30"/>
      <c r="I98" s="11"/>
      <c r="J98" s="127"/>
      <c r="K98" s="1"/>
    </row>
    <row r="99" spans="1:11" x14ac:dyDescent="0.2">
      <c r="A99" s="16"/>
      <c r="B99" s="4"/>
      <c r="C99" s="20"/>
      <c r="D99" s="4"/>
      <c r="E99" s="1"/>
      <c r="F99" s="21"/>
      <c r="G99" s="93"/>
      <c r="H99" s="30"/>
      <c r="I99" s="11"/>
      <c r="J99" s="127"/>
      <c r="K99" s="1"/>
    </row>
    <row r="100" spans="1:11" x14ac:dyDescent="0.2">
      <c r="A100" s="16"/>
      <c r="B100" s="1"/>
      <c r="C100" s="20"/>
      <c r="D100" s="1"/>
      <c r="E100" s="1"/>
      <c r="F100" s="6"/>
      <c r="G100" s="93"/>
      <c r="H100" s="30"/>
      <c r="I100" s="11"/>
      <c r="J100" s="127"/>
      <c r="K100" s="1"/>
    </row>
    <row r="101" spans="1:11" x14ac:dyDescent="0.2">
      <c r="A101" s="12" t="s">
        <v>244</v>
      </c>
      <c r="B101" s="12"/>
      <c r="C101" s="65"/>
      <c r="D101" s="12" t="s">
        <v>245</v>
      </c>
      <c r="E101" s="24"/>
      <c r="F101" s="34"/>
      <c r="G101" s="130">
        <f>+SUM(G103:G105)</f>
        <v>324655.2</v>
      </c>
      <c r="H101" s="22">
        <v>3</v>
      </c>
      <c r="I101" s="316">
        <v>324655.2</v>
      </c>
      <c r="J101" s="124">
        <f>+G101-I101</f>
        <v>0</v>
      </c>
      <c r="K101" s="1"/>
    </row>
    <row r="102" spans="1:11" x14ac:dyDescent="0.2">
      <c r="A102" s="12"/>
      <c r="B102" s="12"/>
      <c r="C102" s="65"/>
      <c r="D102" s="12"/>
      <c r="E102" s="24"/>
      <c r="F102" s="34"/>
      <c r="G102" s="130"/>
      <c r="H102" s="22"/>
      <c r="I102" s="316"/>
      <c r="J102" s="125"/>
      <c r="K102" s="1"/>
    </row>
    <row r="103" spans="1:11" x14ac:dyDescent="0.2">
      <c r="A103" s="12">
        <v>1</v>
      </c>
      <c r="B103" s="313" t="s">
        <v>530</v>
      </c>
      <c r="C103" s="314">
        <v>42171</v>
      </c>
      <c r="D103" s="313" t="s">
        <v>532</v>
      </c>
      <c r="E103" s="3"/>
      <c r="F103" s="315" t="s">
        <v>531</v>
      </c>
      <c r="G103" s="316">
        <v>120000</v>
      </c>
      <c r="H103" s="166" t="s">
        <v>256</v>
      </c>
      <c r="I103" s="18"/>
      <c r="J103" s="125"/>
      <c r="K103" s="1"/>
    </row>
    <row r="104" spans="1:11" x14ac:dyDescent="0.2">
      <c r="A104" s="12">
        <v>2</v>
      </c>
      <c r="B104" s="313" t="s">
        <v>537</v>
      </c>
      <c r="C104" s="314">
        <v>42178</v>
      </c>
      <c r="D104" s="313" t="s">
        <v>535</v>
      </c>
      <c r="E104" s="3"/>
      <c r="F104" s="315" t="s">
        <v>533</v>
      </c>
      <c r="G104" s="316">
        <v>89655.2</v>
      </c>
      <c r="H104" s="166" t="s">
        <v>257</v>
      </c>
      <c r="I104" s="18"/>
      <c r="J104" s="125"/>
      <c r="K104" s="1"/>
    </row>
    <row r="105" spans="1:11" x14ac:dyDescent="0.2">
      <c r="A105" s="12">
        <v>3</v>
      </c>
      <c r="B105" s="313" t="s">
        <v>538</v>
      </c>
      <c r="C105" s="314">
        <v>42185</v>
      </c>
      <c r="D105" s="313" t="s">
        <v>536</v>
      </c>
      <c r="E105" s="3"/>
      <c r="F105" s="315" t="s">
        <v>534</v>
      </c>
      <c r="G105" s="316">
        <v>115000</v>
      </c>
      <c r="H105" s="166" t="s">
        <v>258</v>
      </c>
      <c r="I105" s="18"/>
      <c r="J105" s="125"/>
      <c r="K105" s="1"/>
    </row>
    <row r="106" spans="1:11" x14ac:dyDescent="0.2">
      <c r="A106" s="12"/>
      <c r="B106" s="4"/>
      <c r="C106" s="20"/>
      <c r="D106" s="4"/>
      <c r="E106" s="3"/>
      <c r="F106" s="21"/>
      <c r="G106" s="316"/>
      <c r="H106" s="166"/>
      <c r="I106" s="18"/>
      <c r="J106" s="125"/>
      <c r="K106" s="1"/>
    </row>
    <row r="107" spans="1:11" x14ac:dyDescent="0.2">
      <c r="A107" s="12"/>
      <c r="B107" s="4"/>
      <c r="C107" s="20"/>
      <c r="D107" s="4"/>
      <c r="E107" s="3"/>
      <c r="F107" s="21"/>
      <c r="G107" s="93"/>
      <c r="H107" s="166"/>
      <c r="I107" s="18"/>
      <c r="J107" s="125"/>
      <c r="K107" s="1"/>
    </row>
    <row r="108" spans="1:11" x14ac:dyDescent="0.2">
      <c r="A108" s="14"/>
      <c r="B108" s="14"/>
      <c r="C108" s="362" t="s">
        <v>251</v>
      </c>
      <c r="D108" s="362"/>
      <c r="E108" s="362"/>
      <c r="F108" s="362"/>
      <c r="G108" s="90">
        <f>+G90+G94+G101</f>
        <v>9653421.75</v>
      </c>
      <c r="H108" s="167">
        <f>+H90+H94+H101</f>
        <v>40</v>
      </c>
      <c r="I108" s="18"/>
      <c r="J108" s="125"/>
      <c r="K108" s="1"/>
    </row>
    <row r="109" spans="1:11" ht="12" thickBot="1" x14ac:dyDescent="0.25">
      <c r="A109" s="14"/>
      <c r="B109" s="14"/>
      <c r="C109" s="36"/>
      <c r="D109" s="362" t="s">
        <v>252</v>
      </c>
      <c r="E109" s="362"/>
      <c r="F109" s="36"/>
      <c r="G109" s="326">
        <f>+I90+I94+I101</f>
        <v>9653288.4199999999</v>
      </c>
      <c r="H109" s="166"/>
      <c r="I109" s="18"/>
      <c r="J109" s="125"/>
      <c r="K109" s="1"/>
    </row>
    <row r="110" spans="1:11" ht="12" thickTop="1" x14ac:dyDescent="0.2">
      <c r="A110" s="14"/>
      <c r="B110" s="14"/>
      <c r="C110" s="36"/>
      <c r="D110" s="14"/>
      <c r="E110" s="37"/>
      <c r="F110" s="36"/>
      <c r="G110" s="92">
        <f>+G108-G109</f>
        <v>133.33000000007451</v>
      </c>
      <c r="H110" s="22"/>
      <c r="I110" s="11"/>
      <c r="J110" s="125"/>
      <c r="K110" s="1"/>
    </row>
    <row r="111" spans="1:11" x14ac:dyDescent="0.2">
      <c r="A111" s="14"/>
      <c r="B111" s="14"/>
      <c r="C111" s="36"/>
      <c r="D111" s="14"/>
      <c r="E111" s="37"/>
      <c r="F111" s="36"/>
      <c r="G111" s="92"/>
      <c r="H111" s="22"/>
      <c r="I111" s="19"/>
      <c r="J111" s="129"/>
      <c r="K111" s="1"/>
    </row>
    <row r="112" spans="1:11" x14ac:dyDescent="0.2">
      <c r="A112" s="14"/>
      <c r="B112" s="14"/>
      <c r="C112" s="36"/>
      <c r="D112" s="14"/>
      <c r="E112" s="14"/>
      <c r="F112" s="36"/>
      <c r="G112" s="92"/>
      <c r="H112" s="22"/>
      <c r="I112" s="19"/>
      <c r="J112" s="129"/>
      <c r="K112" s="1"/>
    </row>
    <row r="113" spans="1:11" x14ac:dyDescent="0.2">
      <c r="A113" s="14"/>
      <c r="B113" s="14"/>
      <c r="C113" s="36"/>
      <c r="D113" s="14"/>
      <c r="E113" s="14"/>
      <c r="F113" s="36"/>
      <c r="G113" s="92"/>
      <c r="H113" s="22"/>
      <c r="I113" s="19"/>
      <c r="J113" s="129"/>
      <c r="K113" s="1"/>
    </row>
    <row r="114" spans="1:11" x14ac:dyDescent="0.2">
      <c r="A114" s="14"/>
      <c r="B114" s="14"/>
      <c r="C114" s="36"/>
      <c r="D114" s="12" t="s">
        <v>253</v>
      </c>
      <c r="E114" s="24">
        <f>+H90+H94+H101</f>
        <v>40</v>
      </c>
      <c r="F114" s="36"/>
      <c r="G114" s="92"/>
      <c r="H114" s="22"/>
      <c r="I114" s="19"/>
      <c r="J114" s="129"/>
      <c r="K114" s="1"/>
    </row>
    <row r="115" spans="1:11" x14ac:dyDescent="0.2">
      <c r="A115" s="14"/>
      <c r="B115" s="14"/>
      <c r="C115" s="36"/>
      <c r="D115" s="12" t="s">
        <v>254</v>
      </c>
      <c r="E115" s="24">
        <f>+H90</f>
        <v>35</v>
      </c>
      <c r="F115" s="36"/>
      <c r="G115" s="92"/>
      <c r="H115" s="156"/>
      <c r="I115" s="19"/>
      <c r="J115" s="129"/>
      <c r="K115" s="1"/>
    </row>
    <row r="116" spans="1:11" x14ac:dyDescent="0.2">
      <c r="A116" s="14"/>
      <c r="B116" s="14"/>
      <c r="C116" s="36"/>
      <c r="D116" s="12" t="s">
        <v>255</v>
      </c>
      <c r="E116" s="33">
        <f>+H101+H94</f>
        <v>5</v>
      </c>
      <c r="F116" s="36"/>
      <c r="G116" s="92"/>
      <c r="H116" s="22"/>
      <c r="I116" s="8"/>
      <c r="J116" s="129"/>
      <c r="K116" s="1"/>
    </row>
    <row r="117" spans="1:11" x14ac:dyDescent="0.2">
      <c r="A117" s="14"/>
      <c r="B117" s="14"/>
      <c r="C117" s="36"/>
      <c r="D117" s="14"/>
      <c r="E117" s="14"/>
      <c r="F117" s="36"/>
      <c r="G117" s="92"/>
      <c r="H117" s="168"/>
      <c r="I117" s="8"/>
      <c r="J117" s="129"/>
      <c r="K117" s="1"/>
    </row>
    <row r="118" spans="1:11" x14ac:dyDescent="0.2">
      <c r="A118" s="69"/>
      <c r="B118" s="69"/>
      <c r="C118" s="70"/>
      <c r="D118" s="69"/>
      <c r="E118" s="69"/>
      <c r="F118" s="70"/>
      <c r="G118" s="92"/>
      <c r="H118" s="23"/>
      <c r="I118" s="8"/>
      <c r="J118" s="91"/>
      <c r="K118" s="1"/>
    </row>
  </sheetData>
  <mergeCells count="5">
    <mergeCell ref="A2:J2"/>
    <mergeCell ref="A3:J3"/>
    <mergeCell ref="C90:F90"/>
    <mergeCell ref="C108:F108"/>
    <mergeCell ref="D109:E109"/>
  </mergeCells>
  <printOptions gridLines="1"/>
  <pageMargins left="0.70866141732283472" right="0.70866141732283472" top="0.74803149606299213" bottom="0.74803149606299213" header="0.31496062992125984" footer="0.31496062992125984"/>
  <pageSetup scale="88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workbookViewId="0">
      <selection activeCell="J146" sqref="A1:J146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8.140625" style="316" bestFit="1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540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+SUM(G9:G25)</f>
        <v>3520855.8200000008</v>
      </c>
      <c r="H7" s="150">
        <v>17</v>
      </c>
      <c r="I7" s="316">
        <v>3520838.9700000007</v>
      </c>
      <c r="J7" s="124">
        <f>+G7-I7</f>
        <v>16.850000000093132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4" t="s">
        <v>10</v>
      </c>
      <c r="C9" s="20">
        <v>41941</v>
      </c>
      <c r="D9" s="4" t="s">
        <v>11</v>
      </c>
      <c r="E9" s="3"/>
      <c r="F9" s="21" t="s">
        <v>12</v>
      </c>
      <c r="G9" s="93">
        <v>207070.75</v>
      </c>
      <c r="H9" s="150"/>
      <c r="I9" s="11"/>
      <c r="J9" s="125"/>
      <c r="K9" s="1"/>
    </row>
    <row r="10" spans="1:14" x14ac:dyDescent="0.2">
      <c r="A10" s="41">
        <v>2</v>
      </c>
      <c r="B10" s="4" t="s">
        <v>21</v>
      </c>
      <c r="C10" s="20">
        <v>41988</v>
      </c>
      <c r="D10" s="4" t="s">
        <v>6</v>
      </c>
      <c r="E10" s="3"/>
      <c r="F10" s="21" t="s">
        <v>22</v>
      </c>
      <c r="G10" s="93">
        <v>220685.14</v>
      </c>
      <c r="H10" s="150" t="s">
        <v>257</v>
      </c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13" t="s">
        <v>427</v>
      </c>
      <c r="C11" s="314">
        <v>42107</v>
      </c>
      <c r="D11" s="313" t="s">
        <v>6</v>
      </c>
      <c r="E11" s="3"/>
      <c r="F11" s="315" t="s">
        <v>425</v>
      </c>
      <c r="G11" s="311">
        <v>183981.62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13" t="s">
        <v>455</v>
      </c>
      <c r="C12" s="314">
        <v>42150</v>
      </c>
      <c r="D12" s="313" t="s">
        <v>451</v>
      </c>
      <c r="E12" s="3"/>
      <c r="F12" s="315" t="s">
        <v>453</v>
      </c>
      <c r="G12" s="316">
        <v>211191.86</v>
      </c>
      <c r="H12" s="150" t="s">
        <v>256</v>
      </c>
      <c r="I12" s="11"/>
      <c r="J12" s="125"/>
      <c r="K12" s="1"/>
      <c r="L12" s="1"/>
      <c r="M12" s="1"/>
      <c r="N12" s="1"/>
    </row>
    <row r="13" spans="1:14" x14ac:dyDescent="0.2">
      <c r="A13" s="41">
        <v>5</v>
      </c>
      <c r="B13" s="313" t="s">
        <v>494</v>
      </c>
      <c r="C13" s="314">
        <v>42184</v>
      </c>
      <c r="D13" s="313" t="s">
        <v>6</v>
      </c>
      <c r="E13" s="3"/>
      <c r="F13" s="315" t="s">
        <v>492</v>
      </c>
      <c r="G13" s="316">
        <v>242048.97</v>
      </c>
      <c r="H13" s="150"/>
      <c r="I13" s="11"/>
      <c r="J13" s="125"/>
      <c r="K13" s="1"/>
      <c r="L13" s="1"/>
      <c r="M13" s="1"/>
      <c r="N13" s="1"/>
    </row>
    <row r="14" spans="1:14" x14ac:dyDescent="0.2">
      <c r="A14" s="41">
        <v>6</v>
      </c>
      <c r="B14" s="313" t="s">
        <v>495</v>
      </c>
      <c r="C14" s="314">
        <v>42185</v>
      </c>
      <c r="D14" s="313" t="s">
        <v>491</v>
      </c>
      <c r="E14" s="3"/>
      <c r="F14" s="315" t="s">
        <v>493</v>
      </c>
      <c r="G14" s="316">
        <v>191433.61</v>
      </c>
      <c r="H14" s="150"/>
      <c r="I14" s="11"/>
      <c r="J14" s="125"/>
      <c r="K14" s="1"/>
      <c r="L14" s="1"/>
      <c r="M14" s="1"/>
      <c r="N14" s="1"/>
    </row>
    <row r="15" spans="1:14" x14ac:dyDescent="0.2">
      <c r="A15" s="41">
        <v>7</v>
      </c>
      <c r="B15" s="327" t="s">
        <v>789</v>
      </c>
      <c r="C15" s="328">
        <v>42216</v>
      </c>
      <c r="D15" s="327" t="s">
        <v>983</v>
      </c>
      <c r="E15" s="329"/>
      <c r="F15" s="315" t="s">
        <v>633</v>
      </c>
      <c r="G15" s="329">
        <v>191434.91</v>
      </c>
      <c r="H15" s="150" t="s">
        <v>258</v>
      </c>
      <c r="I15" s="11"/>
      <c r="J15" s="125"/>
      <c r="K15" s="1"/>
      <c r="L15" s="1"/>
      <c r="M15" s="1"/>
      <c r="N15" s="1"/>
    </row>
    <row r="16" spans="1:14" x14ac:dyDescent="0.2">
      <c r="A16" s="41">
        <v>8</v>
      </c>
      <c r="B16" s="313" t="s">
        <v>553</v>
      </c>
      <c r="C16" s="314">
        <v>42208</v>
      </c>
      <c r="D16" s="313" t="s">
        <v>541</v>
      </c>
      <c r="E16" s="3"/>
      <c r="F16" s="315" t="s">
        <v>339</v>
      </c>
      <c r="G16" s="316">
        <v>207461.08</v>
      </c>
      <c r="H16" s="150"/>
      <c r="I16" s="11"/>
      <c r="J16" s="125"/>
      <c r="K16" s="1"/>
      <c r="L16" s="1"/>
      <c r="M16" s="1"/>
      <c r="N16" s="1"/>
    </row>
    <row r="17" spans="1:14" x14ac:dyDescent="0.2">
      <c r="A17" s="41">
        <v>9</v>
      </c>
      <c r="B17" s="313" t="s">
        <v>554</v>
      </c>
      <c r="C17" s="314">
        <v>42208</v>
      </c>
      <c r="D17" s="313" t="s">
        <v>542</v>
      </c>
      <c r="E17" s="3"/>
      <c r="F17" s="315" t="s">
        <v>544</v>
      </c>
      <c r="G17" s="316">
        <v>207461.08</v>
      </c>
      <c r="H17" s="150"/>
      <c r="I17" s="11"/>
      <c r="J17" s="125"/>
      <c r="K17" s="1"/>
      <c r="L17" s="1"/>
      <c r="M17" s="1"/>
      <c r="N17" s="1"/>
    </row>
    <row r="18" spans="1:14" x14ac:dyDescent="0.2">
      <c r="A18" s="41">
        <v>10</v>
      </c>
      <c r="B18" s="313" t="s">
        <v>222</v>
      </c>
      <c r="C18" s="314">
        <v>42191</v>
      </c>
      <c r="D18" s="313" t="s">
        <v>543</v>
      </c>
      <c r="E18" s="3"/>
      <c r="F18" s="315" t="s">
        <v>545</v>
      </c>
      <c r="G18" s="316">
        <v>209523.35</v>
      </c>
      <c r="H18" s="150" t="s">
        <v>259</v>
      </c>
      <c r="I18" s="11"/>
      <c r="J18" s="125"/>
      <c r="K18" s="1"/>
      <c r="L18" s="1"/>
      <c r="M18" s="1"/>
      <c r="N18" s="1"/>
    </row>
    <row r="19" spans="1:14" x14ac:dyDescent="0.2">
      <c r="A19" s="41">
        <v>11</v>
      </c>
      <c r="B19" s="313" t="s">
        <v>176</v>
      </c>
      <c r="C19" s="314">
        <v>42215</v>
      </c>
      <c r="D19" s="313" t="s">
        <v>6</v>
      </c>
      <c r="E19" s="3"/>
      <c r="F19" s="315" t="s">
        <v>546</v>
      </c>
      <c r="G19" s="316">
        <v>209521.64</v>
      </c>
      <c r="H19" s="150"/>
      <c r="I19" s="11"/>
      <c r="J19" s="125"/>
      <c r="K19" s="1"/>
      <c r="L19" s="1"/>
      <c r="M19" s="1"/>
      <c r="N19" s="1"/>
    </row>
    <row r="20" spans="1:14" x14ac:dyDescent="0.2">
      <c r="A20" s="41">
        <v>12</v>
      </c>
      <c r="B20" s="313" t="s">
        <v>224</v>
      </c>
      <c r="C20" s="314">
        <v>42215</v>
      </c>
      <c r="D20" s="313" t="s">
        <v>6</v>
      </c>
      <c r="E20" s="3"/>
      <c r="F20" s="315" t="s">
        <v>547</v>
      </c>
      <c r="G20" s="316">
        <v>209521.64</v>
      </c>
      <c r="H20" s="150"/>
      <c r="I20" s="11"/>
      <c r="J20" s="125"/>
      <c r="K20" s="1"/>
      <c r="L20" s="1"/>
      <c r="M20" s="1"/>
      <c r="N20" s="1"/>
    </row>
    <row r="21" spans="1:14" x14ac:dyDescent="0.2">
      <c r="A21" s="41">
        <v>13</v>
      </c>
      <c r="B21" s="313" t="s">
        <v>133</v>
      </c>
      <c r="C21" s="314">
        <v>42215</v>
      </c>
      <c r="D21" s="313" t="s">
        <v>6</v>
      </c>
      <c r="E21" s="3"/>
      <c r="F21" s="315" t="s">
        <v>548</v>
      </c>
      <c r="G21" s="316">
        <v>209521.64</v>
      </c>
      <c r="H21" s="150"/>
      <c r="I21" s="11"/>
      <c r="J21" s="125"/>
      <c r="K21" s="1"/>
      <c r="L21" s="1"/>
      <c r="M21" s="1"/>
      <c r="N21" s="1"/>
    </row>
    <row r="22" spans="1:14" x14ac:dyDescent="0.2">
      <c r="A22" s="41">
        <v>14</v>
      </c>
      <c r="B22" s="313" t="s">
        <v>555</v>
      </c>
      <c r="C22" s="314">
        <v>42215</v>
      </c>
      <c r="D22" s="313" t="s">
        <v>6</v>
      </c>
      <c r="E22" s="3"/>
      <c r="F22" s="315" t="s">
        <v>549</v>
      </c>
      <c r="G22" s="316">
        <v>209521.64</v>
      </c>
      <c r="H22" s="150"/>
      <c r="I22" s="11"/>
      <c r="J22" s="125"/>
      <c r="K22" s="1"/>
      <c r="L22" s="1"/>
      <c r="M22" s="1"/>
      <c r="N22" s="1"/>
    </row>
    <row r="23" spans="1:14" x14ac:dyDescent="0.2">
      <c r="A23" s="41">
        <v>15</v>
      </c>
      <c r="B23" s="313" t="s">
        <v>556</v>
      </c>
      <c r="C23" s="314">
        <v>42215</v>
      </c>
      <c r="D23" s="313" t="s">
        <v>6</v>
      </c>
      <c r="E23" s="3"/>
      <c r="F23" s="315" t="s">
        <v>550</v>
      </c>
      <c r="G23" s="316">
        <v>209521.64</v>
      </c>
      <c r="H23" s="150"/>
      <c r="I23" s="11"/>
      <c r="J23" s="125"/>
      <c r="K23" s="1"/>
      <c r="L23" s="1"/>
      <c r="M23" s="1"/>
      <c r="N23" s="1"/>
    </row>
    <row r="24" spans="1:14" x14ac:dyDescent="0.2">
      <c r="A24" s="41">
        <v>16</v>
      </c>
      <c r="B24" s="313" t="s">
        <v>557</v>
      </c>
      <c r="C24" s="314">
        <v>42216</v>
      </c>
      <c r="D24" s="313" t="s">
        <v>6</v>
      </c>
      <c r="E24" s="3"/>
      <c r="F24" s="315" t="s">
        <v>551</v>
      </c>
      <c r="G24" s="316">
        <v>209521.64</v>
      </c>
      <c r="H24" s="150"/>
      <c r="I24" s="11"/>
      <c r="J24" s="125"/>
      <c r="K24" s="1"/>
      <c r="L24" s="1"/>
      <c r="M24" s="1"/>
      <c r="N24" s="1"/>
    </row>
    <row r="25" spans="1:14" x14ac:dyDescent="0.2">
      <c r="A25" s="41">
        <v>17</v>
      </c>
      <c r="B25" s="313" t="s">
        <v>558</v>
      </c>
      <c r="C25" s="314">
        <v>42216</v>
      </c>
      <c r="D25" s="313" t="s">
        <v>6</v>
      </c>
      <c r="E25" s="3"/>
      <c r="F25" s="315" t="s">
        <v>552</v>
      </c>
      <c r="G25" s="316">
        <v>191433.61</v>
      </c>
      <c r="H25" s="150" t="s">
        <v>260</v>
      </c>
      <c r="I25" s="11"/>
      <c r="J25" s="125"/>
      <c r="K25" s="1"/>
      <c r="L25" s="1"/>
      <c r="M25" s="1"/>
      <c r="N25" s="1"/>
    </row>
    <row r="26" spans="1:14" x14ac:dyDescent="0.2">
      <c r="A26" s="41"/>
      <c r="B26" s="1"/>
      <c r="C26" s="20"/>
      <c r="E26" s="3"/>
      <c r="F26" s="6"/>
      <c r="G26" s="93"/>
      <c r="H26" s="150"/>
      <c r="I26" s="11"/>
      <c r="J26" s="125"/>
      <c r="K26" s="1"/>
      <c r="L26" s="1"/>
      <c r="M26" s="1"/>
      <c r="N26" s="1"/>
    </row>
    <row r="27" spans="1:14" x14ac:dyDescent="0.2">
      <c r="A27" s="41"/>
      <c r="B27" s="1"/>
      <c r="C27" s="20"/>
      <c r="E27" s="3"/>
      <c r="F27" s="6"/>
      <c r="G27" s="93"/>
      <c r="H27" s="150"/>
      <c r="I27" s="11"/>
      <c r="J27" s="125"/>
      <c r="K27" s="1"/>
      <c r="L27" s="1"/>
      <c r="M27" s="1"/>
      <c r="N27" s="1"/>
    </row>
    <row r="28" spans="1:14" x14ac:dyDescent="0.2">
      <c r="A28" s="45"/>
      <c r="B28" s="14"/>
      <c r="C28" s="44"/>
      <c r="D28" s="46"/>
      <c r="E28" s="36"/>
      <c r="F28" s="47"/>
      <c r="G28" s="92"/>
      <c r="H28" s="150"/>
      <c r="I28" s="11"/>
      <c r="J28" s="125"/>
      <c r="K28" s="1"/>
      <c r="L28" s="1"/>
      <c r="M28" s="1"/>
      <c r="N28" s="1"/>
    </row>
    <row r="29" spans="1:14" x14ac:dyDescent="0.2">
      <c r="A29" s="12" t="s">
        <v>46</v>
      </c>
      <c r="B29" s="12"/>
      <c r="C29" s="44"/>
      <c r="D29" s="12" t="s">
        <v>47</v>
      </c>
      <c r="E29" s="24"/>
      <c r="F29" s="34"/>
      <c r="G29" s="90">
        <f>+SUM(G31:G37)</f>
        <v>2099847.0700000003</v>
      </c>
      <c r="H29" s="150">
        <v>7</v>
      </c>
      <c r="I29" s="316">
        <v>2099847.0700000003</v>
      </c>
      <c r="J29" s="124">
        <f>+G29-I29</f>
        <v>0</v>
      </c>
      <c r="K29" s="1"/>
      <c r="L29" s="1"/>
      <c r="M29" s="1"/>
      <c r="N29" s="1"/>
    </row>
    <row r="30" spans="1:14" x14ac:dyDescent="0.2">
      <c r="A30" s="12"/>
      <c r="B30" s="12"/>
      <c r="C30" s="44"/>
      <c r="D30" s="12"/>
      <c r="E30" s="24"/>
      <c r="F30" s="34"/>
      <c r="G30" s="90"/>
      <c r="H30" s="150"/>
      <c r="I30" s="316"/>
      <c r="J30" s="125"/>
      <c r="K30" s="1"/>
      <c r="L30" s="1"/>
      <c r="M30" s="1"/>
      <c r="N30" s="1"/>
    </row>
    <row r="31" spans="1:14" x14ac:dyDescent="0.2">
      <c r="A31" s="12">
        <v>1</v>
      </c>
      <c r="B31" s="4" t="s">
        <v>55</v>
      </c>
      <c r="C31" s="20">
        <v>41948</v>
      </c>
      <c r="D31" s="4" t="s">
        <v>6</v>
      </c>
      <c r="E31" s="3"/>
      <c r="F31" s="21" t="s">
        <v>56</v>
      </c>
      <c r="G31" s="93">
        <v>280849.84000000003</v>
      </c>
      <c r="H31" s="150"/>
      <c r="I31" s="11"/>
      <c r="J31" s="125"/>
      <c r="K31" s="1"/>
      <c r="L31" s="1"/>
      <c r="M31" s="1"/>
      <c r="N31" s="1"/>
    </row>
    <row r="32" spans="1:14" x14ac:dyDescent="0.2">
      <c r="A32" s="41">
        <v>2</v>
      </c>
      <c r="B32" s="4" t="s">
        <v>59</v>
      </c>
      <c r="C32" s="20">
        <v>41974</v>
      </c>
      <c r="D32" s="4" t="s">
        <v>6</v>
      </c>
      <c r="E32" s="3"/>
      <c r="F32" s="21" t="s">
        <v>60</v>
      </c>
      <c r="G32" s="93">
        <v>316935.76</v>
      </c>
      <c r="H32" s="150" t="s">
        <v>256</v>
      </c>
      <c r="I32" s="11"/>
      <c r="J32" s="125"/>
      <c r="K32" s="1"/>
      <c r="L32" s="1"/>
      <c r="M32" s="1"/>
      <c r="N32" s="1"/>
    </row>
    <row r="33" spans="1:14" x14ac:dyDescent="0.2">
      <c r="A33" s="12">
        <v>3</v>
      </c>
      <c r="B33" s="4" t="s">
        <v>63</v>
      </c>
      <c r="C33" s="20">
        <v>41976</v>
      </c>
      <c r="D33" s="4" t="s">
        <v>6</v>
      </c>
      <c r="E33" s="3"/>
      <c r="F33" s="21" t="s">
        <v>64</v>
      </c>
      <c r="G33" s="93">
        <v>316936.19</v>
      </c>
      <c r="H33" s="150"/>
      <c r="I33" s="11"/>
      <c r="J33" s="125"/>
      <c r="K33" s="1"/>
      <c r="L33" s="1"/>
      <c r="M33" s="1"/>
      <c r="N33" s="1"/>
    </row>
    <row r="34" spans="1:14" x14ac:dyDescent="0.2">
      <c r="A34" s="12">
        <v>4</v>
      </c>
      <c r="B34" s="313" t="s">
        <v>286</v>
      </c>
      <c r="C34" s="314">
        <v>42032</v>
      </c>
      <c r="D34" s="313" t="s">
        <v>6</v>
      </c>
      <c r="E34" s="1"/>
      <c r="F34" s="315" t="s">
        <v>285</v>
      </c>
      <c r="G34" s="316">
        <v>280675.7</v>
      </c>
      <c r="H34" s="150"/>
      <c r="I34" s="11"/>
      <c r="J34" s="125"/>
      <c r="K34" s="1"/>
      <c r="L34" s="1"/>
      <c r="M34" s="1"/>
      <c r="N34" s="1"/>
    </row>
    <row r="35" spans="1:14" x14ac:dyDescent="0.2">
      <c r="A35" s="41">
        <v>5</v>
      </c>
      <c r="B35" s="313" t="s">
        <v>363</v>
      </c>
      <c r="C35" s="314">
        <v>42122</v>
      </c>
      <c r="D35" s="313" t="s">
        <v>431</v>
      </c>
      <c r="E35" s="1"/>
      <c r="F35" s="315" t="s">
        <v>432</v>
      </c>
      <c r="G35" s="316">
        <v>317099.98</v>
      </c>
      <c r="H35" s="151" t="s">
        <v>258</v>
      </c>
      <c r="I35" s="1"/>
      <c r="J35" s="126"/>
      <c r="K35" s="10"/>
      <c r="L35" s="1"/>
      <c r="M35" s="10"/>
      <c r="N35" s="2"/>
    </row>
    <row r="36" spans="1:14" x14ac:dyDescent="0.2">
      <c r="A36" s="12">
        <v>6</v>
      </c>
      <c r="B36" s="313" t="s">
        <v>498</v>
      </c>
      <c r="C36" s="314">
        <v>42185</v>
      </c>
      <c r="D36" s="313" t="s">
        <v>298</v>
      </c>
      <c r="E36" s="1"/>
      <c r="F36" s="315" t="s">
        <v>62</v>
      </c>
      <c r="G36" s="316">
        <v>303655.83</v>
      </c>
      <c r="H36" s="151"/>
      <c r="I36" s="1"/>
      <c r="J36" s="126"/>
      <c r="K36" s="10"/>
      <c r="L36" s="1"/>
      <c r="M36" s="10"/>
      <c r="N36" s="2"/>
    </row>
    <row r="37" spans="1:14" x14ac:dyDescent="0.2">
      <c r="A37" s="12">
        <v>7</v>
      </c>
      <c r="B37" s="313" t="s">
        <v>560</v>
      </c>
      <c r="C37" s="314">
        <v>42216</v>
      </c>
      <c r="D37" s="313" t="s">
        <v>6</v>
      </c>
      <c r="F37" s="315" t="s">
        <v>559</v>
      </c>
      <c r="G37" s="316">
        <v>283693.77</v>
      </c>
      <c r="H37" s="151" t="s">
        <v>257</v>
      </c>
      <c r="I37" s="1"/>
      <c r="J37" s="126"/>
      <c r="K37" s="10"/>
      <c r="L37" s="1"/>
      <c r="M37" s="10"/>
      <c r="N37" s="2"/>
    </row>
    <row r="38" spans="1:14" x14ac:dyDescent="0.2">
      <c r="A38" s="41"/>
      <c r="C38" s="314"/>
      <c r="E38" s="1"/>
      <c r="G38" s="316"/>
      <c r="H38" s="151"/>
      <c r="I38" s="1"/>
      <c r="J38" s="126"/>
      <c r="K38" s="10"/>
      <c r="L38" s="1"/>
      <c r="M38" s="10"/>
      <c r="N38" s="2"/>
    </row>
    <row r="39" spans="1:14" x14ac:dyDescent="0.2">
      <c r="A39" s="41"/>
      <c r="C39" s="314"/>
      <c r="E39" s="1"/>
      <c r="G39" s="316"/>
      <c r="H39" s="151"/>
      <c r="I39" s="1"/>
      <c r="J39" s="126"/>
      <c r="K39" s="10"/>
      <c r="L39" s="1"/>
      <c r="M39" s="10"/>
      <c r="N39" s="2"/>
    </row>
    <row r="40" spans="1:14" x14ac:dyDescent="0.2">
      <c r="A40" s="14"/>
      <c r="B40" s="1"/>
      <c r="C40" s="20"/>
      <c r="D40" s="1"/>
      <c r="E40" s="3"/>
      <c r="F40" s="6"/>
      <c r="G40" s="93"/>
      <c r="H40" s="150"/>
      <c r="I40" s="11"/>
      <c r="J40" s="125"/>
      <c r="K40" s="1"/>
      <c r="L40" s="1"/>
      <c r="M40" s="1"/>
      <c r="N40" s="1"/>
    </row>
    <row r="41" spans="1:14" x14ac:dyDescent="0.2">
      <c r="A41" s="12" t="s">
        <v>71</v>
      </c>
      <c r="B41" s="12"/>
      <c r="C41" s="44"/>
      <c r="D41" s="12" t="s">
        <v>72</v>
      </c>
      <c r="E41" s="24"/>
      <c r="F41" s="34"/>
      <c r="G41" s="90">
        <f>+SUM(G43:G47)</f>
        <v>1431794.36</v>
      </c>
      <c r="H41" s="150">
        <v>5</v>
      </c>
      <c r="I41" s="316">
        <v>1431794.23</v>
      </c>
      <c r="J41" s="124">
        <f>+G41-I41</f>
        <v>0.13000000012107193</v>
      </c>
      <c r="K41" s="1"/>
      <c r="L41" s="1"/>
      <c r="M41" s="1"/>
      <c r="N41" s="1"/>
    </row>
    <row r="42" spans="1:14" x14ac:dyDescent="0.2">
      <c r="A42" s="12"/>
      <c r="B42" s="12"/>
      <c r="C42" s="44"/>
      <c r="D42" s="12"/>
      <c r="E42" s="24"/>
      <c r="F42" s="34"/>
      <c r="G42" s="90"/>
      <c r="H42" s="150"/>
      <c r="I42" s="316"/>
      <c r="J42" s="125"/>
      <c r="K42" s="1"/>
      <c r="L42" s="1"/>
      <c r="M42" s="1"/>
      <c r="N42" s="1"/>
    </row>
    <row r="43" spans="1:14" x14ac:dyDescent="0.2">
      <c r="A43" s="12">
        <v>2</v>
      </c>
      <c r="B43" s="313" t="s">
        <v>434</v>
      </c>
      <c r="C43" s="314">
        <v>42123</v>
      </c>
      <c r="D43" s="313" t="s">
        <v>433</v>
      </c>
      <c r="E43" s="3"/>
      <c r="F43" s="315" t="s">
        <v>435</v>
      </c>
      <c r="G43" s="316">
        <v>264822.84000000003</v>
      </c>
      <c r="H43" s="150"/>
      <c r="I43" s="27"/>
      <c r="J43" s="125"/>
      <c r="K43" s="1"/>
    </row>
    <row r="44" spans="1:14" x14ac:dyDescent="0.2">
      <c r="A44" s="12">
        <v>3</v>
      </c>
      <c r="B44" s="313" t="s">
        <v>501</v>
      </c>
      <c r="C44" s="314">
        <v>42185</v>
      </c>
      <c r="D44" s="313" t="s">
        <v>272</v>
      </c>
      <c r="E44" s="1"/>
      <c r="F44" s="315" t="s">
        <v>502</v>
      </c>
      <c r="G44" s="316">
        <v>318662.92</v>
      </c>
      <c r="H44" s="150"/>
      <c r="I44" s="27"/>
      <c r="J44" s="125"/>
      <c r="K44" s="1"/>
    </row>
    <row r="45" spans="1:14" x14ac:dyDescent="0.2">
      <c r="A45" s="12">
        <v>4</v>
      </c>
      <c r="B45" s="313" t="s">
        <v>561</v>
      </c>
      <c r="C45" s="314">
        <v>42216</v>
      </c>
      <c r="D45" s="313" t="s">
        <v>6</v>
      </c>
      <c r="F45" s="315" t="s">
        <v>564</v>
      </c>
      <c r="G45" s="316">
        <v>264822.84000000003</v>
      </c>
      <c r="H45" s="150"/>
      <c r="I45" s="27"/>
      <c r="J45" s="125"/>
      <c r="K45" s="1"/>
    </row>
    <row r="46" spans="1:14" x14ac:dyDescent="0.2">
      <c r="A46" s="12">
        <v>5</v>
      </c>
      <c r="B46" s="313" t="s">
        <v>562</v>
      </c>
      <c r="C46" s="314">
        <v>42216</v>
      </c>
      <c r="D46" s="313" t="s">
        <v>6</v>
      </c>
      <c r="F46" s="315" t="s">
        <v>565</v>
      </c>
      <c r="G46" s="316">
        <v>264822.84000000003</v>
      </c>
      <c r="H46" s="150" t="s">
        <v>256</v>
      </c>
      <c r="I46" s="27"/>
      <c r="J46" s="125"/>
      <c r="K46" s="1"/>
    </row>
    <row r="47" spans="1:14" x14ac:dyDescent="0.2">
      <c r="A47" s="12">
        <v>6</v>
      </c>
      <c r="B47" s="313" t="s">
        <v>563</v>
      </c>
      <c r="C47" s="314">
        <v>42216</v>
      </c>
      <c r="D47" s="313" t="s">
        <v>6</v>
      </c>
      <c r="F47" s="315" t="s">
        <v>566</v>
      </c>
      <c r="G47" s="316">
        <v>318662.92</v>
      </c>
      <c r="H47" s="150"/>
      <c r="I47" s="27"/>
      <c r="J47" s="125"/>
      <c r="K47" s="1"/>
    </row>
    <row r="48" spans="1:14" x14ac:dyDescent="0.2">
      <c r="A48" s="12"/>
      <c r="F48" s="313"/>
      <c r="G48" s="313"/>
      <c r="H48" s="150"/>
      <c r="I48" s="27"/>
      <c r="J48" s="125"/>
      <c r="K48" s="1"/>
    </row>
    <row r="49" spans="1:11" x14ac:dyDescent="0.2">
      <c r="A49" s="12"/>
      <c r="B49" s="1"/>
      <c r="C49" s="5"/>
      <c r="D49" s="1"/>
      <c r="E49" s="3"/>
      <c r="F49" s="6"/>
      <c r="G49" s="93"/>
      <c r="H49" s="150"/>
      <c r="I49" s="11"/>
      <c r="J49" s="125"/>
      <c r="K49" s="1"/>
    </row>
    <row r="50" spans="1:11" x14ac:dyDescent="0.2">
      <c r="A50" s="12" t="s">
        <v>93</v>
      </c>
      <c r="B50" s="12"/>
      <c r="C50" s="44"/>
      <c r="D50" s="12" t="s">
        <v>94</v>
      </c>
      <c r="E50" s="24"/>
      <c r="F50" s="34"/>
      <c r="G50" s="90">
        <f>+SUM(G52:G55)</f>
        <v>1461970.7799999998</v>
      </c>
      <c r="H50" s="150">
        <v>4</v>
      </c>
      <c r="I50" s="316">
        <v>1461970.7899999996</v>
      </c>
      <c r="J50" s="124">
        <f>+G50-I50</f>
        <v>-9.9999997764825821E-3</v>
      </c>
      <c r="K50" s="1"/>
    </row>
    <row r="51" spans="1:11" x14ac:dyDescent="0.2">
      <c r="A51" s="12"/>
      <c r="B51" s="12"/>
      <c r="C51" s="44"/>
      <c r="D51" s="12"/>
      <c r="E51" s="24"/>
      <c r="F51" s="34"/>
      <c r="G51" s="90"/>
      <c r="H51" s="150"/>
      <c r="I51" s="316"/>
      <c r="J51" s="125"/>
      <c r="K51" s="1"/>
    </row>
    <row r="52" spans="1:11" x14ac:dyDescent="0.2">
      <c r="A52" s="12">
        <v>1</v>
      </c>
      <c r="B52" s="4" t="s">
        <v>95</v>
      </c>
      <c r="C52" s="5">
        <v>41948</v>
      </c>
      <c r="D52" s="4" t="s">
        <v>6</v>
      </c>
      <c r="E52" s="4"/>
      <c r="F52" s="21" t="s">
        <v>96</v>
      </c>
      <c r="G52" s="93">
        <v>366800.23</v>
      </c>
      <c r="H52" s="150"/>
      <c r="I52" s="11"/>
      <c r="J52" s="90"/>
      <c r="K52" s="1"/>
    </row>
    <row r="53" spans="1:11" x14ac:dyDescent="0.2">
      <c r="A53" s="12">
        <v>2</v>
      </c>
      <c r="B53" s="313" t="s">
        <v>381</v>
      </c>
      <c r="C53" s="314">
        <v>42073</v>
      </c>
      <c r="D53" s="313" t="s">
        <v>380</v>
      </c>
      <c r="E53" s="3"/>
      <c r="F53" s="315" t="s">
        <v>382</v>
      </c>
      <c r="G53" s="316">
        <v>366800.23</v>
      </c>
      <c r="H53" s="150"/>
      <c r="I53" s="11"/>
      <c r="J53" s="90"/>
      <c r="K53" s="1"/>
    </row>
    <row r="54" spans="1:11" x14ac:dyDescent="0.2">
      <c r="A54" s="12">
        <v>3</v>
      </c>
      <c r="B54" s="313" t="s">
        <v>567</v>
      </c>
      <c r="C54" s="314">
        <v>42215</v>
      </c>
      <c r="D54" s="313" t="s">
        <v>6</v>
      </c>
      <c r="E54" s="3"/>
      <c r="F54" s="315" t="s">
        <v>568</v>
      </c>
      <c r="G54" s="316">
        <v>323305.92</v>
      </c>
      <c r="H54" s="150"/>
      <c r="I54" s="11"/>
      <c r="J54" s="90"/>
      <c r="K54" s="1"/>
    </row>
    <row r="55" spans="1:11" x14ac:dyDescent="0.2">
      <c r="A55" s="12">
        <v>4</v>
      </c>
      <c r="B55" s="313" t="s">
        <v>569</v>
      </c>
      <c r="C55" s="314">
        <v>42215</v>
      </c>
      <c r="D55" s="313" t="s">
        <v>6</v>
      </c>
      <c r="E55" s="3"/>
      <c r="F55" s="316">
        <v>405064.4</v>
      </c>
      <c r="G55" s="316">
        <v>405064.4</v>
      </c>
      <c r="H55" s="150" t="s">
        <v>256</v>
      </c>
      <c r="I55" s="11"/>
      <c r="J55" s="90"/>
      <c r="K55" s="1"/>
    </row>
    <row r="56" spans="1:11" x14ac:dyDescent="0.2">
      <c r="A56" s="12"/>
      <c r="B56" s="4"/>
      <c r="C56" s="20"/>
      <c r="D56" s="4"/>
      <c r="E56" s="3"/>
      <c r="F56" s="21"/>
      <c r="G56" s="316"/>
      <c r="H56" s="150"/>
      <c r="I56" s="11"/>
      <c r="J56" s="90"/>
      <c r="K56" s="1"/>
    </row>
    <row r="57" spans="1:11" x14ac:dyDescent="0.2">
      <c r="A57" s="12"/>
      <c r="B57" s="1"/>
      <c r="C57" s="20"/>
      <c r="D57" s="1"/>
      <c r="E57" s="3"/>
      <c r="F57" s="6"/>
      <c r="G57" s="93"/>
      <c r="H57" s="150"/>
      <c r="I57" s="11"/>
      <c r="J57" s="90"/>
      <c r="K57" s="1"/>
    </row>
    <row r="58" spans="1:11" x14ac:dyDescent="0.2">
      <c r="A58" s="12" t="s">
        <v>104</v>
      </c>
      <c r="B58" s="12"/>
      <c r="C58" s="44"/>
      <c r="D58" s="12" t="s">
        <v>105</v>
      </c>
      <c r="E58" s="24"/>
      <c r="F58" s="34"/>
      <c r="G58" s="90">
        <f>+SUM(G60:G64)</f>
        <v>1426258.0999999999</v>
      </c>
      <c r="H58" s="150">
        <v>5</v>
      </c>
      <c r="I58" s="316">
        <v>1426258.0999999999</v>
      </c>
      <c r="J58" s="124">
        <f>+G58-I58</f>
        <v>0</v>
      </c>
      <c r="K58" s="1"/>
    </row>
    <row r="59" spans="1:11" x14ac:dyDescent="0.2">
      <c r="A59" s="12"/>
      <c r="B59" s="12"/>
      <c r="C59" s="44"/>
      <c r="D59" s="12"/>
      <c r="E59" s="24"/>
      <c r="F59" s="34"/>
      <c r="G59" s="90"/>
      <c r="H59" s="150"/>
      <c r="I59" s="316"/>
      <c r="J59" s="125"/>
      <c r="K59" s="1"/>
    </row>
    <row r="60" spans="1:11" x14ac:dyDescent="0.2">
      <c r="A60" s="12">
        <v>1</v>
      </c>
      <c r="B60" s="313" t="s">
        <v>296</v>
      </c>
      <c r="C60" s="314">
        <v>42019</v>
      </c>
      <c r="D60" s="313" t="s">
        <v>299</v>
      </c>
      <c r="E60" s="3"/>
      <c r="F60" s="315" t="s">
        <v>292</v>
      </c>
      <c r="G60" s="94">
        <v>297481.90999999997</v>
      </c>
      <c r="H60" s="150"/>
      <c r="I60" s="27"/>
      <c r="J60" s="125"/>
      <c r="K60" s="1"/>
    </row>
    <row r="61" spans="1:11" x14ac:dyDescent="0.2">
      <c r="A61" s="12">
        <v>2</v>
      </c>
      <c r="B61" s="313" t="s">
        <v>575</v>
      </c>
      <c r="C61" s="314">
        <v>42215</v>
      </c>
      <c r="D61" s="313" t="s">
        <v>6</v>
      </c>
      <c r="E61" s="3"/>
      <c r="F61" s="315" t="s">
        <v>570</v>
      </c>
      <c r="G61" s="316">
        <v>275486.71999999997</v>
      </c>
      <c r="H61" s="150"/>
      <c r="I61" s="27"/>
      <c r="J61" s="125"/>
      <c r="K61" s="1"/>
    </row>
    <row r="62" spans="1:11" x14ac:dyDescent="0.2">
      <c r="A62" s="12">
        <v>3</v>
      </c>
      <c r="B62" s="313" t="s">
        <v>576</v>
      </c>
      <c r="C62" s="314">
        <v>42215</v>
      </c>
      <c r="D62" s="313" t="s">
        <v>574</v>
      </c>
      <c r="E62" s="3"/>
      <c r="F62" s="315" t="s">
        <v>571</v>
      </c>
      <c r="G62" s="316">
        <v>302316.03000000003</v>
      </c>
      <c r="H62" s="150" t="s">
        <v>256</v>
      </c>
      <c r="I62" s="27"/>
      <c r="J62" s="125"/>
      <c r="K62" s="1"/>
    </row>
    <row r="63" spans="1:11" x14ac:dyDescent="0.2">
      <c r="A63" s="12">
        <v>4</v>
      </c>
      <c r="B63" s="313" t="s">
        <v>577</v>
      </c>
      <c r="C63" s="314">
        <v>42216</v>
      </c>
      <c r="D63" s="313" t="s">
        <v>6</v>
      </c>
      <c r="E63" s="3"/>
      <c r="F63" s="315" t="s">
        <v>572</v>
      </c>
      <c r="G63" s="316">
        <v>275486.71999999997</v>
      </c>
      <c r="H63" s="150" t="s">
        <v>257</v>
      </c>
      <c r="I63" s="27"/>
      <c r="J63" s="125"/>
      <c r="K63" s="1"/>
    </row>
    <row r="64" spans="1:11" x14ac:dyDescent="0.2">
      <c r="A64" s="12">
        <v>5</v>
      </c>
      <c r="B64" s="313" t="s">
        <v>578</v>
      </c>
      <c r="C64" s="314">
        <v>42216</v>
      </c>
      <c r="D64" s="313" t="s">
        <v>6</v>
      </c>
      <c r="E64" s="3"/>
      <c r="F64" s="315" t="s">
        <v>573</v>
      </c>
      <c r="G64" s="316">
        <v>275486.71999999997</v>
      </c>
      <c r="H64" s="150"/>
      <c r="I64" s="27"/>
      <c r="J64" s="125"/>
      <c r="K64" s="1"/>
    </row>
    <row r="65" spans="1:13" x14ac:dyDescent="0.2">
      <c r="A65" s="14"/>
      <c r="B65" s="4"/>
      <c r="C65" s="20"/>
      <c r="D65" s="4"/>
      <c r="E65" s="3"/>
      <c r="F65" s="21"/>
      <c r="G65" s="93"/>
      <c r="H65" s="150"/>
      <c r="I65" s="27"/>
      <c r="J65" s="125"/>
      <c r="K65" s="1"/>
    </row>
    <row r="66" spans="1:13" x14ac:dyDescent="0.2">
      <c r="A66" s="14"/>
      <c r="B66" s="14"/>
      <c r="C66" s="44"/>
      <c r="D66" s="14"/>
      <c r="E66" s="14"/>
      <c r="F66" s="36"/>
      <c r="G66" s="92"/>
      <c r="H66" s="150"/>
      <c r="I66" s="11"/>
      <c r="J66" s="125"/>
      <c r="K66" s="1"/>
    </row>
    <row r="67" spans="1:13" x14ac:dyDescent="0.2">
      <c r="A67" s="12" t="s">
        <v>121</v>
      </c>
      <c r="B67" s="12"/>
      <c r="C67" s="44"/>
      <c r="D67" s="12" t="s">
        <v>122</v>
      </c>
      <c r="E67" s="24"/>
      <c r="F67" s="34"/>
      <c r="G67" s="90">
        <f>+SUM(G69:G69)</f>
        <v>343139.34</v>
      </c>
      <c r="H67" s="150">
        <v>1</v>
      </c>
      <c r="I67" s="316">
        <v>343139.33999999991</v>
      </c>
      <c r="J67" s="124">
        <f>+G67-I67</f>
        <v>0</v>
      </c>
      <c r="K67" s="1"/>
    </row>
    <row r="68" spans="1:13" x14ac:dyDescent="0.2">
      <c r="A68" s="12"/>
      <c r="B68" s="12"/>
      <c r="C68" s="44"/>
      <c r="D68" s="12"/>
      <c r="E68" s="24"/>
      <c r="F68" s="34"/>
      <c r="G68" s="90"/>
      <c r="H68" s="150"/>
      <c r="I68" s="316"/>
      <c r="J68" s="125"/>
      <c r="K68" s="1"/>
    </row>
    <row r="69" spans="1:13" x14ac:dyDescent="0.2">
      <c r="A69" s="12">
        <v>1</v>
      </c>
      <c r="B69" s="4" t="s">
        <v>125</v>
      </c>
      <c r="C69" s="20">
        <v>41974</v>
      </c>
      <c r="D69" s="4" t="s">
        <v>6</v>
      </c>
      <c r="E69" s="3"/>
      <c r="F69" s="21" t="s">
        <v>126</v>
      </c>
      <c r="G69" s="93">
        <v>343139.34</v>
      </c>
      <c r="H69" s="150" t="s">
        <v>256</v>
      </c>
      <c r="I69" s="11"/>
      <c r="J69" s="125"/>
      <c r="K69" s="1"/>
    </row>
    <row r="70" spans="1:13" x14ac:dyDescent="0.2">
      <c r="A70" s="12"/>
      <c r="B70" s="1"/>
      <c r="C70" s="20"/>
      <c r="D70" s="1"/>
      <c r="E70" s="3"/>
      <c r="F70" s="6"/>
      <c r="G70" s="93"/>
      <c r="H70" s="150"/>
      <c r="I70" s="11"/>
      <c r="J70" s="125"/>
      <c r="K70" s="1"/>
    </row>
    <row r="71" spans="1:13" x14ac:dyDescent="0.2">
      <c r="A71" s="36"/>
      <c r="B71" s="4"/>
      <c r="C71" s="17"/>
      <c r="D71" s="4"/>
      <c r="E71" s="14"/>
      <c r="F71" s="21"/>
      <c r="G71" s="92"/>
      <c r="H71" s="150"/>
      <c r="I71" s="11"/>
      <c r="J71" s="90"/>
      <c r="K71" s="1"/>
    </row>
    <row r="72" spans="1:13" x14ac:dyDescent="0.2">
      <c r="A72" s="12" t="s">
        <v>136</v>
      </c>
      <c r="B72" s="12"/>
      <c r="C72" s="44"/>
      <c r="D72" s="12" t="s">
        <v>137</v>
      </c>
      <c r="E72" s="37"/>
      <c r="F72" s="34"/>
      <c r="G72" s="130">
        <f>+SUM(G74:G75)</f>
        <v>-303444.83</v>
      </c>
      <c r="H72" s="150">
        <v>0</v>
      </c>
      <c r="I72" s="317">
        <v>-303446.11</v>
      </c>
      <c r="J72" s="124">
        <f>+G72-I72</f>
        <v>1.279999999969732</v>
      </c>
      <c r="K72" s="1" t="s">
        <v>333</v>
      </c>
    </row>
    <row r="73" spans="1:13" x14ac:dyDescent="0.2">
      <c r="A73" s="12"/>
      <c r="B73" s="12"/>
      <c r="C73" s="44"/>
      <c r="D73" s="12"/>
      <c r="E73" s="37"/>
      <c r="F73" s="34"/>
      <c r="G73" s="130"/>
      <c r="H73" s="150"/>
      <c r="I73" s="316"/>
      <c r="J73" s="125"/>
      <c r="K73" s="1"/>
    </row>
    <row r="74" spans="1:13" x14ac:dyDescent="0.2">
      <c r="A74" s="12">
        <v>1</v>
      </c>
      <c r="B74" s="4" t="s">
        <v>139</v>
      </c>
      <c r="C74" s="20">
        <v>42000</v>
      </c>
      <c r="D74" s="4" t="s">
        <v>98</v>
      </c>
      <c r="E74" s="3"/>
      <c r="F74" s="21" t="s">
        <v>140</v>
      </c>
      <c r="G74" s="316">
        <v>532</v>
      </c>
      <c r="H74" s="150"/>
      <c r="I74" s="11"/>
      <c r="J74" s="90"/>
      <c r="K74" s="1"/>
      <c r="L74" s="316"/>
      <c r="M74" s="270"/>
    </row>
    <row r="75" spans="1:13" x14ac:dyDescent="0.2">
      <c r="A75" s="12">
        <v>2</v>
      </c>
      <c r="B75" s="313" t="s">
        <v>579</v>
      </c>
      <c r="C75" s="314">
        <v>42201</v>
      </c>
      <c r="D75" s="313" t="s">
        <v>272</v>
      </c>
      <c r="E75" s="3"/>
      <c r="F75" s="315" t="s">
        <v>580</v>
      </c>
      <c r="G75" s="316">
        <v>-303976.83</v>
      </c>
      <c r="H75" s="150" t="s">
        <v>256</v>
      </c>
      <c r="I75" s="11"/>
      <c r="J75" s="90"/>
      <c r="K75" s="1"/>
      <c r="L75" s="316"/>
      <c r="M75" s="270"/>
    </row>
    <row r="76" spans="1:13" x14ac:dyDescent="0.2">
      <c r="A76" s="14"/>
      <c r="C76" s="314"/>
      <c r="D76" s="4"/>
      <c r="E76" s="3"/>
      <c r="F76" s="21"/>
      <c r="G76" s="316"/>
      <c r="H76" s="150"/>
      <c r="I76" s="11"/>
      <c r="J76" s="90"/>
      <c r="K76" s="1"/>
      <c r="L76" s="316"/>
      <c r="M76" s="270"/>
    </row>
    <row r="77" spans="1:13" x14ac:dyDescent="0.2">
      <c r="A77" s="14"/>
      <c r="B77" s="1"/>
      <c r="C77" s="20"/>
      <c r="D77" s="1"/>
      <c r="E77" s="3"/>
      <c r="F77" s="6"/>
      <c r="G77" s="93"/>
      <c r="H77" s="150"/>
      <c r="I77" s="11"/>
      <c r="J77" s="90"/>
      <c r="K77" s="1"/>
    </row>
    <row r="78" spans="1:13" x14ac:dyDescent="0.2">
      <c r="A78" s="12" t="s">
        <v>141</v>
      </c>
      <c r="B78" s="12"/>
      <c r="C78" s="44"/>
      <c r="D78" s="12" t="s">
        <v>142</v>
      </c>
      <c r="E78" s="24"/>
      <c r="F78" s="34"/>
      <c r="G78" s="90">
        <f>+SUM(G80:G86)</f>
        <v>1195877.3599999999</v>
      </c>
      <c r="H78" s="150">
        <v>7</v>
      </c>
      <c r="I78" s="316">
        <v>1195912.7000000002</v>
      </c>
      <c r="J78" s="124">
        <f>+G78-I78</f>
        <v>-35.34000000031665</v>
      </c>
      <c r="K78" s="1"/>
    </row>
    <row r="79" spans="1:13" x14ac:dyDescent="0.2">
      <c r="A79" s="12"/>
      <c r="B79" s="12"/>
      <c r="C79" s="44"/>
      <c r="D79" s="12"/>
      <c r="E79" s="24"/>
      <c r="F79" s="34"/>
      <c r="G79" s="90"/>
      <c r="H79" s="150"/>
      <c r="I79" s="316"/>
      <c r="J79" s="125"/>
      <c r="K79" s="1"/>
    </row>
    <row r="80" spans="1:13" x14ac:dyDescent="0.2">
      <c r="A80" s="12">
        <v>1</v>
      </c>
      <c r="B80" s="313" t="s">
        <v>393</v>
      </c>
      <c r="C80" s="314">
        <v>42094</v>
      </c>
      <c r="D80" s="313" t="s">
        <v>6</v>
      </c>
      <c r="F80" s="315" t="s">
        <v>389</v>
      </c>
      <c r="G80" s="311">
        <v>177356.33</v>
      </c>
      <c r="H80" s="150"/>
      <c r="I80" s="27"/>
      <c r="J80" s="90"/>
      <c r="K80" s="1"/>
    </row>
    <row r="81" spans="1:11" x14ac:dyDescent="0.2">
      <c r="A81" s="12">
        <v>2</v>
      </c>
      <c r="B81" s="313" t="s">
        <v>587</v>
      </c>
      <c r="C81" s="314">
        <v>42216</v>
      </c>
      <c r="D81" s="313" t="s">
        <v>6</v>
      </c>
      <c r="F81" s="315" t="s">
        <v>509</v>
      </c>
      <c r="G81" s="316">
        <v>178132.2</v>
      </c>
      <c r="H81" s="150" t="s">
        <v>256</v>
      </c>
      <c r="I81" s="27"/>
      <c r="J81" s="90"/>
      <c r="K81" s="1"/>
    </row>
    <row r="82" spans="1:11" x14ac:dyDescent="0.2">
      <c r="A82" s="12">
        <v>3</v>
      </c>
      <c r="B82" s="313" t="s">
        <v>588</v>
      </c>
      <c r="C82" s="314">
        <v>42215</v>
      </c>
      <c r="D82" s="313" t="s">
        <v>581</v>
      </c>
      <c r="F82" s="315" t="s">
        <v>582</v>
      </c>
      <c r="G82" s="316">
        <v>149117.66</v>
      </c>
      <c r="H82" s="150" t="s">
        <v>257</v>
      </c>
      <c r="I82" s="27"/>
      <c r="J82" s="90"/>
      <c r="K82" s="1"/>
    </row>
    <row r="83" spans="1:11" x14ac:dyDescent="0.2">
      <c r="A83" s="12">
        <v>4</v>
      </c>
      <c r="B83" s="313" t="s">
        <v>589</v>
      </c>
      <c r="C83" s="314">
        <v>42216</v>
      </c>
      <c r="D83" s="313" t="s">
        <v>6</v>
      </c>
      <c r="F83" s="315" t="s">
        <v>583</v>
      </c>
      <c r="G83" s="316">
        <v>156874.57</v>
      </c>
      <c r="H83" s="150"/>
      <c r="I83" s="27"/>
      <c r="J83" s="90"/>
      <c r="K83" s="1"/>
    </row>
    <row r="84" spans="1:11" x14ac:dyDescent="0.2">
      <c r="A84" s="12">
        <v>5</v>
      </c>
      <c r="B84" s="313" t="s">
        <v>590</v>
      </c>
      <c r="C84" s="314">
        <v>42216</v>
      </c>
      <c r="D84" s="313" t="s">
        <v>6</v>
      </c>
      <c r="F84" s="315" t="s">
        <v>584</v>
      </c>
      <c r="G84" s="316">
        <v>178132.2</v>
      </c>
      <c r="H84" s="150" t="s">
        <v>258</v>
      </c>
      <c r="I84" s="27"/>
      <c r="J84" s="90"/>
      <c r="K84" s="1"/>
    </row>
    <row r="85" spans="1:11" x14ac:dyDescent="0.2">
      <c r="A85" s="12">
        <v>6</v>
      </c>
      <c r="B85" s="313" t="s">
        <v>591</v>
      </c>
      <c r="C85" s="314">
        <v>42216</v>
      </c>
      <c r="D85" s="313" t="s">
        <v>6</v>
      </c>
      <c r="F85" s="315" t="s">
        <v>585</v>
      </c>
      <c r="G85" s="316">
        <v>178132.2</v>
      </c>
      <c r="H85" s="150" t="s">
        <v>259</v>
      </c>
      <c r="I85" s="27"/>
      <c r="J85" s="90"/>
      <c r="K85" s="1"/>
    </row>
    <row r="86" spans="1:11" x14ac:dyDescent="0.2">
      <c r="A86" s="12">
        <v>7</v>
      </c>
      <c r="B86" s="313" t="s">
        <v>592</v>
      </c>
      <c r="C86" s="314">
        <v>42216</v>
      </c>
      <c r="D86" s="313" t="s">
        <v>6</v>
      </c>
      <c r="F86" s="315" t="s">
        <v>586</v>
      </c>
      <c r="G86" s="316">
        <v>178132.2</v>
      </c>
      <c r="H86" s="150"/>
      <c r="I86" s="27"/>
      <c r="J86" s="90"/>
      <c r="K86" s="1"/>
    </row>
    <row r="87" spans="1:11" x14ac:dyDescent="0.2">
      <c r="A87" s="12"/>
      <c r="C87" s="314"/>
      <c r="G87" s="311"/>
      <c r="H87" s="150"/>
      <c r="I87" s="27"/>
      <c r="J87" s="90"/>
      <c r="K87" s="1"/>
    </row>
    <row r="88" spans="1:11" x14ac:dyDescent="0.2">
      <c r="A88" s="12"/>
      <c r="B88" s="4"/>
      <c r="C88" s="20"/>
      <c r="D88" s="4"/>
      <c r="E88" s="3"/>
      <c r="F88" s="21"/>
      <c r="G88" s="93"/>
      <c r="H88" s="150"/>
      <c r="I88" s="27"/>
      <c r="J88" s="90"/>
      <c r="K88" s="1"/>
    </row>
    <row r="89" spans="1:11" x14ac:dyDescent="0.2">
      <c r="A89" s="12" t="s">
        <v>181</v>
      </c>
      <c r="B89" s="12"/>
      <c r="C89" s="44"/>
      <c r="D89" s="12" t="s">
        <v>182</v>
      </c>
      <c r="E89" s="24"/>
      <c r="F89" s="34"/>
      <c r="G89" s="90">
        <f>+SUM(G91:G92)</f>
        <v>0</v>
      </c>
      <c r="H89" s="150">
        <v>0</v>
      </c>
      <c r="I89" s="316">
        <v>22.410000000003492</v>
      </c>
      <c r="J89" s="124">
        <f>+G89-I89</f>
        <v>-22.410000000003492</v>
      </c>
      <c r="K89" s="1"/>
    </row>
    <row r="90" spans="1:11" x14ac:dyDescent="0.2">
      <c r="A90" s="12"/>
      <c r="B90" s="12"/>
      <c r="C90" s="44"/>
      <c r="D90" s="12"/>
      <c r="E90" s="24"/>
      <c r="F90" s="34"/>
      <c r="G90" s="90"/>
      <c r="H90" s="150"/>
      <c r="I90" s="316"/>
      <c r="J90" s="125"/>
      <c r="K90" s="1"/>
    </row>
    <row r="91" spans="1:11" x14ac:dyDescent="0.2">
      <c r="A91" s="12">
        <v>1</v>
      </c>
      <c r="B91" s="313" t="s">
        <v>356</v>
      </c>
      <c r="C91" s="314">
        <v>42038</v>
      </c>
      <c r="D91" s="313" t="s">
        <v>354</v>
      </c>
      <c r="E91" s="3"/>
      <c r="F91" s="315" t="s">
        <v>355</v>
      </c>
      <c r="G91" s="94">
        <v>224830.37</v>
      </c>
      <c r="H91" s="150"/>
      <c r="I91" s="18"/>
      <c r="J91" s="125"/>
      <c r="K91" s="1"/>
    </row>
    <row r="92" spans="1:11" x14ac:dyDescent="0.2">
      <c r="A92" s="12">
        <v>2</v>
      </c>
      <c r="B92" s="313" t="s">
        <v>511</v>
      </c>
      <c r="C92" s="314">
        <v>42179</v>
      </c>
      <c r="D92" s="313" t="s">
        <v>512</v>
      </c>
      <c r="E92" s="3"/>
      <c r="F92" s="315" t="s">
        <v>314</v>
      </c>
      <c r="G92" s="316">
        <v>-224830.37</v>
      </c>
      <c r="H92" s="150"/>
      <c r="I92" s="18"/>
      <c r="J92" s="125"/>
      <c r="K92" s="1"/>
    </row>
    <row r="93" spans="1:11" x14ac:dyDescent="0.2">
      <c r="A93" s="12"/>
      <c r="C93" s="314"/>
      <c r="E93" s="3"/>
      <c r="H93" s="150"/>
      <c r="I93" s="18"/>
      <c r="J93" s="125"/>
      <c r="K93" s="1"/>
    </row>
    <row r="94" spans="1:11" x14ac:dyDescent="0.2">
      <c r="A94" s="12"/>
      <c r="C94" s="314"/>
      <c r="E94" s="3"/>
      <c r="H94" s="150"/>
      <c r="I94" s="18"/>
      <c r="J94" s="125"/>
      <c r="K94" s="1"/>
    </row>
    <row r="95" spans="1:11" x14ac:dyDescent="0.2">
      <c r="A95" s="12" t="s">
        <v>205</v>
      </c>
      <c r="B95" s="12"/>
      <c r="C95" s="44"/>
      <c r="D95" s="12" t="s">
        <v>206</v>
      </c>
      <c r="E95" s="3"/>
      <c r="G95" s="318">
        <f>+SUM(G96:G99)</f>
        <v>954644.19</v>
      </c>
      <c r="H95" s="150">
        <v>3</v>
      </c>
      <c r="I95" s="18">
        <v>954644.19</v>
      </c>
      <c r="J95" s="124">
        <f>+G95-I95</f>
        <v>0</v>
      </c>
      <c r="K95" s="1"/>
    </row>
    <row r="96" spans="1:11" x14ac:dyDescent="0.2">
      <c r="A96" s="12"/>
      <c r="C96" s="314"/>
      <c r="E96" s="3"/>
      <c r="H96" s="150"/>
      <c r="I96" s="18"/>
      <c r="J96" s="125"/>
      <c r="K96" s="1"/>
    </row>
    <row r="97" spans="1:11" x14ac:dyDescent="0.2">
      <c r="A97" s="12">
        <v>1</v>
      </c>
      <c r="B97" s="313" t="s">
        <v>518</v>
      </c>
      <c r="C97" s="314">
        <v>42150</v>
      </c>
      <c r="D97" s="313" t="s">
        <v>520</v>
      </c>
      <c r="E97" s="3"/>
      <c r="F97" s="315" t="s">
        <v>519</v>
      </c>
      <c r="G97" s="316">
        <v>318082.78999999998</v>
      </c>
      <c r="H97" s="150" t="s">
        <v>256</v>
      </c>
      <c r="I97" s="18"/>
      <c r="J97" s="125"/>
      <c r="K97" s="1"/>
    </row>
    <row r="98" spans="1:11" x14ac:dyDescent="0.2">
      <c r="A98" s="12">
        <v>2</v>
      </c>
      <c r="B98" s="313" t="s">
        <v>593</v>
      </c>
      <c r="C98" s="314">
        <v>42216</v>
      </c>
      <c r="D98" s="313" t="s">
        <v>6</v>
      </c>
      <c r="F98" s="315" t="s">
        <v>595</v>
      </c>
      <c r="G98" s="316">
        <v>318280.7</v>
      </c>
      <c r="H98" s="150"/>
      <c r="I98" s="18"/>
      <c r="J98" s="125"/>
      <c r="K98" s="1"/>
    </row>
    <row r="99" spans="1:11" x14ac:dyDescent="0.2">
      <c r="A99" s="12">
        <v>3</v>
      </c>
      <c r="B99" s="313" t="s">
        <v>594</v>
      </c>
      <c r="C99" s="314">
        <v>42216</v>
      </c>
      <c r="D99" s="313" t="s">
        <v>272</v>
      </c>
      <c r="F99" s="315" t="s">
        <v>596</v>
      </c>
      <c r="G99" s="316">
        <v>318280.7</v>
      </c>
      <c r="H99" s="150" t="s">
        <v>257</v>
      </c>
      <c r="I99" s="18"/>
      <c r="J99" s="125"/>
      <c r="K99" s="1"/>
    </row>
    <row r="100" spans="1:11" x14ac:dyDescent="0.2">
      <c r="A100" s="12"/>
      <c r="C100" s="314"/>
      <c r="E100" s="3"/>
      <c r="H100" s="150"/>
      <c r="I100" s="18"/>
      <c r="J100" s="125"/>
      <c r="K100" s="1"/>
    </row>
    <row r="101" spans="1:11" x14ac:dyDescent="0.2">
      <c r="A101" s="12"/>
      <c r="B101" s="1"/>
      <c r="C101" s="20"/>
      <c r="D101" s="1"/>
      <c r="E101" s="24"/>
      <c r="F101" s="6"/>
      <c r="G101" s="93"/>
      <c r="H101" s="150"/>
      <c r="I101" s="49"/>
      <c r="J101" s="125"/>
      <c r="K101" s="1"/>
    </row>
    <row r="102" spans="1:11" x14ac:dyDescent="0.2">
      <c r="A102" s="12" t="s">
        <v>212</v>
      </c>
      <c r="B102" s="12"/>
      <c r="C102" s="44"/>
      <c r="D102" s="12" t="s">
        <v>213</v>
      </c>
      <c r="E102" s="24"/>
      <c r="F102" s="34"/>
      <c r="G102" s="90">
        <f>+SUM(G104:G114)</f>
        <v>1789354.62</v>
      </c>
      <c r="H102" s="150">
        <v>11</v>
      </c>
      <c r="I102" s="316">
        <v>1789354.62</v>
      </c>
      <c r="J102" s="124">
        <f>+G102-I102</f>
        <v>0</v>
      </c>
      <c r="K102" s="1"/>
    </row>
    <row r="103" spans="1:11" x14ac:dyDescent="0.2">
      <c r="A103" s="12"/>
      <c r="B103" s="12"/>
      <c r="C103" s="44"/>
      <c r="D103" s="12"/>
      <c r="E103" s="24"/>
      <c r="F103" s="34"/>
      <c r="G103" s="90"/>
      <c r="H103" s="150"/>
      <c r="I103" s="316"/>
      <c r="J103" s="125"/>
      <c r="K103" s="1"/>
    </row>
    <row r="104" spans="1:11" x14ac:dyDescent="0.2">
      <c r="A104" s="12">
        <v>1</v>
      </c>
      <c r="B104" s="313" t="s">
        <v>521</v>
      </c>
      <c r="C104" s="314">
        <v>42172</v>
      </c>
      <c r="D104" s="313" t="s">
        <v>6</v>
      </c>
      <c r="F104" s="315" t="s">
        <v>522</v>
      </c>
      <c r="G104" s="316">
        <v>164790.07999999999</v>
      </c>
      <c r="H104" s="150" t="s">
        <v>256</v>
      </c>
      <c r="I104" s="11"/>
      <c r="J104" s="125"/>
      <c r="K104" s="1"/>
    </row>
    <row r="105" spans="1:11" x14ac:dyDescent="0.2">
      <c r="A105" s="12">
        <v>2</v>
      </c>
      <c r="B105" s="313" t="s">
        <v>523</v>
      </c>
      <c r="C105" s="314">
        <v>42185</v>
      </c>
      <c r="D105" s="313" t="s">
        <v>524</v>
      </c>
      <c r="F105" s="315" t="s">
        <v>525</v>
      </c>
      <c r="G105" s="316">
        <v>164046.97</v>
      </c>
      <c r="H105" s="150"/>
      <c r="I105" s="11"/>
      <c r="J105" s="127"/>
      <c r="K105" s="1"/>
    </row>
    <row r="106" spans="1:11" x14ac:dyDescent="0.2">
      <c r="A106" s="12">
        <v>3</v>
      </c>
      <c r="B106" s="313" t="s">
        <v>598</v>
      </c>
      <c r="C106" s="314">
        <v>42194</v>
      </c>
      <c r="D106" s="313" t="s">
        <v>597</v>
      </c>
      <c r="F106" s="315" t="s">
        <v>599</v>
      </c>
      <c r="G106" s="316">
        <v>164788.35</v>
      </c>
      <c r="H106" s="150" t="s">
        <v>257</v>
      </c>
      <c r="I106" s="11"/>
      <c r="J106" s="127"/>
      <c r="K106" s="1"/>
    </row>
    <row r="107" spans="1:11" x14ac:dyDescent="0.2">
      <c r="A107" s="12">
        <v>4</v>
      </c>
      <c r="B107" s="313" t="s">
        <v>600</v>
      </c>
      <c r="C107" s="314">
        <v>42215</v>
      </c>
      <c r="D107" s="313" t="s">
        <v>6</v>
      </c>
      <c r="F107" s="315" t="s">
        <v>605</v>
      </c>
      <c r="G107" s="316">
        <v>157262.49</v>
      </c>
      <c r="H107" s="150" t="s">
        <v>258</v>
      </c>
      <c r="I107" s="11"/>
      <c r="J107" s="127"/>
      <c r="K107" s="1"/>
    </row>
    <row r="108" spans="1:11" x14ac:dyDescent="0.2">
      <c r="A108" s="12">
        <v>5</v>
      </c>
      <c r="B108" s="313" t="s">
        <v>601</v>
      </c>
      <c r="C108" s="314">
        <v>42215</v>
      </c>
      <c r="D108" s="313" t="s">
        <v>6</v>
      </c>
      <c r="F108" s="315" t="s">
        <v>606</v>
      </c>
      <c r="G108" s="316">
        <v>164788.35</v>
      </c>
      <c r="H108" s="150"/>
      <c r="I108" s="11"/>
      <c r="J108" s="127"/>
      <c r="K108" s="1"/>
    </row>
    <row r="109" spans="1:11" x14ac:dyDescent="0.2">
      <c r="A109" s="12">
        <v>6</v>
      </c>
      <c r="B109" s="313" t="s">
        <v>25</v>
      </c>
      <c r="C109" s="314">
        <v>42215</v>
      </c>
      <c r="D109" s="313" t="s">
        <v>6</v>
      </c>
      <c r="F109" s="315" t="s">
        <v>607</v>
      </c>
      <c r="G109" s="316">
        <v>164788.35</v>
      </c>
      <c r="H109" s="150"/>
      <c r="I109" s="11"/>
      <c r="J109" s="127"/>
      <c r="K109" s="1"/>
    </row>
    <row r="110" spans="1:11" x14ac:dyDescent="0.2">
      <c r="A110" s="12">
        <v>7</v>
      </c>
      <c r="B110" s="313" t="s">
        <v>602</v>
      </c>
      <c r="C110" s="314">
        <v>42215</v>
      </c>
      <c r="D110" s="313" t="s">
        <v>6</v>
      </c>
      <c r="F110" s="315" t="s">
        <v>608</v>
      </c>
      <c r="G110" s="316">
        <v>164788.35</v>
      </c>
      <c r="H110" s="150"/>
      <c r="I110" s="11"/>
      <c r="J110" s="127"/>
      <c r="K110" s="1"/>
    </row>
    <row r="111" spans="1:11" x14ac:dyDescent="0.2">
      <c r="A111" s="12">
        <v>8</v>
      </c>
      <c r="B111" s="313" t="s">
        <v>603</v>
      </c>
      <c r="C111" s="314">
        <v>42215</v>
      </c>
      <c r="D111" s="313" t="s">
        <v>6</v>
      </c>
      <c r="F111" s="315" t="s">
        <v>609</v>
      </c>
      <c r="G111" s="316">
        <v>157262.49</v>
      </c>
      <c r="H111" s="150" t="s">
        <v>259</v>
      </c>
      <c r="I111" s="11"/>
      <c r="J111" s="127"/>
      <c r="K111" s="1"/>
    </row>
    <row r="112" spans="1:11" x14ac:dyDescent="0.2">
      <c r="A112" s="12">
        <v>9</v>
      </c>
      <c r="B112" s="313" t="s">
        <v>604</v>
      </c>
      <c r="C112" s="314">
        <v>42215</v>
      </c>
      <c r="D112" s="313" t="s">
        <v>6</v>
      </c>
      <c r="F112" s="315" t="s">
        <v>610</v>
      </c>
      <c r="G112" s="316">
        <v>164788.35</v>
      </c>
      <c r="H112" s="150" t="s">
        <v>260</v>
      </c>
      <c r="I112" s="11"/>
      <c r="J112" s="127"/>
      <c r="K112" s="1"/>
    </row>
    <row r="113" spans="1:11" x14ac:dyDescent="0.2">
      <c r="A113" s="12">
        <v>10</v>
      </c>
      <c r="B113" s="313" t="s">
        <v>613</v>
      </c>
      <c r="C113" s="314">
        <v>42216</v>
      </c>
      <c r="D113" s="313" t="s">
        <v>6</v>
      </c>
      <c r="F113" s="315" t="s">
        <v>611</v>
      </c>
      <c r="G113" s="316">
        <v>157262.49</v>
      </c>
      <c r="H113" s="150" t="s">
        <v>261</v>
      </c>
      <c r="I113" s="11"/>
      <c r="J113" s="127"/>
      <c r="K113" s="1"/>
    </row>
    <row r="114" spans="1:11" x14ac:dyDescent="0.2">
      <c r="A114" s="12">
        <v>11</v>
      </c>
      <c r="B114" s="313" t="s">
        <v>614</v>
      </c>
      <c r="C114" s="314">
        <v>42216</v>
      </c>
      <c r="D114" s="313" t="s">
        <v>6</v>
      </c>
      <c r="F114" s="315" t="s">
        <v>612</v>
      </c>
      <c r="G114" s="316">
        <v>164788.35</v>
      </c>
      <c r="H114" s="150"/>
      <c r="I114" s="11"/>
      <c r="J114" s="127"/>
      <c r="K114" s="1"/>
    </row>
    <row r="115" spans="1:11" x14ac:dyDescent="0.2">
      <c r="A115" s="12"/>
      <c r="F115" s="313"/>
      <c r="G115" s="313"/>
      <c r="H115" s="150"/>
      <c r="I115" s="11"/>
      <c r="J115" s="127"/>
      <c r="K115" s="1"/>
    </row>
    <row r="116" spans="1:11" x14ac:dyDescent="0.2">
      <c r="A116" s="12"/>
      <c r="F116" s="313"/>
      <c r="G116" s="313"/>
      <c r="H116" s="150"/>
      <c r="I116" s="11"/>
      <c r="J116" s="127"/>
      <c r="K116" s="1"/>
    </row>
    <row r="117" spans="1:11" x14ac:dyDescent="0.2">
      <c r="A117" s="12"/>
      <c r="F117" s="313"/>
      <c r="G117" s="313"/>
      <c r="H117" s="150"/>
      <c r="I117" s="11"/>
      <c r="J117" s="127"/>
      <c r="K117" s="1"/>
    </row>
    <row r="118" spans="1:11" x14ac:dyDescent="0.2">
      <c r="A118" s="12"/>
      <c r="F118" s="313"/>
      <c r="G118" s="313"/>
      <c r="H118" s="150"/>
      <c r="I118" s="11"/>
      <c r="J118" s="127"/>
      <c r="K118" s="1"/>
    </row>
    <row r="119" spans="1:11" x14ac:dyDescent="0.2">
      <c r="B119" s="14"/>
      <c r="C119" s="58"/>
      <c r="D119" s="14"/>
      <c r="E119" s="37"/>
      <c r="F119" s="36"/>
      <c r="G119" s="92"/>
      <c r="H119" s="150"/>
      <c r="I119" s="11"/>
      <c r="J119" s="127"/>
      <c r="K119" s="1"/>
    </row>
    <row r="120" spans="1:11" x14ac:dyDescent="0.2">
      <c r="A120" s="14"/>
      <c r="B120" s="14"/>
      <c r="C120" s="362" t="s">
        <v>227</v>
      </c>
      <c r="D120" s="362"/>
      <c r="E120" s="362"/>
      <c r="F120" s="362"/>
      <c r="G120" s="90">
        <f>+G102+G95+G89+G78+G72+G67+G58+G50+G41+G29+G7</f>
        <v>13920296.809999999</v>
      </c>
      <c r="H120" s="150">
        <f>+SUM(H6:H102)</f>
        <v>60</v>
      </c>
      <c r="I120" s="11">
        <f>+I102+I95+I89+I78+I72+I67+I58+I50+I41+I29+I7</f>
        <v>13920336.310000001</v>
      </c>
      <c r="J120" s="124">
        <f>+G120-I120</f>
        <v>-39.500000001862645</v>
      </c>
      <c r="K120" s="1"/>
    </row>
    <row r="121" spans="1:11" x14ac:dyDescent="0.2">
      <c r="A121" s="14"/>
      <c r="B121" s="14"/>
      <c r="C121" s="33"/>
      <c r="D121" s="33"/>
      <c r="E121" s="33"/>
      <c r="F121" s="34"/>
      <c r="G121" s="90"/>
      <c r="H121" s="150"/>
      <c r="I121" s="11"/>
      <c r="J121" s="125"/>
      <c r="K121" s="1"/>
    </row>
    <row r="122" spans="1:11" x14ac:dyDescent="0.2">
      <c r="A122" s="14"/>
      <c r="B122" s="14"/>
      <c r="C122" s="33"/>
      <c r="D122" s="33"/>
      <c r="E122" s="33"/>
      <c r="F122" s="34"/>
      <c r="G122" s="90"/>
      <c r="H122" s="150"/>
      <c r="I122" s="11"/>
      <c r="J122" s="125"/>
      <c r="K122" s="1"/>
    </row>
    <row r="123" spans="1:11" x14ac:dyDescent="0.2">
      <c r="A123" s="14"/>
      <c r="B123" s="14"/>
      <c r="C123" s="36"/>
      <c r="D123" s="14"/>
      <c r="E123" s="14"/>
      <c r="F123" s="36"/>
      <c r="G123" s="92"/>
      <c r="H123" s="22"/>
      <c r="I123" s="11"/>
      <c r="J123" s="127"/>
      <c r="K123" s="1"/>
    </row>
    <row r="124" spans="1:11" x14ac:dyDescent="0.2">
      <c r="A124" s="16" t="s">
        <v>228</v>
      </c>
      <c r="B124" s="16"/>
      <c r="C124" s="59"/>
      <c r="D124" s="16" t="s">
        <v>229</v>
      </c>
      <c r="E124" s="60"/>
      <c r="F124" s="111"/>
      <c r="G124" s="90">
        <f>+SUM(G126:G126)</f>
        <v>200000</v>
      </c>
      <c r="H124" s="23">
        <v>1</v>
      </c>
      <c r="I124" s="316">
        <v>200000</v>
      </c>
      <c r="J124" s="128">
        <f>+G124-I124</f>
        <v>0</v>
      </c>
      <c r="K124" s="1"/>
    </row>
    <row r="125" spans="1:11" x14ac:dyDescent="0.2">
      <c r="A125" s="16"/>
      <c r="B125" s="16"/>
      <c r="C125" s="59"/>
      <c r="D125" s="16"/>
      <c r="E125" s="60"/>
      <c r="F125" s="111"/>
      <c r="G125" s="90"/>
      <c r="H125" s="23"/>
      <c r="I125" s="316"/>
      <c r="J125" s="127"/>
      <c r="K125" s="1"/>
    </row>
    <row r="126" spans="1:11" x14ac:dyDescent="0.2">
      <c r="A126" s="16">
        <v>3</v>
      </c>
      <c r="B126" s="313" t="s">
        <v>616</v>
      </c>
      <c r="C126" s="314">
        <v>42188</v>
      </c>
      <c r="D126" s="313" t="s">
        <v>615</v>
      </c>
      <c r="E126" s="1"/>
      <c r="F126" s="315" t="s">
        <v>617</v>
      </c>
      <c r="G126" s="316">
        <v>200000</v>
      </c>
      <c r="H126" s="30" t="s">
        <v>256</v>
      </c>
      <c r="I126" s="11"/>
      <c r="J126" s="127"/>
      <c r="K126" s="1"/>
    </row>
    <row r="127" spans="1:11" x14ac:dyDescent="0.2">
      <c r="A127" s="16"/>
      <c r="B127" s="4"/>
      <c r="C127" s="20"/>
      <c r="D127" s="4"/>
      <c r="E127" s="1"/>
      <c r="F127" s="21"/>
      <c r="G127" s="93"/>
      <c r="H127" s="30"/>
      <c r="I127" s="11"/>
      <c r="J127" s="127"/>
      <c r="K127" s="1"/>
    </row>
    <row r="128" spans="1:11" x14ac:dyDescent="0.2">
      <c r="A128" s="16"/>
      <c r="B128" s="1"/>
      <c r="C128" s="20"/>
      <c r="D128" s="1"/>
      <c r="E128" s="1"/>
      <c r="F128" s="6"/>
      <c r="G128" s="93"/>
      <c r="H128" s="30"/>
      <c r="I128" s="11"/>
      <c r="J128" s="127"/>
      <c r="K128" s="1"/>
    </row>
    <row r="129" spans="1:11" x14ac:dyDescent="0.2">
      <c r="A129" s="12" t="s">
        <v>244</v>
      </c>
      <c r="B129" s="12"/>
      <c r="C129" s="65"/>
      <c r="D129" s="12" t="s">
        <v>245</v>
      </c>
      <c r="E129" s="24"/>
      <c r="F129" s="34"/>
      <c r="G129" s="130">
        <f>+SUM(G131:G134)</f>
        <v>478793.1</v>
      </c>
      <c r="H129" s="22">
        <v>4</v>
      </c>
      <c r="I129" s="316">
        <v>478793.1</v>
      </c>
      <c r="J129" s="124">
        <f>+G129-I129</f>
        <v>0</v>
      </c>
      <c r="K129" s="1"/>
    </row>
    <row r="130" spans="1:11" x14ac:dyDescent="0.2">
      <c r="A130" s="12"/>
      <c r="B130" s="12"/>
      <c r="C130" s="65"/>
      <c r="D130" s="12"/>
      <c r="E130" s="24"/>
      <c r="F130" s="34"/>
      <c r="G130" s="130"/>
      <c r="H130" s="22"/>
      <c r="I130" s="316"/>
      <c r="J130" s="125"/>
      <c r="K130" s="1"/>
    </row>
    <row r="131" spans="1:11" x14ac:dyDescent="0.2">
      <c r="A131" s="12">
        <v>1</v>
      </c>
      <c r="B131" s="313" t="s">
        <v>624</v>
      </c>
      <c r="C131" s="314">
        <v>42192</v>
      </c>
      <c r="D131" s="313" t="s">
        <v>618</v>
      </c>
      <c r="E131" s="3"/>
      <c r="F131" s="315" t="s">
        <v>621</v>
      </c>
      <c r="G131" s="316">
        <v>163793.1</v>
      </c>
      <c r="H131" s="166" t="s">
        <v>256</v>
      </c>
      <c r="I131" s="18"/>
      <c r="J131" s="125"/>
      <c r="K131" s="1"/>
    </row>
    <row r="132" spans="1:11" x14ac:dyDescent="0.2">
      <c r="A132" s="12">
        <v>2</v>
      </c>
      <c r="B132" s="313" t="s">
        <v>625</v>
      </c>
      <c r="C132" s="314">
        <v>42202</v>
      </c>
      <c r="D132" s="313" t="s">
        <v>619</v>
      </c>
      <c r="E132" s="3"/>
      <c r="F132" s="315" t="s">
        <v>622</v>
      </c>
      <c r="G132" s="316">
        <v>145000</v>
      </c>
      <c r="H132" s="166" t="s">
        <v>257</v>
      </c>
      <c r="I132" s="18"/>
      <c r="J132" s="125"/>
      <c r="K132" s="1"/>
    </row>
    <row r="133" spans="1:11" x14ac:dyDescent="0.2">
      <c r="A133" s="12">
        <v>3</v>
      </c>
      <c r="B133" s="313" t="s">
        <v>626</v>
      </c>
      <c r="C133" s="314">
        <v>42202</v>
      </c>
      <c r="D133" s="313" t="s">
        <v>620</v>
      </c>
      <c r="E133" s="3"/>
      <c r="F133" s="315" t="s">
        <v>623</v>
      </c>
      <c r="G133" s="316">
        <v>90000</v>
      </c>
      <c r="H133" s="166" t="s">
        <v>258</v>
      </c>
      <c r="I133" s="18"/>
      <c r="J133" s="125"/>
      <c r="K133" s="1"/>
    </row>
    <row r="134" spans="1:11" x14ac:dyDescent="0.2">
      <c r="A134" s="12">
        <v>4</v>
      </c>
      <c r="B134" s="313" t="s">
        <v>628</v>
      </c>
      <c r="C134" s="314">
        <v>42216</v>
      </c>
      <c r="D134" s="313" t="s">
        <v>627</v>
      </c>
      <c r="E134" s="3"/>
      <c r="F134" s="315" t="s">
        <v>629</v>
      </c>
      <c r="G134" s="316">
        <v>80000</v>
      </c>
      <c r="H134" s="166"/>
      <c r="I134" s="18"/>
      <c r="J134" s="125"/>
      <c r="K134" s="1"/>
    </row>
    <row r="135" spans="1:11" x14ac:dyDescent="0.2">
      <c r="A135" s="12"/>
      <c r="C135" s="314"/>
      <c r="E135" s="3"/>
      <c r="G135" s="316"/>
      <c r="H135" s="166"/>
      <c r="I135" s="18"/>
      <c r="J135" s="125"/>
      <c r="K135" s="1"/>
    </row>
    <row r="136" spans="1:11" x14ac:dyDescent="0.2">
      <c r="A136" s="12"/>
      <c r="B136" s="4"/>
      <c r="C136" s="20"/>
      <c r="D136" s="4"/>
      <c r="E136" s="3"/>
      <c r="F136" s="21"/>
      <c r="G136" s="316"/>
      <c r="H136" s="166"/>
      <c r="I136" s="18"/>
      <c r="J136" s="125"/>
      <c r="K136" s="1"/>
    </row>
    <row r="137" spans="1:11" x14ac:dyDescent="0.2">
      <c r="A137" s="12"/>
      <c r="B137" s="4"/>
      <c r="C137" s="20"/>
      <c r="D137" s="4"/>
      <c r="E137" s="3"/>
      <c r="F137" s="21"/>
      <c r="G137" s="93"/>
      <c r="H137" s="166"/>
      <c r="I137" s="18"/>
      <c r="J137" s="125"/>
      <c r="K137" s="1"/>
    </row>
    <row r="138" spans="1:11" x14ac:dyDescent="0.2">
      <c r="A138" s="14"/>
      <c r="B138" s="14"/>
      <c r="C138" s="362" t="s">
        <v>251</v>
      </c>
      <c r="D138" s="362"/>
      <c r="E138" s="362"/>
      <c r="F138" s="362"/>
      <c r="G138" s="90">
        <f>+G120+G124+G129</f>
        <v>14599089.909999998</v>
      </c>
      <c r="H138" s="167">
        <f>+H120+H124+H129</f>
        <v>65</v>
      </c>
      <c r="I138" s="18"/>
      <c r="J138" s="125"/>
      <c r="K138" s="1"/>
    </row>
    <row r="139" spans="1:11" ht="12" thickBot="1" x14ac:dyDescent="0.25">
      <c r="A139" s="14"/>
      <c r="B139" s="14"/>
      <c r="C139" s="36"/>
      <c r="D139" s="362" t="s">
        <v>252</v>
      </c>
      <c r="E139" s="362"/>
      <c r="F139" s="36"/>
      <c r="G139" s="326">
        <f>13920336.31+678793.1</f>
        <v>14599129.41</v>
      </c>
      <c r="H139" s="166"/>
      <c r="I139" s="18"/>
      <c r="J139" s="125"/>
      <c r="K139" s="1"/>
    </row>
    <row r="140" spans="1:11" ht="12" thickTop="1" x14ac:dyDescent="0.2">
      <c r="A140" s="14"/>
      <c r="B140" s="14"/>
      <c r="C140" s="36"/>
      <c r="D140" s="14"/>
      <c r="E140" s="37"/>
      <c r="F140" s="36"/>
      <c r="G140" s="92">
        <f>+G138-G139</f>
        <v>-39.500000001862645</v>
      </c>
      <c r="H140" s="22"/>
      <c r="I140" s="11"/>
      <c r="J140" s="125"/>
      <c r="K140" s="1"/>
    </row>
    <row r="141" spans="1:11" x14ac:dyDescent="0.2">
      <c r="A141" s="14"/>
      <c r="B141" s="14"/>
      <c r="C141" s="36"/>
      <c r="D141" s="14"/>
      <c r="E141" s="37"/>
      <c r="F141" s="36"/>
      <c r="G141" s="92"/>
      <c r="H141" s="22"/>
      <c r="I141" s="19"/>
      <c r="J141" s="129"/>
      <c r="K141" s="1"/>
    </row>
    <row r="142" spans="1:11" x14ac:dyDescent="0.2">
      <c r="A142" s="14"/>
      <c r="B142" s="14"/>
      <c r="C142" s="36"/>
      <c r="D142" s="14"/>
      <c r="E142" s="14"/>
      <c r="F142" s="36"/>
      <c r="G142" s="92"/>
      <c r="H142" s="22"/>
      <c r="I142" s="19"/>
      <c r="J142" s="129"/>
      <c r="K142" s="1"/>
    </row>
    <row r="143" spans="1:11" x14ac:dyDescent="0.2">
      <c r="A143" s="14"/>
      <c r="B143" s="14"/>
      <c r="C143" s="36"/>
      <c r="D143" s="14"/>
      <c r="E143" s="14"/>
      <c r="F143" s="36"/>
      <c r="G143" s="92"/>
      <c r="H143" s="22"/>
      <c r="I143" s="19"/>
      <c r="J143" s="129"/>
      <c r="K143" s="1"/>
    </row>
    <row r="144" spans="1:11" x14ac:dyDescent="0.2">
      <c r="A144" s="14"/>
      <c r="B144" s="14"/>
      <c r="C144" s="36"/>
      <c r="D144" s="12" t="s">
        <v>253</v>
      </c>
      <c r="E144" s="24">
        <f>+H120+H124+H129</f>
        <v>65</v>
      </c>
      <c r="F144" s="36"/>
      <c r="G144" s="92"/>
      <c r="H144" s="22"/>
      <c r="I144" s="19"/>
      <c r="J144" s="129"/>
      <c r="K144" s="1"/>
    </row>
    <row r="145" spans="1:11" x14ac:dyDescent="0.2">
      <c r="A145" s="14"/>
      <c r="B145" s="14"/>
      <c r="C145" s="36"/>
      <c r="D145" s="12" t="s">
        <v>254</v>
      </c>
      <c r="E145" s="24">
        <f>+H120</f>
        <v>60</v>
      </c>
      <c r="F145" s="36"/>
      <c r="G145" s="92"/>
      <c r="H145" s="156"/>
      <c r="I145" s="19"/>
      <c r="J145" s="129"/>
      <c r="K145" s="1"/>
    </row>
    <row r="146" spans="1:11" x14ac:dyDescent="0.2">
      <c r="A146" s="14"/>
      <c r="B146" s="14"/>
      <c r="C146" s="36"/>
      <c r="D146" s="12" t="s">
        <v>255</v>
      </c>
      <c r="E146" s="33">
        <f>+H129+H124</f>
        <v>5</v>
      </c>
      <c r="F146" s="36"/>
      <c r="G146" s="92"/>
      <c r="H146" s="22"/>
      <c r="I146" s="8"/>
      <c r="J146" s="129"/>
      <c r="K146" s="1"/>
    </row>
    <row r="147" spans="1:11" x14ac:dyDescent="0.2">
      <c r="A147" s="14"/>
      <c r="B147" s="14"/>
      <c r="C147" s="36"/>
      <c r="D147" s="14"/>
      <c r="E147" s="14"/>
      <c r="F147" s="36"/>
      <c r="G147" s="92"/>
      <c r="H147" s="168"/>
      <c r="I147" s="8"/>
      <c r="J147" s="129"/>
      <c r="K147" s="1"/>
    </row>
    <row r="148" spans="1:11" x14ac:dyDescent="0.2">
      <c r="A148" s="69"/>
      <c r="B148" s="69"/>
      <c r="C148" s="70"/>
      <c r="D148" s="69"/>
      <c r="E148" s="69"/>
      <c r="F148" s="70"/>
      <c r="G148" s="92"/>
      <c r="H148" s="23"/>
      <c r="I148" s="8"/>
      <c r="J148" s="91"/>
      <c r="K148" s="1"/>
    </row>
  </sheetData>
  <mergeCells count="5">
    <mergeCell ref="A2:J2"/>
    <mergeCell ref="A3:J3"/>
    <mergeCell ref="C120:F120"/>
    <mergeCell ref="C138:F138"/>
    <mergeCell ref="D139:E139"/>
  </mergeCells>
  <printOptions gridLines="1"/>
  <pageMargins left="0.70866141732283472" right="0.70866141732283472" top="0.74803149606299213" bottom="0.74803149606299213" header="0.31496062992125984" footer="0.31496062992125984"/>
  <pageSetup scale="83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opLeftCell="A76" workbookViewId="0">
      <selection activeCell="D110" sqref="D110"/>
    </sheetView>
  </sheetViews>
  <sheetFormatPr baseColWidth="10" defaultRowHeight="11.25" x14ac:dyDescent="0.2"/>
  <cols>
    <col min="1" max="2" width="6.7109375" style="313" bestFit="1" customWidth="1"/>
    <col min="3" max="3" width="8.7109375" style="313" bestFit="1" customWidth="1"/>
    <col min="4" max="4" width="33.42578125" style="313" bestFit="1" customWidth="1"/>
    <col min="5" max="5" width="3.140625" style="313" bestFit="1" customWidth="1"/>
    <col min="6" max="6" width="10" style="315" bestFit="1" customWidth="1"/>
    <col min="7" max="7" width="12" style="94" bestFit="1" customWidth="1"/>
    <col min="8" max="8" width="2.7109375" style="154" bestFit="1" customWidth="1"/>
    <col min="9" max="9" width="11.140625" style="313" bestFit="1" customWidth="1"/>
    <col min="10" max="10" width="9.85546875" style="316" customWidth="1"/>
    <col min="11" max="16384" width="11.42578125" style="313"/>
  </cols>
  <sheetData>
    <row r="1" spans="1:14" x14ac:dyDescent="0.2">
      <c r="A1" s="4"/>
      <c r="B1" s="4"/>
      <c r="C1" s="21"/>
      <c r="D1" s="4"/>
      <c r="E1" s="4"/>
      <c r="F1" s="21"/>
      <c r="G1" s="92"/>
      <c r="H1" s="153"/>
      <c r="I1" s="4"/>
      <c r="J1" s="91"/>
      <c r="K1" s="1"/>
    </row>
    <row r="2" spans="1:14" x14ac:dyDescent="0.2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  <c r="K2" s="7" t="s">
        <v>1</v>
      </c>
    </row>
    <row r="3" spans="1:14" x14ac:dyDescent="0.2">
      <c r="A3" s="362" t="s">
        <v>716</v>
      </c>
      <c r="B3" s="362"/>
      <c r="C3" s="362"/>
      <c r="D3" s="362"/>
      <c r="E3" s="362"/>
      <c r="F3" s="362"/>
      <c r="G3" s="362"/>
      <c r="H3" s="362"/>
      <c r="I3" s="362"/>
      <c r="J3" s="362"/>
      <c r="K3" s="8"/>
    </row>
    <row r="4" spans="1:14" x14ac:dyDescent="0.2">
      <c r="A4" s="33"/>
      <c r="B4" s="33"/>
      <c r="C4" s="34"/>
      <c r="D4" s="33"/>
      <c r="E4" s="33"/>
      <c r="F4" s="34"/>
      <c r="G4" s="92"/>
      <c r="H4" s="33"/>
      <c r="I4" s="33"/>
      <c r="J4" s="118"/>
      <c r="K4" s="8"/>
    </row>
    <row r="5" spans="1:14" x14ac:dyDescent="0.2">
      <c r="A5" s="12"/>
      <c r="B5" s="14"/>
      <c r="C5" s="36"/>
      <c r="D5" s="14"/>
      <c r="E5" s="37"/>
      <c r="F5" s="36"/>
      <c r="G5" s="92"/>
      <c r="H5" s="22"/>
      <c r="I5" s="8"/>
      <c r="J5" s="119"/>
      <c r="K5" s="1"/>
    </row>
    <row r="6" spans="1:14" x14ac:dyDescent="0.2">
      <c r="A6" s="12"/>
      <c r="B6" s="14"/>
      <c r="C6" s="36"/>
      <c r="D6" s="14"/>
      <c r="E6" s="37"/>
      <c r="F6" s="36"/>
      <c r="G6" s="92"/>
      <c r="H6" s="22"/>
      <c r="I6" s="8"/>
      <c r="J6" s="119"/>
      <c r="K6" s="1"/>
    </row>
    <row r="7" spans="1:14" x14ac:dyDescent="0.2">
      <c r="A7" s="12" t="s">
        <v>3</v>
      </c>
      <c r="B7" s="12"/>
      <c r="C7" s="34"/>
      <c r="D7" s="12" t="s">
        <v>4</v>
      </c>
      <c r="E7" s="24"/>
      <c r="F7" s="34"/>
      <c r="G7" s="90">
        <f>+SUM(G9:G22)</f>
        <v>2916651.9800000004</v>
      </c>
      <c r="H7" s="150">
        <v>15</v>
      </c>
      <c r="I7" s="316">
        <v>2916636.4299999997</v>
      </c>
      <c r="J7" s="124">
        <f>+G7-I7</f>
        <v>15.550000000745058</v>
      </c>
      <c r="K7" s="1"/>
    </row>
    <row r="8" spans="1:14" x14ac:dyDescent="0.2">
      <c r="A8" s="12"/>
      <c r="B8" s="12"/>
      <c r="C8" s="34"/>
      <c r="D8" s="12"/>
      <c r="E8" s="24"/>
      <c r="F8" s="34"/>
      <c r="G8" s="90"/>
      <c r="H8" s="150"/>
      <c r="I8" s="316"/>
      <c r="J8" s="125"/>
      <c r="K8" s="1"/>
    </row>
    <row r="9" spans="1:14" x14ac:dyDescent="0.2">
      <c r="A9" s="41">
        <v>1</v>
      </c>
      <c r="B9" s="4" t="s">
        <v>10</v>
      </c>
      <c r="C9" s="20">
        <v>41941</v>
      </c>
      <c r="D9" s="4" t="s">
        <v>11</v>
      </c>
      <c r="E9" s="3"/>
      <c r="F9" s="21" t="s">
        <v>12</v>
      </c>
      <c r="G9" s="93">
        <v>207070.75</v>
      </c>
      <c r="H9" s="150" t="s">
        <v>256</v>
      </c>
      <c r="I9" s="11"/>
      <c r="J9" s="125"/>
      <c r="K9" s="1"/>
    </row>
    <row r="10" spans="1:14" x14ac:dyDescent="0.2">
      <c r="A10" s="41">
        <v>2</v>
      </c>
      <c r="B10" s="313" t="s">
        <v>427</v>
      </c>
      <c r="C10" s="314">
        <v>42107</v>
      </c>
      <c r="D10" s="313" t="s">
        <v>6</v>
      </c>
      <c r="E10" s="3"/>
      <c r="F10" s="315" t="s">
        <v>425</v>
      </c>
      <c r="G10" s="311">
        <v>183981.62</v>
      </c>
      <c r="H10" s="150"/>
      <c r="I10" s="11"/>
      <c r="J10" s="125"/>
      <c r="K10" s="1"/>
      <c r="L10" s="1"/>
      <c r="M10" s="1"/>
      <c r="N10" s="1"/>
    </row>
    <row r="11" spans="1:14" x14ac:dyDescent="0.2">
      <c r="A11" s="41">
        <v>3</v>
      </c>
      <c r="B11" s="313" t="s">
        <v>494</v>
      </c>
      <c r="C11" s="314">
        <v>42184</v>
      </c>
      <c r="D11" s="313" t="s">
        <v>6</v>
      </c>
      <c r="E11" s="3"/>
      <c r="F11" s="315" t="s">
        <v>492</v>
      </c>
      <c r="G11" s="316">
        <v>242048.97</v>
      </c>
      <c r="H11" s="150"/>
      <c r="I11" s="11"/>
      <c r="J11" s="125"/>
      <c r="K11" s="1"/>
      <c r="L11" s="1"/>
      <c r="M11" s="1"/>
      <c r="N11" s="1"/>
    </row>
    <row r="12" spans="1:14" x14ac:dyDescent="0.2">
      <c r="A12" s="41">
        <v>4</v>
      </c>
      <c r="B12" s="313" t="s">
        <v>495</v>
      </c>
      <c r="C12" s="314">
        <v>42185</v>
      </c>
      <c r="D12" s="313" t="s">
        <v>491</v>
      </c>
      <c r="E12" s="3"/>
      <c r="F12" s="319" t="s">
        <v>493</v>
      </c>
      <c r="G12" s="316">
        <v>191433.61</v>
      </c>
      <c r="H12" s="150"/>
      <c r="I12" s="11"/>
      <c r="J12" s="125"/>
      <c r="K12" s="1"/>
      <c r="L12" s="1"/>
      <c r="M12" s="1"/>
      <c r="N12" s="1"/>
    </row>
    <row r="13" spans="1:14" x14ac:dyDescent="0.2">
      <c r="A13" s="41">
        <v>6</v>
      </c>
      <c r="B13" s="313" t="s">
        <v>553</v>
      </c>
      <c r="C13" s="314">
        <v>42208</v>
      </c>
      <c r="D13" s="313" t="s">
        <v>541</v>
      </c>
      <c r="E13" s="3"/>
      <c r="F13" s="315" t="s">
        <v>339</v>
      </c>
      <c r="G13" s="316">
        <v>207461.08</v>
      </c>
      <c r="H13" s="150"/>
      <c r="I13" s="11"/>
      <c r="J13" s="125"/>
      <c r="K13" s="1"/>
      <c r="L13" s="1"/>
      <c r="M13" s="1"/>
      <c r="N13" s="1"/>
    </row>
    <row r="14" spans="1:14" x14ac:dyDescent="0.2">
      <c r="A14" s="41">
        <v>7</v>
      </c>
      <c r="B14" s="313" t="s">
        <v>554</v>
      </c>
      <c r="C14" s="314">
        <v>42208</v>
      </c>
      <c r="D14" s="313" t="s">
        <v>542</v>
      </c>
      <c r="E14" s="3"/>
      <c r="F14" s="315" t="s">
        <v>544</v>
      </c>
      <c r="G14" s="316">
        <v>207461.08</v>
      </c>
      <c r="H14" s="150"/>
      <c r="I14" s="11"/>
      <c r="J14" s="125"/>
      <c r="K14" s="1"/>
      <c r="L14" s="1"/>
      <c r="M14" s="1"/>
      <c r="N14" s="1"/>
    </row>
    <row r="15" spans="1:14" x14ac:dyDescent="0.2">
      <c r="A15" s="41">
        <v>8</v>
      </c>
      <c r="B15" s="313" t="s">
        <v>176</v>
      </c>
      <c r="C15" s="314">
        <v>42215</v>
      </c>
      <c r="D15" s="313" t="s">
        <v>6</v>
      </c>
      <c r="E15" s="3"/>
      <c r="F15" s="315" t="s">
        <v>546</v>
      </c>
      <c r="G15" s="316">
        <v>209521.64</v>
      </c>
      <c r="H15" s="150" t="s">
        <v>257</v>
      </c>
      <c r="I15" s="11"/>
      <c r="J15" s="125"/>
      <c r="K15" s="1"/>
      <c r="L15" s="1"/>
      <c r="M15" s="1"/>
      <c r="N15" s="1"/>
    </row>
    <row r="16" spans="1:14" x14ac:dyDescent="0.2">
      <c r="A16" s="41">
        <v>9</v>
      </c>
      <c r="B16" s="313" t="s">
        <v>224</v>
      </c>
      <c r="C16" s="314">
        <v>42215</v>
      </c>
      <c r="D16" s="313" t="s">
        <v>6</v>
      </c>
      <c r="E16" s="3"/>
      <c r="F16" s="315" t="s">
        <v>547</v>
      </c>
      <c r="G16" s="316">
        <v>209521.64</v>
      </c>
      <c r="H16" s="150" t="s">
        <v>258</v>
      </c>
      <c r="I16" s="11"/>
      <c r="J16" s="125"/>
      <c r="K16" s="1"/>
      <c r="L16" s="1"/>
      <c r="M16" s="1"/>
      <c r="N16" s="1"/>
    </row>
    <row r="17" spans="1:14" x14ac:dyDescent="0.2">
      <c r="A17" s="41">
        <v>10</v>
      </c>
      <c r="B17" s="313" t="s">
        <v>133</v>
      </c>
      <c r="C17" s="314">
        <v>42215</v>
      </c>
      <c r="D17" s="313" t="s">
        <v>6</v>
      </c>
      <c r="E17" s="3"/>
      <c r="F17" s="315" t="s">
        <v>548</v>
      </c>
      <c r="G17" s="316">
        <v>209521.64</v>
      </c>
      <c r="H17" s="150" t="s">
        <v>259</v>
      </c>
      <c r="I17" s="11"/>
      <c r="J17" s="125"/>
      <c r="K17" s="1"/>
      <c r="L17" s="1"/>
      <c r="M17" s="1"/>
      <c r="N17" s="1"/>
    </row>
    <row r="18" spans="1:14" x14ac:dyDescent="0.2">
      <c r="A18" s="41">
        <v>11</v>
      </c>
      <c r="B18" s="313" t="s">
        <v>555</v>
      </c>
      <c r="C18" s="314">
        <v>42215</v>
      </c>
      <c r="D18" s="313" t="s">
        <v>6</v>
      </c>
      <c r="E18" s="3"/>
      <c r="F18" s="315" t="s">
        <v>549</v>
      </c>
      <c r="G18" s="316">
        <v>209521.64</v>
      </c>
      <c r="H18" s="150" t="s">
        <v>260</v>
      </c>
      <c r="I18" s="11"/>
      <c r="J18" s="125"/>
      <c r="K18" s="1"/>
      <c r="L18" s="1"/>
      <c r="M18" s="1"/>
      <c r="N18" s="1"/>
    </row>
    <row r="19" spans="1:14" x14ac:dyDescent="0.2">
      <c r="A19" s="41">
        <v>12</v>
      </c>
      <c r="B19" s="313" t="s">
        <v>556</v>
      </c>
      <c r="C19" s="314">
        <v>42215</v>
      </c>
      <c r="D19" s="313" t="s">
        <v>6</v>
      </c>
      <c r="E19" s="3"/>
      <c r="F19" s="315" t="s">
        <v>550</v>
      </c>
      <c r="G19" s="316">
        <v>209521.64</v>
      </c>
      <c r="H19" s="150" t="s">
        <v>261</v>
      </c>
      <c r="I19" s="11"/>
      <c r="J19" s="125"/>
      <c r="K19" s="1"/>
      <c r="L19" s="1"/>
      <c r="M19" s="1"/>
      <c r="N19" s="1"/>
    </row>
    <row r="20" spans="1:14" x14ac:dyDescent="0.2">
      <c r="A20" s="41">
        <v>13</v>
      </c>
      <c r="B20" s="313" t="s">
        <v>557</v>
      </c>
      <c r="C20" s="314">
        <v>42216</v>
      </c>
      <c r="D20" s="313" t="s">
        <v>6</v>
      </c>
      <c r="E20" s="3"/>
      <c r="F20" s="315" t="s">
        <v>551</v>
      </c>
      <c r="G20" s="316">
        <v>209521.64</v>
      </c>
      <c r="H20" s="150"/>
      <c r="I20" s="11"/>
      <c r="J20" s="125"/>
      <c r="K20" s="1"/>
      <c r="L20" s="1"/>
      <c r="M20" s="1"/>
      <c r="N20" s="1"/>
    </row>
    <row r="21" spans="1:14" x14ac:dyDescent="0.2">
      <c r="A21" s="41">
        <v>14</v>
      </c>
      <c r="B21" s="313" t="s">
        <v>630</v>
      </c>
      <c r="C21" s="314">
        <v>42224</v>
      </c>
      <c r="D21" s="313" t="s">
        <v>631</v>
      </c>
      <c r="E21" s="3"/>
      <c r="F21" s="315" t="s">
        <v>632</v>
      </c>
      <c r="G21" s="316">
        <v>207070.75</v>
      </c>
      <c r="H21" s="150"/>
      <c r="I21" s="11"/>
      <c r="J21" s="125"/>
      <c r="K21" s="1"/>
      <c r="L21" s="1"/>
      <c r="M21" s="1"/>
      <c r="N21" s="1"/>
    </row>
    <row r="22" spans="1:14" x14ac:dyDescent="0.2">
      <c r="A22" s="41">
        <v>16</v>
      </c>
      <c r="B22" s="313" t="s">
        <v>634</v>
      </c>
      <c r="C22" s="314">
        <v>42244</v>
      </c>
      <c r="D22" s="313" t="s">
        <v>6</v>
      </c>
      <c r="E22" s="3"/>
      <c r="F22" s="315" t="s">
        <v>635</v>
      </c>
      <c r="G22" s="316">
        <v>212994.28</v>
      </c>
      <c r="H22" s="150"/>
      <c r="I22" s="11"/>
      <c r="J22" s="125"/>
      <c r="K22" s="1"/>
      <c r="L22" s="1"/>
      <c r="M22" s="1"/>
      <c r="N22" s="1"/>
    </row>
    <row r="23" spans="1:14" x14ac:dyDescent="0.2">
      <c r="A23" s="41"/>
      <c r="B23" s="1"/>
      <c r="C23" s="20"/>
      <c r="E23" s="3"/>
      <c r="F23" s="6"/>
      <c r="G23" s="316"/>
      <c r="H23" s="150"/>
      <c r="I23" s="11"/>
      <c r="J23" s="125"/>
      <c r="K23" s="1"/>
      <c r="L23" s="1"/>
      <c r="M23" s="1"/>
      <c r="N23" s="1"/>
    </row>
    <row r="24" spans="1:14" x14ac:dyDescent="0.2">
      <c r="A24" s="45"/>
      <c r="B24" s="14"/>
      <c r="C24" s="44"/>
      <c r="D24" s="46"/>
      <c r="E24" s="36"/>
      <c r="F24" s="47"/>
      <c r="G24" s="92"/>
      <c r="H24" s="150"/>
      <c r="I24" s="11"/>
      <c r="J24" s="125"/>
      <c r="K24" s="1"/>
      <c r="L24" s="1"/>
      <c r="M24" s="1"/>
      <c r="N24" s="1"/>
    </row>
    <row r="25" spans="1:14" x14ac:dyDescent="0.2">
      <c r="A25" s="12" t="s">
        <v>46</v>
      </c>
      <c r="B25" s="12"/>
      <c r="C25" s="44"/>
      <c r="D25" s="12" t="s">
        <v>47</v>
      </c>
      <c r="E25" s="24"/>
      <c r="F25" s="34"/>
      <c r="G25" s="90">
        <f>+SUM(G27:G31)</f>
        <v>1462967.4000000001</v>
      </c>
      <c r="H25" s="150">
        <v>5</v>
      </c>
      <c r="I25" s="316">
        <v>1462967.4</v>
      </c>
      <c r="J25" s="124">
        <f>+G25-I25</f>
        <v>0</v>
      </c>
      <c r="K25" s="1"/>
      <c r="L25" s="1"/>
      <c r="M25" s="1"/>
      <c r="N25" s="1"/>
    </row>
    <row r="26" spans="1:14" x14ac:dyDescent="0.2">
      <c r="A26" s="12"/>
      <c r="B26" s="12"/>
      <c r="C26" s="44"/>
      <c r="D26" s="12"/>
      <c r="E26" s="24"/>
      <c r="F26" s="34"/>
      <c r="G26" s="90"/>
      <c r="H26" s="150"/>
      <c r="I26" s="316"/>
      <c r="J26" s="125"/>
      <c r="K26" s="1"/>
      <c r="L26" s="1"/>
      <c r="M26" s="1"/>
      <c r="N26" s="1"/>
    </row>
    <row r="27" spans="1:14" x14ac:dyDescent="0.2">
      <c r="A27" s="12">
        <v>1</v>
      </c>
      <c r="B27" s="4" t="s">
        <v>55</v>
      </c>
      <c r="C27" s="20">
        <v>41948</v>
      </c>
      <c r="D27" s="4" t="s">
        <v>6</v>
      </c>
      <c r="E27" s="3"/>
      <c r="F27" s="21" t="s">
        <v>56</v>
      </c>
      <c r="G27" s="93">
        <v>280849.84000000003</v>
      </c>
      <c r="H27" s="150" t="s">
        <v>256</v>
      </c>
      <c r="I27" s="11"/>
      <c r="J27" s="125"/>
      <c r="K27" s="1"/>
      <c r="L27" s="1"/>
      <c r="M27" s="1"/>
      <c r="N27" s="1"/>
    </row>
    <row r="28" spans="1:14" x14ac:dyDescent="0.2">
      <c r="A28" s="12">
        <v>2</v>
      </c>
      <c r="B28" s="4" t="s">
        <v>63</v>
      </c>
      <c r="C28" s="20">
        <v>41976</v>
      </c>
      <c r="D28" s="4" t="s">
        <v>6</v>
      </c>
      <c r="E28" s="3"/>
      <c r="F28" s="21" t="s">
        <v>64</v>
      </c>
      <c r="G28" s="93">
        <v>316936.19</v>
      </c>
      <c r="H28" s="150"/>
      <c r="I28" s="11"/>
      <c r="J28" s="125"/>
      <c r="K28" s="1"/>
      <c r="L28" s="1"/>
      <c r="M28" s="1"/>
      <c r="N28" s="1"/>
    </row>
    <row r="29" spans="1:14" x14ac:dyDescent="0.2">
      <c r="A29" s="12">
        <v>3</v>
      </c>
      <c r="B29" s="313" t="s">
        <v>286</v>
      </c>
      <c r="C29" s="314">
        <v>42032</v>
      </c>
      <c r="D29" s="313" t="s">
        <v>6</v>
      </c>
      <c r="E29" s="1"/>
      <c r="F29" s="315" t="s">
        <v>285</v>
      </c>
      <c r="G29" s="316">
        <v>280675.7</v>
      </c>
      <c r="H29" s="150"/>
      <c r="I29" s="11"/>
      <c r="J29" s="125"/>
      <c r="K29" s="1"/>
      <c r="L29" s="1"/>
      <c r="M29" s="1"/>
      <c r="N29" s="1"/>
    </row>
    <row r="30" spans="1:14" x14ac:dyDescent="0.2">
      <c r="A30" s="12">
        <v>4</v>
      </c>
      <c r="B30" s="313" t="s">
        <v>498</v>
      </c>
      <c r="C30" s="314">
        <v>42185</v>
      </c>
      <c r="D30" s="313" t="s">
        <v>298</v>
      </c>
      <c r="E30" s="1"/>
      <c r="F30" s="315" t="s">
        <v>62</v>
      </c>
      <c r="G30" s="316">
        <v>303655.83</v>
      </c>
      <c r="H30" s="151"/>
      <c r="I30" s="1"/>
      <c r="J30" s="126"/>
      <c r="K30" s="10"/>
      <c r="L30" s="1"/>
      <c r="M30" s="10"/>
      <c r="N30" s="2"/>
    </row>
    <row r="31" spans="1:14" x14ac:dyDescent="0.2">
      <c r="A31" s="12">
        <v>5</v>
      </c>
      <c r="B31" s="313" t="s">
        <v>637</v>
      </c>
      <c r="C31" s="314">
        <v>42224</v>
      </c>
      <c r="D31" s="313" t="s">
        <v>636</v>
      </c>
      <c r="E31" s="1"/>
      <c r="F31" s="315" t="s">
        <v>638</v>
      </c>
      <c r="G31" s="316">
        <v>280849.84000000003</v>
      </c>
      <c r="H31" s="151"/>
      <c r="I31" s="1"/>
      <c r="J31" s="126"/>
      <c r="K31" s="10"/>
      <c r="L31" s="1"/>
      <c r="M31" s="10"/>
      <c r="N31" s="2"/>
    </row>
    <row r="32" spans="1:14" x14ac:dyDescent="0.2">
      <c r="A32" s="41"/>
      <c r="C32" s="314"/>
      <c r="E32" s="1"/>
      <c r="G32" s="316"/>
      <c r="H32" s="151"/>
      <c r="I32" s="1"/>
      <c r="J32" s="126"/>
      <c r="K32" s="10"/>
      <c r="L32" s="1"/>
      <c r="M32" s="10"/>
      <c r="N32" s="2"/>
    </row>
    <row r="33" spans="1:14" x14ac:dyDescent="0.2">
      <c r="A33" s="14"/>
      <c r="B33" s="1"/>
      <c r="C33" s="20"/>
      <c r="D33" s="1"/>
      <c r="E33" s="3"/>
      <c r="F33" s="6"/>
      <c r="G33" s="93"/>
      <c r="H33" s="150"/>
      <c r="I33" s="11"/>
      <c r="J33" s="125"/>
      <c r="K33" s="1"/>
      <c r="L33" s="1"/>
      <c r="M33" s="1"/>
      <c r="N33" s="1"/>
    </row>
    <row r="34" spans="1:14" x14ac:dyDescent="0.2">
      <c r="A34" s="12" t="s">
        <v>71</v>
      </c>
      <c r="B34" s="12"/>
      <c r="C34" s="44"/>
      <c r="D34" s="12" t="s">
        <v>72</v>
      </c>
      <c r="E34" s="24"/>
      <c r="F34" s="34"/>
      <c r="G34" s="90">
        <f>+SUM(G36:G40)</f>
        <v>1431484.01</v>
      </c>
      <c r="H34" s="150">
        <v>5</v>
      </c>
      <c r="I34" s="316">
        <v>1431483.88</v>
      </c>
      <c r="J34" s="124">
        <f>+G34-I34</f>
        <v>0.13000000012107193</v>
      </c>
      <c r="K34" s="1"/>
      <c r="L34" s="1"/>
      <c r="M34" s="1"/>
      <c r="N34" s="1"/>
    </row>
    <row r="35" spans="1:14" x14ac:dyDescent="0.2">
      <c r="A35" s="12"/>
      <c r="B35" s="12"/>
      <c r="C35" s="44"/>
      <c r="D35" s="12"/>
      <c r="E35" s="24"/>
      <c r="F35" s="34"/>
      <c r="G35" s="90"/>
      <c r="H35" s="150"/>
      <c r="I35" s="316"/>
      <c r="J35" s="125"/>
      <c r="K35" s="1"/>
      <c r="L35" s="1"/>
      <c r="M35" s="1"/>
      <c r="N35" s="1"/>
    </row>
    <row r="36" spans="1:14" x14ac:dyDescent="0.2">
      <c r="A36" s="12">
        <v>2</v>
      </c>
      <c r="B36" s="313" t="s">
        <v>434</v>
      </c>
      <c r="C36" s="314">
        <v>42123</v>
      </c>
      <c r="D36" s="313" t="s">
        <v>433</v>
      </c>
      <c r="E36" s="3"/>
      <c r="F36" s="315" t="s">
        <v>435</v>
      </c>
      <c r="G36" s="316">
        <v>264822.84000000003</v>
      </c>
      <c r="H36" s="150"/>
      <c r="I36" s="27"/>
      <c r="J36" s="125"/>
      <c r="K36" s="1"/>
    </row>
    <row r="37" spans="1:14" x14ac:dyDescent="0.2">
      <c r="A37" s="12">
        <v>3</v>
      </c>
      <c r="B37" s="313" t="s">
        <v>501</v>
      </c>
      <c r="C37" s="314">
        <v>42185</v>
      </c>
      <c r="D37" s="313" t="s">
        <v>272</v>
      </c>
      <c r="E37" s="1"/>
      <c r="F37" s="315" t="s">
        <v>502</v>
      </c>
      <c r="G37" s="316">
        <v>318662.92</v>
      </c>
      <c r="H37" s="150"/>
      <c r="I37" s="27"/>
      <c r="J37" s="125"/>
      <c r="K37" s="1"/>
    </row>
    <row r="38" spans="1:14" x14ac:dyDescent="0.2">
      <c r="A38" s="12">
        <v>4</v>
      </c>
      <c r="B38" s="313" t="s">
        <v>561</v>
      </c>
      <c r="C38" s="314">
        <v>42216</v>
      </c>
      <c r="D38" s="313" t="s">
        <v>6</v>
      </c>
      <c r="F38" s="315" t="s">
        <v>564</v>
      </c>
      <c r="G38" s="316">
        <v>264822.84000000003</v>
      </c>
      <c r="H38" s="150"/>
      <c r="I38" s="27"/>
      <c r="J38" s="125"/>
      <c r="K38" s="1"/>
    </row>
    <row r="39" spans="1:14" x14ac:dyDescent="0.2">
      <c r="A39" s="12">
        <v>5</v>
      </c>
      <c r="B39" s="313" t="s">
        <v>563</v>
      </c>
      <c r="C39" s="314">
        <v>42216</v>
      </c>
      <c r="D39" s="313" t="s">
        <v>6</v>
      </c>
      <c r="F39" s="315" t="s">
        <v>566</v>
      </c>
      <c r="G39" s="316">
        <v>318662.92</v>
      </c>
      <c r="H39" s="150" t="s">
        <v>256</v>
      </c>
      <c r="I39" s="27"/>
      <c r="J39" s="125"/>
      <c r="K39" s="1"/>
    </row>
    <row r="40" spans="1:14" x14ac:dyDescent="0.2">
      <c r="A40" s="12">
        <v>6</v>
      </c>
      <c r="B40" s="313" t="s">
        <v>640</v>
      </c>
      <c r="C40" s="314">
        <v>42243</v>
      </c>
      <c r="D40" s="313" t="s">
        <v>6</v>
      </c>
      <c r="F40" s="315" t="s">
        <v>639</v>
      </c>
      <c r="G40" s="316">
        <v>264512.49</v>
      </c>
      <c r="H40" s="150"/>
      <c r="I40" s="27"/>
      <c r="J40" s="125"/>
      <c r="K40" s="1"/>
    </row>
    <row r="41" spans="1:14" x14ac:dyDescent="0.2">
      <c r="A41" s="12"/>
      <c r="F41" s="313"/>
      <c r="G41" s="313"/>
      <c r="H41" s="150"/>
      <c r="I41" s="27"/>
      <c r="J41" s="125"/>
      <c r="K41" s="1"/>
    </row>
    <row r="42" spans="1:14" x14ac:dyDescent="0.2">
      <c r="A42" s="12"/>
      <c r="F42" s="313"/>
      <c r="G42" s="313"/>
      <c r="H42" s="150"/>
      <c r="I42" s="27"/>
      <c r="J42" s="125"/>
      <c r="K42" s="1"/>
    </row>
    <row r="43" spans="1:14" x14ac:dyDescent="0.2">
      <c r="A43" s="12"/>
      <c r="B43" s="1"/>
      <c r="C43" s="5"/>
      <c r="D43" s="1"/>
      <c r="E43" s="3"/>
      <c r="F43" s="6"/>
      <c r="G43" s="93"/>
      <c r="H43" s="150"/>
      <c r="I43" s="11"/>
      <c r="J43" s="125"/>
      <c r="K43" s="1"/>
    </row>
    <row r="44" spans="1:14" x14ac:dyDescent="0.2">
      <c r="A44" s="12" t="s">
        <v>93</v>
      </c>
      <c r="B44" s="12"/>
      <c r="C44" s="44"/>
      <c r="D44" s="12" t="s">
        <v>94</v>
      </c>
      <c r="E44" s="24"/>
      <c r="F44" s="34"/>
      <c r="G44" s="90">
        <f>+SUM(G46:G48)</f>
        <v>1056906.3799999999</v>
      </c>
      <c r="H44" s="150">
        <v>3</v>
      </c>
      <c r="I44" s="316">
        <v>1056906.3900000001</v>
      </c>
      <c r="J44" s="124">
        <f>+G44-I44</f>
        <v>-1.0000000242143869E-2</v>
      </c>
      <c r="K44" s="1"/>
    </row>
    <row r="45" spans="1:14" x14ac:dyDescent="0.2">
      <c r="A45" s="12"/>
      <c r="B45" s="12"/>
      <c r="C45" s="44"/>
      <c r="D45" s="12"/>
      <c r="E45" s="24"/>
      <c r="F45" s="34"/>
      <c r="G45" s="90"/>
      <c r="H45" s="150"/>
      <c r="I45" s="316"/>
      <c r="J45" s="125"/>
      <c r="K45" s="1"/>
    </row>
    <row r="46" spans="1:14" x14ac:dyDescent="0.2">
      <c r="A46" s="12">
        <v>1</v>
      </c>
      <c r="B46" s="4" t="s">
        <v>95</v>
      </c>
      <c r="C46" s="5">
        <v>41948</v>
      </c>
      <c r="D46" s="4" t="s">
        <v>6</v>
      </c>
      <c r="E46" s="4"/>
      <c r="F46" s="21" t="s">
        <v>96</v>
      </c>
      <c r="G46" s="93">
        <v>366800.23</v>
      </c>
      <c r="H46" s="150"/>
      <c r="I46" s="11"/>
      <c r="J46" s="90"/>
      <c r="K46" s="1"/>
    </row>
    <row r="47" spans="1:14" x14ac:dyDescent="0.2">
      <c r="A47" s="12">
        <v>2</v>
      </c>
      <c r="B47" s="313" t="s">
        <v>381</v>
      </c>
      <c r="C47" s="314">
        <v>42073</v>
      </c>
      <c r="D47" s="313" t="s">
        <v>380</v>
      </c>
      <c r="E47" s="3"/>
      <c r="F47" s="315" t="s">
        <v>382</v>
      </c>
      <c r="G47" s="316">
        <v>366800.23</v>
      </c>
      <c r="H47" s="150"/>
      <c r="I47" s="11"/>
      <c r="J47" s="90"/>
      <c r="K47" s="1"/>
    </row>
    <row r="48" spans="1:14" x14ac:dyDescent="0.2">
      <c r="A48" s="12">
        <v>3</v>
      </c>
      <c r="B48" s="313" t="s">
        <v>567</v>
      </c>
      <c r="C48" s="314">
        <v>42215</v>
      </c>
      <c r="D48" s="313" t="s">
        <v>6</v>
      </c>
      <c r="E48" s="3"/>
      <c r="F48" s="315" t="s">
        <v>568</v>
      </c>
      <c r="G48" s="316">
        <v>323305.92</v>
      </c>
      <c r="H48" s="150"/>
      <c r="I48" s="11"/>
      <c r="J48" s="90"/>
      <c r="K48" s="1"/>
    </row>
    <row r="49" spans="1:11" x14ac:dyDescent="0.2">
      <c r="A49" s="12"/>
      <c r="B49" s="4"/>
      <c r="C49" s="20"/>
      <c r="D49" s="4"/>
      <c r="E49" s="3"/>
      <c r="F49" s="21"/>
      <c r="G49" s="316"/>
      <c r="H49" s="150"/>
      <c r="I49" s="11"/>
      <c r="J49" s="90"/>
      <c r="K49" s="1"/>
    </row>
    <row r="50" spans="1:11" x14ac:dyDescent="0.2">
      <c r="A50" s="12"/>
      <c r="B50" s="4"/>
      <c r="C50" s="20"/>
      <c r="D50" s="4"/>
      <c r="E50" s="3"/>
      <c r="F50" s="21"/>
      <c r="G50" s="316"/>
      <c r="H50" s="150"/>
      <c r="I50" s="11"/>
      <c r="J50" s="90"/>
      <c r="K50" s="1"/>
    </row>
    <row r="51" spans="1:11" x14ac:dyDescent="0.2">
      <c r="A51" s="12"/>
      <c r="B51" s="1"/>
      <c r="C51" s="20"/>
      <c r="D51" s="1"/>
      <c r="E51" s="3"/>
      <c r="F51" s="6"/>
      <c r="G51" s="93"/>
      <c r="H51" s="150"/>
      <c r="I51" s="11"/>
      <c r="J51" s="90"/>
      <c r="K51" s="1"/>
    </row>
    <row r="52" spans="1:11" x14ac:dyDescent="0.2">
      <c r="A52" s="12" t="s">
        <v>104</v>
      </c>
      <c r="B52" s="12"/>
      <c r="C52" s="44"/>
      <c r="D52" s="12" t="s">
        <v>105</v>
      </c>
      <c r="E52" s="24"/>
      <c r="F52" s="34"/>
      <c r="G52" s="90">
        <f>+SUM(G54:G59)</f>
        <v>1768647.37</v>
      </c>
      <c r="H52" s="150">
        <v>5</v>
      </c>
      <c r="I52" s="316">
        <v>1768647.37</v>
      </c>
      <c r="J52" s="124">
        <f>+G52-I52</f>
        <v>0</v>
      </c>
      <c r="K52" s="1"/>
    </row>
    <row r="53" spans="1:11" x14ac:dyDescent="0.2">
      <c r="A53" s="12"/>
      <c r="B53" s="12"/>
      <c r="C53" s="44"/>
      <c r="D53" s="12"/>
      <c r="E53" s="24"/>
      <c r="F53" s="34"/>
      <c r="G53" s="90"/>
      <c r="H53" s="150"/>
      <c r="I53" s="316"/>
      <c r="J53" s="125"/>
      <c r="K53" s="1"/>
    </row>
    <row r="54" spans="1:11" x14ac:dyDescent="0.2">
      <c r="A54" s="12">
        <v>1</v>
      </c>
      <c r="B54" s="313" t="s">
        <v>296</v>
      </c>
      <c r="C54" s="314">
        <v>42019</v>
      </c>
      <c r="D54" s="313" t="s">
        <v>299</v>
      </c>
      <c r="E54" s="3"/>
      <c r="F54" s="315" t="s">
        <v>292</v>
      </c>
      <c r="G54" s="94">
        <v>297481.90999999997</v>
      </c>
      <c r="H54" s="150"/>
      <c r="I54" s="27"/>
      <c r="J54" s="125"/>
      <c r="K54" s="1"/>
    </row>
    <row r="55" spans="1:11" x14ac:dyDescent="0.2">
      <c r="A55" s="12">
        <v>2</v>
      </c>
      <c r="B55" s="313" t="s">
        <v>575</v>
      </c>
      <c r="C55" s="314">
        <v>42215</v>
      </c>
      <c r="D55" s="313" t="s">
        <v>6</v>
      </c>
      <c r="E55" s="3"/>
      <c r="F55" s="315" t="s">
        <v>570</v>
      </c>
      <c r="G55" s="316">
        <v>275486.71999999997</v>
      </c>
      <c r="H55" s="150"/>
      <c r="I55" s="27"/>
      <c r="J55" s="125"/>
      <c r="K55" s="1"/>
    </row>
    <row r="56" spans="1:11" x14ac:dyDescent="0.2">
      <c r="A56" s="12">
        <v>3</v>
      </c>
      <c r="B56" s="313" t="s">
        <v>578</v>
      </c>
      <c r="C56" s="314">
        <v>42216</v>
      </c>
      <c r="D56" s="313" t="s">
        <v>6</v>
      </c>
      <c r="E56" s="3"/>
      <c r="F56" s="315" t="s">
        <v>573</v>
      </c>
      <c r="G56" s="316">
        <v>275486.71999999997</v>
      </c>
      <c r="H56" s="150" t="s">
        <v>256</v>
      </c>
      <c r="I56" s="27"/>
      <c r="J56" s="125"/>
      <c r="K56" s="1"/>
    </row>
    <row r="57" spans="1:11" x14ac:dyDescent="0.2">
      <c r="A57" s="12">
        <v>4</v>
      </c>
      <c r="B57" s="313" t="s">
        <v>641</v>
      </c>
      <c r="C57" s="314">
        <v>42226</v>
      </c>
      <c r="D57" s="313" t="s">
        <v>6</v>
      </c>
      <c r="E57" s="3"/>
      <c r="F57" s="315" t="s">
        <v>643</v>
      </c>
      <c r="G57" s="316">
        <v>322663.86</v>
      </c>
      <c r="H57" s="150" t="s">
        <v>257</v>
      </c>
      <c r="I57" s="27"/>
      <c r="J57" s="125"/>
      <c r="K57" s="1"/>
    </row>
    <row r="58" spans="1:11" x14ac:dyDescent="0.2">
      <c r="A58" s="12">
        <v>5</v>
      </c>
      <c r="B58" s="313" t="s">
        <v>642</v>
      </c>
      <c r="C58" s="314">
        <v>42244</v>
      </c>
      <c r="D58" s="313" t="s">
        <v>6</v>
      </c>
      <c r="E58" s="3"/>
      <c r="F58" s="315" t="s">
        <v>644</v>
      </c>
      <c r="G58" s="316">
        <v>275176.37</v>
      </c>
      <c r="H58" s="150" t="s">
        <v>258</v>
      </c>
      <c r="I58" s="27"/>
      <c r="J58" s="125"/>
      <c r="K58" s="1"/>
    </row>
    <row r="59" spans="1:11" x14ac:dyDescent="0.2">
      <c r="A59" s="12">
        <v>6</v>
      </c>
      <c r="B59" s="313" t="s">
        <v>556</v>
      </c>
      <c r="C59" s="314">
        <v>42244</v>
      </c>
      <c r="D59" s="313" t="s">
        <v>6</v>
      </c>
      <c r="E59" s="3"/>
      <c r="F59" s="315" t="s">
        <v>645</v>
      </c>
      <c r="G59" s="316">
        <v>322351.78999999998</v>
      </c>
      <c r="H59" s="150"/>
      <c r="I59" s="27"/>
      <c r="J59" s="125"/>
      <c r="K59" s="1"/>
    </row>
    <row r="60" spans="1:11" x14ac:dyDescent="0.2">
      <c r="A60" s="12"/>
      <c r="B60" s="4"/>
      <c r="C60" s="20"/>
      <c r="D60" s="4"/>
      <c r="E60" s="3"/>
      <c r="F60" s="21"/>
      <c r="G60" s="93"/>
      <c r="H60" s="150"/>
      <c r="I60" s="27"/>
      <c r="J60" s="125"/>
      <c r="K60" s="1"/>
    </row>
    <row r="61" spans="1:11" x14ac:dyDescent="0.2">
      <c r="A61" s="12"/>
      <c r="B61" s="4"/>
      <c r="C61" s="20"/>
      <c r="D61" s="4"/>
      <c r="E61" s="3"/>
      <c r="F61" s="21"/>
      <c r="G61" s="93"/>
      <c r="H61" s="150"/>
      <c r="I61" s="27"/>
      <c r="J61" s="125"/>
      <c r="K61" s="1"/>
    </row>
    <row r="62" spans="1:11" x14ac:dyDescent="0.2">
      <c r="A62" s="14"/>
      <c r="B62" s="14"/>
      <c r="C62" s="44"/>
      <c r="D62" s="14"/>
      <c r="E62" s="14"/>
      <c r="F62" s="36"/>
      <c r="G62" s="92"/>
      <c r="H62" s="150"/>
      <c r="I62" s="11"/>
      <c r="J62" s="125"/>
      <c r="K62" s="1"/>
    </row>
    <row r="63" spans="1:11" x14ac:dyDescent="0.2">
      <c r="A63" s="12" t="s">
        <v>121</v>
      </c>
      <c r="B63" s="12"/>
      <c r="C63" s="44"/>
      <c r="D63" s="12" t="s">
        <v>122</v>
      </c>
      <c r="E63" s="24"/>
      <c r="F63" s="34"/>
      <c r="G63" s="90">
        <f>+SUM(G65:G65)</f>
        <v>0</v>
      </c>
      <c r="H63" s="150"/>
      <c r="I63" s="316">
        <v>0</v>
      </c>
      <c r="J63" s="124">
        <f>+G63-I63</f>
        <v>0</v>
      </c>
      <c r="K63" s="1"/>
    </row>
    <row r="64" spans="1:11" x14ac:dyDescent="0.2">
      <c r="A64" s="12"/>
      <c r="B64" s="12"/>
      <c r="C64" s="44"/>
      <c r="D64" s="12"/>
      <c r="E64" s="24"/>
      <c r="F64" s="34"/>
      <c r="G64" s="90"/>
      <c r="H64" s="150"/>
      <c r="I64" s="316"/>
      <c r="J64" s="125"/>
      <c r="K64" s="1"/>
    </row>
    <row r="65" spans="1:13" x14ac:dyDescent="0.2">
      <c r="A65" s="12">
        <v>1</v>
      </c>
      <c r="B65" s="4"/>
      <c r="C65" s="20"/>
      <c r="D65" s="4"/>
      <c r="E65" s="3"/>
      <c r="F65" s="21"/>
      <c r="G65" s="93"/>
      <c r="H65" s="150"/>
      <c r="I65" s="11"/>
      <c r="J65" s="125"/>
      <c r="K65" s="1"/>
    </row>
    <row r="66" spans="1:13" x14ac:dyDescent="0.2">
      <c r="A66" s="12"/>
      <c r="B66" s="1"/>
      <c r="C66" s="20"/>
      <c r="D66" s="1"/>
      <c r="E66" s="3"/>
      <c r="F66" s="6"/>
      <c r="G66" s="93"/>
      <c r="H66" s="150"/>
      <c r="I66" s="11"/>
      <c r="J66" s="125"/>
      <c r="K66" s="1"/>
    </row>
    <row r="67" spans="1:13" x14ac:dyDescent="0.2">
      <c r="A67" s="36"/>
      <c r="B67" s="4"/>
      <c r="C67" s="17"/>
      <c r="D67" s="4"/>
      <c r="E67" s="14"/>
      <c r="F67" s="21"/>
      <c r="G67" s="92"/>
      <c r="H67" s="150"/>
      <c r="I67" s="11"/>
      <c r="J67" s="90"/>
      <c r="K67" s="1"/>
    </row>
    <row r="68" spans="1:13" x14ac:dyDescent="0.2">
      <c r="A68" s="12" t="s">
        <v>136</v>
      </c>
      <c r="B68" s="12"/>
      <c r="C68" s="44"/>
      <c r="D68" s="12" t="s">
        <v>137</v>
      </c>
      <c r="E68" s="37"/>
      <c r="F68" s="34"/>
      <c r="G68" s="130">
        <f>+SUM(G70:G71)</f>
        <v>304508.83</v>
      </c>
      <c r="H68" s="150">
        <v>1</v>
      </c>
      <c r="I68" s="317">
        <v>304507.55</v>
      </c>
      <c r="J68" s="124">
        <f>+G68-I68</f>
        <v>1.2800000000279397</v>
      </c>
      <c r="K68" s="1" t="s">
        <v>333</v>
      </c>
    </row>
    <row r="69" spans="1:13" x14ac:dyDescent="0.2">
      <c r="A69" s="12"/>
      <c r="B69" s="12"/>
      <c r="C69" s="44"/>
      <c r="D69" s="12"/>
      <c r="E69" s="37"/>
      <c r="F69" s="34"/>
      <c r="G69" s="130"/>
      <c r="H69" s="150"/>
      <c r="I69" s="316"/>
      <c r="J69" s="125"/>
      <c r="K69" s="1"/>
    </row>
    <row r="70" spans="1:13" x14ac:dyDescent="0.2">
      <c r="A70" s="12">
        <v>1</v>
      </c>
      <c r="B70" s="4" t="s">
        <v>139</v>
      </c>
      <c r="C70" s="20">
        <v>42000</v>
      </c>
      <c r="D70" s="4" t="s">
        <v>98</v>
      </c>
      <c r="E70" s="3"/>
      <c r="F70" s="21" t="s">
        <v>140</v>
      </c>
      <c r="G70" s="316">
        <v>532</v>
      </c>
      <c r="H70" s="150"/>
      <c r="I70" s="11"/>
      <c r="J70" s="90"/>
      <c r="K70" s="1"/>
      <c r="L70" s="316"/>
      <c r="M70" s="270"/>
    </row>
    <row r="71" spans="1:13" x14ac:dyDescent="0.2">
      <c r="A71" s="12">
        <v>2</v>
      </c>
      <c r="B71" s="313" t="s">
        <v>145</v>
      </c>
      <c r="C71" s="314">
        <v>42226</v>
      </c>
      <c r="D71" s="313" t="s">
        <v>6</v>
      </c>
      <c r="E71" s="3"/>
      <c r="F71" s="315" t="s">
        <v>646</v>
      </c>
      <c r="G71" s="316">
        <v>303976.83</v>
      </c>
      <c r="H71" s="150" t="s">
        <v>256</v>
      </c>
      <c r="I71" s="11"/>
      <c r="J71" s="90"/>
      <c r="K71" s="1"/>
      <c r="L71" s="316"/>
      <c r="M71" s="270"/>
    </row>
    <row r="72" spans="1:13" x14ac:dyDescent="0.2">
      <c r="A72" s="14"/>
      <c r="C72" s="314"/>
      <c r="D72" s="4"/>
      <c r="E72" s="3"/>
      <c r="F72" s="21"/>
      <c r="G72" s="316"/>
      <c r="H72" s="150"/>
      <c r="I72" s="11"/>
      <c r="J72" s="90"/>
      <c r="K72" s="1"/>
      <c r="L72" s="316"/>
      <c r="M72" s="270"/>
    </row>
    <row r="73" spans="1:13" x14ac:dyDescent="0.2">
      <c r="A73" s="14"/>
      <c r="B73" s="1"/>
      <c r="C73" s="20"/>
      <c r="D73" s="1"/>
      <c r="E73" s="3"/>
      <c r="F73" s="6"/>
      <c r="G73" s="93"/>
      <c r="H73" s="150"/>
      <c r="I73" s="11"/>
      <c r="J73" s="90"/>
      <c r="K73" s="1"/>
    </row>
    <row r="74" spans="1:13" x14ac:dyDescent="0.2">
      <c r="A74" s="12" t="s">
        <v>141</v>
      </c>
      <c r="B74" s="12"/>
      <c r="C74" s="44"/>
      <c r="D74" s="12" t="s">
        <v>142</v>
      </c>
      <c r="E74" s="24"/>
      <c r="F74" s="34"/>
      <c r="G74" s="90">
        <f>+SUM(G76:G81)</f>
        <v>1001641.3</v>
      </c>
      <c r="H74" s="150">
        <v>6</v>
      </c>
      <c r="I74" s="316">
        <v>1001676.6400000006</v>
      </c>
      <c r="J74" s="124">
        <f>+G74-I74</f>
        <v>-35.34000000054948</v>
      </c>
      <c r="K74" s="1"/>
    </row>
    <row r="75" spans="1:13" x14ac:dyDescent="0.2">
      <c r="A75" s="12"/>
      <c r="B75" s="12"/>
      <c r="C75" s="44"/>
      <c r="D75" s="12"/>
      <c r="E75" s="24"/>
      <c r="F75" s="34"/>
      <c r="G75" s="90"/>
      <c r="H75" s="150"/>
      <c r="I75" s="316"/>
      <c r="J75" s="125"/>
      <c r="K75" s="1"/>
    </row>
    <row r="76" spans="1:13" x14ac:dyDescent="0.2">
      <c r="A76" s="12">
        <v>1</v>
      </c>
      <c r="B76" s="313" t="s">
        <v>393</v>
      </c>
      <c r="C76" s="314">
        <v>42094</v>
      </c>
      <c r="D76" s="313" t="s">
        <v>6</v>
      </c>
      <c r="F76" s="315" t="s">
        <v>389</v>
      </c>
      <c r="G76" s="311">
        <v>177356.33</v>
      </c>
      <c r="H76" s="150"/>
      <c r="I76" s="27"/>
      <c r="J76" s="90"/>
      <c r="K76" s="1"/>
    </row>
    <row r="77" spans="1:13" x14ac:dyDescent="0.2">
      <c r="A77" s="12">
        <v>2</v>
      </c>
      <c r="B77" s="313" t="s">
        <v>589</v>
      </c>
      <c r="C77" s="314">
        <v>42216</v>
      </c>
      <c r="D77" s="313" t="s">
        <v>6</v>
      </c>
      <c r="F77" s="315" t="s">
        <v>583</v>
      </c>
      <c r="G77" s="316">
        <v>156874.57</v>
      </c>
      <c r="H77" s="150"/>
      <c r="I77" s="27"/>
      <c r="J77" s="90"/>
      <c r="K77" s="1"/>
    </row>
    <row r="78" spans="1:13" x14ac:dyDescent="0.2">
      <c r="A78" s="12">
        <v>3</v>
      </c>
      <c r="B78" s="313" t="s">
        <v>592</v>
      </c>
      <c r="C78" s="314">
        <v>42216</v>
      </c>
      <c r="D78" s="313" t="s">
        <v>6</v>
      </c>
      <c r="F78" s="315" t="s">
        <v>586</v>
      </c>
      <c r="G78" s="316">
        <v>178132.2</v>
      </c>
      <c r="H78" s="150" t="s">
        <v>258</v>
      </c>
      <c r="I78" s="27"/>
      <c r="J78" s="90"/>
      <c r="K78" s="1"/>
    </row>
    <row r="79" spans="1:13" x14ac:dyDescent="0.2">
      <c r="A79" s="12">
        <v>4</v>
      </c>
      <c r="B79" s="313" t="s">
        <v>649</v>
      </c>
      <c r="C79" s="314">
        <v>42247</v>
      </c>
      <c r="D79" s="313" t="s">
        <v>647</v>
      </c>
      <c r="F79" s="315" t="s">
        <v>652</v>
      </c>
      <c r="G79" s="316">
        <v>157753.34</v>
      </c>
      <c r="H79" s="150" t="s">
        <v>256</v>
      </c>
      <c r="I79" s="27"/>
      <c r="J79" s="90"/>
      <c r="K79" s="1"/>
    </row>
    <row r="80" spans="1:13" x14ac:dyDescent="0.2">
      <c r="A80" s="12">
        <v>5</v>
      </c>
      <c r="B80" s="313" t="s">
        <v>650</v>
      </c>
      <c r="C80" s="314">
        <v>42224</v>
      </c>
      <c r="D80" s="313" t="s">
        <v>648</v>
      </c>
      <c r="F80" s="315" t="s">
        <v>150</v>
      </c>
      <c r="G80" s="316">
        <v>153703.01</v>
      </c>
      <c r="H80" s="150" t="s">
        <v>257</v>
      </c>
      <c r="I80" s="27"/>
      <c r="J80" s="90"/>
      <c r="K80" s="1"/>
    </row>
    <row r="81" spans="1:11" x14ac:dyDescent="0.2">
      <c r="A81" s="12">
        <v>6</v>
      </c>
      <c r="B81" s="313" t="s">
        <v>651</v>
      </c>
      <c r="C81" s="314">
        <v>42245</v>
      </c>
      <c r="D81" s="313" t="s">
        <v>6</v>
      </c>
      <c r="F81" s="315" t="s">
        <v>653</v>
      </c>
      <c r="G81" s="316">
        <v>177821.85</v>
      </c>
      <c r="H81" s="150" t="s">
        <v>259</v>
      </c>
      <c r="I81" s="27"/>
      <c r="J81" s="90"/>
      <c r="K81" s="1"/>
    </row>
    <row r="82" spans="1:11" x14ac:dyDescent="0.2">
      <c r="A82" s="12"/>
      <c r="C82" s="314"/>
      <c r="G82" s="316"/>
      <c r="H82" s="150"/>
      <c r="I82" s="27"/>
      <c r="J82" s="90"/>
      <c r="K82" s="1"/>
    </row>
    <row r="83" spans="1:11" x14ac:dyDescent="0.2">
      <c r="A83" s="12"/>
      <c r="B83" s="4"/>
      <c r="C83" s="20"/>
      <c r="D83" s="4"/>
      <c r="E83" s="3"/>
      <c r="F83" s="21"/>
      <c r="G83" s="93"/>
      <c r="H83" s="150"/>
      <c r="I83" s="27"/>
      <c r="J83" s="90"/>
      <c r="K83" s="1"/>
    </row>
    <row r="84" spans="1:11" x14ac:dyDescent="0.2">
      <c r="A84" s="12" t="s">
        <v>181</v>
      </c>
      <c r="B84" s="12"/>
      <c r="C84" s="44"/>
      <c r="D84" s="12" t="s">
        <v>182</v>
      </c>
      <c r="E84" s="24"/>
      <c r="F84" s="34"/>
      <c r="G84" s="90">
        <f>+SUM(G86:G87)</f>
        <v>0</v>
      </c>
      <c r="H84" s="150">
        <v>0</v>
      </c>
      <c r="I84" s="316">
        <v>22.410000000003492</v>
      </c>
      <c r="J84" s="124">
        <f>+G84-I84</f>
        <v>-22.410000000003492</v>
      </c>
      <c r="K84" s="1"/>
    </row>
    <row r="85" spans="1:11" x14ac:dyDescent="0.2">
      <c r="A85" s="12"/>
      <c r="B85" s="12"/>
      <c r="C85" s="44"/>
      <c r="D85" s="12"/>
      <c r="E85" s="24"/>
      <c r="F85" s="34"/>
      <c r="G85" s="90"/>
      <c r="H85" s="150"/>
      <c r="I85" s="316"/>
      <c r="J85" s="125"/>
      <c r="K85" s="1"/>
    </row>
    <row r="86" spans="1:11" x14ac:dyDescent="0.2">
      <c r="A86" s="12"/>
      <c r="C86" s="314"/>
      <c r="E86" s="3"/>
      <c r="H86" s="150"/>
      <c r="I86" s="18"/>
      <c r="J86" s="125"/>
      <c r="K86" s="1"/>
    </row>
    <row r="87" spans="1:11" x14ac:dyDescent="0.2">
      <c r="A87" s="12"/>
      <c r="C87" s="314"/>
      <c r="E87" s="3"/>
      <c r="G87" s="316"/>
      <c r="H87" s="150"/>
      <c r="I87" s="18"/>
      <c r="J87" s="125"/>
      <c r="K87" s="1"/>
    </row>
    <row r="88" spans="1:11" x14ac:dyDescent="0.2">
      <c r="A88" s="12"/>
      <c r="C88" s="314"/>
      <c r="E88" s="3"/>
      <c r="H88" s="150"/>
      <c r="I88" s="18"/>
      <c r="J88" s="125"/>
      <c r="K88" s="1"/>
    </row>
    <row r="89" spans="1:11" x14ac:dyDescent="0.2">
      <c r="A89" s="12"/>
      <c r="C89" s="314"/>
      <c r="E89" s="3"/>
      <c r="H89" s="150"/>
      <c r="I89" s="18"/>
      <c r="J89" s="125"/>
      <c r="K89" s="1"/>
    </row>
    <row r="90" spans="1:11" x14ac:dyDescent="0.2">
      <c r="A90" s="12" t="s">
        <v>205</v>
      </c>
      <c r="B90" s="12"/>
      <c r="C90" s="44"/>
      <c r="D90" s="12" t="s">
        <v>206</v>
      </c>
      <c r="E90" s="3"/>
      <c r="G90" s="318">
        <f>+SUM(G91:G92)</f>
        <v>318280.7</v>
      </c>
      <c r="H90" s="150">
        <v>1</v>
      </c>
      <c r="I90" s="18">
        <v>317979.27999999997</v>
      </c>
      <c r="J90" s="124">
        <f>+G90-I90</f>
        <v>301.42000000004191</v>
      </c>
      <c r="K90" s="1"/>
    </row>
    <row r="91" spans="1:11" x14ac:dyDescent="0.2">
      <c r="A91" s="12"/>
      <c r="C91" s="314"/>
      <c r="E91" s="3"/>
      <c r="H91" s="150"/>
      <c r="I91" s="18"/>
      <c r="J91" s="125"/>
      <c r="K91" s="1"/>
    </row>
    <row r="92" spans="1:11" x14ac:dyDescent="0.2">
      <c r="A92" s="12">
        <v>1</v>
      </c>
      <c r="B92" s="313" t="s">
        <v>593</v>
      </c>
      <c r="C92" s="314">
        <v>42216</v>
      </c>
      <c r="D92" s="313" t="s">
        <v>6</v>
      </c>
      <c r="F92" s="315" t="s">
        <v>595</v>
      </c>
      <c r="G92" s="316">
        <v>318280.7</v>
      </c>
      <c r="H92" s="150" t="s">
        <v>256</v>
      </c>
      <c r="I92" s="18"/>
      <c r="J92" s="125"/>
      <c r="K92" s="1"/>
    </row>
    <row r="93" spans="1:11" x14ac:dyDescent="0.2">
      <c r="A93" s="12"/>
      <c r="C93" s="314"/>
      <c r="E93" s="3"/>
      <c r="H93" s="150"/>
      <c r="I93" s="18"/>
      <c r="J93" s="125"/>
      <c r="K93" s="1"/>
    </row>
    <row r="94" spans="1:11" x14ac:dyDescent="0.2">
      <c r="A94" s="12"/>
      <c r="B94" s="1"/>
      <c r="C94" s="20"/>
      <c r="D94" s="1"/>
      <c r="E94" s="24"/>
      <c r="F94" s="6"/>
      <c r="G94" s="93"/>
      <c r="H94" s="150"/>
      <c r="I94" s="49"/>
      <c r="J94" s="125"/>
      <c r="K94" s="1"/>
    </row>
    <row r="95" spans="1:11" x14ac:dyDescent="0.2">
      <c r="A95" s="12" t="s">
        <v>212</v>
      </c>
      <c r="B95" s="12"/>
      <c r="C95" s="44"/>
      <c r="D95" s="12" t="s">
        <v>213</v>
      </c>
      <c r="E95" s="24"/>
      <c r="F95" s="34"/>
      <c r="G95" s="90">
        <f>+SUM(G97:G101)</f>
        <v>823200.37</v>
      </c>
      <c r="H95" s="150">
        <v>5</v>
      </c>
      <c r="I95" s="316">
        <v>823200.37</v>
      </c>
      <c r="J95" s="124">
        <f>+G95-I95</f>
        <v>0</v>
      </c>
      <c r="K95" s="1"/>
    </row>
    <row r="96" spans="1:11" x14ac:dyDescent="0.2">
      <c r="A96" s="12"/>
      <c r="B96" s="12"/>
      <c r="C96" s="44"/>
      <c r="D96" s="12"/>
      <c r="E96" s="24"/>
      <c r="F96" s="34"/>
      <c r="G96" s="90"/>
      <c r="H96" s="150"/>
      <c r="I96" s="316"/>
      <c r="J96" s="125"/>
      <c r="K96" s="1"/>
    </row>
    <row r="97" spans="1:11" x14ac:dyDescent="0.2">
      <c r="A97" s="12">
        <v>1</v>
      </c>
      <c r="B97" s="313" t="s">
        <v>523</v>
      </c>
      <c r="C97" s="314">
        <v>42185</v>
      </c>
      <c r="D97" s="313" t="s">
        <v>524</v>
      </c>
      <c r="F97" s="315" t="s">
        <v>525</v>
      </c>
      <c r="G97" s="316">
        <v>164046.97</v>
      </c>
      <c r="H97" s="150"/>
      <c r="I97" s="11"/>
      <c r="J97" s="127"/>
      <c r="K97" s="1"/>
    </row>
    <row r="98" spans="1:11" x14ac:dyDescent="0.2">
      <c r="A98" s="12">
        <v>2</v>
      </c>
      <c r="B98" s="313" t="s">
        <v>601</v>
      </c>
      <c r="C98" s="314">
        <v>42215</v>
      </c>
      <c r="D98" s="313" t="s">
        <v>6</v>
      </c>
      <c r="F98" s="315" t="s">
        <v>606</v>
      </c>
      <c r="G98" s="316">
        <v>164788.35</v>
      </c>
      <c r="H98" s="150" t="s">
        <v>256</v>
      </c>
      <c r="I98" s="11"/>
      <c r="J98" s="127"/>
      <c r="K98" s="1"/>
    </row>
    <row r="99" spans="1:11" x14ac:dyDescent="0.2">
      <c r="A99" s="12">
        <v>3</v>
      </c>
      <c r="B99" s="313" t="s">
        <v>25</v>
      </c>
      <c r="C99" s="314">
        <v>42215</v>
      </c>
      <c r="D99" s="313" t="s">
        <v>6</v>
      </c>
      <c r="F99" s="315" t="s">
        <v>607</v>
      </c>
      <c r="G99" s="316">
        <v>164788.35</v>
      </c>
      <c r="H99" s="150" t="s">
        <v>257</v>
      </c>
      <c r="I99" s="11"/>
      <c r="J99" s="127"/>
      <c r="K99" s="1"/>
    </row>
    <row r="100" spans="1:11" x14ac:dyDescent="0.2">
      <c r="A100" s="12">
        <v>4</v>
      </c>
      <c r="B100" s="313" t="s">
        <v>602</v>
      </c>
      <c r="C100" s="314">
        <v>42215</v>
      </c>
      <c r="D100" s="313" t="s">
        <v>6</v>
      </c>
      <c r="F100" s="315" t="s">
        <v>608</v>
      </c>
      <c r="G100" s="316">
        <v>164788.35</v>
      </c>
      <c r="H100" s="150" t="s">
        <v>258</v>
      </c>
      <c r="I100" s="11"/>
      <c r="J100" s="127"/>
      <c r="K100" s="1"/>
    </row>
    <row r="101" spans="1:11" x14ac:dyDescent="0.2">
      <c r="A101" s="12">
        <v>5</v>
      </c>
      <c r="B101" s="313" t="s">
        <v>614</v>
      </c>
      <c r="C101" s="314">
        <v>42216</v>
      </c>
      <c r="D101" s="313" t="s">
        <v>6</v>
      </c>
      <c r="F101" s="315" t="s">
        <v>612</v>
      </c>
      <c r="G101" s="316">
        <v>164788.35</v>
      </c>
      <c r="H101" s="150"/>
      <c r="I101" s="11"/>
      <c r="J101" s="127"/>
      <c r="K101" s="1"/>
    </row>
    <row r="102" spans="1:11" x14ac:dyDescent="0.2">
      <c r="A102" s="12"/>
      <c r="F102" s="313"/>
      <c r="G102" s="313"/>
      <c r="H102" s="150"/>
      <c r="I102" s="11"/>
      <c r="J102" s="127"/>
      <c r="K102" s="1"/>
    </row>
    <row r="103" spans="1:11" x14ac:dyDescent="0.2">
      <c r="B103" s="14"/>
      <c r="C103" s="58"/>
      <c r="D103" s="14"/>
      <c r="E103" s="37"/>
      <c r="F103" s="36"/>
      <c r="G103" s="92"/>
      <c r="H103" s="150"/>
      <c r="I103" s="11"/>
      <c r="J103" s="127"/>
      <c r="K103" s="1"/>
    </row>
    <row r="104" spans="1:11" x14ac:dyDescent="0.2">
      <c r="A104" s="14"/>
      <c r="B104" s="14"/>
      <c r="C104" s="362" t="s">
        <v>227</v>
      </c>
      <c r="D104" s="362"/>
      <c r="E104" s="362"/>
      <c r="F104" s="362"/>
      <c r="G104" s="90">
        <f>+G95+G90+G84+G74+G68+G63+G52+G44+G34+G25+G7</f>
        <v>11084288.34</v>
      </c>
      <c r="H104" s="150">
        <f>+SUM(H6:H95)</f>
        <v>46</v>
      </c>
      <c r="I104" s="11">
        <f>+I95+I90+I84+I74+I68+I63+I52+I44+I34+I25+I7</f>
        <v>11084027.719999999</v>
      </c>
      <c r="J104" s="124">
        <f>+G104-I104</f>
        <v>260.62000000104308</v>
      </c>
      <c r="K104" s="1"/>
    </row>
    <row r="105" spans="1:11" x14ac:dyDescent="0.2">
      <c r="A105" s="14"/>
      <c r="B105" s="14"/>
      <c r="C105" s="33"/>
      <c r="D105" s="33"/>
      <c r="E105" s="33"/>
      <c r="F105" s="34"/>
      <c r="G105" s="90"/>
      <c r="H105" s="150"/>
      <c r="I105" s="11"/>
      <c r="J105" s="125"/>
      <c r="K105" s="1"/>
    </row>
    <row r="106" spans="1:11" x14ac:dyDescent="0.2">
      <c r="A106" s="14"/>
      <c r="B106" s="14"/>
      <c r="C106" s="33"/>
      <c r="D106" s="33"/>
      <c r="E106" s="33"/>
      <c r="F106" s="34"/>
      <c r="G106" s="90"/>
      <c r="H106" s="150"/>
      <c r="I106" s="11"/>
      <c r="J106" s="125"/>
      <c r="K106" s="1"/>
    </row>
    <row r="107" spans="1:11" x14ac:dyDescent="0.2">
      <c r="A107" s="14"/>
      <c r="B107" s="14"/>
      <c r="C107" s="36"/>
      <c r="D107" s="14"/>
      <c r="E107" s="14"/>
      <c r="F107" s="36"/>
      <c r="G107" s="92"/>
      <c r="H107" s="22"/>
      <c r="I107" s="11"/>
      <c r="J107" s="127"/>
      <c r="K107" s="1"/>
    </row>
    <row r="108" spans="1:11" x14ac:dyDescent="0.2">
      <c r="A108" s="16" t="s">
        <v>228</v>
      </c>
      <c r="B108" s="16"/>
      <c r="C108" s="59"/>
      <c r="D108" s="16" t="s">
        <v>229</v>
      </c>
      <c r="E108" s="60"/>
      <c r="F108" s="111"/>
      <c r="G108" s="90">
        <f>+SUM(G110:G110)</f>
        <v>193965.52</v>
      </c>
      <c r="H108" s="23">
        <v>1</v>
      </c>
      <c r="I108" s="316">
        <v>193965.52</v>
      </c>
      <c r="J108" s="128">
        <f>+G108-I108</f>
        <v>0</v>
      </c>
      <c r="K108" s="1"/>
    </row>
    <row r="109" spans="1:11" x14ac:dyDescent="0.2">
      <c r="A109" s="16"/>
      <c r="B109" s="16"/>
      <c r="C109" s="59"/>
      <c r="D109" s="16"/>
      <c r="E109" s="60"/>
      <c r="F109" s="111"/>
      <c r="G109" s="90"/>
      <c r="H109" s="23"/>
      <c r="I109" s="316"/>
      <c r="J109" s="127"/>
      <c r="K109" s="1"/>
    </row>
    <row r="110" spans="1:11" x14ac:dyDescent="0.2">
      <c r="A110" s="16">
        <v>3</v>
      </c>
      <c r="B110" s="313" t="s">
        <v>656</v>
      </c>
      <c r="C110" s="314">
        <v>42227</v>
      </c>
      <c r="D110" s="313" t="s">
        <v>654</v>
      </c>
      <c r="E110" s="1"/>
      <c r="F110" s="315" t="s">
        <v>655</v>
      </c>
      <c r="G110" s="316">
        <v>193965.52</v>
      </c>
      <c r="H110" s="30" t="s">
        <v>256</v>
      </c>
      <c r="I110" s="11"/>
      <c r="J110" s="127"/>
      <c r="K110" s="1"/>
    </row>
    <row r="111" spans="1:11" x14ac:dyDescent="0.2">
      <c r="A111" s="16"/>
      <c r="B111" s="4"/>
      <c r="C111" s="20"/>
      <c r="D111" s="4"/>
      <c r="E111" s="1"/>
      <c r="F111" s="21"/>
      <c r="G111" s="93"/>
      <c r="H111" s="30"/>
      <c r="I111" s="11"/>
      <c r="J111" s="127"/>
      <c r="K111" s="1"/>
    </row>
    <row r="112" spans="1:11" x14ac:dyDescent="0.2">
      <c r="A112" s="16"/>
      <c r="B112" s="1"/>
      <c r="C112" s="20"/>
      <c r="D112" s="1"/>
      <c r="E112" s="1"/>
      <c r="F112" s="6"/>
      <c r="G112" s="93"/>
      <c r="H112" s="30"/>
      <c r="I112" s="11"/>
      <c r="J112" s="127"/>
      <c r="K112" s="1"/>
    </row>
    <row r="113" spans="1:11" x14ac:dyDescent="0.2">
      <c r="A113" s="12" t="s">
        <v>244</v>
      </c>
      <c r="B113" s="12"/>
      <c r="C113" s="65"/>
      <c r="D113" s="12" t="s">
        <v>245</v>
      </c>
      <c r="E113" s="24"/>
      <c r="F113" s="34"/>
      <c r="G113" s="130">
        <f>+SUM(G115:G120)</f>
        <v>620586.21</v>
      </c>
      <c r="H113" s="22">
        <v>6</v>
      </c>
      <c r="I113" s="316">
        <v>620586.21</v>
      </c>
      <c r="J113" s="124">
        <f>+G113-I113</f>
        <v>0</v>
      </c>
      <c r="K113" s="1"/>
    </row>
    <row r="114" spans="1:11" x14ac:dyDescent="0.2">
      <c r="A114" s="12"/>
      <c r="B114" s="12"/>
      <c r="C114" s="65"/>
      <c r="D114" s="12"/>
      <c r="E114" s="24"/>
      <c r="F114" s="34"/>
      <c r="G114" s="130"/>
      <c r="H114" s="22"/>
      <c r="I114" s="316"/>
      <c r="J114" s="125"/>
      <c r="K114" s="1"/>
    </row>
    <row r="115" spans="1:11" x14ac:dyDescent="0.2">
      <c r="A115" s="12">
        <v>1</v>
      </c>
      <c r="B115" s="313" t="s">
        <v>628</v>
      </c>
      <c r="C115" s="314">
        <v>42216</v>
      </c>
      <c r="D115" s="313" t="s">
        <v>627</v>
      </c>
      <c r="E115" s="3"/>
      <c r="F115" s="315" t="s">
        <v>629</v>
      </c>
      <c r="G115" s="316">
        <v>80000</v>
      </c>
      <c r="H115" s="166" t="s">
        <v>256</v>
      </c>
      <c r="I115" s="18"/>
      <c r="J115" s="125"/>
      <c r="K115" s="1"/>
    </row>
    <row r="116" spans="1:11" x14ac:dyDescent="0.2">
      <c r="A116" s="12">
        <v>2</v>
      </c>
      <c r="B116" s="313" t="s">
        <v>658</v>
      </c>
      <c r="C116" s="314">
        <v>42220</v>
      </c>
      <c r="D116" s="313" t="s">
        <v>657</v>
      </c>
      <c r="E116" s="3"/>
      <c r="F116" s="315" t="s">
        <v>659</v>
      </c>
      <c r="G116" s="316">
        <v>98000</v>
      </c>
      <c r="H116" s="166" t="s">
        <v>257</v>
      </c>
      <c r="I116" s="18"/>
      <c r="J116" s="125"/>
      <c r="K116" s="1"/>
    </row>
    <row r="117" spans="1:11" x14ac:dyDescent="0.2">
      <c r="A117" s="12">
        <v>3</v>
      </c>
      <c r="B117" s="313" t="s">
        <v>666</v>
      </c>
      <c r="C117" s="314">
        <v>42241</v>
      </c>
      <c r="D117" s="313" t="s">
        <v>660</v>
      </c>
      <c r="E117" s="3"/>
      <c r="F117" s="315" t="s">
        <v>663</v>
      </c>
      <c r="G117" s="316">
        <v>95000</v>
      </c>
      <c r="H117" s="166" t="s">
        <v>258</v>
      </c>
      <c r="I117" s="18"/>
      <c r="J117" s="125"/>
      <c r="K117" s="1"/>
    </row>
    <row r="118" spans="1:11" x14ac:dyDescent="0.2">
      <c r="A118" s="12">
        <v>4</v>
      </c>
      <c r="B118" s="313" t="s">
        <v>207</v>
      </c>
      <c r="C118" s="314">
        <v>42241</v>
      </c>
      <c r="D118" s="313" t="s">
        <v>661</v>
      </c>
      <c r="F118" s="315" t="s">
        <v>664</v>
      </c>
      <c r="G118" s="316">
        <v>140000</v>
      </c>
      <c r="H118" s="166" t="s">
        <v>259</v>
      </c>
      <c r="I118" s="18"/>
      <c r="J118" s="125"/>
      <c r="K118" s="1"/>
    </row>
    <row r="119" spans="1:11" x14ac:dyDescent="0.2">
      <c r="A119" s="12">
        <v>5</v>
      </c>
      <c r="B119" s="313" t="s">
        <v>667</v>
      </c>
      <c r="C119" s="314">
        <v>42241</v>
      </c>
      <c r="D119" s="313" t="s">
        <v>662</v>
      </c>
      <c r="F119" s="315" t="s">
        <v>665</v>
      </c>
      <c r="G119" s="316">
        <v>70000</v>
      </c>
      <c r="H119" s="166" t="s">
        <v>260</v>
      </c>
      <c r="I119" s="18"/>
      <c r="J119" s="125"/>
      <c r="K119" s="1"/>
    </row>
    <row r="120" spans="1:11" x14ac:dyDescent="0.2">
      <c r="A120" s="12">
        <v>6</v>
      </c>
      <c r="B120" s="313" t="s">
        <v>669</v>
      </c>
      <c r="C120" s="314">
        <v>42247</v>
      </c>
      <c r="D120" s="313" t="s">
        <v>668</v>
      </c>
      <c r="E120" s="3"/>
      <c r="F120" s="315" t="s">
        <v>670</v>
      </c>
      <c r="G120" s="316">
        <v>137586.21</v>
      </c>
      <c r="H120" s="166"/>
      <c r="I120" s="18"/>
      <c r="J120" s="125"/>
      <c r="K120" s="1"/>
    </row>
    <row r="121" spans="1:11" x14ac:dyDescent="0.2">
      <c r="A121" s="12"/>
      <c r="B121" s="4"/>
      <c r="C121" s="20"/>
      <c r="D121" s="4"/>
      <c r="E121" s="3"/>
      <c r="F121" s="21"/>
      <c r="G121" s="316"/>
      <c r="H121" s="166"/>
      <c r="I121" s="18"/>
      <c r="J121" s="125"/>
      <c r="K121" s="1"/>
    </row>
    <row r="122" spans="1:11" x14ac:dyDescent="0.2">
      <c r="A122" s="12"/>
      <c r="B122" s="4"/>
      <c r="C122" s="20"/>
      <c r="D122" s="4"/>
      <c r="E122" s="3"/>
      <c r="F122" s="21"/>
      <c r="G122" s="93"/>
      <c r="H122" s="166"/>
      <c r="I122" s="18"/>
      <c r="J122" s="125"/>
      <c r="K122" s="1"/>
    </row>
    <row r="123" spans="1:11" x14ac:dyDescent="0.2">
      <c r="A123" s="14"/>
      <c r="B123" s="14"/>
      <c r="C123" s="362" t="s">
        <v>251</v>
      </c>
      <c r="D123" s="362"/>
      <c r="E123" s="362"/>
      <c r="F123" s="362"/>
      <c r="G123" s="90">
        <f>+G104+G108+G113</f>
        <v>11898840.07</v>
      </c>
      <c r="H123" s="167">
        <f>+H104+H108+H113</f>
        <v>53</v>
      </c>
      <c r="I123" s="18"/>
      <c r="J123" s="125"/>
      <c r="K123" s="1"/>
    </row>
    <row r="124" spans="1:11" ht="12" thickBot="1" x14ac:dyDescent="0.25">
      <c r="A124" s="14"/>
      <c r="B124" s="14"/>
      <c r="C124" s="36"/>
      <c r="D124" s="362" t="s">
        <v>252</v>
      </c>
      <c r="E124" s="362"/>
      <c r="F124" s="36"/>
      <c r="G124" s="326">
        <f>11084027.72+814551.73</f>
        <v>11898579.450000001</v>
      </c>
      <c r="H124" s="166"/>
      <c r="I124" s="18"/>
      <c r="J124" s="125"/>
      <c r="K124" s="1"/>
    </row>
    <row r="125" spans="1:11" ht="12" thickTop="1" x14ac:dyDescent="0.2">
      <c r="A125" s="14"/>
      <c r="B125" s="14"/>
      <c r="C125" s="36"/>
      <c r="D125" s="14"/>
      <c r="E125" s="37"/>
      <c r="F125" s="36"/>
      <c r="G125" s="92">
        <f>+G123-G124</f>
        <v>260.61999999918044</v>
      </c>
      <c r="H125" s="22"/>
      <c r="I125" s="11"/>
      <c r="J125" s="125"/>
      <c r="K125" s="1"/>
    </row>
    <row r="126" spans="1:11" x14ac:dyDescent="0.2">
      <c r="A126" s="14"/>
      <c r="B126" s="14"/>
      <c r="C126" s="36"/>
      <c r="D126" s="14"/>
      <c r="E126" s="37"/>
      <c r="F126" s="36"/>
      <c r="G126" s="92"/>
      <c r="H126" s="22"/>
      <c r="I126" s="19"/>
      <c r="J126" s="129"/>
      <c r="K126" s="1"/>
    </row>
    <row r="127" spans="1:11" x14ac:dyDescent="0.2">
      <c r="A127" s="14"/>
      <c r="B127" s="14"/>
      <c r="C127" s="36"/>
      <c r="D127" s="14"/>
      <c r="E127" s="14"/>
      <c r="F127" s="36"/>
      <c r="G127" s="92"/>
      <c r="H127" s="22"/>
      <c r="I127" s="19"/>
      <c r="J127" s="129"/>
      <c r="K127" s="1"/>
    </row>
    <row r="128" spans="1:11" x14ac:dyDescent="0.2">
      <c r="A128" s="14"/>
      <c r="B128" s="14"/>
      <c r="C128" s="36"/>
      <c r="D128" s="14"/>
      <c r="E128" s="14"/>
      <c r="F128" s="36"/>
      <c r="G128" s="92"/>
      <c r="H128" s="22"/>
      <c r="I128" s="19"/>
      <c r="J128" s="129"/>
      <c r="K128" s="1"/>
    </row>
    <row r="129" spans="1:11" x14ac:dyDescent="0.2">
      <c r="A129" s="14"/>
      <c r="B129" s="14"/>
      <c r="C129" s="36"/>
      <c r="D129" s="12" t="s">
        <v>253</v>
      </c>
      <c r="E129" s="24">
        <f>+H104+H108+H113</f>
        <v>53</v>
      </c>
      <c r="F129" s="36"/>
      <c r="G129" s="92"/>
      <c r="H129" s="22"/>
      <c r="I129" s="19"/>
      <c r="J129" s="129"/>
      <c r="K129" s="1"/>
    </row>
    <row r="130" spans="1:11" x14ac:dyDescent="0.2">
      <c r="A130" s="14"/>
      <c r="B130" s="14"/>
      <c r="C130" s="36"/>
      <c r="D130" s="12" t="s">
        <v>254</v>
      </c>
      <c r="E130" s="24">
        <f>+H104</f>
        <v>46</v>
      </c>
      <c r="F130" s="36"/>
      <c r="G130" s="92"/>
      <c r="H130" s="156"/>
      <c r="I130" s="19"/>
      <c r="J130" s="129"/>
      <c r="K130" s="1"/>
    </row>
    <row r="131" spans="1:11" x14ac:dyDescent="0.2">
      <c r="A131" s="14"/>
      <c r="B131" s="14"/>
      <c r="C131" s="36"/>
      <c r="D131" s="12" t="s">
        <v>255</v>
      </c>
      <c r="E131" s="33">
        <f>+H113+H108</f>
        <v>7</v>
      </c>
      <c r="F131" s="36"/>
      <c r="G131" s="92"/>
      <c r="H131" s="22"/>
      <c r="I131" s="8"/>
      <c r="J131" s="129"/>
      <c r="K131" s="1"/>
    </row>
    <row r="132" spans="1:11" x14ac:dyDescent="0.2">
      <c r="A132" s="14"/>
      <c r="B132" s="14"/>
      <c r="C132" s="36"/>
      <c r="D132" s="14"/>
      <c r="E132" s="14"/>
      <c r="F132" s="36"/>
      <c r="G132" s="92"/>
      <c r="H132" s="168"/>
      <c r="I132" s="8"/>
      <c r="J132" s="129"/>
      <c r="K132" s="1"/>
    </row>
    <row r="133" spans="1:11" x14ac:dyDescent="0.2">
      <c r="A133" s="69"/>
      <c r="B133" s="69"/>
      <c r="C133" s="70"/>
      <c r="D133" s="69"/>
      <c r="E133" s="69"/>
      <c r="F133" s="70"/>
      <c r="G133" s="92"/>
      <c r="H133" s="23"/>
      <c r="I133" s="8"/>
      <c r="J133" s="91"/>
      <c r="K133" s="1"/>
    </row>
  </sheetData>
  <mergeCells count="5">
    <mergeCell ref="A2:J2"/>
    <mergeCell ref="A3:J3"/>
    <mergeCell ref="C104:F104"/>
    <mergeCell ref="C123:F123"/>
    <mergeCell ref="D124:E124"/>
  </mergeCells>
  <printOptions gridLines="1"/>
  <pageMargins left="0.70866141732283472" right="0.70866141732283472" top="0.74803149606299213" bottom="0.74803149606299213" header="0.31496062992125984" footer="0.31496062992125984"/>
  <pageSetup scale="8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DIC-14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NOV INV</vt:lpstr>
      <vt:lpstr>DIC</vt:lpstr>
      <vt:lpstr>AGO!Área_de_impresión</vt:lpstr>
      <vt:lpstr>JUL!Área_de_impresión</vt:lpstr>
      <vt:lpstr>JUN!Área_de_impresión</vt:lpstr>
      <vt:lpstr>SEP!Área_de_impresión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ljimenez</cp:lastModifiedBy>
  <cp:lastPrinted>2016-07-27T23:17:26Z</cp:lastPrinted>
  <dcterms:created xsi:type="dcterms:W3CDTF">2016-05-21T13:20:38Z</dcterms:created>
  <dcterms:modified xsi:type="dcterms:W3CDTF">2016-07-28T00:30:25Z</dcterms:modified>
</cp:coreProperties>
</file>