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2"/>
  </bookViews>
  <sheets>
    <sheet name="FEBRERO" sheetId="1" r:id="rId1"/>
    <sheet name="MARZO" sheetId="2" r:id="rId2"/>
    <sheet name="ABRIL" sheetId="3" r:id="rId3"/>
    <sheet name="MAYO" sheetId="4" r:id="rId4"/>
    <sheet name="JUNIO" sheetId="5" r:id="rId5"/>
    <sheet name="JULIO" sheetId="6" r:id="rId6"/>
    <sheet name="AGOSTO" sheetId="7" r:id="rId7"/>
    <sheet name="SEPTIEMBRE" sheetId="8" r:id="rId8"/>
    <sheet name="OCTUBRE" sheetId="9" r:id="rId9"/>
    <sheet name="NOVIEMBRE" sheetId="10" r:id="rId10"/>
    <sheet name="DICIEMBRE" sheetId="11" r:id="rId11"/>
  </sheets>
  <definedNames>
    <definedName name="_xlnm._FilterDatabase" localSheetId="0" hidden="1">FEBRERO!$A$1:$I$316</definedName>
    <definedName name="_xlnm._FilterDatabase" localSheetId="5" hidden="1">JULIO!$A$1:$K$315</definedName>
    <definedName name="_xlnm._FilterDatabase" localSheetId="4" hidden="1">JUNIO!$A$1:$K$223</definedName>
    <definedName name="_xlnm._FilterDatabase" localSheetId="3" hidden="1">MAYO!$A$1:$K$252</definedName>
  </definedNames>
  <calcPr calcId="145621"/>
</workbook>
</file>

<file path=xl/calcChain.xml><?xml version="1.0" encoding="utf-8"?>
<calcChain xmlns="http://schemas.openxmlformats.org/spreadsheetml/2006/main">
  <c r="I109" i="1" l="1"/>
  <c r="I108" i="1"/>
  <c r="I103" i="1"/>
  <c r="I104" i="1"/>
  <c r="I105" i="1"/>
  <c r="I106" i="1"/>
  <c r="I107" i="1"/>
  <c r="I102" i="1"/>
  <c r="I99" i="1"/>
  <c r="I100" i="1"/>
  <c r="I101" i="1"/>
  <c r="I98" i="1"/>
  <c r="I86" i="1"/>
  <c r="I87" i="1"/>
  <c r="I88" i="1"/>
  <c r="I89" i="1"/>
  <c r="I90" i="1"/>
  <c r="I91" i="1"/>
  <c r="I92" i="1"/>
  <c r="I93" i="1"/>
  <c r="I94" i="1"/>
  <c r="I95" i="1"/>
  <c r="I96" i="1"/>
  <c r="I97" i="1"/>
  <c r="I85" i="1"/>
  <c r="I83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59" i="1"/>
  <c r="I58" i="1"/>
  <c r="I57" i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3" i="1"/>
  <c r="I4" i="1"/>
  <c r="I5" i="1"/>
  <c r="I6" i="1"/>
  <c r="I7" i="1"/>
  <c r="I8" i="1"/>
  <c r="I9" i="1"/>
  <c r="I10" i="1"/>
  <c r="I2" i="1"/>
  <c r="G381" i="1"/>
  <c r="G380" i="1"/>
  <c r="F380" i="1"/>
  <c r="H380" i="1"/>
  <c r="H357" i="1"/>
  <c r="H351" i="1"/>
  <c r="H347" i="1"/>
  <c r="H344" i="1"/>
  <c r="H342" i="1"/>
  <c r="H340" i="1"/>
  <c r="H337" i="1"/>
  <c r="H334" i="1"/>
  <c r="H331" i="1"/>
  <c r="H327" i="1"/>
  <c r="H324" i="1"/>
  <c r="H321" i="1"/>
  <c r="H317" i="1"/>
  <c r="H315" i="1"/>
  <c r="H311" i="1"/>
  <c r="H308" i="1"/>
  <c r="H303" i="1"/>
  <c r="H301" i="1"/>
  <c r="H299" i="1"/>
  <c r="H294" i="1"/>
  <c r="H289" i="1"/>
  <c r="H286" i="1"/>
  <c r="H284" i="1"/>
  <c r="H280" i="1"/>
  <c r="H277" i="1"/>
  <c r="H185" i="1"/>
  <c r="H108" i="1"/>
  <c r="H83" i="1"/>
  <c r="H37" i="1"/>
  <c r="J273" i="5"/>
  <c r="J272" i="5"/>
  <c r="J268" i="5"/>
  <c r="J265" i="5"/>
  <c r="J259" i="5"/>
  <c r="J258" i="5"/>
  <c r="J251" i="5"/>
  <c r="J249" i="5"/>
  <c r="J239" i="5"/>
  <c r="J236" i="5"/>
  <c r="J233" i="5"/>
  <c r="J232" i="5"/>
  <c r="J230" i="5"/>
  <c r="J227" i="5"/>
  <c r="J223" i="5"/>
  <c r="J217" i="5"/>
  <c r="J216" i="5"/>
  <c r="J208" i="5"/>
  <c r="J205" i="5"/>
  <c r="J107" i="5"/>
  <c r="J34" i="5"/>
  <c r="J29" i="5"/>
  <c r="J27" i="5"/>
  <c r="F256" i="4"/>
  <c r="F255" i="4"/>
  <c r="H299" i="4"/>
  <c r="F253" i="4"/>
  <c r="H293" i="4"/>
  <c r="H290" i="4"/>
  <c r="H289" i="4"/>
  <c r="H283" i="4"/>
  <c r="H282" i="4"/>
  <c r="H278" i="4"/>
  <c r="H273" i="4"/>
  <c r="H270" i="4"/>
  <c r="H264" i="4"/>
  <c r="H262" i="4"/>
  <c r="H257" i="4"/>
  <c r="H254" i="4"/>
  <c r="H252" i="4"/>
  <c r="H248" i="4"/>
  <c r="H243" i="4"/>
  <c r="H240" i="4"/>
  <c r="H49" i="4"/>
  <c r="H44" i="4"/>
  <c r="H39" i="4"/>
</calcChain>
</file>

<file path=xl/sharedStrings.xml><?xml version="1.0" encoding="utf-8"?>
<sst xmlns="http://schemas.openxmlformats.org/spreadsheetml/2006/main" count="16198" uniqueCount="7742">
  <si>
    <t>D     10</t>
  </si>
  <si>
    <t>0334-TCN13</t>
  </si>
  <si>
    <t>TOYOTA FINANCIAL SERVICES DE MEXICO</t>
  </si>
  <si>
    <t>D     11</t>
  </si>
  <si>
    <t>D    111</t>
  </si>
  <si>
    <t>0401-TCN13</t>
  </si>
  <si>
    <t>CEVER TOLUCA SA DE  CV</t>
  </si>
  <si>
    <t>D    129</t>
  </si>
  <si>
    <t>0068-TCN13</t>
  </si>
  <si>
    <t>TOYOCOAPA  S  DE  RL DE RL DE CV</t>
  </si>
  <si>
    <t>D    160</t>
  </si>
  <si>
    <t>0332-TCN13</t>
  </si>
  <si>
    <t>CEVER LOMAS VERDES S DE RL DE C.V</t>
  </si>
  <si>
    <t>D    168</t>
  </si>
  <si>
    <t>0407-TCN13</t>
  </si>
  <si>
    <t>D    171</t>
  </si>
  <si>
    <t>0402-TCN13</t>
  </si>
  <si>
    <t>AUTOMOVILES DINAMICOS S DE RL DE CV</t>
  </si>
  <si>
    <t>D    183</t>
  </si>
  <si>
    <t>0869-TCN12</t>
  </si>
  <si>
    <t>D    188</t>
  </si>
  <si>
    <t>0221-TCN13</t>
  </si>
  <si>
    <t>D    189</t>
  </si>
  <si>
    <t>0408-TCN13</t>
  </si>
  <si>
    <t>D    243</t>
  </si>
  <si>
    <t>0406-TCN13</t>
  </si>
  <si>
    <t>D    244</t>
  </si>
  <si>
    <t>0405-TCN13</t>
  </si>
  <si>
    <t>D    245</t>
  </si>
  <si>
    <t>0403-TCN13</t>
  </si>
  <si>
    <t>D    247</t>
  </si>
  <si>
    <t>0404-TCN13</t>
  </si>
  <si>
    <t>D    248</t>
  </si>
  <si>
    <t>0409-TCN13</t>
  </si>
  <si>
    <t>D    312</t>
  </si>
  <si>
    <t>0413-TCN13</t>
  </si>
  <si>
    <t>CCD.AUTOSALES  PUERTO  VALLARTA</t>
  </si>
  <si>
    <t>D    480</t>
  </si>
  <si>
    <t>COROLFEBRE</t>
  </si>
  <si>
    <t>LJIMENEZ:MENSUALIDAD COROLLA FEBRER</t>
  </si>
  <si>
    <t>D    519</t>
  </si>
  <si>
    <t>0414-TCN13</t>
  </si>
  <si>
    <t>D    544</t>
  </si>
  <si>
    <t>0412-TCN13</t>
  </si>
  <si>
    <t>D    546</t>
  </si>
  <si>
    <t>0410-TCN13</t>
  </si>
  <si>
    <t>D    549</t>
  </si>
  <si>
    <t>0411-TCN13</t>
  </si>
  <si>
    <t>D    649</t>
  </si>
  <si>
    <t>0415-TCN13</t>
  </si>
  <si>
    <t>UNITED AUTO DE MONTERREY S DE RL DE</t>
  </si>
  <si>
    <t>D    652</t>
  </si>
  <si>
    <t>0416-TCN13</t>
  </si>
  <si>
    <t>LIDERAZGO AUTOMOTRIZ DE PUEBLA S DE</t>
  </si>
  <si>
    <t>D    655</t>
  </si>
  <si>
    <t>0946-TCN12</t>
  </si>
  <si>
    <t>AUTOMOTRIZ TOY S.A  DE  C.V.</t>
  </si>
  <si>
    <t>D    690</t>
  </si>
  <si>
    <t>0417-TCN13</t>
  </si>
  <si>
    <t>D    699</t>
  </si>
  <si>
    <t>0418-TCN13</t>
  </si>
  <si>
    <t>CCD. PUERTO VALLLARTA S DE RL DE CV</t>
  </si>
  <si>
    <t>D    736</t>
  </si>
  <si>
    <t>0419-TCN13</t>
  </si>
  <si>
    <t>OZ AUTOMOTRIZ  S DE RL DE  CV</t>
  </si>
  <si>
    <t>D    763</t>
  </si>
  <si>
    <t>0420-TCN13</t>
  </si>
  <si>
    <t>OZ  AUTOMOTRIZ S  DE RL  DE  CV</t>
  </si>
  <si>
    <t>D    802</t>
  </si>
  <si>
    <t>MENSUCAM12</t>
  </si>
  <si>
    <t>LJIMENEZ:MENSUALIDAD CAMRY FEBRERO</t>
  </si>
  <si>
    <t>D    877</t>
  </si>
  <si>
    <t>0422-TCN13</t>
  </si>
  <si>
    <t>D    932</t>
  </si>
  <si>
    <t>0423-TCN13</t>
  </si>
  <si>
    <t>D    948</t>
  </si>
  <si>
    <t>0424-TCN13</t>
  </si>
  <si>
    <t>D    957</t>
  </si>
  <si>
    <t>0425-TCN13</t>
  </si>
  <si>
    <t>FAME  PERISUR S DE RL DE  CV</t>
  </si>
  <si>
    <t>D    972</t>
  </si>
  <si>
    <t>D    974</t>
  </si>
  <si>
    <t>D    978</t>
  </si>
  <si>
    <t>D    980</t>
  </si>
  <si>
    <t>D    982</t>
  </si>
  <si>
    <t>D    984</t>
  </si>
  <si>
    <t>D  1,023</t>
  </si>
  <si>
    <t>0426-TCN13</t>
  </si>
  <si>
    <t>CCD. AUTOSALES PUERTO  VALLARTA S</t>
  </si>
  <si>
    <t>D  1,033</t>
  </si>
  <si>
    <t>0421-TCN13</t>
  </si>
  <si>
    <t>D  1,034</t>
  </si>
  <si>
    <t>D  1,035</t>
  </si>
  <si>
    <t>0427-TCN13</t>
  </si>
  <si>
    <t>D  1,039</t>
  </si>
  <si>
    <t>0428-TCN13</t>
  </si>
  <si>
    <t>CCD.AUTOSALES  PUERTO VALLARTA</t>
  </si>
  <si>
    <t>D  1,040</t>
  </si>
  <si>
    <t>0430-TCN13</t>
  </si>
  <si>
    <t>OZ AUTOMOTRIZ S  DE RL DE CV</t>
  </si>
  <si>
    <t>D  1,041</t>
  </si>
  <si>
    <t>0429-TCN13</t>
  </si>
  <si>
    <t>OZ  AUTOMOTRIZ  S  DE RL DE  CV</t>
  </si>
  <si>
    <t>D  1,042</t>
  </si>
  <si>
    <t>AM-0590</t>
  </si>
  <si>
    <t>LJIMENEZ:BAJA DE PLACAS CHEVY AF</t>
  </si>
  <si>
    <t>D  1,057</t>
  </si>
  <si>
    <t>0431-TCN13</t>
  </si>
  <si>
    <t>CEVER TOLUCA  S  DE RL DE  CV</t>
  </si>
  <si>
    <t>D  1,092</t>
  </si>
  <si>
    <t>0432-TCN13</t>
  </si>
  <si>
    <t>D  1,094</t>
  </si>
  <si>
    <t>0947-TCN12</t>
  </si>
  <si>
    <t>UNITED AUTO DE  MONTERREY  S DE  RL</t>
  </si>
  <si>
    <t>D  1,106</t>
  </si>
  <si>
    <t>0433-TCN13</t>
  </si>
  <si>
    <t>D  1,111</t>
  </si>
  <si>
    <t>0434-TCN13</t>
  </si>
  <si>
    <t>FAME PERISUR S  DE  RL DE  CV</t>
  </si>
  <si>
    <t>D  1,155</t>
  </si>
  <si>
    <t>0436-TCN13</t>
  </si>
  <si>
    <t>D  1,158</t>
  </si>
  <si>
    <t>0437-TCN13</t>
  </si>
  <si>
    <t>CCD.  AUTOSALES PUERTO VALLARTA  S</t>
  </si>
  <si>
    <t>D  1,182</t>
  </si>
  <si>
    <t>0438-TCN13</t>
  </si>
  <si>
    <t>D  1,208</t>
  </si>
  <si>
    <t>0948-TCN12</t>
  </si>
  <si>
    <t>AUTOMOTRIZ  TOY S.A DE  C.V.</t>
  </si>
  <si>
    <t>D  1,215</t>
  </si>
  <si>
    <t>0440-TCN13</t>
  </si>
  <si>
    <t>DALTON AUTOMOTRIZ S DE RL DE  CV</t>
  </si>
  <si>
    <t>D  1,254</t>
  </si>
  <si>
    <t>0949-TCN12</t>
  </si>
  <si>
    <t>PROMOTORA AUTOMOTRIZ DE IRAPUATO S</t>
  </si>
  <si>
    <t>D  1,261</t>
  </si>
  <si>
    <t>0442-TCN13</t>
  </si>
  <si>
    <t>D  1,262</t>
  </si>
  <si>
    <t>0441-TCN13</t>
  </si>
  <si>
    <t>TOY MORELOS S  DE  RL DE CV</t>
  </si>
  <si>
    <t>D  1,292</t>
  </si>
  <si>
    <t>COMPROBACI</t>
  </si>
  <si>
    <t>LJIMENEZ:GTS COMPROB JSLM</t>
  </si>
  <si>
    <t>D  1,305</t>
  </si>
  <si>
    <t>0443-TCN13</t>
  </si>
  <si>
    <t>DALTON AUTOMOTORES S DE RL DE CV</t>
  </si>
  <si>
    <t>D  1,338</t>
  </si>
  <si>
    <t>0444-TCN13</t>
  </si>
  <si>
    <t>D  1,339</t>
  </si>
  <si>
    <t>D  1,341</t>
  </si>
  <si>
    <t>D  1,352</t>
  </si>
  <si>
    <t>0445-TCN13</t>
  </si>
  <si>
    <t>D  1,353</t>
  </si>
  <si>
    <t>D  1,355</t>
  </si>
  <si>
    <t>0446-TCN13</t>
  </si>
  <si>
    <t>D  1,394</t>
  </si>
  <si>
    <t>D  1,396</t>
  </si>
  <si>
    <t>D  1,424</t>
  </si>
  <si>
    <t>0447-TCN13</t>
  </si>
  <si>
    <t>CCD, AUTOSALES PUERTO VALLARTA S  D</t>
  </si>
  <si>
    <t>D  1,427</t>
  </si>
  <si>
    <t>0448-TCN13</t>
  </si>
  <si>
    <t>D  1,433</t>
  </si>
  <si>
    <t>GASTOQRO01</t>
  </si>
  <si>
    <t>LJIMENEZ:BALBUENA SALAZAR PATRICIA</t>
  </si>
  <si>
    <t>D  1,462</t>
  </si>
  <si>
    <t>0449-TCN13</t>
  </si>
  <si>
    <t>D  1,467</t>
  </si>
  <si>
    <t>0450-TCN13</t>
  </si>
  <si>
    <t>D  1,469</t>
  </si>
  <si>
    <t>0451-TCN13</t>
  </si>
  <si>
    <t>D  1,470</t>
  </si>
  <si>
    <t>0452-TCN13</t>
  </si>
  <si>
    <t>D  1,471</t>
  </si>
  <si>
    <t>0453-TCN13</t>
  </si>
  <si>
    <t>D  1,485</t>
  </si>
  <si>
    <t>0454-TCN13</t>
  </si>
  <si>
    <t>D  1,507</t>
  </si>
  <si>
    <t>0455-TCN13</t>
  </si>
  <si>
    <t>D  1,510</t>
  </si>
  <si>
    <t>0456-TCN13</t>
  </si>
  <si>
    <t>D  1,545</t>
  </si>
  <si>
    <t>0457-TCN13</t>
  </si>
  <si>
    <t>D  1,547</t>
  </si>
  <si>
    <t>0458-TCN13</t>
  </si>
  <si>
    <t>D  1,548</t>
  </si>
  <si>
    <t>0459-TCN13</t>
  </si>
  <si>
    <t>D  1,549</t>
  </si>
  <si>
    <t>0460-TCN13</t>
  </si>
  <si>
    <t>D  1,576</t>
  </si>
  <si>
    <t>0461-TCN13</t>
  </si>
  <si>
    <t>D  1,582</t>
  </si>
  <si>
    <t>0462-TCN13</t>
  </si>
  <si>
    <t>D  1,584</t>
  </si>
  <si>
    <t>0950-TCN12</t>
  </si>
  <si>
    <t>D  1,587</t>
  </si>
  <si>
    <t>0463-TCN13</t>
  </si>
  <si>
    <t>D  1,591</t>
  </si>
  <si>
    <t>D  1,595</t>
  </si>
  <si>
    <t>FAME  PERISUR S  DE RL DE CV</t>
  </si>
  <si>
    <t>D  1,611</t>
  </si>
  <si>
    <t>0464-TCN13</t>
  </si>
  <si>
    <t>D  1,613</t>
  </si>
  <si>
    <t>0465-TCN13</t>
  </si>
  <si>
    <t>D  1,616</t>
  </si>
  <si>
    <t>0466-TCN13</t>
  </si>
  <si>
    <t>D  1,619</t>
  </si>
  <si>
    <t>D  1,624</t>
  </si>
  <si>
    <t>D  1,625</t>
  </si>
  <si>
    <t>0467-TCN13</t>
  </si>
  <si>
    <t>D  1,632</t>
  </si>
  <si>
    <t>0468-TCN13</t>
  </si>
  <si>
    <t>CCD, AUTOSALES PUERTO  VALLARTA  S</t>
  </si>
  <si>
    <t>D  1,633</t>
  </si>
  <si>
    <t>D  1,636</t>
  </si>
  <si>
    <t>0951-TCN12</t>
  </si>
  <si>
    <t>D  1,637</t>
  </si>
  <si>
    <t>0397-TCN13</t>
  </si>
  <si>
    <t>D  1,642</t>
  </si>
  <si>
    <t>0469-TCN13</t>
  </si>
  <si>
    <t>CCD. AUTOSALES  PUERTO VALLARTA S D</t>
  </si>
  <si>
    <t>D  1,645</t>
  </si>
  <si>
    <t>D  1,649</t>
  </si>
  <si>
    <t>0470-TCN13</t>
  </si>
  <si>
    <t>FAME  PERISUR S DE RL DE CV</t>
  </si>
  <si>
    <t>D  1,651</t>
  </si>
  <si>
    <t>D  1,664</t>
  </si>
  <si>
    <t>0471-TCN13</t>
  </si>
  <si>
    <t>TOYOMOTORS  DE  POLANCO  S  DE RL</t>
  </si>
  <si>
    <t>D  1,666</t>
  </si>
  <si>
    <t>0372-TCN13</t>
  </si>
  <si>
    <t>D  1,668</t>
  </si>
  <si>
    <t>D  1,674</t>
  </si>
  <si>
    <t>0472-TCN13</t>
  </si>
  <si>
    <t>D  1,706</t>
  </si>
  <si>
    <t>0473-TCN13</t>
  </si>
  <si>
    <t>DURANGO  AUTOMOTORES S D E RL DE CV</t>
  </si>
  <si>
    <t>D  1,745</t>
  </si>
  <si>
    <t>0474-TCN13</t>
  </si>
  <si>
    <t>D  1,782</t>
  </si>
  <si>
    <t>0475-TCN13</t>
  </si>
  <si>
    <t>OZ  AUTOMOTRIZ  DE COLIMA S DE RL C</t>
  </si>
  <si>
    <t>D  1,791</t>
  </si>
  <si>
    <t>0476-TCN13</t>
  </si>
  <si>
    <t>D  1,797</t>
  </si>
  <si>
    <t>0477-TCN13</t>
  </si>
  <si>
    <t>DALTON AUTOMOTRIZ S  DE RLDE CV</t>
  </si>
  <si>
    <t>D  1,813</t>
  </si>
  <si>
    <t>0952-TCN12</t>
  </si>
  <si>
    <t>UNITED  AUTO DE MONTERREY S DE RL D</t>
  </si>
  <si>
    <t>D  1,815</t>
  </si>
  <si>
    <t>0479-TCN13</t>
  </si>
  <si>
    <t>D  1,817</t>
  </si>
  <si>
    <t>RA*3</t>
  </si>
  <si>
    <t>LJIMENEZ:LEAL CORONA JOSE ANTONIO</t>
  </si>
  <si>
    <t>D  1,818</t>
  </si>
  <si>
    <t>FEBRERO013</t>
  </si>
  <si>
    <t>LJIMENEZ:MULDOON BABLOT CECILIA</t>
  </si>
  <si>
    <t>D  1,820</t>
  </si>
  <si>
    <t>AM00000580</t>
  </si>
  <si>
    <t>LJIMENEZ:QUERETARO MOTORS, SA</t>
  </si>
  <si>
    <t>D  1,821</t>
  </si>
  <si>
    <t>AM00000605</t>
  </si>
  <si>
    <t>D  1,822</t>
  </si>
  <si>
    <t>AM00000603</t>
  </si>
  <si>
    <t>D  1,878</t>
  </si>
  <si>
    <t>COMBBVAFEB</t>
  </si>
  <si>
    <t>LJIMENEZ:COM BBVA FEB 2013</t>
  </si>
  <si>
    <t>D  1,879</t>
  </si>
  <si>
    <t>COMBNXFEB</t>
  </si>
  <si>
    <t>LJIMENEZ:COM BANAMEX FEB 2013</t>
  </si>
  <si>
    <t>D  1,880</t>
  </si>
  <si>
    <t>COMSANTFEB</t>
  </si>
  <si>
    <t>COM SANTANDER FEB 2013</t>
  </si>
  <si>
    <t>D  1,881</t>
  </si>
  <si>
    <t>COMHSBCFEB</t>
  </si>
  <si>
    <t>COM HSBC FEB 2013</t>
  </si>
  <si>
    <t>D  1,882</t>
  </si>
  <si>
    <t>COMBBFEB13</t>
  </si>
  <si>
    <t>LJIMENEZ:COM BAJIO FEB 2013</t>
  </si>
  <si>
    <t>D  1,913</t>
  </si>
  <si>
    <t>COMISIONES</t>
  </si>
  <si>
    <t>COMISIONES AMEX FEB 2013</t>
  </si>
  <si>
    <t>D  1,914</t>
  </si>
  <si>
    <t>VIATICOS</t>
  </si>
  <si>
    <t>LJIMENEZ:VIATICOS SAN LUIS POTOSI</t>
  </si>
  <si>
    <t>D  1,915</t>
  </si>
  <si>
    <t>CURSO SAN LUIS POTOSI</t>
  </si>
  <si>
    <t>D  1,922</t>
  </si>
  <si>
    <t>VIATICOS CURSO SANTA FE 2013</t>
  </si>
  <si>
    <t>D  1,924</t>
  </si>
  <si>
    <t>PRESENTACION RAV4 2013</t>
  </si>
  <si>
    <t>D  1,926</t>
  </si>
  <si>
    <t>COMISIONES SCOTIABANK FEB 2013</t>
  </si>
  <si>
    <t>D  1,929</t>
  </si>
  <si>
    <t>COMISIONES BANORTE MES DE FEB</t>
  </si>
  <si>
    <t>D  1,938</t>
  </si>
  <si>
    <t>EMBAR 52</t>
  </si>
  <si>
    <t>LJIMENEZ:EMBARQUE NUM 52 INV 0014TC</t>
  </si>
  <si>
    <t>D  1,940</t>
  </si>
  <si>
    <t>PERIFERICA</t>
  </si>
  <si>
    <t>DURAN MEJIA ARMANDO</t>
  </si>
  <si>
    <t>D  1,941</t>
  </si>
  <si>
    <t>D  1,942</t>
  </si>
  <si>
    <t>CENTRO DE DISTRIBUCION ORIENTE</t>
  </si>
  <si>
    <t>D  1,944</t>
  </si>
  <si>
    <t>TRASLADO DE TOLUCA INV 0401-TC</t>
  </si>
  <si>
    <t>D  1,946</t>
  </si>
  <si>
    <t>TRASLADO MONTERREY INV 0415-TC</t>
  </si>
  <si>
    <t>D  1,948</t>
  </si>
  <si>
    <t>TRASLADO REYNOSA INV 0421-TCN1</t>
  </si>
  <si>
    <t>D  1,949</t>
  </si>
  <si>
    <t>TRASLADO INV 0420-TCN13</t>
  </si>
  <si>
    <t>D  1,951</t>
  </si>
  <si>
    <t>TRASLADO INV 0946-TCN12</t>
  </si>
  <si>
    <t>D  1,953</t>
  </si>
  <si>
    <t>TRASLADO INV 0416-TCN13</t>
  </si>
  <si>
    <t>D  1,955</t>
  </si>
  <si>
    <t>TRASLADO INV 0386-TCN13</t>
  </si>
  <si>
    <t>D  1,957</t>
  </si>
  <si>
    <t>TRASLADO INV 0419-TCN13</t>
  </si>
  <si>
    <t>D  1,959</t>
  </si>
  <si>
    <t>TRASLADO INV 0389-TCN13</t>
  </si>
  <si>
    <t>D  1,963</t>
  </si>
  <si>
    <t>COMPAÑIA FERRRETERA NUEVO MUND</t>
  </si>
  <si>
    <t>D  1,964</t>
  </si>
  <si>
    <t>COMPAÑIA FERRETERA NUEVO MUNDO</t>
  </si>
  <si>
    <t>D  1,967</t>
  </si>
  <si>
    <t>ELECTROCOMPONENTES SA DE CV</t>
  </si>
  <si>
    <t>D  1,968</t>
  </si>
  <si>
    <t>DISTRIBUIDORA LIVERPOOL SA DE</t>
  </si>
  <si>
    <t>D  1,969</t>
  </si>
  <si>
    <t>TOMAS SOLORZANO BRINGAS</t>
  </si>
  <si>
    <t>D  1,970</t>
  </si>
  <si>
    <t>LUIS ARMANDO MENDEZ REYNA</t>
  </si>
  <si>
    <t>D  1,971</t>
  </si>
  <si>
    <t>FERRERTERIA MODELO DEL BAJIO S</t>
  </si>
  <si>
    <t>D  1,972</t>
  </si>
  <si>
    <t>ARTURO RICO HERNANDEZ</t>
  </si>
  <si>
    <t>D  1,973</t>
  </si>
  <si>
    <t>REDPACK SA DE CV</t>
  </si>
  <si>
    <t>D  1,974</t>
  </si>
  <si>
    <t>COMUNICACIONES NEXTEL DE MEXIC</t>
  </si>
  <si>
    <t>D  1,975</t>
  </si>
  <si>
    <t>COSTCO DE MEXICO SA DE CV</t>
  </si>
  <si>
    <t>D  1,976</t>
  </si>
  <si>
    <t>D  1,977</t>
  </si>
  <si>
    <t>D  1,985</t>
  </si>
  <si>
    <t>NUEVA WAL MART DE MEXICO S DE</t>
  </si>
  <si>
    <t>D  1,987</t>
  </si>
  <si>
    <t>DISTRIBUIDORA DE TORNILLOS Y B</t>
  </si>
  <si>
    <t>D  1,988</t>
  </si>
  <si>
    <t>ALEJANDRO LOPEZ NEGRETE</t>
  </si>
  <si>
    <t>D  1,991</t>
  </si>
  <si>
    <t>MARIO EDUARDO VILLAGRAN HERNAN</t>
  </si>
  <si>
    <t>D  1,992</t>
  </si>
  <si>
    <t>GUILLERMO CORTAZAR CASTAÑON</t>
  </si>
  <si>
    <t>D  1,993</t>
  </si>
  <si>
    <t>D  1,994</t>
  </si>
  <si>
    <t>GUILLERMO CORTAZAN CASTAÑON</t>
  </si>
  <si>
    <t>D  1,995</t>
  </si>
  <si>
    <t>DANIEL ARREDONDO ESPINOSA</t>
  </si>
  <si>
    <t>D  1,997</t>
  </si>
  <si>
    <t>D  1,999</t>
  </si>
  <si>
    <t>Z DISTRIBUIDORA DE CELAYA SA D</t>
  </si>
  <si>
    <t>D  2,001</t>
  </si>
  <si>
    <t>DISTRIBUIDORA DE TORNILLO Y BI</t>
  </si>
  <si>
    <t>D  2,005</t>
  </si>
  <si>
    <t>LUIS ARMANDO  MENDEZ REYNA</t>
  </si>
  <si>
    <t>D  2,006</t>
  </si>
  <si>
    <t>JOEL MERCADO ORTIZ</t>
  </si>
  <si>
    <t>D  2,011</t>
  </si>
  <si>
    <t>P3173</t>
  </si>
  <si>
    <t>DIF EN VIATICOS GDL RAV4</t>
  </si>
  <si>
    <t>D  2,013</t>
  </si>
  <si>
    <t>P3175</t>
  </si>
  <si>
    <t>D  2,014</t>
  </si>
  <si>
    <t>P3176</t>
  </si>
  <si>
    <t>MARCAS NESTLE SA DE CV</t>
  </si>
  <si>
    <t>D  2,016</t>
  </si>
  <si>
    <t>P3178</t>
  </si>
  <si>
    <t>JORGE RUELAS FLORES</t>
  </si>
  <si>
    <t>D  2,017</t>
  </si>
  <si>
    <t>P3179</t>
  </si>
  <si>
    <t>MARTHA EDITH JURADO BRISEÑO</t>
  </si>
  <si>
    <t>D  2,018</t>
  </si>
  <si>
    <t>P3180</t>
  </si>
  <si>
    <t>ALEJANDRO GONZALEZ MARTINEZ</t>
  </si>
  <si>
    <t>D  2,022</t>
  </si>
  <si>
    <t>P3184</t>
  </si>
  <si>
    <t>MARIA ELENA SANCHEZ MONDRAGON</t>
  </si>
  <si>
    <t>D  2,028</t>
  </si>
  <si>
    <t>P3190</t>
  </si>
  <si>
    <t>FERRETERIA MODELO DEL BAJIO SA</t>
  </si>
  <si>
    <t>D  2,029</t>
  </si>
  <si>
    <t>P3191</t>
  </si>
  <si>
    <t>SARA SANDOVAL ACHIRICA</t>
  </si>
  <si>
    <t>D  2,031</t>
  </si>
  <si>
    <t>P3193</t>
  </si>
  <si>
    <t>D  2,033</t>
  </si>
  <si>
    <t>P3195</t>
  </si>
  <si>
    <t>CASETAS DE GERENCIA</t>
  </si>
  <si>
    <t>D  2,034</t>
  </si>
  <si>
    <t>P3196</t>
  </si>
  <si>
    <t>TRASLADO INV 0430-TCN13</t>
  </si>
  <si>
    <t>D  2,036</t>
  </si>
  <si>
    <t>P3198</t>
  </si>
  <si>
    <t>TRASLADO DE CAMRY INV 0947-TCN</t>
  </si>
  <si>
    <t>D  2,038</t>
  </si>
  <si>
    <t>P3200</t>
  </si>
  <si>
    <t>TRASLADO SLP INV 0443-TCN13</t>
  </si>
  <si>
    <t>D  2,040</t>
  </si>
  <si>
    <t>P3202</t>
  </si>
  <si>
    <t>TRASLADO INV 0429-TCN13</t>
  </si>
  <si>
    <t>D  2,042</t>
  </si>
  <si>
    <t>P3204</t>
  </si>
  <si>
    <t>TRASLADO IRAPUATO RAV4 INV 094</t>
  </si>
  <si>
    <t>D  2,044</t>
  </si>
  <si>
    <t>P3206</t>
  </si>
  <si>
    <t>TRASLADO INV 0428-TCN13</t>
  </si>
  <si>
    <t>D  2,046</t>
  </si>
  <si>
    <t>P3208</t>
  </si>
  <si>
    <t>TRASLADO INV 0431-TCN13</t>
  </si>
  <si>
    <t>D  2,048</t>
  </si>
  <si>
    <t>P3210</t>
  </si>
  <si>
    <t>TRASLADO GDL INV 0477-TCN13</t>
  </si>
  <si>
    <t>D  2,050</t>
  </si>
  <si>
    <t>P3212</t>
  </si>
  <si>
    <t>TRASLADO INV 0470-TCN13</t>
  </si>
  <si>
    <t>D  2,052</t>
  </si>
  <si>
    <t>P3214</t>
  </si>
  <si>
    <t>TRASLADO INV 0948-TCN12</t>
  </si>
  <si>
    <t>D  2,054</t>
  </si>
  <si>
    <t>P2861</t>
  </si>
  <si>
    <t>TRASLADO INV 0387-TCN13</t>
  </si>
  <si>
    <t>D  2,057</t>
  </si>
  <si>
    <t>P2863</t>
  </si>
  <si>
    <t>TRASLADO INV 0384-TCN13</t>
  </si>
  <si>
    <t>D  2,059</t>
  </si>
  <si>
    <t>P2865</t>
  </si>
  <si>
    <t>TRASLADO INV 0379-TCN13</t>
  </si>
  <si>
    <t>D  2,061</t>
  </si>
  <si>
    <t>P2867</t>
  </si>
  <si>
    <t>TRASLADO INV 0402-TCN13</t>
  </si>
  <si>
    <t>D  2,063</t>
  </si>
  <si>
    <t>P2869</t>
  </si>
  <si>
    <t>COMPLEMENTO INV 0383-TCN13</t>
  </si>
  <si>
    <t>D  2,065</t>
  </si>
  <si>
    <t>P2871</t>
  </si>
  <si>
    <t>TRASLADO INV 0345-TCN13</t>
  </si>
  <si>
    <t>D  2,067</t>
  </si>
  <si>
    <t>P2885</t>
  </si>
  <si>
    <t>TRASLADO INV 0244-TCN13</t>
  </si>
  <si>
    <t>D  2,068</t>
  </si>
  <si>
    <t>P2886</t>
  </si>
  <si>
    <t>TRASLADO INV 0413-TCN13</t>
  </si>
  <si>
    <t>D  2,070</t>
  </si>
  <si>
    <t>P2895</t>
  </si>
  <si>
    <t>TRASLADO INV 0418-TCN13</t>
  </si>
  <si>
    <t>D  2,072</t>
  </si>
  <si>
    <t>R0543</t>
  </si>
  <si>
    <t>AUTOS COMPACTOS DE QUERETARO S</t>
  </si>
  <si>
    <t>D  2,075</t>
  </si>
  <si>
    <t>CH-12100</t>
  </si>
  <si>
    <t>INTERESES HIPOTECARIOS ENE/13</t>
  </si>
  <si>
    <t>D  2,076</t>
  </si>
  <si>
    <t>CH-12099</t>
  </si>
  <si>
    <t>INTERESES PP NUEVOS ENE/2013</t>
  </si>
  <si>
    <t>D  2,079</t>
  </si>
  <si>
    <t>VIATICOS SLP 10 AL 13 FEB 2013</t>
  </si>
  <si>
    <t>E      1</t>
  </si>
  <si>
    <t>CH-12051</t>
  </si>
  <si>
    <t>CONSULTORES &amp; ASESORES INTEGRALES S</t>
  </si>
  <si>
    <t>E      2</t>
  </si>
  <si>
    <t>CH-12052</t>
  </si>
  <si>
    <t>GARCIA OLIVOS MARIA TERESA</t>
  </si>
  <si>
    <t>E      6</t>
  </si>
  <si>
    <t>CH-12056</t>
  </si>
  <si>
    <t>TELEFONOS DE MEXICO S.A.B. DE C.V.</t>
  </si>
  <si>
    <t>E      7</t>
  </si>
  <si>
    <t>CH-12057</t>
  </si>
  <si>
    <t>E      8</t>
  </si>
  <si>
    <t>CH-12058</t>
  </si>
  <si>
    <t>DTMAC COMERCIALIZADORA SA DE CV</t>
  </si>
  <si>
    <t>E     10</t>
  </si>
  <si>
    <t>CH-12059</t>
  </si>
  <si>
    <t>E     17</t>
  </si>
  <si>
    <t>CH-12071</t>
  </si>
  <si>
    <t>COMPUCARE DE MEXICO, S.A. DE C.V.</t>
  </si>
  <si>
    <t>E     18</t>
  </si>
  <si>
    <t>CH-12072</t>
  </si>
  <si>
    <t>SOLIS CAMARA, LOPEZ GUERRERO Y MART</t>
  </si>
  <si>
    <t>E     19</t>
  </si>
  <si>
    <t>CH-12073</t>
  </si>
  <si>
    <t>LJIMENEZ:1915 AUDITORIA Y FINANZAS,</t>
  </si>
  <si>
    <t>E     20</t>
  </si>
  <si>
    <t>CH-12074</t>
  </si>
  <si>
    <t>E     24</t>
  </si>
  <si>
    <t>CH-12077</t>
  </si>
  <si>
    <t>OCHOA AVILES ULISES</t>
  </si>
  <si>
    <t>E     25</t>
  </si>
  <si>
    <t>CH-12078</t>
  </si>
  <si>
    <t>GALAZ, YAMAZAKI, RUIZ URQUIZA, S.C.</t>
  </si>
  <si>
    <t>E     26</t>
  </si>
  <si>
    <t>CH-12079</t>
  </si>
  <si>
    <t>MYSTERY SHOPPER MEXICO, S.A. DE C.V</t>
  </si>
  <si>
    <t>E     32</t>
  </si>
  <si>
    <t>CH-12083</t>
  </si>
  <si>
    <t>VALOR MOTRIZ S DE RL DE CV</t>
  </si>
  <si>
    <t>E     34</t>
  </si>
  <si>
    <t>CH-12085</t>
  </si>
  <si>
    <t>DIEZ OCHENTA Y NUEVE SA DE CV</t>
  </si>
  <si>
    <t>E     35</t>
  </si>
  <si>
    <t>CH-12086</t>
  </si>
  <si>
    <t>RECTIFICACIONES VAZCO S.A. DE C.V.</t>
  </si>
  <si>
    <t>E     36</t>
  </si>
  <si>
    <t>CH-12087</t>
  </si>
  <si>
    <t>DE LA CRUZ HERNANDEZ MA FLORENCIA</t>
  </si>
  <si>
    <t>E     39</t>
  </si>
  <si>
    <t>CH-12093</t>
  </si>
  <si>
    <t>SANCHEZ ROMERO MARIA DEL PILAR</t>
  </si>
  <si>
    <t>E     40</t>
  </si>
  <si>
    <t>CH-309</t>
  </si>
  <si>
    <t>E     41</t>
  </si>
  <si>
    <t>CH-12095</t>
  </si>
  <si>
    <t>E     43</t>
  </si>
  <si>
    <t>BAJA: SANCHEZ ROMERO MARIA DEL PILA</t>
  </si>
  <si>
    <t>E     44</t>
  </si>
  <si>
    <t>CH-12070</t>
  </si>
  <si>
    <t>E     45</t>
  </si>
  <si>
    <t>CH-12068</t>
  </si>
  <si>
    <t>E     46</t>
  </si>
  <si>
    <t>CH-12061</t>
  </si>
  <si>
    <t>OCTAVIO ALBERTO GALLEGOS RIOS</t>
  </si>
  <si>
    <t>E     47</t>
  </si>
  <si>
    <t>CH-12067</t>
  </si>
  <si>
    <t>E     48</t>
  </si>
  <si>
    <t>CH-12088</t>
  </si>
  <si>
    <t>POLIESTIRENOS DE QUERETARO, S.A. DE</t>
  </si>
  <si>
    <t>E     49</t>
  </si>
  <si>
    <t>CH-719</t>
  </si>
  <si>
    <t>LJIMENEZ:SANCHEZ ROMERO MARIA DEL P</t>
  </si>
  <si>
    <t>E     51</t>
  </si>
  <si>
    <t>CH-720</t>
  </si>
  <si>
    <t>ERNESTO ARIAS VALDEZ</t>
  </si>
  <si>
    <t>E     52</t>
  </si>
  <si>
    <t>T-438</t>
  </si>
  <si>
    <t>CIA PERIODISTICA DEL SOL DE CELAYA,</t>
  </si>
  <si>
    <t>E     53</t>
  </si>
  <si>
    <t>T-439</t>
  </si>
  <si>
    <t>TELECOMUNICACIONES RPP SA DE CV</t>
  </si>
  <si>
    <t>E     54</t>
  </si>
  <si>
    <t>T-255</t>
  </si>
  <si>
    <t>CMG EXCELENCIA EN SERVICIOS S DE RL</t>
  </si>
  <si>
    <t>E     57</t>
  </si>
  <si>
    <t>T-442</t>
  </si>
  <si>
    <t>LJIMENEZ:SERVICIO AUDITORIO SA DE C</t>
  </si>
  <si>
    <t>E     58</t>
  </si>
  <si>
    <t>T-256</t>
  </si>
  <si>
    <t>INDUSTRIA DISEÑADORA DE AUTOPARTES,</t>
  </si>
  <si>
    <t>E     59</t>
  </si>
  <si>
    <t>T-257</t>
  </si>
  <si>
    <t>OCHOA NOLASCO GUILLERMO</t>
  </si>
  <si>
    <t>E     60</t>
  </si>
  <si>
    <t>T-443</t>
  </si>
  <si>
    <t>E     61</t>
  </si>
  <si>
    <t>T-444</t>
  </si>
  <si>
    <t>FERREMATERIALES SU CASA, S.A. DE C.</t>
  </si>
  <si>
    <t>E     62</t>
  </si>
  <si>
    <t>T-258</t>
  </si>
  <si>
    <t>REYES MORALES ARELI</t>
  </si>
  <si>
    <t>E     63</t>
  </si>
  <si>
    <t>T-445</t>
  </si>
  <si>
    <t>OFFICE DEPOT DE MEXICO S.A DE C.V.</t>
  </si>
  <si>
    <t>E     73</t>
  </si>
  <si>
    <t>CH-12105</t>
  </si>
  <si>
    <t>E     80</t>
  </si>
  <si>
    <t>CH-12111</t>
  </si>
  <si>
    <t>INMOBILIARIA FEMAZE, SA DE CV</t>
  </si>
  <si>
    <t>E     85</t>
  </si>
  <si>
    <t>CH-12115</t>
  </si>
  <si>
    <t>E     86</t>
  </si>
  <si>
    <t>CH-12116</t>
  </si>
  <si>
    <t>E     87</t>
  </si>
  <si>
    <t>T-446</t>
  </si>
  <si>
    <t>AUTO TERRESTRES MEXICO SA DE CV</t>
  </si>
  <si>
    <t>E     88</t>
  </si>
  <si>
    <t>T-447</t>
  </si>
  <si>
    <t>JC IMAGEN AUTOMOTRIZ, S.A. DE C.V.</t>
  </si>
  <si>
    <t>E     89</t>
  </si>
  <si>
    <t>T-448</t>
  </si>
  <si>
    <t>E     90</t>
  </si>
  <si>
    <t>T-449</t>
  </si>
  <si>
    <t>LJIMENEZ:SEVIBA S.A. DE C.V</t>
  </si>
  <si>
    <t>E     91</t>
  </si>
  <si>
    <t>T-259</t>
  </si>
  <si>
    <t>E     92</t>
  </si>
  <si>
    <t>T-450</t>
  </si>
  <si>
    <t>MARCOZER SA DE CV</t>
  </si>
  <si>
    <t>E     93</t>
  </si>
  <si>
    <t>T-451</t>
  </si>
  <si>
    <t>MONROY ESTRADA FELIPE</t>
  </si>
  <si>
    <t>E     94</t>
  </si>
  <si>
    <t>T-452</t>
  </si>
  <si>
    <t>LJIMENEZ:IMPULSORA DE TRANSPORTES M</t>
  </si>
  <si>
    <t>E     95</t>
  </si>
  <si>
    <t>T-453</t>
  </si>
  <si>
    <t>E     96</t>
  </si>
  <si>
    <t>T-454</t>
  </si>
  <si>
    <t>E     97</t>
  </si>
  <si>
    <t>T-455</t>
  </si>
  <si>
    <t>WIME, S.A. DE C.V.</t>
  </si>
  <si>
    <t>E     99</t>
  </si>
  <si>
    <t>T-457</t>
  </si>
  <si>
    <t>STERLING ARANA RICARDO EUGENIO</t>
  </si>
  <si>
    <t>E    100</t>
  </si>
  <si>
    <t>T-458</t>
  </si>
  <si>
    <t>E    101</t>
  </si>
  <si>
    <t>T-459</t>
  </si>
  <si>
    <t>DISTRIBUCION Y CONSTRUCCION S.A. DE</t>
  </si>
  <si>
    <t>E    102</t>
  </si>
  <si>
    <t>T-460</t>
  </si>
  <si>
    <t>CONSTRUCCION INDUSTRIAL Y HABITAT,</t>
  </si>
  <si>
    <t>E    106</t>
  </si>
  <si>
    <t>CH-12118</t>
  </si>
  <si>
    <t>E    107</t>
  </si>
  <si>
    <t>CH-12119</t>
  </si>
  <si>
    <t>LOPEZ RODRIGUEZ PAOLA</t>
  </si>
  <si>
    <t>E    108</t>
  </si>
  <si>
    <t>CH-12120</t>
  </si>
  <si>
    <t>PARABRISAS ARAMBURO S.A. DE C.V.</t>
  </si>
  <si>
    <t>E    109</t>
  </si>
  <si>
    <t>CH-12121</t>
  </si>
  <si>
    <t>MARTINEZ SUAREZ SANTOS</t>
  </si>
  <si>
    <t>E    111</t>
  </si>
  <si>
    <t>CH-12124</t>
  </si>
  <si>
    <t>E    112</t>
  </si>
  <si>
    <t>CH-7783762</t>
  </si>
  <si>
    <t>LJIMENEZ:COMISION FEDERAL DE ELECTR</t>
  </si>
  <si>
    <t>E    113</t>
  </si>
  <si>
    <t>CH-12096</t>
  </si>
  <si>
    <t>ARIZMENDI SANDOVAL MIREYA</t>
  </si>
  <si>
    <t>E    114</t>
  </si>
  <si>
    <t>CH-12098</t>
  </si>
  <si>
    <t>INFOTECNOLOGIA CORPORATIVA SC</t>
  </si>
  <si>
    <t>E    118</t>
  </si>
  <si>
    <t>CH-12129</t>
  </si>
  <si>
    <t>E    122</t>
  </si>
  <si>
    <t>CH-12132</t>
  </si>
  <si>
    <t>E    123</t>
  </si>
  <si>
    <t>CH-12134</t>
  </si>
  <si>
    <t>JACOBO HERNANDEZ JOSE EDGAR</t>
  </si>
  <si>
    <t>E    124</t>
  </si>
  <si>
    <t>CH-12135</t>
  </si>
  <si>
    <t>NOTARIA PUBLICA NUMERO TRES SC</t>
  </si>
  <si>
    <t>E    126</t>
  </si>
  <si>
    <t>CH-12138</t>
  </si>
  <si>
    <t>E    127</t>
  </si>
  <si>
    <t>CH-12139</t>
  </si>
  <si>
    <t>LJIMENEZ:INSTITUTO DE ESTUDIOS BAJI</t>
  </si>
  <si>
    <t>E    129</t>
  </si>
  <si>
    <t>CH-12140</t>
  </si>
  <si>
    <t>CHECSA S.A. DE C.V.</t>
  </si>
  <si>
    <t>E    130</t>
  </si>
  <si>
    <t>CH-12141</t>
  </si>
  <si>
    <t>E    131</t>
  </si>
  <si>
    <t>CH-12142</t>
  </si>
  <si>
    <t>E    132</t>
  </si>
  <si>
    <t>CH-12143</t>
  </si>
  <si>
    <t>E    133</t>
  </si>
  <si>
    <t>CH-12144</t>
  </si>
  <si>
    <t>E    144</t>
  </si>
  <si>
    <t>CH-12154</t>
  </si>
  <si>
    <t>LEAL BELLOT CARLOS RODRIGO</t>
  </si>
  <si>
    <t>E    146</t>
  </si>
  <si>
    <t>BAJA: CONSULTORES &amp; ASESORES INTEGR</t>
  </si>
  <si>
    <t>E    149</t>
  </si>
  <si>
    <t>T-461</t>
  </si>
  <si>
    <t>E    150</t>
  </si>
  <si>
    <t>T-462</t>
  </si>
  <si>
    <t>E    151</t>
  </si>
  <si>
    <t>T-260</t>
  </si>
  <si>
    <t>E    152</t>
  </si>
  <si>
    <t>T-463</t>
  </si>
  <si>
    <t>CORDOVA NOVOA ALFONSO</t>
  </si>
  <si>
    <t>E    153</t>
  </si>
  <si>
    <t>T-464</t>
  </si>
  <si>
    <t>E    166</t>
  </si>
  <si>
    <t>CH-12161</t>
  </si>
  <si>
    <t>E    171</t>
  </si>
  <si>
    <t>CH-12165</t>
  </si>
  <si>
    <t>E    173</t>
  </si>
  <si>
    <t>CH-12167</t>
  </si>
  <si>
    <t>LEON GONZALEZ NICOLAS</t>
  </si>
  <si>
    <t>E    179</t>
  </si>
  <si>
    <t>CH-12174</t>
  </si>
  <si>
    <t>E    183</t>
  </si>
  <si>
    <t>CH-12094</t>
  </si>
  <si>
    <t>E    184</t>
  </si>
  <si>
    <t>CH-12145</t>
  </si>
  <si>
    <t>SERVICIOS QUERETANOS DE PERSONAL,S.</t>
  </si>
  <si>
    <t>E    185</t>
  </si>
  <si>
    <t>CH-12123</t>
  </si>
  <si>
    <t>JUNTA MUNICIPAL DE AGUA POTABLE Y A</t>
  </si>
  <si>
    <t>E    186</t>
  </si>
  <si>
    <t>CH-12136</t>
  </si>
  <si>
    <t>ASOCIACION DE DISTRIBUIDORES DE AUT</t>
  </si>
  <si>
    <t>E    191</t>
  </si>
  <si>
    <t>CH-12180</t>
  </si>
  <si>
    <t>E    192</t>
  </si>
  <si>
    <t>CH-12181</t>
  </si>
  <si>
    <t>E    193</t>
  </si>
  <si>
    <t>CH-12182</t>
  </si>
  <si>
    <t>E    200</t>
  </si>
  <si>
    <t>CH-12186</t>
  </si>
  <si>
    <t>E    203</t>
  </si>
  <si>
    <t>CH-12189</t>
  </si>
  <si>
    <t>VAZQUEZ REYNOSO JUAN CARLOS</t>
  </si>
  <si>
    <t>E    204</t>
  </si>
  <si>
    <t>CH-12190</t>
  </si>
  <si>
    <t>E    205</t>
  </si>
  <si>
    <t>CH-12191</t>
  </si>
  <si>
    <t>E    212</t>
  </si>
  <si>
    <t>CH-12199</t>
  </si>
  <si>
    <t>E    213</t>
  </si>
  <si>
    <t>CH-12200</t>
  </si>
  <si>
    <t>E    214</t>
  </si>
  <si>
    <t>CH-312</t>
  </si>
  <si>
    <t>LJIMENEZ:SPX DE MEXICO S.A. DE C.V.</t>
  </si>
  <si>
    <t>E    215</t>
  </si>
  <si>
    <t>CH-12170</t>
  </si>
  <si>
    <t>WURTH MEXICO, S.A. DE C.V.</t>
  </si>
  <si>
    <t>E    216</t>
  </si>
  <si>
    <t>CH-12193</t>
  </si>
  <si>
    <t>E    217</t>
  </si>
  <si>
    <t>CH-12192</t>
  </si>
  <si>
    <t>LJIMENEZ:PAGO REFACCIONES ENERO 201</t>
  </si>
  <si>
    <t>E    218</t>
  </si>
  <si>
    <t>CH-12127</t>
  </si>
  <si>
    <t>NETWORK INFORMATION CENTER MEXICO S</t>
  </si>
  <si>
    <t>E    219</t>
  </si>
  <si>
    <t>CH-12156</t>
  </si>
  <si>
    <t>STYLE SIGN, SA DE CV</t>
  </si>
  <si>
    <t>E    228</t>
  </si>
  <si>
    <t>CH-12091</t>
  </si>
  <si>
    <t>DEUTSCHE BANK MEXICO, S.A. INSTITUC</t>
  </si>
  <si>
    <t>E    229</t>
  </si>
  <si>
    <t>CH-12066</t>
  </si>
  <si>
    <t>E    230</t>
  </si>
  <si>
    <t>CH-12064</t>
  </si>
  <si>
    <t>D      5</t>
  </si>
  <si>
    <t>0480-TCN13</t>
  </si>
  <si>
    <t>D      6</t>
  </si>
  <si>
    <t>D     18</t>
  </si>
  <si>
    <t>0481-TCN13</t>
  </si>
  <si>
    <t>MEGAMOTORS NIPPON  S  DE RL DE CV</t>
  </si>
  <si>
    <t>D    135</t>
  </si>
  <si>
    <t>0482-TCN13</t>
  </si>
  <si>
    <t>D    144</t>
  </si>
  <si>
    <t>0484-TCN13</t>
  </si>
  <si>
    <t>D    179</t>
  </si>
  <si>
    <t>D    184</t>
  </si>
  <si>
    <t>0485-TCN13</t>
  </si>
  <si>
    <t>OZ  AUTOMOTRIZ  DE  COLIMA S DE  RL</t>
  </si>
  <si>
    <t>D    195</t>
  </si>
  <si>
    <t>0486-TCN13</t>
  </si>
  <si>
    <t>UNITED AUTO  DE MONTERREY  S  DE RL</t>
  </si>
  <si>
    <t>D    271</t>
  </si>
  <si>
    <t>0487-TCN13</t>
  </si>
  <si>
    <t>OZ AUTOMOTRIZ S DE RL DE CV</t>
  </si>
  <si>
    <t>D    285</t>
  </si>
  <si>
    <t>0953-TCN12</t>
  </si>
  <si>
    <t>UNITED  AUTO DE MONTEREY  S DE RL D</t>
  </si>
  <si>
    <t>D    386</t>
  </si>
  <si>
    <t>0488-TCN13</t>
  </si>
  <si>
    <t>ALDEN SATELITE  S DE RL DE CV</t>
  </si>
  <si>
    <t>D    393</t>
  </si>
  <si>
    <t>0489-TCN13</t>
  </si>
  <si>
    <t>AUTOMOVILES  DINAMICOS S DE RL DE</t>
  </si>
  <si>
    <t>D    399</t>
  </si>
  <si>
    <t>D    402</t>
  </si>
  <si>
    <t>0490-TCN13</t>
  </si>
  <si>
    <t>D    419</t>
  </si>
  <si>
    <t>D    420</t>
  </si>
  <si>
    <t>ALDEN  SATELITE S  DE RL DE CV</t>
  </si>
  <si>
    <t>D    468</t>
  </si>
  <si>
    <t>0491-TCN13</t>
  </si>
  <si>
    <t>D    496</t>
  </si>
  <si>
    <t>COROLLAMZ1</t>
  </si>
  <si>
    <t>LJIMENEZ:MENSUALIDAD COROLLA MARZO</t>
  </si>
  <si>
    <t>D    512</t>
  </si>
  <si>
    <t>0492-TCN13</t>
  </si>
  <si>
    <t>D    642</t>
  </si>
  <si>
    <t>0495-TCN13</t>
  </si>
  <si>
    <t>D    665</t>
  </si>
  <si>
    <t>0496-TCN13</t>
  </si>
  <si>
    <t>D    666</t>
  </si>
  <si>
    <t>0497-TCN13</t>
  </si>
  <si>
    <t>D    669</t>
  </si>
  <si>
    <t>0498-TCN13</t>
  </si>
  <si>
    <t>D    675</t>
  </si>
  <si>
    <t>0499-TCN13</t>
  </si>
  <si>
    <t>D    676</t>
  </si>
  <si>
    <t>0500-TCN13</t>
  </si>
  <si>
    <t>D    677</t>
  </si>
  <si>
    <t>0501-TCN13</t>
  </si>
  <si>
    <t>D    678</t>
  </si>
  <si>
    <t>0502-TCN13</t>
  </si>
  <si>
    <t>D    687</t>
  </si>
  <si>
    <t>AM00000612</t>
  </si>
  <si>
    <t>D    696</t>
  </si>
  <si>
    <t>0503-TCN13</t>
  </si>
  <si>
    <t>CCD.AUTOSALES PUERTO  VALLARTA S  D</t>
  </si>
  <si>
    <t>D    707</t>
  </si>
  <si>
    <t>0493-TCN13</t>
  </si>
  <si>
    <t>D    709</t>
  </si>
  <si>
    <t>0494-TCN13</t>
  </si>
  <si>
    <t>D    711</t>
  </si>
  <si>
    <t>0504-TCN13</t>
  </si>
  <si>
    <t>D    726</t>
  </si>
  <si>
    <t>0505-TCN13</t>
  </si>
  <si>
    <t>CCD. AUTOSALES   PUERTO  VALLARTA</t>
  </si>
  <si>
    <t>D    732</t>
  </si>
  <si>
    <t>0506-TCN13</t>
  </si>
  <si>
    <t>GRUPO  PENNINSULA   MOTORS  S DE RL</t>
  </si>
  <si>
    <t>D    739</t>
  </si>
  <si>
    <t>0507-TCN13</t>
  </si>
  <si>
    <t>AUTOMOVILES DINAMICOS  S  DE RL DE</t>
  </si>
  <si>
    <t>D    767</t>
  </si>
  <si>
    <t>0510-TCN13</t>
  </si>
  <si>
    <t>D    771</t>
  </si>
  <si>
    <t>0511-TCN13</t>
  </si>
  <si>
    <t>VALOR MOTRIZ  S  DE  RL DE  CV</t>
  </si>
  <si>
    <t>D    795</t>
  </si>
  <si>
    <t>0508-TCN13</t>
  </si>
  <si>
    <t>D    800</t>
  </si>
  <si>
    <t>0509-TCN13</t>
  </si>
  <si>
    <t>D    808</t>
  </si>
  <si>
    <t>0512-TCN13</t>
  </si>
  <si>
    <t>D    809</t>
  </si>
  <si>
    <t>0513-TCN13</t>
  </si>
  <si>
    <t>D    811</t>
  </si>
  <si>
    <t>0514-TCN13</t>
  </si>
  <si>
    <t>D    813</t>
  </si>
  <si>
    <t>0515-TCN13</t>
  </si>
  <si>
    <t>D    815</t>
  </si>
  <si>
    <t>0516-TCN13</t>
  </si>
  <si>
    <t>D    818</t>
  </si>
  <si>
    <t>0517-TCN13</t>
  </si>
  <si>
    <t>D    840</t>
  </si>
  <si>
    <t>0518-TCN13</t>
  </si>
  <si>
    <t>D    865</t>
  </si>
  <si>
    <t>0519-TCN13</t>
  </si>
  <si>
    <t>D    955</t>
  </si>
  <si>
    <t>0520-TCN13</t>
  </si>
  <si>
    <t>D    971</t>
  </si>
  <si>
    <t>0521-TCN13</t>
  </si>
  <si>
    <t>D  1,024</t>
  </si>
  <si>
    <t>D  1,025</t>
  </si>
  <si>
    <t>MEGAMOTORS NIPPON S DE RL DE CV</t>
  </si>
  <si>
    <t>0522-TCN13</t>
  </si>
  <si>
    <t>D  1,131</t>
  </si>
  <si>
    <t>0523-TCN13</t>
  </si>
  <si>
    <t>FAME  PERISUR  S DE RL DE  CV</t>
  </si>
  <si>
    <t>D  1,146</t>
  </si>
  <si>
    <t>0525-TCN13</t>
  </si>
  <si>
    <t>ALDEN  SATELITE S DE  RL DE CV</t>
  </si>
  <si>
    <t>D  1,148</t>
  </si>
  <si>
    <t>0524-TCN13</t>
  </si>
  <si>
    <t>ALDEN QUERETARO S DE RLD E CV</t>
  </si>
  <si>
    <t>D  1,153</t>
  </si>
  <si>
    <t>0526-TCN13</t>
  </si>
  <si>
    <t>SAMURAI MOTORS S DE RLD E CV</t>
  </si>
  <si>
    <t>D  1,219</t>
  </si>
  <si>
    <t>0527-TCN13</t>
  </si>
  <si>
    <t>D  1,236</t>
  </si>
  <si>
    <t>0528-TCN13</t>
  </si>
  <si>
    <t>D  1,237</t>
  </si>
  <si>
    <t>0529-TCN13</t>
  </si>
  <si>
    <t>D  1,238</t>
  </si>
  <si>
    <t>0530-TCN13</t>
  </si>
  <si>
    <t>D  1,239</t>
  </si>
  <si>
    <t>0531-TCN13</t>
  </si>
  <si>
    <t>D  1,240</t>
  </si>
  <si>
    <t>0532-TCN13</t>
  </si>
  <si>
    <t>D  1,241</t>
  </si>
  <si>
    <t>0533-TCN13</t>
  </si>
  <si>
    <t>D  1,244</t>
  </si>
  <si>
    <t>0534-TCN13</t>
  </si>
  <si>
    <t>D  1,247</t>
  </si>
  <si>
    <t>0535-TCN13</t>
  </si>
  <si>
    <t>D  1,248</t>
  </si>
  <si>
    <t>0023-TCU13</t>
  </si>
  <si>
    <t>D  1,249</t>
  </si>
  <si>
    <t>0536-TCN13</t>
  </si>
  <si>
    <t>D  1,253</t>
  </si>
  <si>
    <t>0537-TCN13</t>
  </si>
  <si>
    <t>0538-TCN13</t>
  </si>
  <si>
    <t>D  1,258</t>
  </si>
  <si>
    <t>RECLASIFICACION IVA VARIAS FAC</t>
  </si>
  <si>
    <t>D  1,260</t>
  </si>
  <si>
    <t>BAJA: RECLASIFICACION IVA VARIAS FA</t>
  </si>
  <si>
    <t>RECLASIFIC IVA VARIAS FAC</t>
  </si>
  <si>
    <t>D  1,328</t>
  </si>
  <si>
    <t>0539-TCN13</t>
  </si>
  <si>
    <t>D  1,419</t>
  </si>
  <si>
    <t>0540-TCN13</t>
  </si>
  <si>
    <t>D  1,434</t>
  </si>
  <si>
    <t>AM00000642</t>
  </si>
  <si>
    <t>LJIMENEZ:RABELLO</t>
  </si>
  <si>
    <t>D  1,435</t>
  </si>
  <si>
    <t>AM00000647</t>
  </si>
  <si>
    <t>D  1,541</t>
  </si>
  <si>
    <t>RA-23</t>
  </si>
  <si>
    <t>D  1,543</t>
  </si>
  <si>
    <t>RENMAR2013</t>
  </si>
  <si>
    <t>D  1,546</t>
  </si>
  <si>
    <t>0541-TCN13</t>
  </si>
  <si>
    <t>TOYOCOAPA S DE  RL DE CV</t>
  </si>
  <si>
    <t>D  1,551</t>
  </si>
  <si>
    <t>0542-TCN13</t>
  </si>
  <si>
    <t>CALIDAD DE TABASCO S DE RL DE CV</t>
  </si>
  <si>
    <t>D  1,553</t>
  </si>
  <si>
    <t>0543-TCN13</t>
  </si>
  <si>
    <t>0544-TCN13</t>
  </si>
  <si>
    <t>OZ  AUTOMOTRIZ  S DE RL DE CV</t>
  </si>
  <si>
    <t>D  1,652</t>
  </si>
  <si>
    <t>0545-TCN13</t>
  </si>
  <si>
    <t>PROMOTORA  AUTOMOTRIZ  DE IRAPUATO</t>
  </si>
  <si>
    <t>D  1,667</t>
  </si>
  <si>
    <t>0550-TCN13</t>
  </si>
  <si>
    <t>CCD, AUTOSALES  PUERTO VALLARTA  S</t>
  </si>
  <si>
    <t>0546-TCN13</t>
  </si>
  <si>
    <t>D  1,670</t>
  </si>
  <si>
    <t>0547-TCN13</t>
  </si>
  <si>
    <t>ALECSA  PAHUCA S DE RL DE CV</t>
  </si>
  <si>
    <t>D  1,671</t>
  </si>
  <si>
    <t>0549-TCN13</t>
  </si>
  <si>
    <t>D  1,672</t>
  </si>
  <si>
    <t>0548-TCN13</t>
  </si>
  <si>
    <t>D  1,673</t>
  </si>
  <si>
    <t>OZ  AUTOMOTRIZ  DE GUADLAJARA S DE</t>
  </si>
  <si>
    <t>D  1,730</t>
  </si>
  <si>
    <t>LJIMENEZ:COMISIONES BANCOMER MARZO</t>
  </si>
  <si>
    <t>D  1,738</t>
  </si>
  <si>
    <t>COMISIONES SCOTIABANK MARZO 20</t>
  </si>
  <si>
    <t>D  1,739</t>
  </si>
  <si>
    <t>LJIMENEZ:COMISIONES HSBC MARZO 2013</t>
  </si>
  <si>
    <t>D  1,740</t>
  </si>
  <si>
    <t>COMISIONES BANBAJIO MARZO 2013</t>
  </si>
  <si>
    <t>D  1,741</t>
  </si>
  <si>
    <t>LJIMENEZ:COMISIONES BANORTE MARZO 2</t>
  </si>
  <si>
    <t>COMISIONES SANTANDER MARZO</t>
  </si>
  <si>
    <t>D  1,746</t>
  </si>
  <si>
    <t>COMISIONES BANAMEX MARZO 2013</t>
  </si>
  <si>
    <t>D  1,750</t>
  </si>
  <si>
    <t>A000000631</t>
  </si>
  <si>
    <t>D  1,751</t>
  </si>
  <si>
    <t>D  1,794</t>
  </si>
  <si>
    <t>EMBARQUE92</t>
  </si>
  <si>
    <t>LJIMENEZ:EMBARQUE NUM 92</t>
  </si>
  <si>
    <t>D  1,795</t>
  </si>
  <si>
    <t>EMBARQUE87</t>
  </si>
  <si>
    <t>EMBARQUE NUM 87</t>
  </si>
  <si>
    <t>D  1,796</t>
  </si>
  <si>
    <t>EMBARQUE72</t>
  </si>
  <si>
    <t>EMBARQUE NUM 72</t>
  </si>
  <si>
    <t>D  1,802</t>
  </si>
  <si>
    <t>COMISIONES AMEX MARZO 2013</t>
  </si>
  <si>
    <t>D  1,858</t>
  </si>
  <si>
    <t>0954-TCN12</t>
  </si>
  <si>
    <t>AUTOMOTRIZ OAXACA DE ANTEQUEÑA</t>
  </si>
  <si>
    <t>D  1,859</t>
  </si>
  <si>
    <t>TOYOTA FINANCIAL SERVICES</t>
  </si>
  <si>
    <t>D  1,860</t>
  </si>
  <si>
    <t>0551-TCN13</t>
  </si>
  <si>
    <t>D  1,861</t>
  </si>
  <si>
    <t>0563-TCN13</t>
  </si>
  <si>
    <t>TOYOTA FINANCIAL SERVICES, SA</t>
  </si>
  <si>
    <t>D  1,862</t>
  </si>
  <si>
    <t>0560-TCN13</t>
  </si>
  <si>
    <t>D  1,863</t>
  </si>
  <si>
    <t>P3229</t>
  </si>
  <si>
    <t>TRASLADO MTY VIN DW003324</t>
  </si>
  <si>
    <t>D  1,865</t>
  </si>
  <si>
    <t>P3231</t>
  </si>
  <si>
    <t>TRASLADO INV 0471-TCN13</t>
  </si>
  <si>
    <t>D  1,867</t>
  </si>
  <si>
    <t>P3233</t>
  </si>
  <si>
    <t>OPERADORA OMX SA DE CV</t>
  </si>
  <si>
    <t>D  1,868</t>
  </si>
  <si>
    <t>P3234</t>
  </si>
  <si>
    <t>TIENDAS SORIANA SA DE CV</t>
  </si>
  <si>
    <t>D  1,869</t>
  </si>
  <si>
    <t>P3235</t>
  </si>
  <si>
    <t>D  1,870</t>
  </si>
  <si>
    <t>P3238</t>
  </si>
  <si>
    <t>PREMIUM RESTAURANT BRANDS S DE</t>
  </si>
  <si>
    <t>D  1,871</t>
  </si>
  <si>
    <t>P3237</t>
  </si>
  <si>
    <t>PT CARLOS ARMANDO SOTO ANGELES</t>
  </si>
  <si>
    <t>D  1,872</t>
  </si>
  <si>
    <t>D  1,874</t>
  </si>
  <si>
    <t>P3240</t>
  </si>
  <si>
    <t>MA DEL RAYO FIGUEROA CORNEJO</t>
  </si>
  <si>
    <t>D  1,875</t>
  </si>
  <si>
    <t>P3241</t>
  </si>
  <si>
    <t>AUTOZONE DE MEXICO S DE RL DE</t>
  </si>
  <si>
    <t>D  1,876</t>
  </si>
  <si>
    <t>P3242</t>
  </si>
  <si>
    <t>PREMIUM RESTAURANT BRANDS S</t>
  </si>
  <si>
    <t>D  1,877</t>
  </si>
  <si>
    <t>P3248</t>
  </si>
  <si>
    <t>COMPLEMENTO INV 0468-TCN 13</t>
  </si>
  <si>
    <t>P3250</t>
  </si>
  <si>
    <t>TRASLADO INV 0475-TCN13</t>
  </si>
  <si>
    <t>P3252</t>
  </si>
  <si>
    <t>TRASLADO INV 0485-TCN13</t>
  </si>
  <si>
    <t>D  1,883</t>
  </si>
  <si>
    <t>P3254</t>
  </si>
  <si>
    <t>INTERCAMBIO INV 0456-TCN13</t>
  </si>
  <si>
    <t>D  1,885</t>
  </si>
  <si>
    <t>P3256</t>
  </si>
  <si>
    <t>TRASLADO INV 0441-TCN13</t>
  </si>
  <si>
    <t>D  1,887</t>
  </si>
  <si>
    <t>P3258</t>
  </si>
  <si>
    <t>CASETA DE QRO INV 0441-TCN13</t>
  </si>
  <si>
    <t>D  1,889</t>
  </si>
  <si>
    <t>P3260</t>
  </si>
  <si>
    <t>TRASLADO INV 0434-TCN13</t>
  </si>
  <si>
    <t>D  1,893</t>
  </si>
  <si>
    <t>P3264</t>
  </si>
  <si>
    <t>COMPLEMENTO INV 0487-TCN13</t>
  </si>
  <si>
    <t>D  1,896</t>
  </si>
  <si>
    <t>P3268</t>
  </si>
  <si>
    <t>SILICON PARA USO DE REFACCIONE</t>
  </si>
  <si>
    <t>D  1,897</t>
  </si>
  <si>
    <t>P3269</t>
  </si>
  <si>
    <t>CONSUMO DE RABELLO Y PERSONAL</t>
  </si>
  <si>
    <t>D  1,898</t>
  </si>
  <si>
    <t>P3270</t>
  </si>
  <si>
    <t>MIGUEL ANGEL SUAREZ GONZALEZ</t>
  </si>
  <si>
    <t>D  1,899</t>
  </si>
  <si>
    <t>P3271</t>
  </si>
  <si>
    <t>D  1,900</t>
  </si>
  <si>
    <t>P3272</t>
  </si>
  <si>
    <t>SALVADOR ALEJHANDRO RODRIGUEZ</t>
  </si>
  <si>
    <t>D  1,901</t>
  </si>
  <si>
    <t>P3273</t>
  </si>
  <si>
    <t>D  1,902</t>
  </si>
  <si>
    <t>P3274</t>
  </si>
  <si>
    <t>D  1,903</t>
  </si>
  <si>
    <t>P3275</t>
  </si>
  <si>
    <t>ARTURO JAVIER RICO HERNANDEZ</t>
  </si>
  <si>
    <t>D  1,904</t>
  </si>
  <si>
    <t>P3276</t>
  </si>
  <si>
    <t>CAFE SIRENA S DE RL DE CV</t>
  </si>
  <si>
    <t>D  1,905</t>
  </si>
  <si>
    <t>P3277</t>
  </si>
  <si>
    <t>D  1,906</t>
  </si>
  <si>
    <t>P3278</t>
  </si>
  <si>
    <t>D  1,907</t>
  </si>
  <si>
    <t>P3279</t>
  </si>
  <si>
    <t>OPERADORA DE ALIMENTOS CVS SA</t>
  </si>
  <si>
    <t>D  1,908</t>
  </si>
  <si>
    <t>P3280</t>
  </si>
  <si>
    <t>DEA  GARCIA</t>
  </si>
  <si>
    <t>D  1,909</t>
  </si>
  <si>
    <t>P3290</t>
  </si>
  <si>
    <t>D  1,910</t>
  </si>
  <si>
    <t>P3291</t>
  </si>
  <si>
    <t>MA CARMEN ALONSO DERRAMADERO</t>
  </si>
  <si>
    <t>P3296</t>
  </si>
  <si>
    <t>D  1,920</t>
  </si>
  <si>
    <t>P3401</t>
  </si>
  <si>
    <t>TRASLADO DE MEXICO DE RAV 4</t>
  </si>
  <si>
    <t>P3403</t>
  </si>
  <si>
    <t>TRASLADO INV 0447-TCN13</t>
  </si>
  <si>
    <t>P3405</t>
  </si>
  <si>
    <t>TRASLADO INV 0518-TCN13</t>
  </si>
  <si>
    <t>P3408</t>
  </si>
  <si>
    <t>D  1,927</t>
  </si>
  <si>
    <t>P3409</t>
  </si>
  <si>
    <t>TRASLADO PTO VALLARTA 0503-TCN</t>
  </si>
  <si>
    <t>P3411</t>
  </si>
  <si>
    <t>TRASLADO INV 0525-TCN13</t>
  </si>
  <si>
    <t>D  1,932</t>
  </si>
  <si>
    <t>P3418</t>
  </si>
  <si>
    <t>TRASLADO DE INV 0523-TCN13</t>
  </si>
  <si>
    <t>D  1,934</t>
  </si>
  <si>
    <t>P3420</t>
  </si>
  <si>
    <t>TRASLADO INV 0489-TCN13</t>
  </si>
  <si>
    <t>D  1,936</t>
  </si>
  <si>
    <t>P3422</t>
  </si>
  <si>
    <t>TRASLADO INV 0481-TCN13</t>
  </si>
  <si>
    <t>P3424</t>
  </si>
  <si>
    <t>TRASLASO INV 0506-TCN13</t>
  </si>
  <si>
    <t>P3426</t>
  </si>
  <si>
    <t>INTERCAMBIO DE CELAYA A TEPIC</t>
  </si>
  <si>
    <t>P3427</t>
  </si>
  <si>
    <t>TRASLADO INV 0519-TCN13</t>
  </si>
  <si>
    <t>D  1,943</t>
  </si>
  <si>
    <t>P3429</t>
  </si>
  <si>
    <t>OFFICE DEPOT DE MEXICO SA</t>
  </si>
  <si>
    <t>P3430</t>
  </si>
  <si>
    <t>KARINA DE LA CRUZ ORTIZ</t>
  </si>
  <si>
    <t>D  1,945</t>
  </si>
  <si>
    <t>P3431</t>
  </si>
  <si>
    <t>SERVICIO VULCANIZADO DE LLANTA</t>
  </si>
  <si>
    <t>P3432</t>
  </si>
  <si>
    <t>SALVADOR ALEJANDRO RODRIGUEZ M</t>
  </si>
  <si>
    <t>D  1,947</t>
  </si>
  <si>
    <t>P3433</t>
  </si>
  <si>
    <t>MARIA ROSARIO MARTINEZ MENDOZA</t>
  </si>
  <si>
    <t>P3434</t>
  </si>
  <si>
    <t>P3435</t>
  </si>
  <si>
    <t>LJIMENEZ:TRANSPORTE DE CARGA TRESGU</t>
  </si>
  <si>
    <t>P3439</t>
  </si>
  <si>
    <t>P3441</t>
  </si>
  <si>
    <t>P3447</t>
  </si>
  <si>
    <t>TIENDAS EXTRA SA DE CV</t>
  </si>
  <si>
    <t>P3451</t>
  </si>
  <si>
    <t>D  1,966</t>
  </si>
  <si>
    <t>P3454</t>
  </si>
  <si>
    <t>AUDATEX LTN S DE RL DE CV</t>
  </si>
  <si>
    <t>P3455</t>
  </si>
  <si>
    <t>AUDATEX LTN S DE RL</t>
  </si>
  <si>
    <t>P3456</t>
  </si>
  <si>
    <t>P3457</t>
  </si>
  <si>
    <t>JUNTA MUNICIPAL DE AGUA POTABL</t>
  </si>
  <si>
    <t>P3458</t>
  </si>
  <si>
    <t>P3459</t>
  </si>
  <si>
    <t>P3461</t>
  </si>
  <si>
    <t>MAURO LOPEZ MUÑOZ</t>
  </si>
  <si>
    <t>P3463</t>
  </si>
  <si>
    <t>P3464</t>
  </si>
  <si>
    <t>D  1,980</t>
  </si>
  <si>
    <t>P3468</t>
  </si>
  <si>
    <t>PRIME TACOS PAMPAS SA DE CV</t>
  </si>
  <si>
    <t>D  1,981</t>
  </si>
  <si>
    <t>P3469</t>
  </si>
  <si>
    <t>OFFICE DEPOT MEXICO SA DE CV</t>
  </si>
  <si>
    <t>D  1,982</t>
  </si>
  <si>
    <t>P3470</t>
  </si>
  <si>
    <t>CASETAS DE GERENCIA MARZO 2013</t>
  </si>
  <si>
    <t>D  1,983</t>
  </si>
  <si>
    <t>R0580</t>
  </si>
  <si>
    <t>QUEZADA BRISEÑO RAFAEL</t>
  </si>
  <si>
    <t>D  1,984</t>
  </si>
  <si>
    <t>R0584</t>
  </si>
  <si>
    <t>R0586</t>
  </si>
  <si>
    <t>D  1,986</t>
  </si>
  <si>
    <t>R0587</t>
  </si>
  <si>
    <t>CENTRO DE DISTRIBUCION DE ORIE</t>
  </si>
  <si>
    <t>R0610</t>
  </si>
  <si>
    <t>CORTAZAR CASTAÑON GUILLERMO</t>
  </si>
  <si>
    <t>R0602</t>
  </si>
  <si>
    <t>LUBRICANTES DEL BAJIO SA</t>
  </si>
  <si>
    <t>D  1,989</t>
  </si>
  <si>
    <t>S0466</t>
  </si>
  <si>
    <t>ORTEGA PALACIOS DOLORES GRACIE</t>
  </si>
  <si>
    <t>D  1,990</t>
  </si>
  <si>
    <t>R0607</t>
  </si>
  <si>
    <t>LJIMENEZ:VIATICOS CURSO 11/03/13 15</t>
  </si>
  <si>
    <t>LJIMENEZ:VIATICOS 12 AL 15 DE MARZO</t>
  </si>
  <si>
    <t>LJIMENEZ:VIATICOS DEL 04 AL 8 DE MA</t>
  </si>
  <si>
    <t>VIATICOS SLP 10 AL 13 MARZO 20</t>
  </si>
  <si>
    <t>VIATICOS CURSO SLP 11 AL 13 MA</t>
  </si>
  <si>
    <t>D  1,996</t>
  </si>
  <si>
    <t>VIATICOS DEL 19 AL 22 DE MARZO</t>
  </si>
  <si>
    <t>CH-12252</t>
  </si>
  <si>
    <t>PAGO DE UNIDADES EDO CTA</t>
  </si>
  <si>
    <t>AO-0000330</t>
  </si>
  <si>
    <t>CH-12201</t>
  </si>
  <si>
    <t>E      4</t>
  </si>
  <si>
    <t>CH-12202</t>
  </si>
  <si>
    <t>E      5</t>
  </si>
  <si>
    <t>CH-12203</t>
  </si>
  <si>
    <t>CH-12204</t>
  </si>
  <si>
    <t>CH-12205</t>
  </si>
  <si>
    <t>COLOR TRASH S DE RL DE CV</t>
  </si>
  <si>
    <t>BAJA: COLOR TRASH S DE RL DE CV</t>
  </si>
  <si>
    <t>E      9</t>
  </si>
  <si>
    <t>CH-12206</t>
  </si>
  <si>
    <t>CH-12213</t>
  </si>
  <si>
    <t>E     21</t>
  </si>
  <si>
    <t>CH-12214</t>
  </si>
  <si>
    <t>E     22</t>
  </si>
  <si>
    <t>CH-12215</t>
  </si>
  <si>
    <t>E     23</t>
  </si>
  <si>
    <t>CH-12216</t>
  </si>
  <si>
    <t>REDPACK, S.A. DE C.V.</t>
  </si>
  <si>
    <t>CH-12218</t>
  </si>
  <si>
    <t>CH-12219</t>
  </si>
  <si>
    <t>E     27</t>
  </si>
  <si>
    <t>CH-12220</t>
  </si>
  <si>
    <t>E     28</t>
  </si>
  <si>
    <t>CH-12221</t>
  </si>
  <si>
    <t>CH-12225</t>
  </si>
  <si>
    <t>CH-12229</t>
  </si>
  <si>
    <t>CH-12230</t>
  </si>
  <si>
    <t>E     42</t>
  </si>
  <si>
    <t>CH-12231</t>
  </si>
  <si>
    <t>CH-12245</t>
  </si>
  <si>
    <t>T-465</t>
  </si>
  <si>
    <t>E     64</t>
  </si>
  <si>
    <t>T-261</t>
  </si>
  <si>
    <t>E     65</t>
  </si>
  <si>
    <t>T-466</t>
  </si>
  <si>
    <t>MHMG ABOGADOS SC</t>
  </si>
  <si>
    <t>E     66</t>
  </si>
  <si>
    <t>T-467</t>
  </si>
  <si>
    <t>E     67</t>
  </si>
  <si>
    <t>T-468</t>
  </si>
  <si>
    <t>GRUPO ECOLOGICA, S.A. DE C.V.</t>
  </si>
  <si>
    <t>E     69</t>
  </si>
  <si>
    <t>T-470</t>
  </si>
  <si>
    <t>E     70</t>
  </si>
  <si>
    <t>T-471</t>
  </si>
  <si>
    <t>E     71</t>
  </si>
  <si>
    <t>T-472</t>
  </si>
  <si>
    <t>E     72</t>
  </si>
  <si>
    <t>T-473</t>
  </si>
  <si>
    <t>E     74</t>
  </si>
  <si>
    <t>T-475</t>
  </si>
  <si>
    <t>IMPULSORA DE TRANSPORTES MEXICANOS,</t>
  </si>
  <si>
    <t>E     75</t>
  </si>
  <si>
    <t>T-476</t>
  </si>
  <si>
    <t>E     76</t>
  </si>
  <si>
    <t>T-477</t>
  </si>
  <si>
    <t>E     77</t>
  </si>
  <si>
    <t>T-478</t>
  </si>
  <si>
    <t>IMPRESIONES FINAS DEL CENTRO SA DE</t>
  </si>
  <si>
    <t>E     78</t>
  </si>
  <si>
    <t>T-262</t>
  </si>
  <si>
    <t>E     79</t>
  </si>
  <si>
    <t>T-479</t>
  </si>
  <si>
    <t>T-480</t>
  </si>
  <si>
    <t>E     81</t>
  </si>
  <si>
    <t>T-481</t>
  </si>
  <si>
    <t>MASTER TECNOCEL SA DE CV</t>
  </si>
  <si>
    <t>CH-12255</t>
  </si>
  <si>
    <t>CH-12259</t>
  </si>
  <si>
    <t>COMISION FEDERAL DE ELECTRICIDAD</t>
  </si>
  <si>
    <t>E    103</t>
  </si>
  <si>
    <t>CH-12265</t>
  </si>
  <si>
    <t>LJIMENEZ:GUZMAN LACUNZA GABRIELA TE</t>
  </si>
  <si>
    <t>E    105</t>
  </si>
  <si>
    <t>CH-12266</t>
  </si>
  <si>
    <t>BAJA: MARTINEZ SUAREZ SANTOS</t>
  </si>
  <si>
    <t>CH-12269</t>
  </si>
  <si>
    <t>E    110</t>
  </si>
  <si>
    <t>BAJA: SERVICIOS QUERETANOS DE PERSO</t>
  </si>
  <si>
    <t>CH-12270</t>
  </si>
  <si>
    <t>CH-313</t>
  </si>
  <si>
    <t>CH-314</t>
  </si>
  <si>
    <t>E    115</t>
  </si>
  <si>
    <t>CH-12271</t>
  </si>
  <si>
    <t>E    119</t>
  </si>
  <si>
    <t>CH-12274</t>
  </si>
  <si>
    <t>E    120</t>
  </si>
  <si>
    <t>CH-12275</t>
  </si>
  <si>
    <t>CH-12280</t>
  </si>
  <si>
    <t>E    134</t>
  </si>
  <si>
    <t>T-484</t>
  </si>
  <si>
    <t>E    145</t>
  </si>
  <si>
    <t>CH-12284</t>
  </si>
  <si>
    <t>CH-12285</t>
  </si>
  <si>
    <t>E    154</t>
  </si>
  <si>
    <t>CH-12291</t>
  </si>
  <si>
    <t>E    157</t>
  </si>
  <si>
    <t>CH-12294</t>
  </si>
  <si>
    <t>E    159</t>
  </si>
  <si>
    <t>CH-12296</t>
  </si>
  <si>
    <t>RAMIREZ PATIÑO ALFREDO</t>
  </si>
  <si>
    <t>E    160</t>
  </si>
  <si>
    <t>CH-12297</t>
  </si>
  <si>
    <t>VASQUEZ ALCANTARA EDER OCTAVIO</t>
  </si>
  <si>
    <t>E    161</t>
  </si>
  <si>
    <t>CH-12298</t>
  </si>
  <si>
    <t>1915 AUDITORIA Y FINANZAS, S.C.</t>
  </si>
  <si>
    <t>E    162</t>
  </si>
  <si>
    <t>CH-12299</t>
  </si>
  <si>
    <t>E    163</t>
  </si>
  <si>
    <t>CH-12300</t>
  </si>
  <si>
    <t>E    164</t>
  </si>
  <si>
    <t>CH-12301</t>
  </si>
  <si>
    <t>E    165</t>
  </si>
  <si>
    <t>CH-12302</t>
  </si>
  <si>
    <t>E    170</t>
  </si>
  <si>
    <t>CH-12306</t>
  </si>
  <si>
    <t>CONDE SALINAS MARIA DEL ROSARIO</t>
  </si>
  <si>
    <t>E    172</t>
  </si>
  <si>
    <t>CH-12308</t>
  </si>
  <si>
    <t>CH-12309</t>
  </si>
  <si>
    <t>E    174</t>
  </si>
  <si>
    <t>CH-12347</t>
  </si>
  <si>
    <t>E    175</t>
  </si>
  <si>
    <t>CH-12348</t>
  </si>
  <si>
    <t>E    177</t>
  </si>
  <si>
    <t>T-263</t>
  </si>
  <si>
    <t>E    178</t>
  </si>
  <si>
    <t>T-485</t>
  </si>
  <si>
    <t>T-486</t>
  </si>
  <si>
    <t>E    180</t>
  </si>
  <si>
    <t>T-487</t>
  </si>
  <si>
    <t>E    181</t>
  </si>
  <si>
    <t>T-488</t>
  </si>
  <si>
    <t>E    182</t>
  </si>
  <si>
    <t>T-264</t>
  </si>
  <si>
    <t>T-489</t>
  </si>
  <si>
    <t>T-490</t>
  </si>
  <si>
    <t>T-491</t>
  </si>
  <si>
    <t>E    187</t>
  </si>
  <si>
    <t>T-492</t>
  </si>
  <si>
    <t>SERVICIO AUDITORIO SA DE CV</t>
  </si>
  <si>
    <t>E    188</t>
  </si>
  <si>
    <t>T-493</t>
  </si>
  <si>
    <t>E    189</t>
  </si>
  <si>
    <t>T-494</t>
  </si>
  <si>
    <t>E    190</t>
  </si>
  <si>
    <t>T-495</t>
  </si>
  <si>
    <t>T-265</t>
  </si>
  <si>
    <t>LJIMENEZ:IONDUSTRIA DISEÑADORA DE A</t>
  </si>
  <si>
    <t>T-496</t>
  </si>
  <si>
    <t>E    202</t>
  </si>
  <si>
    <t>CH-12334</t>
  </si>
  <si>
    <t>CH-12337</t>
  </si>
  <si>
    <t>CH-12335</t>
  </si>
  <si>
    <t>CH-12333</t>
  </si>
  <si>
    <t>E    211</t>
  </si>
  <si>
    <t>T-497</t>
  </si>
  <si>
    <t>T-498</t>
  </si>
  <si>
    <t>T-499</t>
  </si>
  <si>
    <t>GRUPO ECOLOGICA SA DE CV</t>
  </si>
  <si>
    <t>T-500</t>
  </si>
  <si>
    <t>T-501</t>
  </si>
  <si>
    <t>IMPREFIN DEL CENTRO, SA DE CV</t>
  </si>
  <si>
    <t>T-266</t>
  </si>
  <si>
    <t>T-502</t>
  </si>
  <si>
    <t>T-503</t>
  </si>
  <si>
    <t>E    220</t>
  </si>
  <si>
    <t>T-267</t>
  </si>
  <si>
    <t>E    221</t>
  </si>
  <si>
    <t>T-268</t>
  </si>
  <si>
    <t>E    222</t>
  </si>
  <si>
    <t>T-504</t>
  </si>
  <si>
    <t>E    225</t>
  </si>
  <si>
    <t>CH-12235</t>
  </si>
  <si>
    <t>SNAP-ON SUN DE MEXICO SA DE CV</t>
  </si>
  <si>
    <t>E    227</t>
  </si>
  <si>
    <t>T-274</t>
  </si>
  <si>
    <t>CH 12205</t>
  </si>
  <si>
    <t>LJIMENEZ:COLOR TRASCH S DE RL DE CV</t>
  </si>
  <si>
    <t>E    231</t>
  </si>
  <si>
    <t>CH-12253</t>
  </si>
  <si>
    <t>E    233</t>
  </si>
  <si>
    <t>CH-12332</t>
  </si>
  <si>
    <t>PAGO REFACCIONES FEBRERO 2013</t>
  </si>
  <si>
    <t>D     40</t>
  </si>
  <si>
    <t>COMPRA VEHICULOS NUE</t>
  </si>
  <si>
    <t>INTERCAMB</t>
  </si>
  <si>
    <t>D     44</t>
  </si>
  <si>
    <t>0552-TCN13</t>
  </si>
  <si>
    <t>D     46</t>
  </si>
  <si>
    <t>0553-TCN13</t>
  </si>
  <si>
    <t>D     47</t>
  </si>
  <si>
    <t>0554-TCN13</t>
  </si>
  <si>
    <t>D     48</t>
  </si>
  <si>
    <t>0555-TCN13</t>
  </si>
  <si>
    <t>D     49</t>
  </si>
  <si>
    <t>0556-TCN13</t>
  </si>
  <si>
    <t>D     50</t>
  </si>
  <si>
    <t>0557-TCN13</t>
  </si>
  <si>
    <t>D     51</t>
  </si>
  <si>
    <t>0558-TCN13</t>
  </si>
  <si>
    <t>D     52</t>
  </si>
  <si>
    <t>0561-TCN13</t>
  </si>
  <si>
    <t>D     53</t>
  </si>
  <si>
    <t>D     54</t>
  </si>
  <si>
    <t>0562-TCN13</t>
  </si>
  <si>
    <t>D     57</t>
  </si>
  <si>
    <t>D     58</t>
  </si>
  <si>
    <t>BAJA DE COMPRA DE VE</t>
  </si>
  <si>
    <t>D     59</t>
  </si>
  <si>
    <t>D     60</t>
  </si>
  <si>
    <t>AUTOMOTRIZ OAXACA  DE ANTEQUERA  S</t>
  </si>
  <si>
    <t>D     64</t>
  </si>
  <si>
    <t>0955-TCN12</t>
  </si>
  <si>
    <t>D     65</t>
  </si>
  <si>
    <t>0330-TCN13</t>
  </si>
  <si>
    <t>D     66</t>
  </si>
  <si>
    <t>0236-TCN13</t>
  </si>
  <si>
    <t>D     67</t>
  </si>
  <si>
    <t>0937-TCN12</t>
  </si>
  <si>
    <t>D     68</t>
  </si>
  <si>
    <t>D     69</t>
  </si>
  <si>
    <t>0956-TCN12</t>
  </si>
  <si>
    <t>D    112</t>
  </si>
  <si>
    <t>COROLLAABR</t>
  </si>
  <si>
    <t>Contrarecibo sin IVA</t>
  </si>
  <si>
    <t>AAGUILAR</t>
  </si>
  <si>
    <t>LJIMENEZ:MENSUALIDAD COROLLA ABRIL</t>
  </si>
  <si>
    <t>0565-TCN13</t>
  </si>
  <si>
    <t>DALTON AUTOMOTORES  S DE RL DE CV</t>
  </si>
  <si>
    <t>D    505</t>
  </si>
  <si>
    <t>0957-TCN12</t>
  </si>
  <si>
    <t>PROMOTORA AUTOMOTRIZ  DE SANTA FE</t>
  </si>
  <si>
    <t>D    554</t>
  </si>
  <si>
    <t>Poliza Contable de D</t>
  </si>
  <si>
    <t>LJIMENEZ</t>
  </si>
  <si>
    <t>AUTOMOTRIZ DE ANTEQUEÑA</t>
  </si>
  <si>
    <t>D    555</t>
  </si>
  <si>
    <t>0955-TCN13</t>
  </si>
  <si>
    <t>BAJA:TOYOTA FINANCIAL SERVICES</t>
  </si>
  <si>
    <t>D    557</t>
  </si>
  <si>
    <t>baja:toyota financial services</t>
  </si>
  <si>
    <t>D    560</t>
  </si>
  <si>
    <t>D    578</t>
  </si>
  <si>
    <t>BAJA:TOOTA FINANCIAL SERVICES</t>
  </si>
  <si>
    <t>D    604</t>
  </si>
  <si>
    <t>0958-TCN12</t>
  </si>
  <si>
    <t>TOYOMOTORS DE POLANCO S DE RL DE  C</t>
  </si>
  <si>
    <t>D    725</t>
  </si>
  <si>
    <t>0959-TCN12</t>
  </si>
  <si>
    <t>PROMOTORA  AUTOMOTRIZ DE  SANTA FE</t>
  </si>
  <si>
    <t>D    768</t>
  </si>
  <si>
    <t>0566-TCN13</t>
  </si>
  <si>
    <t>D    847</t>
  </si>
  <si>
    <t>VIATICOS 31/03/13 AL 03/04/13</t>
  </si>
  <si>
    <t>D    848</t>
  </si>
  <si>
    <t>VIATICOS SLP 31/03/13 03/04/13</t>
  </si>
  <si>
    <t>0567-TCN13</t>
  </si>
  <si>
    <t>CCD, AUTOSALES  PUERTO VALLARTA</t>
  </si>
  <si>
    <t>D    914</t>
  </si>
  <si>
    <t>MENSUACAMR</t>
  </si>
  <si>
    <t>LJIMENEZ:MENSUALIDAD CAMRY 15/24</t>
  </si>
  <si>
    <t>D    922</t>
  </si>
  <si>
    <t>0568-TCN13</t>
  </si>
  <si>
    <t>D    926</t>
  </si>
  <si>
    <t>0569-TCN13</t>
  </si>
  <si>
    <t>D    928</t>
  </si>
  <si>
    <t>D    929</t>
  </si>
  <si>
    <t>0960-TCN12</t>
  </si>
  <si>
    <t>TOYOMOTORS DE  POLANCO  S DE RL DE</t>
  </si>
  <si>
    <t>D    933</t>
  </si>
  <si>
    <t>0574-TCN13</t>
  </si>
  <si>
    <t>D    934</t>
  </si>
  <si>
    <t>D    936</t>
  </si>
  <si>
    <t>0961-TCN12</t>
  </si>
  <si>
    <t>TOYOMOTORS DE POLANCO  S DE RL DE C</t>
  </si>
  <si>
    <t>D    940</t>
  </si>
  <si>
    <t>0570-TCN13</t>
  </si>
  <si>
    <t>D    941</t>
  </si>
  <si>
    <t>0573-TCN13</t>
  </si>
  <si>
    <t>0572-TCN13</t>
  </si>
  <si>
    <t>D    958</t>
  </si>
  <si>
    <t>0571-TCN13</t>
  </si>
  <si>
    <t>D    986</t>
  </si>
  <si>
    <t>0962-TCN12</t>
  </si>
  <si>
    <t>SAMURAI  MOTORS XALAPA S DE RL DE C</t>
  </si>
  <si>
    <t>D  1,003</t>
  </si>
  <si>
    <t>D  1,036</t>
  </si>
  <si>
    <t>0575-TCN13</t>
  </si>
  <si>
    <t>0576-TCN13</t>
  </si>
  <si>
    <t>D  1,043</t>
  </si>
  <si>
    <t>0577-TCN13</t>
  </si>
  <si>
    <t>D  1,044</t>
  </si>
  <si>
    <t>0578-TCN13</t>
  </si>
  <si>
    <t>D  1,045</t>
  </si>
  <si>
    <t>0579-TCN13</t>
  </si>
  <si>
    <t>D  1,046</t>
  </si>
  <si>
    <t>0580-TCN13</t>
  </si>
  <si>
    <t>D  1,048</t>
  </si>
  <si>
    <t>0581-TCN13</t>
  </si>
  <si>
    <t>D  1,049</t>
  </si>
  <si>
    <t>0582-TCN13</t>
  </si>
  <si>
    <t>D  1,050</t>
  </si>
  <si>
    <t>0583-TCN13</t>
  </si>
  <si>
    <t>D  1,051</t>
  </si>
  <si>
    <t>0584-TCN13</t>
  </si>
  <si>
    <t>D  1,074</t>
  </si>
  <si>
    <t>D  1,143</t>
  </si>
  <si>
    <t>0585-TCN13</t>
  </si>
  <si>
    <t>CEVER LOMAS VERDES S DE RL DE  CV</t>
  </si>
  <si>
    <t>D  1,193</t>
  </si>
  <si>
    <t>0586-TCN13</t>
  </si>
  <si>
    <t>D  1,209</t>
  </si>
  <si>
    <t>0587-TCN13</t>
  </si>
  <si>
    <t>DURANGO AUTOMOTORES S DE RL DE CV</t>
  </si>
  <si>
    <t>D  1,217</t>
  </si>
  <si>
    <t>0588-TCN13</t>
  </si>
  <si>
    <t>D  1,218</t>
  </si>
  <si>
    <t>0589-TCN13</t>
  </si>
  <si>
    <t>D  1,301</t>
  </si>
  <si>
    <t>0590-TCN13</t>
  </si>
  <si>
    <t>ALECSA  PACHUCA  S DE RL DE  CV</t>
  </si>
  <si>
    <t>D  1,335</t>
  </si>
  <si>
    <t>AR00008316</t>
  </si>
  <si>
    <t>0591-TCN13</t>
  </si>
  <si>
    <t>0592-TCN13</t>
  </si>
  <si>
    <t>D  1,629</t>
  </si>
  <si>
    <t>D  1,631</t>
  </si>
  <si>
    <t>CCD. AUTOSALES  PUERTO VALLARTA</t>
  </si>
  <si>
    <t>D  1,687</t>
  </si>
  <si>
    <t>AM00000673</t>
  </si>
  <si>
    <t>Compra con IVA</t>
  </si>
  <si>
    <t>D  1,689</t>
  </si>
  <si>
    <t>AM00000677</t>
  </si>
  <si>
    <t>D  1,691</t>
  </si>
  <si>
    <t>AM00000682</t>
  </si>
  <si>
    <t>D  1,702</t>
  </si>
  <si>
    <t>0593-TCN13</t>
  </si>
  <si>
    <t>D  1,708</t>
  </si>
  <si>
    <t>0594-TCN13</t>
  </si>
  <si>
    <t>D  1,713</t>
  </si>
  <si>
    <t>0595-TCN13</t>
  </si>
  <si>
    <t>D  1,717</t>
  </si>
  <si>
    <t>0596-TCN13</t>
  </si>
  <si>
    <t>D  1,719</t>
  </si>
  <si>
    <t>0597-TCN13</t>
  </si>
  <si>
    <t>D  1,720</t>
  </si>
  <si>
    <t>0598-TCN13</t>
  </si>
  <si>
    <t>D  1,721</t>
  </si>
  <si>
    <t>0599-TCN13</t>
  </si>
  <si>
    <t>D  1,728</t>
  </si>
  <si>
    <t>0600-TCN13</t>
  </si>
  <si>
    <t>D  1,731</t>
  </si>
  <si>
    <t>0601-TCN13</t>
  </si>
  <si>
    <t>D  1,734</t>
  </si>
  <si>
    <t>0602-TCN13</t>
  </si>
  <si>
    <t>D  1,767</t>
  </si>
  <si>
    <t>0603-TCN13</t>
  </si>
  <si>
    <t>D  1,824</t>
  </si>
  <si>
    <t>0604-TCN13</t>
  </si>
  <si>
    <t>D  1,835</t>
  </si>
  <si>
    <t>0605-TCN13</t>
  </si>
  <si>
    <t>UNITED AUTO DE AGUASCALIENTES DE RL</t>
  </si>
  <si>
    <t>D  1,846</t>
  </si>
  <si>
    <t>0606-TCN13</t>
  </si>
  <si>
    <t>ALECSA PACHUCA S DE RL DE CV</t>
  </si>
  <si>
    <t>0607-TCN13</t>
  </si>
  <si>
    <t>SAMURAI MOTORS S DE RL DE CV</t>
  </si>
  <si>
    <t>0608-TCN13</t>
  </si>
  <si>
    <t>0609-TCN13</t>
  </si>
  <si>
    <t>DALTON AUTOMOTRIZ S  DE RL DE CV</t>
  </si>
  <si>
    <t>0610-TCN13</t>
  </si>
  <si>
    <t>D  1,912</t>
  </si>
  <si>
    <t>0611-TCN13</t>
  </si>
  <si>
    <t>D  1,918</t>
  </si>
  <si>
    <t>0612-TCN13</t>
  </si>
  <si>
    <t>AR*53</t>
  </si>
  <si>
    <t>Compra  RENTA</t>
  </si>
  <si>
    <t>D  1,928</t>
  </si>
  <si>
    <t>ABRIL02013</t>
  </si>
  <si>
    <t>CH-12473</t>
  </si>
  <si>
    <t>PAGO DE RECACCIONES MARZO 2013</t>
  </si>
  <si>
    <t>COMISIONES HSBC ABRIL 2013</t>
  </si>
  <si>
    <t>COMISIONES BANBAJIO ABRIL</t>
  </si>
  <si>
    <t>COMISIONES BANORTE MES ABRIL</t>
  </si>
  <si>
    <t>COMISIONES ABRIL SANTANDER</t>
  </si>
  <si>
    <t>COMISIONES BANAMEX ABRIL</t>
  </si>
  <si>
    <t>LJIMENEZ:COMISIONES BANCOMER ABRIL</t>
  </si>
  <si>
    <t>EMBARQ 123</t>
  </si>
  <si>
    <t>EMBARQUE NUM 123 0127U/12</t>
  </si>
  <si>
    <t>EMBAR 113</t>
  </si>
  <si>
    <t>EMBARQUE 113</t>
  </si>
  <si>
    <t>D  2,019</t>
  </si>
  <si>
    <t>COMISIONES AMEX ABRIL 2013</t>
  </si>
  <si>
    <t>D  2,024</t>
  </si>
  <si>
    <t>VIATICOS SLP 15 AL 17 ABRIL 20</t>
  </si>
  <si>
    <t>D  2,025</t>
  </si>
  <si>
    <t>VIATICOS CURSO 7 AL 13 ABRIL 2</t>
  </si>
  <si>
    <t>D  2,026</t>
  </si>
  <si>
    <t>VIATICOS DESARROLLO GEREN 9 Y</t>
  </si>
  <si>
    <t>D  2,035</t>
  </si>
  <si>
    <t>D12255</t>
  </si>
  <si>
    <t>LICENCIA DE INF MARZO 2013</t>
  </si>
  <si>
    <t>D  2,058</t>
  </si>
  <si>
    <t>P3486</t>
  </si>
  <si>
    <t>P3487</t>
  </si>
  <si>
    <t>D  2,060</t>
  </si>
  <si>
    <t>P3488</t>
  </si>
  <si>
    <t>J. JUAN FELIPE ARVIZU MANCERA</t>
  </si>
  <si>
    <t>P3489</t>
  </si>
  <si>
    <t>D  2,064</t>
  </si>
  <si>
    <t>P3492</t>
  </si>
  <si>
    <t>D  2,066</t>
  </si>
  <si>
    <t>P3494</t>
  </si>
  <si>
    <t>P3495</t>
  </si>
  <si>
    <t>D  2,069</t>
  </si>
  <si>
    <t>P3497</t>
  </si>
  <si>
    <t>ARMANDO DURAN MEJIA</t>
  </si>
  <si>
    <t>P3500</t>
  </si>
  <si>
    <t>TRASLADO INV 0543-TCN13</t>
  </si>
  <si>
    <t>P3602</t>
  </si>
  <si>
    <t>TRASLADO IRAPUATO INV 0223-TCN</t>
  </si>
  <si>
    <t>D  2,073</t>
  </si>
  <si>
    <t>P3603</t>
  </si>
  <si>
    <t>LJIMENEZ:TRASLADO MEX INV 0545-TCN1</t>
  </si>
  <si>
    <t>P3605</t>
  </si>
  <si>
    <t>TRASLADO INV 0507-TCN13</t>
  </si>
  <si>
    <t>D  2,077</t>
  </si>
  <si>
    <t>P3607</t>
  </si>
  <si>
    <t>TRASLADO OAXACA INV 0954-TCN12</t>
  </si>
  <si>
    <t>P3609</t>
  </si>
  <si>
    <t>TRASLADO INV 0542-TCN13</t>
  </si>
  <si>
    <t>D  2,081</t>
  </si>
  <si>
    <t>P3611</t>
  </si>
  <si>
    <t>TRASLADO INV 0526-TCN13</t>
  </si>
  <si>
    <t>D  2,083</t>
  </si>
  <si>
    <t>P3621</t>
  </si>
  <si>
    <t>D  2,084</t>
  </si>
  <si>
    <t>P3630</t>
  </si>
  <si>
    <t>TRASLADO INV 0565-TCN13</t>
  </si>
  <si>
    <t>D  2,086</t>
  </si>
  <si>
    <t>P3632</t>
  </si>
  <si>
    <t>TRASLADO INV 0567-TCN13</t>
  </si>
  <si>
    <t>D  2,088</t>
  </si>
  <si>
    <t>P3634</t>
  </si>
  <si>
    <t>D  2,089</t>
  </si>
  <si>
    <t>P3635</t>
  </si>
  <si>
    <t>D  2,090</t>
  </si>
  <si>
    <t>P3636</t>
  </si>
  <si>
    <t>HOME DEPOT MEXICO S DE RL DE C</t>
  </si>
  <si>
    <t>D  2,091</t>
  </si>
  <si>
    <t>P3637</t>
  </si>
  <si>
    <t>Z DISTRIBUIDORA DE CELAYA SA</t>
  </si>
  <si>
    <t>D  2,092</t>
  </si>
  <si>
    <t>P3638</t>
  </si>
  <si>
    <t>D  2,093</t>
  </si>
  <si>
    <t>P3644</t>
  </si>
  <si>
    <t>NUEVA WAL MART S DE RL DE CV</t>
  </si>
  <si>
    <t>D  2,094</t>
  </si>
  <si>
    <t>P3645</t>
  </si>
  <si>
    <t>D  2,095</t>
  </si>
  <si>
    <t>P3648</t>
  </si>
  <si>
    <t>D  2,096</t>
  </si>
  <si>
    <t>P3647</t>
  </si>
  <si>
    <t>D  2,097</t>
  </si>
  <si>
    <t>MARIA HERMINA MORALES GARCIA</t>
  </si>
  <si>
    <t>D  2,098</t>
  </si>
  <si>
    <t>P3649</t>
  </si>
  <si>
    <t>SEVIBA SA DE CV</t>
  </si>
  <si>
    <t>D  2,099</t>
  </si>
  <si>
    <t>P3650</t>
  </si>
  <si>
    <t>D  2,100</t>
  </si>
  <si>
    <t>P3651</t>
  </si>
  <si>
    <t>COMERCIALIZADORA ALIMENTICIA Q</t>
  </si>
  <si>
    <t>D  2,101</t>
  </si>
  <si>
    <t>P3652</t>
  </si>
  <si>
    <t>CENTRO METALICO DEL BAJIO SA D</t>
  </si>
  <si>
    <t>D  2,102</t>
  </si>
  <si>
    <t>P3653</t>
  </si>
  <si>
    <t>PINTURAS DE CELAYA SA DE CV</t>
  </si>
  <si>
    <t>D  2,103</t>
  </si>
  <si>
    <t>P3654</t>
  </si>
  <si>
    <t>D  2,104</t>
  </si>
  <si>
    <t>P3655</t>
  </si>
  <si>
    <t>D  2,105</t>
  </si>
  <si>
    <t>P3658</t>
  </si>
  <si>
    <t>AUDATEX LTN S D RL DE CV</t>
  </si>
  <si>
    <t>D  2,106</t>
  </si>
  <si>
    <t>P3657</t>
  </si>
  <si>
    <t>RUBEN RODRIGUEZ RODRIGUEZ</t>
  </si>
  <si>
    <t>D  2,107</t>
  </si>
  <si>
    <t>MARIA DEL ROSARIO MARTINEZ MEN</t>
  </si>
  <si>
    <t>D  2,108</t>
  </si>
  <si>
    <t>P3659</t>
  </si>
  <si>
    <t>D  2,110</t>
  </si>
  <si>
    <t>P3661</t>
  </si>
  <si>
    <t>D  2,112</t>
  </si>
  <si>
    <t>P3663</t>
  </si>
  <si>
    <t>D  2,113</t>
  </si>
  <si>
    <t>P3664</t>
  </si>
  <si>
    <t>D  2,114</t>
  </si>
  <si>
    <t>P3665</t>
  </si>
  <si>
    <t>ESTACIONAMIENTO</t>
  </si>
  <si>
    <t>D  2,115</t>
  </si>
  <si>
    <t>P3668</t>
  </si>
  <si>
    <t>NUEVA WAL MART DE MEXICO</t>
  </si>
  <si>
    <t>D  2,116</t>
  </si>
  <si>
    <t>P3667</t>
  </si>
  <si>
    <t>D  2,117</t>
  </si>
  <si>
    <t>D  2,121</t>
  </si>
  <si>
    <t>P3672</t>
  </si>
  <si>
    <t>D  2,127</t>
  </si>
  <si>
    <t>P3678</t>
  </si>
  <si>
    <t>D  2,133</t>
  </si>
  <si>
    <t>P3684</t>
  </si>
  <si>
    <t>D  2,136</t>
  </si>
  <si>
    <t>P3687</t>
  </si>
  <si>
    <t>D  2,138</t>
  </si>
  <si>
    <t>P3690</t>
  </si>
  <si>
    <t>MA BEATRIZ ESPAÑA VILLAFAÑA</t>
  </si>
  <si>
    <t>D  2,141</t>
  </si>
  <si>
    <t>P3693</t>
  </si>
  <si>
    <t>VIATICOS DE GERENCIA</t>
  </si>
  <si>
    <t>D  2,147</t>
  </si>
  <si>
    <t>P3700</t>
  </si>
  <si>
    <t>D  2,149</t>
  </si>
  <si>
    <t>P3702</t>
  </si>
  <si>
    <t>VIATICOS DE GERENCIA POR JUNTA</t>
  </si>
  <si>
    <t>D  2,150</t>
  </si>
  <si>
    <t>P3703</t>
  </si>
  <si>
    <t>TRASLADO DE RAV 4 BLANCA DE ME</t>
  </si>
  <si>
    <t>D  2,152</t>
  </si>
  <si>
    <t>P3705</t>
  </si>
  <si>
    <t>TRASLADO INV 0590-TCN13</t>
  </si>
  <si>
    <t>D  2,153</t>
  </si>
  <si>
    <t>P3706</t>
  </si>
  <si>
    <t>TRASLADO INV 0585-TCN13</t>
  </si>
  <si>
    <t>D  2,154</t>
  </si>
  <si>
    <t>P3707</t>
  </si>
  <si>
    <t>TRASLADO MEX RAV 4 INV 0959-TC</t>
  </si>
  <si>
    <t>D  2,156</t>
  </si>
  <si>
    <t>P3709</t>
  </si>
  <si>
    <t>TRASLADO HILUX PLATA GDL 0546T</t>
  </si>
  <si>
    <t>D  2,158</t>
  </si>
  <si>
    <t>P3711</t>
  </si>
  <si>
    <t>TRASLADO HILUX 0548-TCN13</t>
  </si>
  <si>
    <t>D  2,160</t>
  </si>
  <si>
    <t>P3713</t>
  </si>
  <si>
    <t>HILUX INV 0547-TCN13</t>
  </si>
  <si>
    <t>D  2,162</t>
  </si>
  <si>
    <t>P3715</t>
  </si>
  <si>
    <t>INTERCAMBIO FJ CRUISIER IRAPUA</t>
  </si>
  <si>
    <t>D  2,163</t>
  </si>
  <si>
    <t>P3716</t>
  </si>
  <si>
    <t>TRASLADO DE YARIS A CUERNAVACA</t>
  </si>
  <si>
    <t>D  2,165</t>
  </si>
  <si>
    <t>P3720</t>
  </si>
  <si>
    <t>TRASLADO PTO VALLARTA INV 0550</t>
  </si>
  <si>
    <t>D  2,167</t>
  </si>
  <si>
    <t>P3722</t>
  </si>
  <si>
    <t>TRASLADO HILUX DE PUERTO VALLA</t>
  </si>
  <si>
    <t>D  2,169</t>
  </si>
  <si>
    <t>P3724</t>
  </si>
  <si>
    <t>COMPLEMENTO INV 0458-TCN13</t>
  </si>
  <si>
    <t>D  2,170</t>
  </si>
  <si>
    <t>P3725</t>
  </si>
  <si>
    <t>TRASLADO INV 0400-TCN13</t>
  </si>
  <si>
    <t>D  2,172</t>
  </si>
  <si>
    <t>P3727</t>
  </si>
  <si>
    <t>D  2,173</t>
  </si>
  <si>
    <t>P3729</t>
  </si>
  <si>
    <t>TRASLADO INV 0592-TCN13</t>
  </si>
  <si>
    <t>D  2,177</t>
  </si>
  <si>
    <t>P3733</t>
  </si>
  <si>
    <t>TRASLADO INV 0574-TCN13</t>
  </si>
  <si>
    <t>D  2,179</t>
  </si>
  <si>
    <t>P3735</t>
  </si>
  <si>
    <t>TRASLADO INV 0587-TCN13</t>
  </si>
  <si>
    <t>D  2,181</t>
  </si>
  <si>
    <t>P3737</t>
  </si>
  <si>
    <t>COMPLEMENTO CASETAS GERENCIA</t>
  </si>
  <si>
    <t>D  2,183</t>
  </si>
  <si>
    <t>R0655</t>
  </si>
  <si>
    <t>RAFAEL QUEZADA BRISEÑO</t>
  </si>
  <si>
    <t>D  2,184</t>
  </si>
  <si>
    <t>S0476</t>
  </si>
  <si>
    <t>D  2,185</t>
  </si>
  <si>
    <t>S0485</t>
  </si>
  <si>
    <t>CARLOS RODRIGO LEAL BELLOT</t>
  </si>
  <si>
    <t>D  2,186</t>
  </si>
  <si>
    <t>S0491</t>
  </si>
  <si>
    <t>D  2,187</t>
  </si>
  <si>
    <t>S0502</t>
  </si>
  <si>
    <t>MARTHA PATIÑO RAMIREZ</t>
  </si>
  <si>
    <t>D  2,189</t>
  </si>
  <si>
    <t>VIATICOS DEL 8 AL 11 ABRIL 201</t>
  </si>
  <si>
    <t>D  2,191</t>
  </si>
  <si>
    <t>AM-0000658</t>
  </si>
  <si>
    <t>D  2,192</t>
  </si>
  <si>
    <t>AR-0008378</t>
  </si>
  <si>
    <t>Contrarecibo con IVA</t>
  </si>
  <si>
    <t>D  2,201</t>
  </si>
  <si>
    <t>NASCAR PHOENIX ARIZONA</t>
  </si>
  <si>
    <t>CH-12361</t>
  </si>
  <si>
    <t>BANCOMER 0150149039</t>
  </si>
  <si>
    <t>E     14</t>
  </si>
  <si>
    <t>CH-12369</t>
  </si>
  <si>
    <t>E     15</t>
  </si>
  <si>
    <t>CH-12370</t>
  </si>
  <si>
    <t>CH-12374</t>
  </si>
  <si>
    <t>CH-12339</t>
  </si>
  <si>
    <t>CH-12338</t>
  </si>
  <si>
    <t>CH-12340</t>
  </si>
  <si>
    <t>T-505</t>
  </si>
  <si>
    <t>TRANSFERENCIA BANCOM</t>
  </si>
  <si>
    <t>E     37</t>
  </si>
  <si>
    <t>T-506</t>
  </si>
  <si>
    <t>E     38</t>
  </si>
  <si>
    <t>T-507</t>
  </si>
  <si>
    <t>T-508</t>
  </si>
  <si>
    <t>T-509</t>
  </si>
  <si>
    <t>T-269</t>
  </si>
  <si>
    <t>T-510</t>
  </si>
  <si>
    <t>T-270</t>
  </si>
  <si>
    <t>T-511</t>
  </si>
  <si>
    <t>T-512</t>
  </si>
  <si>
    <t>T-513</t>
  </si>
  <si>
    <t>T-514</t>
  </si>
  <si>
    <t>T-271</t>
  </si>
  <si>
    <t>T-515</t>
  </si>
  <si>
    <t>IPSOS BIMSA SA DE CV</t>
  </si>
  <si>
    <t>E     50</t>
  </si>
  <si>
    <t>T-272</t>
  </si>
  <si>
    <t>T-273</t>
  </si>
  <si>
    <t>T-516</t>
  </si>
  <si>
    <t>E     56</t>
  </si>
  <si>
    <t>CH-12351</t>
  </si>
  <si>
    <t>CH-12381</t>
  </si>
  <si>
    <t>INNES HUERTA JORGE RICARDO</t>
  </si>
  <si>
    <t>CH-12382</t>
  </si>
  <si>
    <t>CH-12384</t>
  </si>
  <si>
    <t>CH-12389</t>
  </si>
  <si>
    <t>CH-12344</t>
  </si>
  <si>
    <t>CH-12391</t>
  </si>
  <si>
    <t>CH-12395</t>
  </si>
  <si>
    <t>E     82</t>
  </si>
  <si>
    <t>CH-12396</t>
  </si>
  <si>
    <t>E     83</t>
  </si>
  <si>
    <t>CH-12397</t>
  </si>
  <si>
    <t>E     84</t>
  </si>
  <si>
    <t>CH-12398</t>
  </si>
  <si>
    <t>CH-12399</t>
  </si>
  <si>
    <t>SANDOVAL ACHIRICA SARA</t>
  </si>
  <si>
    <t>CH-12402</t>
  </si>
  <si>
    <t>CH-12403</t>
  </si>
  <si>
    <t>CH-12404</t>
  </si>
  <si>
    <t>T-517</t>
  </si>
  <si>
    <t>PAZ GONZALEZ OCTAVIO</t>
  </si>
  <si>
    <t>T-518</t>
  </si>
  <si>
    <t>T-519</t>
  </si>
  <si>
    <t>T-520</t>
  </si>
  <si>
    <t>E    104</t>
  </si>
  <si>
    <t>T-522</t>
  </si>
  <si>
    <t>T-523</t>
  </si>
  <si>
    <t>T-524</t>
  </si>
  <si>
    <t>T-525</t>
  </si>
  <si>
    <t>T-275</t>
  </si>
  <si>
    <t>T-276</t>
  </si>
  <si>
    <t>CH-12414</t>
  </si>
  <si>
    <t>CH-12418</t>
  </si>
  <si>
    <t>CH-12419</t>
  </si>
  <si>
    <t>CH-12420</t>
  </si>
  <si>
    <t>CH-12421</t>
  </si>
  <si>
    <t>E    136</t>
  </si>
  <si>
    <t>CH-12423</t>
  </si>
  <si>
    <t>E    137</t>
  </si>
  <si>
    <t>CH-12424</t>
  </si>
  <si>
    <t>E    139</t>
  </si>
  <si>
    <t>CH-12425</t>
  </si>
  <si>
    <t>E    141</t>
  </si>
  <si>
    <t>CH-12427</t>
  </si>
  <si>
    <t>E    143</t>
  </si>
  <si>
    <t>T-277</t>
  </si>
  <si>
    <t>T-278</t>
  </si>
  <si>
    <t>T-527</t>
  </si>
  <si>
    <t>E    147</t>
  </si>
  <si>
    <t>T-529</t>
  </si>
  <si>
    <t>E    148</t>
  </si>
  <si>
    <t>T-530</t>
  </si>
  <si>
    <t>T-531</t>
  </si>
  <si>
    <t>T-532</t>
  </si>
  <si>
    <t>T-279</t>
  </si>
  <si>
    <t>T-533</t>
  </si>
  <si>
    <t>T-280</t>
  </si>
  <si>
    <t>T-534</t>
  </si>
  <si>
    <t>E    155</t>
  </si>
  <si>
    <t>T-535</t>
  </si>
  <si>
    <t>E    156</t>
  </si>
  <si>
    <t>T-536</t>
  </si>
  <si>
    <t>CH-12429</t>
  </si>
  <si>
    <t>CH-12432</t>
  </si>
  <si>
    <t>CH-12433</t>
  </si>
  <si>
    <t>CH-12435</t>
  </si>
  <si>
    <t>CH-12436</t>
  </si>
  <si>
    <t>CH-12437</t>
  </si>
  <si>
    <t>CH-12438</t>
  </si>
  <si>
    <t>E    169</t>
  </si>
  <si>
    <t>CH-12441</t>
  </si>
  <si>
    <t>CH-12442</t>
  </si>
  <si>
    <t>CH-12446</t>
  </si>
  <si>
    <t>RYSE DE IRAPUATO S.A. DE C.V.</t>
  </si>
  <si>
    <t>CH-12447</t>
  </si>
  <si>
    <t>CH-12448</t>
  </si>
  <si>
    <t>E    199</t>
  </si>
  <si>
    <t>CH-12455</t>
  </si>
  <si>
    <t>T-537</t>
  </si>
  <si>
    <t>NETING DE MEXICO SA DE CV</t>
  </si>
  <si>
    <t>E    206</t>
  </si>
  <si>
    <t>T-538</t>
  </si>
  <si>
    <t>E    208</t>
  </si>
  <si>
    <t>T-539</t>
  </si>
  <si>
    <t>E    209</t>
  </si>
  <si>
    <t>T-281</t>
  </si>
  <si>
    <t>E    210</t>
  </si>
  <si>
    <t>T-282</t>
  </si>
  <si>
    <t>T-283</t>
  </si>
  <si>
    <t>T-541</t>
  </si>
  <si>
    <t>T-542</t>
  </si>
  <si>
    <t>T-543</t>
  </si>
  <si>
    <t>T-544</t>
  </si>
  <si>
    <t>T-284</t>
  </si>
  <si>
    <t>T-545</t>
  </si>
  <si>
    <t>SEVIBA S.A. DE C.V</t>
  </si>
  <si>
    <t>T-285</t>
  </si>
  <si>
    <t>GRUPO DE PRESTIGIO EN AUDIO Y VIDEO</t>
  </si>
  <si>
    <t>CH-12466</t>
  </si>
  <si>
    <t>CH-12467</t>
  </si>
  <si>
    <t>E    226</t>
  </si>
  <si>
    <t>CH-12475</t>
  </si>
  <si>
    <t>CH-12474</t>
  </si>
  <si>
    <t>CH-12430</t>
  </si>
  <si>
    <t>LEON GUERRERO SILVIA</t>
  </si>
  <si>
    <t>E    232</t>
  </si>
  <si>
    <t>CH-12454</t>
  </si>
  <si>
    <t>CH-12453</t>
  </si>
  <si>
    <t>MAPFRE TEPEYAC SA</t>
  </si>
  <si>
    <t>E    234</t>
  </si>
  <si>
    <t>CH-12431</t>
  </si>
  <si>
    <t>PLOMERIA Y CERAMICA DE QUERETARO SA</t>
  </si>
  <si>
    <t>E    236</t>
  </si>
  <si>
    <t>CH-12388</t>
  </si>
  <si>
    <t>AUDATEX LTN, S. DE R.L. DE C.V.</t>
  </si>
  <si>
    <t>E    238</t>
  </si>
  <si>
    <t>T-552</t>
  </si>
  <si>
    <t>E    239</t>
  </si>
  <si>
    <t>T-553</t>
  </si>
  <si>
    <t>E    240</t>
  </si>
  <si>
    <t>T-288</t>
  </si>
  <si>
    <t>E    241</t>
  </si>
  <si>
    <t>T-554</t>
  </si>
  <si>
    <t>E    242</t>
  </si>
  <si>
    <t>T-555</t>
  </si>
  <si>
    <t>E    243</t>
  </si>
  <si>
    <t>T-556</t>
  </si>
  <si>
    <t>E    244</t>
  </si>
  <si>
    <t>T-557</t>
  </si>
  <si>
    <t>E    245</t>
  </si>
  <si>
    <t>T-289</t>
  </si>
  <si>
    <t>D    216</t>
  </si>
  <si>
    <t>CCD AUTOSALES PUERTO VALLARTA S DE</t>
  </si>
  <si>
    <t>D    310</t>
  </si>
  <si>
    <t>EMBARQ 130</t>
  </si>
  <si>
    <t>LJIMENEZ:EMBARQUE 130</t>
  </si>
  <si>
    <t>D    404</t>
  </si>
  <si>
    <t>0613-TCN13</t>
  </si>
  <si>
    <t>D    443</t>
  </si>
  <si>
    <t>0031-TCU13</t>
  </si>
  <si>
    <t>PBALBUENA</t>
  </si>
  <si>
    <t>D    445</t>
  </si>
  <si>
    <t>0614-TCN13</t>
  </si>
  <si>
    <t>D    447</t>
  </si>
  <si>
    <t>0615-TCN13</t>
  </si>
  <si>
    <t>CCD. AUTOSALES  PUERTO   VALLARTA</t>
  </si>
  <si>
    <t>D    455</t>
  </si>
  <si>
    <t>D    456</t>
  </si>
  <si>
    <t>GRUPO PENNINSULA  MOTORS  S DE RL D</t>
  </si>
  <si>
    <t>D    461</t>
  </si>
  <si>
    <t>0617-TCN13</t>
  </si>
  <si>
    <t>CCD, AUTOSALES PUERTO VALLARTA</t>
  </si>
  <si>
    <t>D    462</t>
  </si>
  <si>
    <t>0616-TCN13</t>
  </si>
  <si>
    <t>OZ  AUTOMOTRIZ S DE RL DE CV</t>
  </si>
  <si>
    <t>0618-TCN13</t>
  </si>
  <si>
    <t>LIDERAZGO AUTOMOTRIZ DE  PUEBLA</t>
  </si>
  <si>
    <t>LIDERAZGO AUTOMOTRIZ S DE RL DE CV</t>
  </si>
  <si>
    <t>D    525</t>
  </si>
  <si>
    <t>0963-TCN12</t>
  </si>
  <si>
    <t>D    528</t>
  </si>
  <si>
    <t>0964-TCN12</t>
  </si>
  <si>
    <t>OZ  AUTOMOTRIZ S DE  RL DE CV</t>
  </si>
  <si>
    <t>D    565</t>
  </si>
  <si>
    <t>0622-TCN13</t>
  </si>
  <si>
    <t>D    570</t>
  </si>
  <si>
    <t>0621-TCN13</t>
  </si>
  <si>
    <t>AM00000265</t>
  </si>
  <si>
    <t>LJIMENEZ:AUTOS CHAMPS SA DE CV</t>
  </si>
  <si>
    <t>D    591</t>
  </si>
  <si>
    <t>0623-TCN13</t>
  </si>
  <si>
    <t>D    592</t>
  </si>
  <si>
    <t>D    616</t>
  </si>
  <si>
    <t>0624-TCN13</t>
  </si>
  <si>
    <t>D    624</t>
  </si>
  <si>
    <t>0625-TCN13</t>
  </si>
  <si>
    <t>D    625</t>
  </si>
  <si>
    <t>0626-TCN13</t>
  </si>
  <si>
    <t>FAME  PERISUR  S DE  RL DE CV</t>
  </si>
  <si>
    <t>0627-TCN13</t>
  </si>
  <si>
    <t>D    738</t>
  </si>
  <si>
    <t>D    752</t>
  </si>
  <si>
    <t>0628-TCN13</t>
  </si>
  <si>
    <t>TOY MORELOS S D ERL DE CV</t>
  </si>
  <si>
    <t>D    860</t>
  </si>
  <si>
    <t>D    891</t>
  </si>
  <si>
    <t>0630-TCN13</t>
  </si>
  <si>
    <t>DALTON AUTOMOTRIZ S DE RL DE CV</t>
  </si>
  <si>
    <t>0631-TCN13</t>
  </si>
  <si>
    <t>D    895</t>
  </si>
  <si>
    <t>D    935</t>
  </si>
  <si>
    <t>0633-TCN13</t>
  </si>
  <si>
    <t>0634-TCN13</t>
  </si>
  <si>
    <t>D    937</t>
  </si>
  <si>
    <t>0635-TCN13</t>
  </si>
  <si>
    <t>D    938</t>
  </si>
  <si>
    <t>0636-TCN13</t>
  </si>
  <si>
    <t>D    939</t>
  </si>
  <si>
    <t>0637-TCN13</t>
  </si>
  <si>
    <t>0638-TCN13</t>
  </si>
  <si>
    <t>D    976</t>
  </si>
  <si>
    <t>0639-TCN13</t>
  </si>
  <si>
    <t>D    995</t>
  </si>
  <si>
    <t>0640-TCN13</t>
  </si>
  <si>
    <t>CCD. AUTOSALES  PUERTO  VALLARTA</t>
  </si>
  <si>
    <t>D  1,010</t>
  </si>
  <si>
    <t>EMBARQUE 142 INV 0031U/13</t>
  </si>
  <si>
    <t>D  1,019</t>
  </si>
  <si>
    <t>D  1,031</t>
  </si>
  <si>
    <t>0641-TCN13</t>
  </si>
  <si>
    <t>0642-TCN13</t>
  </si>
  <si>
    <t>AM00000704</t>
  </si>
  <si>
    <t>AM00000716</t>
  </si>
  <si>
    <t>AM00000721</t>
  </si>
  <si>
    <t>D  1,108</t>
  </si>
  <si>
    <t>A000008779</t>
  </si>
  <si>
    <t>D  1,109</t>
  </si>
  <si>
    <t>A000261659</t>
  </si>
  <si>
    <t>D  1,117</t>
  </si>
  <si>
    <t>0643-TCN13</t>
  </si>
  <si>
    <t>DALTON  AUTOMOTRIZ  S DE RL DE CV</t>
  </si>
  <si>
    <t>0644-TCN13</t>
  </si>
  <si>
    <t>AUTOMOTRIZ OAXACA DE  ANTEQUERA S D</t>
  </si>
  <si>
    <t>0645-TCN13</t>
  </si>
  <si>
    <t>D  1,220</t>
  </si>
  <si>
    <t>0646-TCN13</t>
  </si>
  <si>
    <t>CCD. AUTOSALES PUERTO  VALLARTA DE</t>
  </si>
  <si>
    <t>D  1,221</t>
  </si>
  <si>
    <t>0647-TCN13</t>
  </si>
  <si>
    <t>CCD.AUTOSALES  PUERTO VALLARTA  S D</t>
  </si>
  <si>
    <t>D  1,269</t>
  </si>
  <si>
    <t>EMBAR 149</t>
  </si>
  <si>
    <t>RTORRES</t>
  </si>
  <si>
    <t>LJIMENEZ:EMBARQUE 149</t>
  </si>
  <si>
    <t>D  1,286</t>
  </si>
  <si>
    <t>0648-TCN13</t>
  </si>
  <si>
    <t>D  1,287</t>
  </si>
  <si>
    <t>0649-TCN13</t>
  </si>
  <si>
    <t>D  1,288</t>
  </si>
  <si>
    <t>0650-TCN13</t>
  </si>
  <si>
    <t>D  1,289</t>
  </si>
  <si>
    <t>0651-TCN13</t>
  </si>
  <si>
    <t>D  1,290</t>
  </si>
  <si>
    <t>0652-TCN13</t>
  </si>
  <si>
    <t>D  1,296</t>
  </si>
  <si>
    <t>0653-TCN13</t>
  </si>
  <si>
    <t>D  1,310</t>
  </si>
  <si>
    <t>0654-TCN13</t>
  </si>
  <si>
    <t>VALOR MOTRIZ S DE  RL DE CV</t>
  </si>
  <si>
    <t>D  1,357</t>
  </si>
  <si>
    <t>0655-TCN13</t>
  </si>
  <si>
    <t>GRUPO  PENNINSULA MOTORS S  DE RL D</t>
  </si>
  <si>
    <t>D  1,402</t>
  </si>
  <si>
    <t>0656-TCN13</t>
  </si>
  <si>
    <t>AUTOMOVILES DINAMICOS S D E RL  DE</t>
  </si>
  <si>
    <t>D  1,445</t>
  </si>
  <si>
    <t>A000263517</t>
  </si>
  <si>
    <t>D  1,552</t>
  </si>
  <si>
    <t>VIATICOS DEL 19 AL 20 MAY 2013</t>
  </si>
  <si>
    <t>RA*72</t>
  </si>
  <si>
    <t>D  1,634</t>
  </si>
  <si>
    <t>MAYO020132</t>
  </si>
  <si>
    <t>0657-TCN13</t>
  </si>
  <si>
    <t>ALECSA PACHUCA  S DE RL DE CV</t>
  </si>
  <si>
    <t>D  1,676</t>
  </si>
  <si>
    <t>0658-TCN13</t>
  </si>
  <si>
    <t>TOY AUTOMOTRIZ S DE RL DE  CV</t>
  </si>
  <si>
    <t>D  1,716</t>
  </si>
  <si>
    <t>0659-TCN13</t>
  </si>
  <si>
    <t>D  1,722</t>
  </si>
  <si>
    <t>0660-TCN13</t>
  </si>
  <si>
    <t>D  1,800</t>
  </si>
  <si>
    <t>AM-0000729</t>
  </si>
  <si>
    <t>0661-TCN13</t>
  </si>
  <si>
    <t>CEVER   TOLUCA  S  DE RL DE  CV</t>
  </si>
  <si>
    <t>D  1,826</t>
  </si>
  <si>
    <t>0662-TCN13</t>
  </si>
  <si>
    <t>D  1,827</t>
  </si>
  <si>
    <t>D  1,828</t>
  </si>
  <si>
    <t>CEVER  LOMAS VERDES S DE RL DE CV</t>
  </si>
  <si>
    <t>D  1,837</t>
  </si>
  <si>
    <t>0663-TCN13</t>
  </si>
  <si>
    <t>PROMOTORA   AUTOMOTRIZ  DE  SANTA</t>
  </si>
  <si>
    <t>D  1,848</t>
  </si>
  <si>
    <t>0664-TCN13</t>
  </si>
  <si>
    <t>0665-TCN13</t>
  </si>
  <si>
    <t>LIDERAZGO AUTOMOTRIZ DE PUEBLA  S D</t>
  </si>
  <si>
    <t>COMISIONES BANBAJIO MAY 2013</t>
  </si>
  <si>
    <t>COMISIONES HSBC MAY 2013</t>
  </si>
  <si>
    <t>D  1,884</t>
  </si>
  <si>
    <t>COMISIONES SANTANDER MAYO 2013</t>
  </si>
  <si>
    <t>COMISIONES BANCOMER MAYO 2013</t>
  </si>
  <si>
    <t>D  1,886</t>
  </si>
  <si>
    <t>LJIMENEZ:COMISIONES BANAMEX MAYO</t>
  </si>
  <si>
    <t>COMISIONES BANORTE MES MAYO 20</t>
  </si>
  <si>
    <t>D  1,894</t>
  </si>
  <si>
    <t>COMISIONES BANCARIAS MAYO 2013</t>
  </si>
  <si>
    <t>D  1,933</t>
  </si>
  <si>
    <t>S0512</t>
  </si>
  <si>
    <t>MARIA ELENA FLORES ALVAREZ</t>
  </si>
  <si>
    <t>S0513</t>
  </si>
  <si>
    <t>D  1,935</t>
  </si>
  <si>
    <t>S0519</t>
  </si>
  <si>
    <t>FERNANDO CRUZ LUZ</t>
  </si>
  <si>
    <t>S0529</t>
  </si>
  <si>
    <t>ALFREDO RAMIREZ PATIÑO</t>
  </si>
  <si>
    <t>D  1,937</t>
  </si>
  <si>
    <t>R0682</t>
  </si>
  <si>
    <t>R0689</t>
  </si>
  <si>
    <t>D  1,939</t>
  </si>
  <si>
    <t>R0694</t>
  </si>
  <si>
    <t>AUTOS COMPACTOS DE QUERETARO</t>
  </si>
  <si>
    <t>P3758</t>
  </si>
  <si>
    <t>TRASLADO INV 0588-TCN13</t>
  </si>
  <si>
    <t>TRASLADO INV 0609-TCN13</t>
  </si>
  <si>
    <t>P3760</t>
  </si>
  <si>
    <t>TRASLADO INV 0607-TCN13</t>
  </si>
  <si>
    <t>P3762</t>
  </si>
  <si>
    <t>COMPLEMENTO INV 0277-TCN13</t>
  </si>
  <si>
    <t>P3764</t>
  </si>
  <si>
    <t>TRASLADO INV 0604-TCN13</t>
  </si>
  <si>
    <t>D  1,950</t>
  </si>
  <si>
    <t>P3766</t>
  </si>
  <si>
    <t>COMPLEMENTO INV 0603-TCN13</t>
  </si>
  <si>
    <t>P3771</t>
  </si>
  <si>
    <t>COMPLEMENTO INV 0616-TCN13</t>
  </si>
  <si>
    <t>D  1,954</t>
  </si>
  <si>
    <t>P3772</t>
  </si>
  <si>
    <t>TRASLADO GDL INV 0964-TCN13</t>
  </si>
  <si>
    <t>D  1,956</t>
  </si>
  <si>
    <t>P3774</t>
  </si>
  <si>
    <t>TRASLADO INV 0617-TCN13</t>
  </si>
  <si>
    <t>D  1,958</t>
  </si>
  <si>
    <t>P3778</t>
  </si>
  <si>
    <t>TRASLADO INV 0618-TCN13</t>
  </si>
  <si>
    <t>D  1,960</t>
  </si>
  <si>
    <t>TRASLADO INV 0628-TCN13</t>
  </si>
  <si>
    <t>D  1,962</t>
  </si>
  <si>
    <t>P3780</t>
  </si>
  <si>
    <t>TRASLADO INV 0640-TCN13</t>
  </si>
  <si>
    <t>P3782</t>
  </si>
  <si>
    <t>TRASLADO INV 0615-TCN13</t>
  </si>
  <si>
    <t>P3784</t>
  </si>
  <si>
    <t>TRASLADO INV 0624-TCN13</t>
  </si>
  <si>
    <t>P3786</t>
  </si>
  <si>
    <t>TRASLADO DE AGSC INV 0605-TCN1</t>
  </si>
  <si>
    <t>P3794</t>
  </si>
  <si>
    <t>TRASLADO INV 0630-TCN13</t>
  </si>
  <si>
    <t>P3798</t>
  </si>
  <si>
    <t>TRASLADO GDL INV 0643-TCN13</t>
  </si>
  <si>
    <t>P3800</t>
  </si>
  <si>
    <t>COMPLEMENTO INV 0626-TCN13</t>
  </si>
  <si>
    <t>P3802</t>
  </si>
  <si>
    <t>TRASLADO SIENNA INV 0614-TCN13</t>
  </si>
  <si>
    <t>D  1,978</t>
  </si>
  <si>
    <t>P3804</t>
  </si>
  <si>
    <t>TRASLASDO INV 0607-TCN13</t>
  </si>
  <si>
    <t>P3808</t>
  </si>
  <si>
    <t>PAGO FACTURA NEXTEL SA</t>
  </si>
  <si>
    <t>P3809</t>
  </si>
  <si>
    <t>JUNTA MUNICIPAL DE AGUA</t>
  </si>
  <si>
    <t>P3812</t>
  </si>
  <si>
    <t>P3814</t>
  </si>
  <si>
    <t>ALEJANDRO DIEGO RODRIGUEZ</t>
  </si>
  <si>
    <t>P3815</t>
  </si>
  <si>
    <t>P3816</t>
  </si>
  <si>
    <t>ROBERTO LOZANO RODRIGUEZ</t>
  </si>
  <si>
    <t>P3817</t>
  </si>
  <si>
    <t>P3818</t>
  </si>
  <si>
    <t>P3819</t>
  </si>
  <si>
    <t>P3820</t>
  </si>
  <si>
    <t>P3822</t>
  </si>
  <si>
    <t>P3825</t>
  </si>
  <si>
    <t>RENOVACION MEMBRESIA COSTCO</t>
  </si>
  <si>
    <t>D  1,998</t>
  </si>
  <si>
    <t>p3827</t>
  </si>
  <si>
    <t>P3828</t>
  </si>
  <si>
    <t>COSTCO  DE MEXICO SA DE CV</t>
  </si>
  <si>
    <t>P3830</t>
  </si>
  <si>
    <t>D  2,002</t>
  </si>
  <si>
    <t>P3831</t>
  </si>
  <si>
    <t>D  2,003</t>
  </si>
  <si>
    <t>P3832</t>
  </si>
  <si>
    <t>D  2,004</t>
  </si>
  <si>
    <t>P3833</t>
  </si>
  <si>
    <t>P3834</t>
  </si>
  <si>
    <t>RYSE DE IRAPUATO SA DE CV</t>
  </si>
  <si>
    <t>D  2,007</t>
  </si>
  <si>
    <t>P3836</t>
  </si>
  <si>
    <t>D  2,008</t>
  </si>
  <si>
    <t>P3837</t>
  </si>
  <si>
    <t>D  2,010</t>
  </si>
  <si>
    <t>P3839</t>
  </si>
  <si>
    <t>D  2,012</t>
  </si>
  <si>
    <t>P3841</t>
  </si>
  <si>
    <t>OFFICE DEPOT DE MEXICO</t>
  </si>
  <si>
    <t>P3842</t>
  </si>
  <si>
    <t>P3843</t>
  </si>
  <si>
    <t>P3845</t>
  </si>
  <si>
    <t>P3846</t>
  </si>
  <si>
    <t>D  2,021</t>
  </si>
  <si>
    <t>P3850</t>
  </si>
  <si>
    <t>D  2,023</t>
  </si>
  <si>
    <t>P3852</t>
  </si>
  <si>
    <t>P3853</t>
  </si>
  <si>
    <t>GLORIA VALLE DAMIAN</t>
  </si>
  <si>
    <t>P3854</t>
  </si>
  <si>
    <t>BETA PROCESOS SA DE CV</t>
  </si>
  <si>
    <t>P3855</t>
  </si>
  <si>
    <t>P3857</t>
  </si>
  <si>
    <t>COMUNICACIONES MERCURIO SA DE</t>
  </si>
  <si>
    <t>P3860</t>
  </si>
  <si>
    <t>LUCIA SILVA LEON</t>
  </si>
  <si>
    <t>D  2,032</t>
  </si>
  <si>
    <t>P3861</t>
  </si>
  <si>
    <t>BALEROS Y RETENES SUAREZ</t>
  </si>
  <si>
    <t>P3862</t>
  </si>
  <si>
    <t>P3863</t>
  </si>
  <si>
    <t>OXXO EXPRESS SA DE CV</t>
  </si>
  <si>
    <t>P3869</t>
  </si>
  <si>
    <t>P3871</t>
  </si>
  <si>
    <t>AUTOMOTRIZ ELECTRICA AL MAYORE</t>
  </si>
  <si>
    <t>P3873</t>
  </si>
  <si>
    <t>APOLINAR GARMIÑO JIMENEZ</t>
  </si>
  <si>
    <t>P3880</t>
  </si>
  <si>
    <t>D  2,047</t>
  </si>
  <si>
    <t>P3883</t>
  </si>
  <si>
    <t>DISTRIBUCION ORIENTE SA DE CV</t>
  </si>
  <si>
    <t>MARIA DEL RAYO FIGUEROA</t>
  </si>
  <si>
    <t>D49CF</t>
  </si>
  <si>
    <t>LJIMENEZ:TRANSPORTACION PLAYA DEL C</t>
  </si>
  <si>
    <t>CH-12477</t>
  </si>
  <si>
    <t>CH-12480</t>
  </si>
  <si>
    <t>CH-12485</t>
  </si>
  <si>
    <t>CH-12489</t>
  </si>
  <si>
    <t>CH-12490</t>
  </si>
  <si>
    <t>CH-12491</t>
  </si>
  <si>
    <t>CH-12492</t>
  </si>
  <si>
    <t>CH-12493</t>
  </si>
  <si>
    <t>E     29</t>
  </si>
  <si>
    <t>CH-12494</t>
  </si>
  <si>
    <t>E     33</t>
  </si>
  <si>
    <t>CH-12499</t>
  </si>
  <si>
    <t>CH-12503</t>
  </si>
  <si>
    <t>CH-12508</t>
  </si>
  <si>
    <t>BAJA: OFFICE DEPOT DE MEXICO S.A DE</t>
  </si>
  <si>
    <t>CH-12511</t>
  </si>
  <si>
    <t>E     55</t>
  </si>
  <si>
    <t>T-560</t>
  </si>
  <si>
    <t>T-561</t>
  </si>
  <si>
    <t>T-562</t>
  </si>
  <si>
    <t>T-563</t>
  </si>
  <si>
    <t>T-564</t>
  </si>
  <si>
    <t>T-290</t>
  </si>
  <si>
    <t>T-291</t>
  </si>
  <si>
    <t>CH-12521</t>
  </si>
  <si>
    <t>CH-12522</t>
  </si>
  <si>
    <t>T-566</t>
  </si>
  <si>
    <t>CH-12463</t>
  </si>
  <si>
    <t>MORA SOLANO NICOLAS</t>
  </si>
  <si>
    <t>CH-12524</t>
  </si>
  <si>
    <t>CH-12512</t>
  </si>
  <si>
    <t>CH-12537</t>
  </si>
  <si>
    <t>CH-12538</t>
  </si>
  <si>
    <t>CH-12545</t>
  </si>
  <si>
    <t>CH-12547</t>
  </si>
  <si>
    <t>CH-12548</t>
  </si>
  <si>
    <t>CH-12549</t>
  </si>
  <si>
    <t>T-292</t>
  </si>
  <si>
    <t>T-567</t>
  </si>
  <si>
    <t>T-293</t>
  </si>
  <si>
    <t>E    116</t>
  </si>
  <si>
    <t>T-568</t>
  </si>
  <si>
    <t>E    117</t>
  </si>
  <si>
    <t>T-569</t>
  </si>
  <si>
    <t>T-570</t>
  </si>
  <si>
    <t>T-571</t>
  </si>
  <si>
    <t>T-572</t>
  </si>
  <si>
    <t>E    121</t>
  </si>
  <si>
    <t>T-573</t>
  </si>
  <si>
    <t>CH-12550</t>
  </si>
  <si>
    <t>CH-12488</t>
  </si>
  <si>
    <t>CH-12557</t>
  </si>
  <si>
    <t>CH-12558</t>
  </si>
  <si>
    <t>CH-12559</t>
  </si>
  <si>
    <t>CH-12560</t>
  </si>
  <si>
    <t>T-574</t>
  </si>
  <si>
    <t>E    158</t>
  </si>
  <si>
    <t>T-575</t>
  </si>
  <si>
    <t>T-576</t>
  </si>
  <si>
    <t>T-577</t>
  </si>
  <si>
    <t>T-578</t>
  </si>
  <si>
    <t>T-579</t>
  </si>
  <si>
    <t>T-294</t>
  </si>
  <si>
    <t>T-580</t>
  </si>
  <si>
    <t>T-295</t>
  </si>
  <si>
    <t>T-581</t>
  </si>
  <si>
    <t>LJIMENEZ:3</t>
  </si>
  <si>
    <t>E    167</t>
  </si>
  <si>
    <t>T-582</t>
  </si>
  <si>
    <t>CH-12576</t>
  </si>
  <si>
    <t>CH-12577</t>
  </si>
  <si>
    <t>CH-12541</t>
  </si>
  <si>
    <t>GARCIA ESPINOLA J. HECTOR</t>
  </si>
  <si>
    <t>CH-12567</t>
  </si>
  <si>
    <t>ASOCIACION MEXICANA DE DISTRIBUIDOR</t>
  </si>
  <si>
    <t>CH-12476</t>
  </si>
  <si>
    <t>AP CLACIFICADOS, S. DE R.L. DE C.V.</t>
  </si>
  <si>
    <t>CH-12532</t>
  </si>
  <si>
    <t>CH-12555</t>
  </si>
  <si>
    <t>AUTO CENTRO DE CELAYA, S.A. DE C.V.</t>
  </si>
  <si>
    <t>CH-12582</t>
  </si>
  <si>
    <t>CH-12583</t>
  </si>
  <si>
    <t>CH-12584</t>
  </si>
  <si>
    <t>MONTES CAMPOS SERGIO</t>
  </si>
  <si>
    <t>CH-12585</t>
  </si>
  <si>
    <t>E    194</t>
  </si>
  <si>
    <t>CH-12587</t>
  </si>
  <si>
    <t>E    195</t>
  </si>
  <si>
    <t>CH-12588</t>
  </si>
  <si>
    <t>E    196</t>
  </si>
  <si>
    <t>CH-12589</t>
  </si>
  <si>
    <t>E    197</t>
  </si>
  <si>
    <t>CH-12590</t>
  </si>
  <si>
    <t>E    198</t>
  </si>
  <si>
    <t>CH-12592</t>
  </si>
  <si>
    <t>CH-12593</t>
  </si>
  <si>
    <t>E    207</t>
  </si>
  <si>
    <t>CH-12598</t>
  </si>
  <si>
    <t>T-583</t>
  </si>
  <si>
    <t>T-296</t>
  </si>
  <si>
    <t>T-297</t>
  </si>
  <si>
    <t>T-584</t>
  </si>
  <si>
    <t>T-585</t>
  </si>
  <si>
    <t>T-586</t>
  </si>
  <si>
    <t>T-587</t>
  </si>
  <si>
    <t>DAGESA EXTINTORES SA DE CV</t>
  </si>
  <si>
    <t>T-298</t>
  </si>
  <si>
    <t>T-299</t>
  </si>
  <si>
    <t>T-588</t>
  </si>
  <si>
    <t>T-590</t>
  </si>
  <si>
    <t>E    223</t>
  </si>
  <si>
    <t>T-300</t>
  </si>
  <si>
    <t>E    224</t>
  </si>
  <si>
    <t>T-591</t>
  </si>
  <si>
    <t>T-592</t>
  </si>
  <si>
    <t>T-593</t>
  </si>
  <si>
    <t>T-594</t>
  </si>
  <si>
    <t>BERNAL VALLE TERESA LIZBETH</t>
  </si>
  <si>
    <t>T-595</t>
  </si>
  <si>
    <t>CH-12599</t>
  </si>
  <si>
    <t>CH-12612</t>
  </si>
  <si>
    <t>CH-12543</t>
  </si>
  <si>
    <t>CH-12486</t>
  </si>
  <si>
    <t>LJIMENEZ:DRIDCO MEXICO SA DE CV</t>
  </si>
  <si>
    <t>E    246</t>
  </si>
  <si>
    <t>CH-12514</t>
  </si>
  <si>
    <t>LJIMENEZ:ASOCIACION DE DISTRIBUIDOR</t>
  </si>
  <si>
    <t>E    247</t>
  </si>
  <si>
    <t>CH-12605</t>
  </si>
  <si>
    <t>LJIMENEZ:TOYOTA MOTOR SALES DE MEXI</t>
  </si>
  <si>
    <t>E    248</t>
  </si>
  <si>
    <t>CH-12580</t>
  </si>
  <si>
    <t>E    249</t>
  </si>
  <si>
    <t>CH-12579</t>
  </si>
  <si>
    <t>E    252</t>
  </si>
  <si>
    <t>CH-12509</t>
  </si>
  <si>
    <t>LJIMENEZ:VIAJES MUNDOMEX, SA DE CV</t>
  </si>
  <si>
    <t>I    659</t>
  </si>
  <si>
    <t>EMBARQ 158</t>
  </si>
  <si>
    <t>Poliza Contable de I</t>
  </si>
  <si>
    <t>EMBARQUE NUM 158</t>
  </si>
  <si>
    <t>D      7</t>
  </si>
  <si>
    <t>0666-TCN13</t>
  </si>
  <si>
    <t>XA06001-0006273</t>
  </si>
  <si>
    <t>VALOR MOTRIZ  S DE RL DE CV</t>
  </si>
  <si>
    <t>D     61</t>
  </si>
  <si>
    <t>0668-TCN13</t>
  </si>
  <si>
    <t>XA06001-0006274</t>
  </si>
  <si>
    <t>D     63</t>
  </si>
  <si>
    <t>0669-TCN13</t>
  </si>
  <si>
    <t>XA06001-0006275</t>
  </si>
  <si>
    <t>0670-TCN13</t>
  </si>
  <si>
    <t>XA06001-0006276</t>
  </si>
  <si>
    <t>D     77</t>
  </si>
  <si>
    <t>XD06001-0000641</t>
  </si>
  <si>
    <t>D    185</t>
  </si>
  <si>
    <t>XD06001-0000642</t>
  </si>
  <si>
    <t>D    260</t>
  </si>
  <si>
    <t>0671-TCN13</t>
  </si>
  <si>
    <t>XA06001-0006277</t>
  </si>
  <si>
    <t>SAMURAI MOTORS  S DE RL  DE  CV</t>
  </si>
  <si>
    <t>D    265</t>
  </si>
  <si>
    <t>0672-TCN13</t>
  </si>
  <si>
    <t>XA06001-0006278</t>
  </si>
  <si>
    <t>DALTON AUTOMOTRIZ  S DE RL DE CV</t>
  </si>
  <si>
    <t>D    266</t>
  </si>
  <si>
    <t>0673-TCN13</t>
  </si>
  <si>
    <t>XA06001-0006279</t>
  </si>
  <si>
    <t>UNITED  DE MONTERREY S DE  RL DE  C</t>
  </si>
  <si>
    <t>D    294</t>
  </si>
  <si>
    <t>XD06001-0000643</t>
  </si>
  <si>
    <t>D    295</t>
  </si>
  <si>
    <t>XD06001-0000644</t>
  </si>
  <si>
    <t>D    296</t>
  </si>
  <si>
    <t>XD06001-0000645</t>
  </si>
  <si>
    <t>D    304</t>
  </si>
  <si>
    <t>0674-TCN13</t>
  </si>
  <si>
    <t>XA06001-0006280</t>
  </si>
  <si>
    <t>D    432</t>
  </si>
  <si>
    <t>0675-TCN13</t>
  </si>
  <si>
    <t>XA06001-0006281</t>
  </si>
  <si>
    <t>D    440</t>
  </si>
  <si>
    <t>0676-TCN13</t>
  </si>
  <si>
    <t>XA06001-0006282</t>
  </si>
  <si>
    <t>D    501</t>
  </si>
  <si>
    <t>0677-TCN13</t>
  </si>
  <si>
    <t>XA06001-0006284</t>
  </si>
  <si>
    <t>D    514</t>
  </si>
  <si>
    <t>RENTAJUNIO</t>
  </si>
  <si>
    <t>XA15002-0008512</t>
  </si>
  <si>
    <t>Compra de Honorarios</t>
  </si>
  <si>
    <t>D    529</t>
  </si>
  <si>
    <t>0678-TCN13</t>
  </si>
  <si>
    <t>XA06001-0006285</t>
  </si>
  <si>
    <t>0679-TCN13</t>
  </si>
  <si>
    <t>XA06001-0006286</t>
  </si>
  <si>
    <t>D    583</t>
  </si>
  <si>
    <t>0680-TCN13</t>
  </si>
  <si>
    <t>XA06001-0006287</t>
  </si>
  <si>
    <t>D    584</t>
  </si>
  <si>
    <t>0681-TCN13</t>
  </si>
  <si>
    <t>XA06001-0006288</t>
  </si>
  <si>
    <t>D    589</t>
  </si>
  <si>
    <t>0682-TCN13</t>
  </si>
  <si>
    <t>XA06001-0006289</t>
  </si>
  <si>
    <t>D    602</t>
  </si>
  <si>
    <t>0683-TCN13</t>
  </si>
  <si>
    <t>XA06001-0006290</t>
  </si>
  <si>
    <t>D    603</t>
  </si>
  <si>
    <t>0684-TCN13</t>
  </si>
  <si>
    <t>XA06001-0006291</t>
  </si>
  <si>
    <t>0685-TCN13</t>
  </si>
  <si>
    <t>XA06001-0006292</t>
  </si>
  <si>
    <t>D    605</t>
  </si>
  <si>
    <t>0686-TCN13</t>
  </si>
  <si>
    <t>XA06001-0006293</t>
  </si>
  <si>
    <t>D    608</t>
  </si>
  <si>
    <t>0687-TCN13</t>
  </si>
  <si>
    <t>XA06001-0006294</t>
  </si>
  <si>
    <t>D    637</t>
  </si>
  <si>
    <t>0688-TCN13</t>
  </si>
  <si>
    <t>XA06001-0006295</t>
  </si>
  <si>
    <t>D    661</t>
  </si>
  <si>
    <t>AM-0000741</t>
  </si>
  <si>
    <t>XA15001-0008535</t>
  </si>
  <si>
    <t>D    880</t>
  </si>
  <si>
    <t>0689-TCN13</t>
  </si>
  <si>
    <t>XA06001-0006296</t>
  </si>
  <si>
    <t>PROMOTORA  AUTOMOTRIZ SANTA  FE SA</t>
  </si>
  <si>
    <t>D    881</t>
  </si>
  <si>
    <t>0690-TCN13</t>
  </si>
  <si>
    <t>XA06001-0006297</t>
  </si>
  <si>
    <t>DURANGO AUTOMOTORES S  DE RL DE CV</t>
  </si>
  <si>
    <t>AM-0000755</t>
  </si>
  <si>
    <t>XA15001-0008541</t>
  </si>
  <si>
    <t>AM-0000760</t>
  </si>
  <si>
    <t>XA15001-0008542</t>
  </si>
  <si>
    <t>D  1,002</t>
  </si>
  <si>
    <t>0691-TCN13</t>
  </si>
  <si>
    <t>XA06001-0006299</t>
  </si>
  <si>
    <t>D  1,004</t>
  </si>
  <si>
    <t>0692-TCN13</t>
  </si>
  <si>
    <t>XA06001-0006300</t>
  </si>
  <si>
    <t>D  1,006</t>
  </si>
  <si>
    <t>0693-TCN13</t>
  </si>
  <si>
    <t>XA06001-0006301</t>
  </si>
  <si>
    <t>D  1,014</t>
  </si>
  <si>
    <t>0694-TCN13</t>
  </si>
  <si>
    <t>XA06001-0006302</t>
  </si>
  <si>
    <t>OZ  AUTOMOTRIZ S  DE  RL DE  CV</t>
  </si>
  <si>
    <t>D  1,052</t>
  </si>
  <si>
    <t>0695-TCN13</t>
  </si>
  <si>
    <t>XA06001-0006303</t>
  </si>
  <si>
    <t>D  1,149</t>
  </si>
  <si>
    <t>0696-TCN13</t>
  </si>
  <si>
    <t>XA06001-0006304</t>
  </si>
  <si>
    <t>ALECSA  PACHUCA S  DE  RL DE  CV</t>
  </si>
  <si>
    <t>0698-TCN13</t>
  </si>
  <si>
    <t>XA06001-0006305</t>
  </si>
  <si>
    <t>D  1,210</t>
  </si>
  <si>
    <t>0697-TCN13</t>
  </si>
  <si>
    <t>XA06001-0006306</t>
  </si>
  <si>
    <t>D  1,211</t>
  </si>
  <si>
    <t>0699-TCN13</t>
  </si>
  <si>
    <t>XA06001-0006307</t>
  </si>
  <si>
    <t>D  1,214</t>
  </si>
  <si>
    <t>0700-TCN13</t>
  </si>
  <si>
    <t>XA06001-0006308</t>
  </si>
  <si>
    <t>0701-TCN13</t>
  </si>
  <si>
    <t>XA06001-0006309</t>
  </si>
  <si>
    <t>0702-TCN13</t>
  </si>
  <si>
    <t>XA06001-0006310</t>
  </si>
  <si>
    <t>0703-TCN13</t>
  </si>
  <si>
    <t>XA06001-0006311</t>
  </si>
  <si>
    <t>D  1,277</t>
  </si>
  <si>
    <t>0704-TCN13</t>
  </si>
  <si>
    <t>XA06001-0006312</t>
  </si>
  <si>
    <t>OZ AUTOMOTRIZ  S DE  RL DE CV</t>
  </si>
  <si>
    <t>D  1,309</t>
  </si>
  <si>
    <t>AM-0000768</t>
  </si>
  <si>
    <t>XA15001-0008588</t>
  </si>
  <si>
    <t>D  1,324</t>
  </si>
  <si>
    <t>0707-TCN13</t>
  </si>
  <si>
    <t>XA06001-0006313</t>
  </si>
  <si>
    <t>D  1,387</t>
  </si>
  <si>
    <t>0965-TCN12</t>
  </si>
  <si>
    <t>XA06001-0006314</t>
  </si>
  <si>
    <t>ALDEN QUERETARO S  DE RL DE CV</t>
  </si>
  <si>
    <t>D  1,390</t>
  </si>
  <si>
    <t>0708-TCN13</t>
  </si>
  <si>
    <t>XA06001-0006315</t>
  </si>
  <si>
    <t>CCD,AUTOSALES PUERTO VALLARTA S DE</t>
  </si>
  <si>
    <t>0709-TCN13</t>
  </si>
  <si>
    <t>XA06001-0006316</t>
  </si>
  <si>
    <t>D  1,714</t>
  </si>
  <si>
    <t>0710-TCN13</t>
  </si>
  <si>
    <t>XA06001-0006317</t>
  </si>
  <si>
    <t>CEVER LOMAS  VERDES  S DE  RL DE  C</t>
  </si>
  <si>
    <t>0711-TCN13</t>
  </si>
  <si>
    <t>XA06001-0006318</t>
  </si>
  <si>
    <t>EMBAR 196</t>
  </si>
  <si>
    <t>NA21001-0017497</t>
  </si>
  <si>
    <t>EMBARQUE NUM 196</t>
  </si>
  <si>
    <t>D  1,840</t>
  </si>
  <si>
    <t>NA21001-0017512</t>
  </si>
  <si>
    <t>VIATICOS SLP DIANA CLAUDIA</t>
  </si>
  <si>
    <t>D  1,841</t>
  </si>
  <si>
    <t>NA21001-0017513</t>
  </si>
  <si>
    <t>VIATICOS SLP</t>
  </si>
  <si>
    <t>D  1,842</t>
  </si>
  <si>
    <t>NA21001-0017514</t>
  </si>
  <si>
    <t>VIATICOS SLP 26 AL 28 JUN 2013</t>
  </si>
  <si>
    <t>D  1,843</t>
  </si>
  <si>
    <t>NA21001-0017523</t>
  </si>
  <si>
    <t>LJIMENEZ:COMISIONES BANCOMER JUN 20</t>
  </si>
  <si>
    <t>NA21001-0017526</t>
  </si>
  <si>
    <t>COMISIONES AMEX JUN 2013</t>
  </si>
  <si>
    <t>NA21001-0017528</t>
  </si>
  <si>
    <t>VIATICOS CURSO SLP REFACCIONES</t>
  </si>
  <si>
    <t>D  1,849</t>
  </si>
  <si>
    <t>NA21001-0017529</t>
  </si>
  <si>
    <t>COMISIONES BANBAJIO JUN 2013</t>
  </si>
  <si>
    <t>D  1,850</t>
  </si>
  <si>
    <t>NA21001-0017530</t>
  </si>
  <si>
    <t>COMISIONES BANAMEX JUNIO 2013</t>
  </si>
  <si>
    <t>D  1,852</t>
  </si>
  <si>
    <t>NA21001-0017532</t>
  </si>
  <si>
    <t>COMISIONES SANTANDER JUNIO 201</t>
  </si>
  <si>
    <t>D  1,854</t>
  </si>
  <si>
    <t>NA21001-0017534</t>
  </si>
  <si>
    <t>COMISIONES BANORTE JUNIO 2013</t>
  </si>
  <si>
    <t>D  1,857</t>
  </si>
  <si>
    <t>NA21001-0017537</t>
  </si>
  <si>
    <t>COMISIONES HSBC JUNIO 2013</t>
  </si>
  <si>
    <t>NA21001-0017538</t>
  </si>
  <si>
    <t>0719-TCN13</t>
  </si>
  <si>
    <t>NA21001-0017547</t>
  </si>
  <si>
    <t>LIDERAZGO AUTOMOTRIZ S DE RL</t>
  </si>
  <si>
    <t>0705-TCN13</t>
  </si>
  <si>
    <t>NA21001-0017549</t>
  </si>
  <si>
    <t>TOYOTA FINANCIAL SERVICES DE M</t>
  </si>
  <si>
    <t>P4007</t>
  </si>
  <si>
    <t>NA21001-0017562</t>
  </si>
  <si>
    <t>TRASLA MTY INV 0673-TCN13</t>
  </si>
  <si>
    <t>P4009</t>
  </si>
  <si>
    <t>NA21001-0017564</t>
  </si>
  <si>
    <t>TRASLADO INV 0658-TCN13</t>
  </si>
  <si>
    <t>P4011</t>
  </si>
  <si>
    <t>NA21001-0017566</t>
  </si>
  <si>
    <t>TRASLADO INV 0647-TCN13</t>
  </si>
  <si>
    <t>P4013</t>
  </si>
  <si>
    <t>NA21001-0017568</t>
  </si>
  <si>
    <t>TRASLADO INV 0655-TCN13</t>
  </si>
  <si>
    <t>D  1,873</t>
  </si>
  <si>
    <t>P4015</t>
  </si>
  <si>
    <t>NA21001-0017570</t>
  </si>
  <si>
    <t>TRASLADO HILUX INV 0644-TCN13</t>
  </si>
  <si>
    <t>P4017</t>
  </si>
  <si>
    <t>NA21001-0017572</t>
  </si>
  <si>
    <t>TRASLADO INV 0677-TCN13</t>
  </si>
  <si>
    <t>P4018</t>
  </si>
  <si>
    <t>NA21001-0017573</t>
  </si>
  <si>
    <t>TRASLADO INV 0963-TCN12</t>
  </si>
  <si>
    <t>P4020</t>
  </si>
  <si>
    <t>NA21001-0017575</t>
  </si>
  <si>
    <t>INTERCAMBIO INV 0670-TCN13</t>
  </si>
  <si>
    <t>P4021</t>
  </si>
  <si>
    <t>NA21001-0017576</t>
  </si>
  <si>
    <t>TRASLADO INV 0662-TCN13</t>
  </si>
  <si>
    <t>P4023</t>
  </si>
  <si>
    <t>NA21001-0017578</t>
  </si>
  <si>
    <t>TRASLADO INV 0672-TCN13</t>
  </si>
  <si>
    <t>P4025</t>
  </si>
  <si>
    <t>NA21001-0017580</t>
  </si>
  <si>
    <t>TRASLADO INV 0665-TCN13</t>
  </si>
  <si>
    <t>P4027</t>
  </si>
  <si>
    <t>NA21001-0017582</t>
  </si>
  <si>
    <t>TRASLADO INV 0666-TCN13</t>
  </si>
  <si>
    <t>P4029</t>
  </si>
  <si>
    <t>NA21001-0017584</t>
  </si>
  <si>
    <t>COMPLEMENTO INV 0631-TCN13</t>
  </si>
  <si>
    <t>D  1,888</t>
  </si>
  <si>
    <t>P4030</t>
  </si>
  <si>
    <t>NA21001-0017585</t>
  </si>
  <si>
    <t>TRASLADO INV 0623-TCN13</t>
  </si>
  <si>
    <t>D  1,890</t>
  </si>
  <si>
    <t>P4032</t>
  </si>
  <si>
    <t>NA21001-0017587</t>
  </si>
  <si>
    <t>TRASLADO INV 0656-TCN13</t>
  </si>
  <si>
    <t>D  1,892</t>
  </si>
  <si>
    <t>P4034</t>
  </si>
  <si>
    <t>NA21001-0017589</t>
  </si>
  <si>
    <t>COMPLEMENTO INV 0657-TCN13</t>
  </si>
  <si>
    <t>P4036</t>
  </si>
  <si>
    <t>NA21001-0017591</t>
  </si>
  <si>
    <t>TRASLADO INV 0661-TCN13</t>
  </si>
  <si>
    <t>P4038</t>
  </si>
  <si>
    <t>NA21001-0017593</t>
  </si>
  <si>
    <t>TRASLADO REYNOSA INV 0654-TCN1</t>
  </si>
  <si>
    <t>P4050</t>
  </si>
  <si>
    <t>NA21001-0017595</t>
  </si>
  <si>
    <t>TRASLADO INV 0689-TCN13</t>
  </si>
  <si>
    <t>P4051</t>
  </si>
  <si>
    <t>NA21001-0017596</t>
  </si>
  <si>
    <t>COMPLEMENT INV 0689-TCN13</t>
  </si>
  <si>
    <t>P4052</t>
  </si>
  <si>
    <t>NA21001-0017597</t>
  </si>
  <si>
    <t>INTERCAMBIO INV 0569-TCN13</t>
  </si>
  <si>
    <t>P4061</t>
  </si>
  <si>
    <t>NA21001-0017599</t>
  </si>
  <si>
    <t>SERVICIO DE FUMIGACION</t>
  </si>
  <si>
    <t>P4062</t>
  </si>
  <si>
    <t>NA21001-0017600</t>
  </si>
  <si>
    <t>ARTICULOS DE LIMPIEZA</t>
  </si>
  <si>
    <t>P4064</t>
  </si>
  <si>
    <t>NA21001-0017601</t>
  </si>
  <si>
    <t>PAGO DE SERVICIO AUDATEX</t>
  </si>
  <si>
    <t>P4065</t>
  </si>
  <si>
    <t>NA21001-0017602</t>
  </si>
  <si>
    <t>VASOS Y TAPAS PARA MAQU CAFE</t>
  </si>
  <si>
    <t>P4067</t>
  </si>
  <si>
    <t>NA21001-0017604</t>
  </si>
  <si>
    <t>P4068</t>
  </si>
  <si>
    <t>NA21001-0017605</t>
  </si>
  <si>
    <t>P4069</t>
  </si>
  <si>
    <t>NA21001-0017606</t>
  </si>
  <si>
    <t>ESTACIONES DE SERVICIO SA</t>
  </si>
  <si>
    <t>P4072</t>
  </si>
  <si>
    <t>NA21001-0017609</t>
  </si>
  <si>
    <t>P4074</t>
  </si>
  <si>
    <t>NA21001-0017611</t>
  </si>
  <si>
    <t>EBORDEX S DE RL DE CV</t>
  </si>
  <si>
    <t>D  1,916</t>
  </si>
  <si>
    <t>P4076</t>
  </si>
  <si>
    <t>NA21001-0017613</t>
  </si>
  <si>
    <t>GOLDEN BUFFET CHINA SA DE CV</t>
  </si>
  <si>
    <t>D  1,919</t>
  </si>
  <si>
    <t>P4079</t>
  </si>
  <si>
    <t>NA21001-0017616</t>
  </si>
  <si>
    <t>OFFICE DEPOT DE MEXICO SA DE C</t>
  </si>
  <si>
    <t>P4080</t>
  </si>
  <si>
    <t>NA21001-0017617</t>
  </si>
  <si>
    <t>P4082</t>
  </si>
  <si>
    <t>NA21001-0017619</t>
  </si>
  <si>
    <t>EDGAR GEOVANI BARRIOS HERNANDE</t>
  </si>
  <si>
    <t>D  1,923</t>
  </si>
  <si>
    <t>P4083</t>
  </si>
  <si>
    <t>NA21001-0017620</t>
  </si>
  <si>
    <t>PARABRISAS ARAMBURO SA DE CV</t>
  </si>
  <si>
    <t>D  1,925</t>
  </si>
  <si>
    <t>P4086</t>
  </si>
  <si>
    <t>NA21001-0017622</t>
  </si>
  <si>
    <t>P4089</t>
  </si>
  <si>
    <t>NA21001-0017624</t>
  </si>
  <si>
    <t>P4092</t>
  </si>
  <si>
    <t>NA21001-0017625</t>
  </si>
  <si>
    <t>P4097</t>
  </si>
  <si>
    <t>NA21001-0017630</t>
  </si>
  <si>
    <t>P4099</t>
  </si>
  <si>
    <t>NA21001-0017632</t>
  </si>
  <si>
    <t>APOLINAR GAMIÑO JIMENEZ</t>
  </si>
  <si>
    <t>P4100</t>
  </si>
  <si>
    <t>NA21001-0017633</t>
  </si>
  <si>
    <t>P4102</t>
  </si>
  <si>
    <t>NA21001-0017635</t>
  </si>
  <si>
    <t>OXXO EXPRES SA DE CV</t>
  </si>
  <si>
    <t>P4103</t>
  </si>
  <si>
    <t>NA21001-0017636</t>
  </si>
  <si>
    <t>P4104</t>
  </si>
  <si>
    <t>NA21001-0017637</t>
  </si>
  <si>
    <t>GRUPO PROALIMEX SA DE CV</t>
  </si>
  <si>
    <t>P4107</t>
  </si>
  <si>
    <t>NA21001-0017640</t>
  </si>
  <si>
    <t>P4109</t>
  </si>
  <si>
    <t>NA21001-0017642</t>
  </si>
  <si>
    <t>P4110</t>
  </si>
  <si>
    <t>NA21001-0017643</t>
  </si>
  <si>
    <t>ROSARIO HERNANDEZ VAZQUEZ</t>
  </si>
  <si>
    <t>P4111</t>
  </si>
  <si>
    <t>NA21001-0017644</t>
  </si>
  <si>
    <t>P4112</t>
  </si>
  <si>
    <t>NA21001-0017645</t>
  </si>
  <si>
    <t>P4114</t>
  </si>
  <si>
    <t>NA21001-0017647</t>
  </si>
  <si>
    <t>D  1,952</t>
  </si>
  <si>
    <t>P4116</t>
  </si>
  <si>
    <t>NA21001-0017649</t>
  </si>
  <si>
    <t>P4119</t>
  </si>
  <si>
    <t>NA21001-0017652</t>
  </si>
  <si>
    <t>P4120</t>
  </si>
  <si>
    <t>NA21001-0017653</t>
  </si>
  <si>
    <t>ROCIO FERNANDEZ CORONA</t>
  </si>
  <si>
    <t>P4122</t>
  </si>
  <si>
    <t>NA21001-0017655</t>
  </si>
  <si>
    <t>P4123</t>
  </si>
  <si>
    <t>NA21001-0017656</t>
  </si>
  <si>
    <t>P4127</t>
  </si>
  <si>
    <t>NA21001-0017657</t>
  </si>
  <si>
    <t>TRASLADO TEPIC INV 0646-TCN13</t>
  </si>
  <si>
    <t>P4129</t>
  </si>
  <si>
    <t>NA21001-0017659</t>
  </si>
  <si>
    <t>TRASLADO CAMRY INV 0696-TCN13</t>
  </si>
  <si>
    <t>P4133</t>
  </si>
  <si>
    <t>NA21001-0017661</t>
  </si>
  <si>
    <t>TRASLADO INV 0671-TCN13</t>
  </si>
  <si>
    <t>P4135</t>
  </si>
  <si>
    <t>NA21001-0017663</t>
  </si>
  <si>
    <t>COMPLEMENTO INV 0287-TCN13</t>
  </si>
  <si>
    <t>R0747</t>
  </si>
  <si>
    <t>NA21001-0017665</t>
  </si>
  <si>
    <t>ACUARIO AUTOPARTES SA DE CV</t>
  </si>
  <si>
    <t>R0756</t>
  </si>
  <si>
    <t>NA21001-0017666</t>
  </si>
  <si>
    <t>S0549</t>
  </si>
  <si>
    <t>NA21001-0017667</t>
  </si>
  <si>
    <t>S0550</t>
  </si>
  <si>
    <t>NA21001-0017668</t>
  </si>
  <si>
    <t>S0551</t>
  </si>
  <si>
    <t>NA21001-0017669</t>
  </si>
  <si>
    <t>S 0560</t>
  </si>
  <si>
    <t>NA21001-0017670</t>
  </si>
  <si>
    <t>S0562</t>
  </si>
  <si>
    <t>NA21001-0017671</t>
  </si>
  <si>
    <t>S0570</t>
  </si>
  <si>
    <t>NA21001-0017672</t>
  </si>
  <si>
    <t>MARIA ROSARIO MARTINEZ</t>
  </si>
  <si>
    <t>CH-12613</t>
  </si>
  <si>
    <t>XD31001-0012613</t>
  </si>
  <si>
    <t>CH-12614</t>
  </si>
  <si>
    <t>XD31001-0012614</t>
  </si>
  <si>
    <t>E     12</t>
  </si>
  <si>
    <t>CH-12624</t>
  </si>
  <si>
    <t>XD31001-0012624</t>
  </si>
  <si>
    <t>T-597</t>
  </si>
  <si>
    <t>XD31011-0000597</t>
  </si>
  <si>
    <t>T-598</t>
  </si>
  <si>
    <t>XD31011-0000598</t>
  </si>
  <si>
    <t>T-599</t>
  </si>
  <si>
    <t>XD31011-0000599</t>
  </si>
  <si>
    <t>T-600</t>
  </si>
  <si>
    <t>XD31011-0000600</t>
  </si>
  <si>
    <t>T-601</t>
  </si>
  <si>
    <t>XD31011-0000601</t>
  </si>
  <si>
    <t>T-602</t>
  </si>
  <si>
    <t>XD31011-0000602</t>
  </si>
  <si>
    <t>T-301</t>
  </si>
  <si>
    <t>XD31011-0000301</t>
  </si>
  <si>
    <t>T-603</t>
  </si>
  <si>
    <t>XD31011-0000603</t>
  </si>
  <si>
    <t>T-302</t>
  </si>
  <si>
    <t>XD31011-0000302</t>
  </si>
  <si>
    <t>E     30</t>
  </si>
  <si>
    <t>T-303</t>
  </si>
  <si>
    <t>XD31011-0000303</t>
  </si>
  <si>
    <t>CH-12634</t>
  </si>
  <si>
    <t>XD31001-0012634</t>
  </si>
  <si>
    <t>CH-12635</t>
  </si>
  <si>
    <t>XD31001-0012635</t>
  </si>
  <si>
    <t>CH-12636</t>
  </si>
  <si>
    <t>XD31001-0012636</t>
  </si>
  <si>
    <t>CH-12637</t>
  </si>
  <si>
    <t>XD31001-0012637</t>
  </si>
  <si>
    <t>CH-12642</t>
  </si>
  <si>
    <t>XD31001-0012642</t>
  </si>
  <si>
    <t>CH-12643</t>
  </si>
  <si>
    <t>XD31001-0012643</t>
  </si>
  <si>
    <t>CH-12644</t>
  </si>
  <si>
    <t>XD31001-0012644</t>
  </si>
  <si>
    <t>CH-12650</t>
  </si>
  <si>
    <t>XD31001-0012650</t>
  </si>
  <si>
    <t>CH-12652</t>
  </si>
  <si>
    <t>XD31001-0012652</t>
  </si>
  <si>
    <t>CH-12651</t>
  </si>
  <si>
    <t>XD31001-0012651</t>
  </si>
  <si>
    <t>CH-12658</t>
  </si>
  <si>
    <t>XD31001-0012658</t>
  </si>
  <si>
    <t>CH-12660</t>
  </si>
  <si>
    <t>XD31001-0012660</t>
  </si>
  <si>
    <t>CH-12661</t>
  </si>
  <si>
    <t>XD31001-0012661</t>
  </si>
  <si>
    <t>CH-12664</t>
  </si>
  <si>
    <t>XD31001-0012664</t>
  </si>
  <si>
    <t>CH-12665</t>
  </si>
  <si>
    <t>XD31001-0012665</t>
  </si>
  <si>
    <t>CH-12666</t>
  </si>
  <si>
    <t>XD31001-0012666</t>
  </si>
  <si>
    <t>CH-12667</t>
  </si>
  <si>
    <t>XD31001-0012667</t>
  </si>
  <si>
    <t>CH-12673</t>
  </si>
  <si>
    <t>XD31001-0012673</t>
  </si>
  <si>
    <t>CH-12675</t>
  </si>
  <si>
    <t>XD31001-0012675</t>
  </si>
  <si>
    <t>CH-12676</t>
  </si>
  <si>
    <t>XD31001-0012676</t>
  </si>
  <si>
    <t>CH-12684</t>
  </si>
  <si>
    <t>XD31001-0012684</t>
  </si>
  <si>
    <t>CH-12685</t>
  </si>
  <si>
    <t>XD31001-0012685</t>
  </si>
  <si>
    <t>CH-12687</t>
  </si>
  <si>
    <t>XD31001-0012687</t>
  </si>
  <si>
    <t>LJIMENEZ:PROMOTORA AUTOMOTRIZ IRAPU</t>
  </si>
  <si>
    <t>T-604</t>
  </si>
  <si>
    <t>XD31011-0000604</t>
  </si>
  <si>
    <t>T-605</t>
  </si>
  <si>
    <t>XD31011-0000605</t>
  </si>
  <si>
    <t>T-606</t>
  </si>
  <si>
    <t>XD31011-0000606</t>
  </si>
  <si>
    <t>T-607</t>
  </si>
  <si>
    <t>XD31011-0000607</t>
  </si>
  <si>
    <t>T-608</t>
  </si>
  <si>
    <t>XD31011-0000608</t>
  </si>
  <si>
    <t>CH-12696</t>
  </si>
  <si>
    <t>XD31001-0012696</t>
  </si>
  <si>
    <t>CH-12706</t>
  </si>
  <si>
    <t>XD31001-0012706</t>
  </si>
  <si>
    <t>CH-12697</t>
  </si>
  <si>
    <t>XD31001-0012697</t>
  </si>
  <si>
    <t>AUTOS COMPACTOS DE QUERETARO SA DE</t>
  </si>
  <si>
    <t>CH-12698</t>
  </si>
  <si>
    <t>XD31001-0012698</t>
  </si>
  <si>
    <t>CH-12707</t>
  </si>
  <si>
    <t>XD31001-0012707</t>
  </si>
  <si>
    <t>CH-12708</t>
  </si>
  <si>
    <t>XD31001-0012708</t>
  </si>
  <si>
    <t>CH-12709</t>
  </si>
  <si>
    <t>XD31001-0012709</t>
  </si>
  <si>
    <t>E    125</t>
  </si>
  <si>
    <t>CH-12710</t>
  </si>
  <si>
    <t>XD31001-0012710</t>
  </si>
  <si>
    <t>CH-12711</t>
  </si>
  <si>
    <t>XD31001-0012711</t>
  </si>
  <si>
    <t>OZ AUTOMOTRIZ S. DE R.L. DE C.V.</t>
  </si>
  <si>
    <t>CH-12712</t>
  </si>
  <si>
    <t>XD31001-0012712</t>
  </si>
  <si>
    <t>CH-12702</t>
  </si>
  <si>
    <t>XD31001-0012702</t>
  </si>
  <si>
    <t>E    142</t>
  </si>
  <si>
    <t>CH-12703</t>
  </si>
  <si>
    <t>XD31001-0012703</t>
  </si>
  <si>
    <t>CH-12704</t>
  </si>
  <si>
    <t>XD31001-0012704</t>
  </si>
  <si>
    <t>CH-12705</t>
  </si>
  <si>
    <t>XD31001-0012705</t>
  </si>
  <si>
    <t>CH-12741</t>
  </si>
  <si>
    <t>XD31001-0012741</t>
  </si>
  <si>
    <t>T-304</t>
  </si>
  <si>
    <t>XD31011-0000304</t>
  </si>
  <si>
    <t>T-609</t>
  </si>
  <si>
    <t>XD31011-0000609</t>
  </si>
  <si>
    <t>T-610</t>
  </si>
  <si>
    <t>XD31011-0000610</t>
  </si>
  <si>
    <t>T-612</t>
  </si>
  <si>
    <t>XD31011-0000612</t>
  </si>
  <si>
    <t>T-613</t>
  </si>
  <si>
    <t>XD31011-0000613</t>
  </si>
  <si>
    <t>T-614</t>
  </si>
  <si>
    <t>XD31011-0000614</t>
  </si>
  <si>
    <t>T-615</t>
  </si>
  <si>
    <t>XD31011-0000615</t>
  </si>
  <si>
    <t>T-616</t>
  </si>
  <si>
    <t>XD31011-0000616</t>
  </si>
  <si>
    <t>T-617</t>
  </si>
  <si>
    <t>XD31011-0000617</t>
  </si>
  <si>
    <t>CH-12671</t>
  </si>
  <si>
    <t>XD31001-0012671</t>
  </si>
  <si>
    <t>CH-12729</t>
  </si>
  <si>
    <t>XD31001-0012729</t>
  </si>
  <si>
    <t>T-305</t>
  </si>
  <si>
    <t>XD31011-0000305</t>
  </si>
  <si>
    <t>E    168</t>
  </si>
  <si>
    <t>T-619</t>
  </si>
  <si>
    <t>XD31011-0000619</t>
  </si>
  <si>
    <t>T-620</t>
  </si>
  <si>
    <t>XD31011-0000620</t>
  </si>
  <si>
    <t>T-621</t>
  </si>
  <si>
    <t>XD31011-0000621</t>
  </si>
  <si>
    <t>T-623</t>
  </si>
  <si>
    <t>XD31011-0000623</t>
  </si>
  <si>
    <t>T-306</t>
  </si>
  <si>
    <t>XD31011-0000306</t>
  </si>
  <si>
    <t>T-624</t>
  </si>
  <si>
    <t>XD31011-0000624</t>
  </si>
  <si>
    <t>CH-12715</t>
  </si>
  <si>
    <t>XD31001-0012715</t>
  </si>
  <si>
    <t>CH-12749</t>
  </si>
  <si>
    <t>XD31001-0012749</t>
  </si>
  <si>
    <t>CH-12733</t>
  </si>
  <si>
    <t>XD31001-0012733</t>
  </si>
  <si>
    <t>CH-12730</t>
  </si>
  <si>
    <t>XD31001-0012730</t>
  </si>
  <si>
    <t>CH-12735</t>
  </si>
  <si>
    <t>XD31001-0012735</t>
  </si>
  <si>
    <t>CH-12731</t>
  </si>
  <si>
    <t>XD31001-0012731</t>
  </si>
  <si>
    <t>REFACCIONE</t>
  </si>
  <si>
    <t>NA21003-0017517</t>
  </si>
  <si>
    <t>Poliza Contable de E</t>
  </si>
  <si>
    <t>REFACCIONES TOYOTA MOTOR SALES</t>
  </si>
  <si>
    <t>I    473</t>
  </si>
  <si>
    <t>EMBARQ 180</t>
  </si>
  <si>
    <t>NA21002-0017447</t>
  </si>
  <si>
    <t>EMBARQUE 180</t>
  </si>
  <si>
    <t>I    474</t>
  </si>
  <si>
    <t>EMBAR 164</t>
  </si>
  <si>
    <t>NA21002-0017448</t>
  </si>
  <si>
    <t>EMBARQUE 164</t>
  </si>
  <si>
    <t>I    475</t>
  </si>
  <si>
    <t>EMBAR 173</t>
  </si>
  <si>
    <t>NA21002-0017449</t>
  </si>
  <si>
    <t>EMBARQUE 173</t>
  </si>
  <si>
    <t>I    478</t>
  </si>
  <si>
    <t>EMBARQU</t>
  </si>
  <si>
    <t>NA21002-0017450</t>
  </si>
  <si>
    <t>EMBARQUE 177</t>
  </si>
  <si>
    <t>I    800</t>
  </si>
  <si>
    <t>EMBARQ 194</t>
  </si>
  <si>
    <t>NA21002-0017545</t>
  </si>
  <si>
    <t>EMBARQUE NUM 194</t>
  </si>
  <si>
    <t>*******</t>
  </si>
  <si>
    <t>D     30</t>
  </si>
  <si>
    <t>0712-TCN13</t>
  </si>
  <si>
    <t>XA06001-0006319</t>
  </si>
  <si>
    <t>OZ  AUTOMOTRIZ S  DE  RL DE CV</t>
  </si>
  <si>
    <t>D     33</t>
  </si>
  <si>
    <t>0706-TCN13</t>
  </si>
  <si>
    <t>XA06001-0006320</t>
  </si>
  <si>
    <t>D     34</t>
  </si>
  <si>
    <t>XA06001-0006321</t>
  </si>
  <si>
    <t>D     35</t>
  </si>
  <si>
    <t>0713-TCN13</t>
  </si>
  <si>
    <t>XA06001-0006322</t>
  </si>
  <si>
    <t>D     36</t>
  </si>
  <si>
    <t>0714-TCN13</t>
  </si>
  <si>
    <t>XA06001-0006323</t>
  </si>
  <si>
    <t>D     38</t>
  </si>
  <si>
    <t>0716-TCN13</t>
  </si>
  <si>
    <t>XA06001-0006325</t>
  </si>
  <si>
    <t>D     41</t>
  </si>
  <si>
    <t>0718-TCN13</t>
  </si>
  <si>
    <t>XA06001-0006326</t>
  </si>
  <si>
    <t>D    250</t>
  </si>
  <si>
    <t>0720-TCN13</t>
  </si>
  <si>
    <t>XA06001-0006328</t>
  </si>
  <si>
    <t>GRUPO  PENNINSULA  MOTORS  S DE RL</t>
  </si>
  <si>
    <t>D    255</t>
  </si>
  <si>
    <t>0721-TCN13</t>
  </si>
  <si>
    <t>XA06001-0006329</t>
  </si>
  <si>
    <t>D    328</t>
  </si>
  <si>
    <t>0722-TCN13</t>
  </si>
  <si>
    <t>XA06001-0006330</t>
  </si>
  <si>
    <t>TOY MORELOS S D E RL DE CV</t>
  </si>
  <si>
    <t>D    332</t>
  </si>
  <si>
    <t>0723-TCN13</t>
  </si>
  <si>
    <t>XA06001-0006331</t>
  </si>
  <si>
    <t>CCD. AUTOSALES  PUERTO VALLARTA  S</t>
  </si>
  <si>
    <t>D    379</t>
  </si>
  <si>
    <t>0724-TCN13</t>
  </si>
  <si>
    <t>XA06001-0006332</t>
  </si>
  <si>
    <t>ALDEN QUERETARO S DE RL DE  CV</t>
  </si>
  <si>
    <t>D    380</t>
  </si>
  <si>
    <t>0725-TCN13</t>
  </si>
  <si>
    <t>XA06001-0006333</t>
  </si>
  <si>
    <t>ALDEN QUERETARO S  DE  RL DE  CV</t>
  </si>
  <si>
    <t>D    382</t>
  </si>
  <si>
    <t>0726-TCN13</t>
  </si>
  <si>
    <t>XA06001-0006334</t>
  </si>
  <si>
    <t>CEVER  LOMAS  VERDES S  DE RL DE  C</t>
  </si>
  <si>
    <t>D    423</t>
  </si>
  <si>
    <t>0727-TCN13</t>
  </si>
  <si>
    <t>XA06001-0006335</t>
  </si>
  <si>
    <t>FAME PERISUR S DE RL  DE  CV</t>
  </si>
  <si>
    <t>D    478</t>
  </si>
  <si>
    <t>0728-TCN13</t>
  </si>
  <si>
    <t>XA06001-0006336</t>
  </si>
  <si>
    <t>SAMURAI MOTORS  XALAPA  S DE  RL DE</t>
  </si>
  <si>
    <t>NA21001-0017550</t>
  </si>
  <si>
    <t>D    545</t>
  </si>
  <si>
    <t>0729-TCN13</t>
  </si>
  <si>
    <t>XA06001-0006337</t>
  </si>
  <si>
    <t>0730-TCN13</t>
  </si>
  <si>
    <t>XA06001-0006338</t>
  </si>
  <si>
    <t>D    558</t>
  </si>
  <si>
    <t>0731-TCN13</t>
  </si>
  <si>
    <t>XA06001-0006339</t>
  </si>
  <si>
    <t>XD06001-0000649</t>
  </si>
  <si>
    <t>D    712</t>
  </si>
  <si>
    <t>XA06001-0006340</t>
  </si>
  <si>
    <t>CCD.AUTOSALES PUERTO VALLARTA  S DE</t>
  </si>
  <si>
    <t>D    717</t>
  </si>
  <si>
    <t>0732-TCN13</t>
  </si>
  <si>
    <t>XA06001-0006341</t>
  </si>
  <si>
    <t>D    718</t>
  </si>
  <si>
    <t>0737-TCN13</t>
  </si>
  <si>
    <t>XA06001-0006342</t>
  </si>
  <si>
    <t>D    723</t>
  </si>
  <si>
    <t>0738-TCN13</t>
  </si>
  <si>
    <t>XA06001-0006343</t>
  </si>
  <si>
    <t>AM-0000778</t>
  </si>
  <si>
    <t>XA15001-0008654</t>
  </si>
  <si>
    <t>0740-TCN13</t>
  </si>
  <si>
    <t>XA06001-0006344</t>
  </si>
  <si>
    <t>D    753</t>
  </si>
  <si>
    <t>0739-TCN13</t>
  </si>
  <si>
    <t>XA06001-0006345</t>
  </si>
  <si>
    <t>DALTON AUTOMOTRIZ S DE RL  DE  CV</t>
  </si>
  <si>
    <t>D    761</t>
  </si>
  <si>
    <t>0733-TCN13</t>
  </si>
  <si>
    <t>XA06001-0006346</t>
  </si>
  <si>
    <t>D    762</t>
  </si>
  <si>
    <t>0734-TCN13</t>
  </si>
  <si>
    <t>XA06001-0006347</t>
  </si>
  <si>
    <t>0735-TCN13</t>
  </si>
  <si>
    <t>XA06001-0006348</t>
  </si>
  <si>
    <t>D    764</t>
  </si>
  <si>
    <t>0736-TCN13</t>
  </si>
  <si>
    <t>XA06001-0006349</t>
  </si>
  <si>
    <t>D    777</t>
  </si>
  <si>
    <t>XD06001-0000650</t>
  </si>
  <si>
    <t>D    785</t>
  </si>
  <si>
    <t>0741-TCN13</t>
  </si>
  <si>
    <t>XA06001-0006350</t>
  </si>
  <si>
    <t>D    786</t>
  </si>
  <si>
    <t>0742-TCN13</t>
  </si>
  <si>
    <t>XA06001-0006351</t>
  </si>
  <si>
    <t>D    787</t>
  </si>
  <si>
    <t>0743-TCN13</t>
  </si>
  <si>
    <t>XA06001-0006352</t>
  </si>
  <si>
    <t>D    788</t>
  </si>
  <si>
    <t>0744-TCN13</t>
  </si>
  <si>
    <t>XA06001-0006353</t>
  </si>
  <si>
    <t>D    789</t>
  </si>
  <si>
    <t>0745-TCN13</t>
  </si>
  <si>
    <t>XA06001-0006354</t>
  </si>
  <si>
    <t>D    831</t>
  </si>
  <si>
    <t>0746-TCN13</t>
  </si>
  <si>
    <t>XA06001-0006355</t>
  </si>
  <si>
    <t>OZ  AUTOMOTRIZ S DE RL C.V.</t>
  </si>
  <si>
    <t>D    912</t>
  </si>
  <si>
    <t>0747-TCN13</t>
  </si>
  <si>
    <t>XA06001-0006356</t>
  </si>
  <si>
    <t>0748-TCN13</t>
  </si>
  <si>
    <t>XA06001-0006357</t>
  </si>
  <si>
    <t>D    954</t>
  </si>
  <si>
    <t>NA21001-0017703</t>
  </si>
  <si>
    <t>MCANO</t>
  </si>
  <si>
    <t>LJIMENEZ:AGROYACOLCHADOS SADECV 004</t>
  </si>
  <si>
    <t>D    959</t>
  </si>
  <si>
    <t>0749-TCN13</t>
  </si>
  <si>
    <t>XA06001-0006358</t>
  </si>
  <si>
    <t>FAME PERISUR S  DE RL DE  CV</t>
  </si>
  <si>
    <t>D  1,011</t>
  </si>
  <si>
    <t>0750-TCN13</t>
  </si>
  <si>
    <t>XA06001-0006359</t>
  </si>
  <si>
    <t>ALDEN QUERETARO S D ERLD E CV</t>
  </si>
  <si>
    <t>D  1,012</t>
  </si>
  <si>
    <t>0751-TCN13</t>
  </si>
  <si>
    <t>XA06001-0006360</t>
  </si>
  <si>
    <t>GRUPO PENNINSULA MOTORS S D E RL DE</t>
  </si>
  <si>
    <t>D  1,013</t>
  </si>
  <si>
    <t>0752-TCN13</t>
  </si>
  <si>
    <t>XA06001-0006361</t>
  </si>
  <si>
    <t>D  1,015</t>
  </si>
  <si>
    <t>0753-TCN13</t>
  </si>
  <si>
    <t>XA06001-0006362</t>
  </si>
  <si>
    <t>D  1,016</t>
  </si>
  <si>
    <t>0754-TCN13</t>
  </si>
  <si>
    <t>XA06001-0006363</t>
  </si>
  <si>
    <t>OZ  AUTOMOTRIZ S  DE RL DE  CV</t>
  </si>
  <si>
    <t>D  1,017</t>
  </si>
  <si>
    <t>0755-TCN13</t>
  </si>
  <si>
    <t>XA06001-0006364</t>
  </si>
  <si>
    <t>D  1,018</t>
  </si>
  <si>
    <t>0756-TCN13</t>
  </si>
  <si>
    <t>XA06001-0006365</t>
  </si>
  <si>
    <t>CEVER  TOLUCA S  DE RL DE CV</t>
  </si>
  <si>
    <t>D  1,029</t>
  </si>
  <si>
    <t>0761-TCN13</t>
  </si>
  <si>
    <t>XA06001-0006366</t>
  </si>
  <si>
    <t>OZ AUTOMOTRIZ  S DE RL DE CV</t>
  </si>
  <si>
    <t>D  1,030</t>
  </si>
  <si>
    <t>0757-TCN13</t>
  </si>
  <si>
    <t>XA06001-0006367</t>
  </si>
  <si>
    <t>0758-TCN13</t>
  </si>
  <si>
    <t>XA06001-0006368</t>
  </si>
  <si>
    <t>OZ  AUTOMOTRIZ S DE RL DE  CV</t>
  </si>
  <si>
    <t>D  1,032</t>
  </si>
  <si>
    <t>0759-TCN13</t>
  </si>
  <si>
    <t>XA06001-0006369</t>
  </si>
  <si>
    <t>OZ AUTOMOTRIZ S D E RL  DE CV</t>
  </si>
  <si>
    <t>0760-TCN13</t>
  </si>
  <si>
    <t>XA06001-0006370</t>
  </si>
  <si>
    <t>OZ AUTMOTRIZ S DE RL  DE  CV</t>
  </si>
  <si>
    <t>0762-TCN13</t>
  </si>
  <si>
    <t>XA06001-0006371</t>
  </si>
  <si>
    <t>AM-0000792</t>
  </si>
  <si>
    <t>XA15001-0008661</t>
  </si>
  <si>
    <t>D  1,058</t>
  </si>
  <si>
    <t>0765-TCN13</t>
  </si>
  <si>
    <t>XA06001-0006372</t>
  </si>
  <si>
    <t>DALTON AUTOMOTORES S  DE RL  DE  CV</t>
  </si>
  <si>
    <t>D  1,060</t>
  </si>
  <si>
    <t>0764-TCN13</t>
  </si>
  <si>
    <t>XA06001-0006373</t>
  </si>
  <si>
    <t>D  1,088</t>
  </si>
  <si>
    <t>0763-TCN13</t>
  </si>
  <si>
    <t>XA06001-0006374</t>
  </si>
  <si>
    <t>D  1,235</t>
  </si>
  <si>
    <t>0767-TCN13</t>
  </si>
  <si>
    <t>XA06001-0006375</t>
  </si>
  <si>
    <t>0766-TCN13</t>
  </si>
  <si>
    <t>XA06001-0006376</t>
  </si>
  <si>
    <t>0768-TCN13</t>
  </si>
  <si>
    <t>XA06001-0006377</t>
  </si>
  <si>
    <t>OZ  AUTMOTRIZ S DE RL DE CV</t>
  </si>
  <si>
    <t>D  1,243</t>
  </si>
  <si>
    <t>0769-TCN13</t>
  </si>
  <si>
    <t>XA06001-0006378</t>
  </si>
  <si>
    <t>FAME  PERISUR  S D E RL  DE  CV</t>
  </si>
  <si>
    <t>D  1,246</t>
  </si>
  <si>
    <t>0770-TCN13</t>
  </si>
  <si>
    <t>XA06001-0006379</t>
  </si>
  <si>
    <t>OZ  AUTOMOTRIZ S  DE RL DE CV</t>
  </si>
  <si>
    <t>AM-0000800</t>
  </si>
  <si>
    <t>XA15001-0008664</t>
  </si>
  <si>
    <t>D  1,252</t>
  </si>
  <si>
    <t>AM-0000805</t>
  </si>
  <si>
    <t>XA15001-0008665</t>
  </si>
  <si>
    <t>COMPLEIVA1</t>
  </si>
  <si>
    <t>XA12005-P004243</t>
  </si>
  <si>
    <t>COMPLEMENTO IVA PROTECCION 200</t>
  </si>
  <si>
    <t>D  1,430</t>
  </si>
  <si>
    <t>0771-TCN13</t>
  </si>
  <si>
    <t>XA06001-0006380</t>
  </si>
  <si>
    <t>D  1,489</t>
  </si>
  <si>
    <t>0772-TCN13</t>
  </si>
  <si>
    <t>XA06001-0006381</t>
  </si>
  <si>
    <t>D  1,495</t>
  </si>
  <si>
    <t>0773-TCN13</t>
  </si>
  <si>
    <t>XA06001-0006382</t>
  </si>
  <si>
    <t>D  1,496</t>
  </si>
  <si>
    <t>0774-TCN13</t>
  </si>
  <si>
    <t>XA06001-0006383</t>
  </si>
  <si>
    <t>D  1,499</t>
  </si>
  <si>
    <t>0775-TCN13</t>
  </si>
  <si>
    <t>XA06001-0006384</t>
  </si>
  <si>
    <t>D  1,500</t>
  </si>
  <si>
    <t>0776-TCN13</t>
  </si>
  <si>
    <t>XA06001-0006385</t>
  </si>
  <si>
    <t>D  1,501</t>
  </si>
  <si>
    <t>0777-TCN13</t>
  </si>
  <si>
    <t>XA06001-0006386</t>
  </si>
  <si>
    <t>D  1,502</t>
  </si>
  <si>
    <t>0778-TCN13</t>
  </si>
  <si>
    <t>XA06001-0006387</t>
  </si>
  <si>
    <t>D  1,512</t>
  </si>
  <si>
    <t>0779-TCN13</t>
  </si>
  <si>
    <t>XA06001-0006391</t>
  </si>
  <si>
    <t>D  1,514</t>
  </si>
  <si>
    <t>0780-TCN13</t>
  </si>
  <si>
    <t>XA06001-0006392</t>
  </si>
  <si>
    <t>D  1,529</t>
  </si>
  <si>
    <t>0781-TCN13</t>
  </si>
  <si>
    <t>XA06001-0006393</t>
  </si>
  <si>
    <t>D  1,531</t>
  </si>
  <si>
    <t>0782-TCN13</t>
  </si>
  <si>
    <t>XA06001-0006394</t>
  </si>
  <si>
    <t>D  1,533</t>
  </si>
  <si>
    <t>0783-TCN13</t>
  </si>
  <si>
    <t>XA06001-0006395</t>
  </si>
  <si>
    <t>D  1,557</t>
  </si>
  <si>
    <t>0784-TCN13</t>
  </si>
  <si>
    <t>XA06001-0006396</t>
  </si>
  <si>
    <t>CEVER  TOLUCA S DE  RL DE CV</t>
  </si>
  <si>
    <t>D  1,660</t>
  </si>
  <si>
    <t>0785-TCN13</t>
  </si>
  <si>
    <t>XA06001-0006397</t>
  </si>
  <si>
    <t>D  1,661</t>
  </si>
  <si>
    <t>0786-TCN13</t>
  </si>
  <si>
    <t>XA06001-0006398</t>
  </si>
  <si>
    <t>D  1,662</t>
  </si>
  <si>
    <t>0787-TCN13</t>
  </si>
  <si>
    <t>XA06001-0006399</t>
  </si>
  <si>
    <t>0788-TCN13</t>
  </si>
  <si>
    <t>XA06001-0006400</t>
  </si>
  <si>
    <t>0790-TCN13</t>
  </si>
  <si>
    <t>XA06001-0006401</t>
  </si>
  <si>
    <t>D  1,681</t>
  </si>
  <si>
    <t>0789-TCN13</t>
  </si>
  <si>
    <t>XA06001-0006402</t>
  </si>
  <si>
    <t>D  1,695</t>
  </si>
  <si>
    <t>0791-TCN13</t>
  </si>
  <si>
    <t>XA06001-0006403</t>
  </si>
  <si>
    <t>ALECSA  PACHUCA  S DE  RL DE CV</t>
  </si>
  <si>
    <t>NA21001-0017747</t>
  </si>
  <si>
    <t>VIATICOS SLP DIANA JUAREZ</t>
  </si>
  <si>
    <t>D  1,851</t>
  </si>
  <si>
    <t>NA21001-0017748</t>
  </si>
  <si>
    <t>VIATICOS JORGE ALBERTO RAMIREZ</t>
  </si>
  <si>
    <t>NA21001-0017749</t>
  </si>
  <si>
    <t>VIATICOS SLP 26 AL 28 JUN</t>
  </si>
  <si>
    <t>D  1,853</t>
  </si>
  <si>
    <t>NA21001-0017750</t>
  </si>
  <si>
    <t>VIATICOS 15 Y 16 SANTA FE</t>
  </si>
  <si>
    <t>XD06001-0000654</t>
  </si>
  <si>
    <t>0792-TCN13</t>
  </si>
  <si>
    <t>XA06001-0006404</t>
  </si>
  <si>
    <t>XD06001-0000655</t>
  </si>
  <si>
    <t>XA06001-0006405</t>
  </si>
  <si>
    <t>CALIDAD  DE  TABASCO S  DE RL DE CV</t>
  </si>
  <si>
    <t>XD06001-0000656</t>
  </si>
  <si>
    <t>AM-0000815</t>
  </si>
  <si>
    <t>XA12001-P004285</t>
  </si>
  <si>
    <t>BAJA: LJIMENEZ:QUERETARO MOTORS, SA</t>
  </si>
  <si>
    <t>XA12001-P004286</t>
  </si>
  <si>
    <t>0793-TCN13</t>
  </si>
  <si>
    <t>XA06001-0006406</t>
  </si>
  <si>
    <t>AUTOMOTRIZ OAXACA DE ANTEQUERA S DE</t>
  </si>
  <si>
    <t>0794-TCN13</t>
  </si>
  <si>
    <t>XA06001-0006407</t>
  </si>
  <si>
    <t>0795-TCN13</t>
  </si>
  <si>
    <t>XA06001-0006408</t>
  </si>
  <si>
    <t>PREMIER DE  ORIENTE S DE  RL DE CV</t>
  </si>
  <si>
    <t>0796-TCN13</t>
  </si>
  <si>
    <t>XA06001-0006409</t>
  </si>
  <si>
    <t>PROMOTORA AUTOMOTRIZ DE  IRAPUATO</t>
  </si>
  <si>
    <t>D  2,166</t>
  </si>
  <si>
    <t>0797-TCN13</t>
  </si>
  <si>
    <t>XA06001-0006410</t>
  </si>
  <si>
    <t>OZ AUTOMOTRIZ S  DE  RL DE  CV</t>
  </si>
  <si>
    <t>0798-TCN13</t>
  </si>
  <si>
    <t>XA06001-0006411</t>
  </si>
  <si>
    <t>CCD,AUTOSALES  PUERTO VALLARTA</t>
  </si>
  <si>
    <t>D  2,174</t>
  </si>
  <si>
    <t>0799-TCN13</t>
  </si>
  <si>
    <t>XA06001-0006412</t>
  </si>
  <si>
    <t>VALOR FARRERA AUTOMOTRIZ S DE RL DE</t>
  </si>
  <si>
    <t>D  2,199</t>
  </si>
  <si>
    <t>0800-TCN13</t>
  </si>
  <si>
    <t>XA06001-0006413</t>
  </si>
  <si>
    <t>PROMOTORA AUTOMOTRIZ DE  SANTA  FE</t>
  </si>
  <si>
    <t>D  2,220</t>
  </si>
  <si>
    <t>ARRENJULIO</t>
  </si>
  <si>
    <t>XA15007-0008785</t>
  </si>
  <si>
    <t>D  2,221</t>
  </si>
  <si>
    <t>XA15007-0008786</t>
  </si>
  <si>
    <t>D  2,290</t>
  </si>
  <si>
    <t>NA21001-0017801</t>
  </si>
  <si>
    <t>COMISIONES BANAMEX JUL 2013</t>
  </si>
  <si>
    <t>D  2,292</t>
  </si>
  <si>
    <t>NA21001-0017803</t>
  </si>
  <si>
    <t>COMISIONES HSBC JULIO 2013</t>
  </si>
  <si>
    <t>D  2,294</t>
  </si>
  <si>
    <t>NA21001-0017805</t>
  </si>
  <si>
    <t>COMISIONES SCOTIABANK JULIO 20</t>
  </si>
  <si>
    <t>D  2,296</t>
  </si>
  <si>
    <t>NA21001-0017807</t>
  </si>
  <si>
    <t>COMISIONES JULIO 2013 BANBAJIO</t>
  </si>
  <si>
    <t>D  2,297</t>
  </si>
  <si>
    <t>NA21001-0017808</t>
  </si>
  <si>
    <t>COMISIONES BANORTE JULIO 2013</t>
  </si>
  <si>
    <t>D  2,301</t>
  </si>
  <si>
    <t>NA21001-0017812</t>
  </si>
  <si>
    <t>COMISIONES JUL 2013 SANTANDER</t>
  </si>
  <si>
    <t>D  2,302</t>
  </si>
  <si>
    <t>NA21001-0000004</t>
  </si>
  <si>
    <t>LJIMENEZ:COMISIONES BANCOMER JUL 20</t>
  </si>
  <si>
    <t>D  2,305</t>
  </si>
  <si>
    <t>NA21001-0017815</t>
  </si>
  <si>
    <t>COMISIONES AMEX JULIO 2013</t>
  </si>
  <si>
    <t>D  2,312</t>
  </si>
  <si>
    <t>CH-12893</t>
  </si>
  <si>
    <t>NA21001-0017821</t>
  </si>
  <si>
    <t>TOYOTA MOTOS SALES DE MEXICO</t>
  </si>
  <si>
    <t>D  2,316</t>
  </si>
  <si>
    <t>EMBARQ 239</t>
  </si>
  <si>
    <t>NA21001-0017823</t>
  </si>
  <si>
    <t>LJIMENEZ:EMBARQUE 239</t>
  </si>
  <si>
    <t>D  2,332</t>
  </si>
  <si>
    <t>P004152</t>
  </si>
  <si>
    <t>NA21001-0017859</t>
  </si>
  <si>
    <t>AUTOSERVICIO GASHR SA DE CV</t>
  </si>
  <si>
    <t>D  2,334</t>
  </si>
  <si>
    <t>P004154</t>
  </si>
  <si>
    <t>NA21001-0017861</t>
  </si>
  <si>
    <t>D  2,335</t>
  </si>
  <si>
    <t>NA21001-0017862</t>
  </si>
  <si>
    <t>VEGMAR PINTURAS SA DE CV</t>
  </si>
  <si>
    <t>D  2,336</t>
  </si>
  <si>
    <t>NA21001-0017863</t>
  </si>
  <si>
    <t>ARTURO JAVIER RICO HDZ.F-4157</t>
  </si>
  <si>
    <t>D  2,338</t>
  </si>
  <si>
    <t>P004167</t>
  </si>
  <si>
    <t>NA21001-0017865</t>
  </si>
  <si>
    <t>COMERCIALIZADORA ALEXA SA DE C</t>
  </si>
  <si>
    <t>D  2,340</t>
  </si>
  <si>
    <t>P004169</t>
  </si>
  <si>
    <t>NA21001-0017867</t>
  </si>
  <si>
    <t>D  2,342</t>
  </si>
  <si>
    <t>P004171</t>
  </si>
  <si>
    <t>NA21001-0017869</t>
  </si>
  <si>
    <t>SERVICIO BASE AEREA SA DE CV</t>
  </si>
  <si>
    <t>D  2,344</t>
  </si>
  <si>
    <t>P004173</t>
  </si>
  <si>
    <t>NA21001-0017871</t>
  </si>
  <si>
    <t>D  2,346</t>
  </si>
  <si>
    <t>P004175</t>
  </si>
  <si>
    <t>NA21001-0017873</t>
  </si>
  <si>
    <t>DISTRIBUIDORA ROESMA SA DE CV</t>
  </si>
  <si>
    <t>D  2,348</t>
  </si>
  <si>
    <t>P004177</t>
  </si>
  <si>
    <t>NA21001-0017875</t>
  </si>
  <si>
    <t>OPERADORA KAMERUN SA DE CV</t>
  </si>
  <si>
    <t>D  2,349</t>
  </si>
  <si>
    <t>NA21001-0017876</t>
  </si>
  <si>
    <t>ABASTECEDORA LA MORENITA SA DE</t>
  </si>
  <si>
    <t>D  2,351</t>
  </si>
  <si>
    <t>P004180</t>
  </si>
  <si>
    <t>NA21001-0017878</t>
  </si>
  <si>
    <t>TRASLADO CASETAS 0739-TCN13</t>
  </si>
  <si>
    <t>D  2,353</t>
  </si>
  <si>
    <t>P004182</t>
  </si>
  <si>
    <t>NA21001-0017880</t>
  </si>
  <si>
    <t>D  2,355</t>
  </si>
  <si>
    <t>P004184</t>
  </si>
  <si>
    <t>NA21001-0017882</t>
  </si>
  <si>
    <t>SERV.LAS JUNTAS Y AUTOSERVICIO</t>
  </si>
  <si>
    <t>D  2,357</t>
  </si>
  <si>
    <t>P004186</t>
  </si>
  <si>
    <t>NA21001-0017884</t>
  </si>
  <si>
    <t>D  2,359</t>
  </si>
  <si>
    <t>P004188</t>
  </si>
  <si>
    <t>NA21001-0017886</t>
  </si>
  <si>
    <t>D  2,361</t>
  </si>
  <si>
    <t>P004190</t>
  </si>
  <si>
    <t>NA21001-0017888</t>
  </si>
  <si>
    <t>D  2,363</t>
  </si>
  <si>
    <t>P004192</t>
  </si>
  <si>
    <t>NA21001-0017890</t>
  </si>
  <si>
    <t>D  2,365</t>
  </si>
  <si>
    <t>P004194</t>
  </si>
  <si>
    <t>NA21001-0017892</t>
  </si>
  <si>
    <t>PETROMAX SA DE CV</t>
  </si>
  <si>
    <t>D  2,367</t>
  </si>
  <si>
    <t>NA21001-0017894</t>
  </si>
  <si>
    <t>ESTACIONES DE SERVICIO SA DE C</t>
  </si>
  <si>
    <t>D  2,368</t>
  </si>
  <si>
    <t>P004198</t>
  </si>
  <si>
    <t>NA21001-0017895</t>
  </si>
  <si>
    <t>OURO PRETO SA DE CV</t>
  </si>
  <si>
    <t>D  2,370</t>
  </si>
  <si>
    <t>P004199</t>
  </si>
  <si>
    <t>NA21001-0017897</t>
  </si>
  <si>
    <t>GASOLINERA DON JOSE SA DE CV</t>
  </si>
  <si>
    <t>D  2,371</t>
  </si>
  <si>
    <t>P004301</t>
  </si>
  <si>
    <t>NA21001-0017898</t>
  </si>
  <si>
    <t>SERVICIO LAS JUNTAS SA DE CV</t>
  </si>
  <si>
    <t>D  2,373</t>
  </si>
  <si>
    <t>P004302</t>
  </si>
  <si>
    <t>NA21001-0017900</t>
  </si>
  <si>
    <t>D  2,375</t>
  </si>
  <si>
    <t>P004304</t>
  </si>
  <si>
    <t>NA21001-0017902</t>
  </si>
  <si>
    <t>D  2,376</t>
  </si>
  <si>
    <t>P004306</t>
  </si>
  <si>
    <t>NA21001-0017903</t>
  </si>
  <si>
    <t>SERVICIO JACARANDA SA DE CV</t>
  </si>
  <si>
    <t>D  2,378</t>
  </si>
  <si>
    <t>NA21001-0017905</t>
  </si>
  <si>
    <t>ESPONJAS F-B188</t>
  </si>
  <si>
    <t>D  2,380</t>
  </si>
  <si>
    <t>NA21001-0017907</t>
  </si>
  <si>
    <t>RESTAURANTES EXCLUSIVOS DEL BA</t>
  </si>
  <si>
    <t>D  2,381</t>
  </si>
  <si>
    <t>NA21001-0017908</t>
  </si>
  <si>
    <t>D  2,382</t>
  </si>
  <si>
    <t>NA21001-0017909</t>
  </si>
  <si>
    <t>SANBORN HERMANOS SA</t>
  </si>
  <si>
    <t>D  2,386</t>
  </si>
  <si>
    <t>P004322</t>
  </si>
  <si>
    <t>NA21001-0017913</t>
  </si>
  <si>
    <t>GRUPO OCTANO SA DE CV</t>
  </si>
  <si>
    <t>D  2,388</t>
  </si>
  <si>
    <t>P004324</t>
  </si>
  <si>
    <t>NA21001-0017915</t>
  </si>
  <si>
    <t>SAMUEL RICO RAMIREZINV.0965-TC</t>
  </si>
  <si>
    <t>D  2,390</t>
  </si>
  <si>
    <t>P004326</t>
  </si>
  <si>
    <t>NA21001-0017917</t>
  </si>
  <si>
    <t>D  2,392</t>
  </si>
  <si>
    <t>P004328</t>
  </si>
  <si>
    <t>NA21001-0017919</t>
  </si>
  <si>
    <t>D  2,394</t>
  </si>
  <si>
    <t>P004330</t>
  </si>
  <si>
    <t>NA21001-0017921</t>
  </si>
  <si>
    <t>AUTOSERVICIO ANGELOPOLIS SA DE</t>
  </si>
  <si>
    <t>D  2,396</t>
  </si>
  <si>
    <t>P004332</t>
  </si>
  <si>
    <t>NA21001-0017923</t>
  </si>
  <si>
    <t>D  2,398</t>
  </si>
  <si>
    <t>P004334</t>
  </si>
  <si>
    <t>NA21001-0017925</t>
  </si>
  <si>
    <t>SERVICIO FUGAS DE TEXCOCO SA D</t>
  </si>
  <si>
    <t>D  2,401</t>
  </si>
  <si>
    <t>NA21001-0017928</t>
  </si>
  <si>
    <t>GRUPO QL SA DE CV</t>
  </si>
  <si>
    <t>D  2,403</t>
  </si>
  <si>
    <t>P004338</t>
  </si>
  <si>
    <t>NA21001-0017930</t>
  </si>
  <si>
    <t>D  2,405</t>
  </si>
  <si>
    <t>P004340</t>
  </si>
  <si>
    <t>NA21001-0017932</t>
  </si>
  <si>
    <t>D  2,406</t>
  </si>
  <si>
    <t>P004342</t>
  </si>
  <si>
    <t>NA21001-0017933</t>
  </si>
  <si>
    <t>ULTRA SERVICIO LOMAS SA DE CV</t>
  </si>
  <si>
    <t>D  2,408</t>
  </si>
  <si>
    <t>P004343</t>
  </si>
  <si>
    <t>NA21001-0017935</t>
  </si>
  <si>
    <t>D  2,410</t>
  </si>
  <si>
    <t>P004345</t>
  </si>
  <si>
    <t>NA21001-0017937</t>
  </si>
  <si>
    <t>D  2,412</t>
  </si>
  <si>
    <t>P004347</t>
  </si>
  <si>
    <t>NA21001-0017939</t>
  </si>
  <si>
    <t>D  2,416</t>
  </si>
  <si>
    <t>P004350</t>
  </si>
  <si>
    <t>NA21001-0017942</t>
  </si>
  <si>
    <t>ESTACION PALMA GORDA SA DE CV</t>
  </si>
  <si>
    <t>D  2,418</t>
  </si>
  <si>
    <t>NA21001-0017944</t>
  </si>
  <si>
    <t>DEA GARCIA F-2285 FUNIGACION</t>
  </si>
  <si>
    <t>D  2,420</t>
  </si>
  <si>
    <t>NA21001-0017946</t>
  </si>
  <si>
    <t>D  2,423</t>
  </si>
  <si>
    <t>NA21001-0017949</t>
  </si>
  <si>
    <t>D  2,426</t>
  </si>
  <si>
    <t>NA21001-0017952</t>
  </si>
  <si>
    <t>LUIS ARMANDO MENDEZ REYNA PAPE</t>
  </si>
  <si>
    <t>D  2,427</t>
  </si>
  <si>
    <t>NA21001-0017953</t>
  </si>
  <si>
    <t>RESTAURANTES CALIFORNIA SA DE</t>
  </si>
  <si>
    <t>D  2,428</t>
  </si>
  <si>
    <t>NA21001-0017954</t>
  </si>
  <si>
    <t>AUDATEX LTN DE RL DE CV</t>
  </si>
  <si>
    <t>D  2,429</t>
  </si>
  <si>
    <t>NA21001-0017955</t>
  </si>
  <si>
    <t>D  2,431</t>
  </si>
  <si>
    <t>NA21001-0017957</t>
  </si>
  <si>
    <t>AVALOS MENDEZ FRANCISCO JAVIER</t>
  </si>
  <si>
    <t>D  2,432</t>
  </si>
  <si>
    <t>NA21001-0017958</t>
  </si>
  <si>
    <t>D  2,433</t>
  </si>
  <si>
    <t>NA21001-0017959</t>
  </si>
  <si>
    <t>ALEJANDRO LOPEZ NEGRETE F-5777</t>
  </si>
  <si>
    <t>D  2,434</t>
  </si>
  <si>
    <t>NA21001-0017960</t>
  </si>
  <si>
    <t>D  2,436</t>
  </si>
  <si>
    <t>NA21001-0017962</t>
  </si>
  <si>
    <t>D  2,438</t>
  </si>
  <si>
    <t>NA21001-0017964</t>
  </si>
  <si>
    <t>D  2,439</t>
  </si>
  <si>
    <t>NA21001-0017965</t>
  </si>
  <si>
    <t>D  2,444</t>
  </si>
  <si>
    <t>NA21001-0017970</t>
  </si>
  <si>
    <t>D  2,445</t>
  </si>
  <si>
    <t>NA21001-0017971</t>
  </si>
  <si>
    <t>D  2,446</t>
  </si>
  <si>
    <t>NA21001-0017972</t>
  </si>
  <si>
    <t>TOMAS SOLORZANO BRINGAS F-1864</t>
  </si>
  <si>
    <t>D  2,447</t>
  </si>
  <si>
    <t>NA21001-0017973</t>
  </si>
  <si>
    <t>D  2,448</t>
  </si>
  <si>
    <t>NA21001-0017974</t>
  </si>
  <si>
    <t>D  2,450</t>
  </si>
  <si>
    <t>NA21001-0017976</t>
  </si>
  <si>
    <t>D  2,455</t>
  </si>
  <si>
    <t>NA21001-0017981</t>
  </si>
  <si>
    <t>JUAN CARLOS AGUILA ESTRADA F-5</t>
  </si>
  <si>
    <t>D  2,457</t>
  </si>
  <si>
    <t>NA21001-0017983</t>
  </si>
  <si>
    <t>D  2,458</t>
  </si>
  <si>
    <t>NA21001-0017984</t>
  </si>
  <si>
    <t>D  2,459</t>
  </si>
  <si>
    <t>NA21001-0017985</t>
  </si>
  <si>
    <t>D  2,460</t>
  </si>
  <si>
    <t>NA21001-0017986</t>
  </si>
  <si>
    <t>D  2,462</t>
  </si>
  <si>
    <t>P004401</t>
  </si>
  <si>
    <t>NA21001-0017988</t>
  </si>
  <si>
    <t>SERVICIO AGUA JUMAPA</t>
  </si>
  <si>
    <t>D  2,464</t>
  </si>
  <si>
    <t>NA21001-0017990</t>
  </si>
  <si>
    <t>D  2,467</t>
  </si>
  <si>
    <t>NA21001-0017991</t>
  </si>
  <si>
    <t>TOMAS SOLORZANO BRINGAS F18746</t>
  </si>
  <si>
    <t>D  2,468</t>
  </si>
  <si>
    <t>NA21001-0017992</t>
  </si>
  <si>
    <t>TOMAS SOLORZANO BRINGAS F18743</t>
  </si>
  <si>
    <t>D  2,469</t>
  </si>
  <si>
    <t>NA21001-0017993</t>
  </si>
  <si>
    <t>D  2,473</t>
  </si>
  <si>
    <t>NA21001-0017997</t>
  </si>
  <si>
    <t>D  2,474</t>
  </si>
  <si>
    <t>NA21001-0017998</t>
  </si>
  <si>
    <t>OXXO EXPRESS SA CV VARIOS</t>
  </si>
  <si>
    <t>D  2,477</t>
  </si>
  <si>
    <t>NA21001-0018001</t>
  </si>
  <si>
    <t>ARMANDO DURAN MEJIA F-797</t>
  </si>
  <si>
    <t>D  2,481</t>
  </si>
  <si>
    <t>NA21001-0018005</t>
  </si>
  <si>
    <t>D  2,483</t>
  </si>
  <si>
    <t>NA21001-0018007</t>
  </si>
  <si>
    <t>DISTRIBUIDORA DE TORNILLOS SA</t>
  </si>
  <si>
    <t>D  2,485</t>
  </si>
  <si>
    <t>NA21001-0018009</t>
  </si>
  <si>
    <t>D  2,488</t>
  </si>
  <si>
    <t>NA21001-0018012</t>
  </si>
  <si>
    <t>D  2,489</t>
  </si>
  <si>
    <t>NA21001-0018013</t>
  </si>
  <si>
    <t>D  2,490</t>
  </si>
  <si>
    <t>NA21001-0018014</t>
  </si>
  <si>
    <t>D  2,491</t>
  </si>
  <si>
    <t>NA21001-0018015</t>
  </si>
  <si>
    <t>D  2,492</t>
  </si>
  <si>
    <t>NA21001-0018016</t>
  </si>
  <si>
    <t>CASETAS GERENCIA</t>
  </si>
  <si>
    <t>D  2,494</t>
  </si>
  <si>
    <t>NA21001-0018018</t>
  </si>
  <si>
    <t>D  2,495</t>
  </si>
  <si>
    <t>NA21001-0018019</t>
  </si>
  <si>
    <t>D  2,496</t>
  </si>
  <si>
    <t>R00076</t>
  </si>
  <si>
    <t>NA21001-0018020</t>
  </si>
  <si>
    <t>MORA SOLANO NICOLAS F-0699</t>
  </si>
  <si>
    <t>D  2,497</t>
  </si>
  <si>
    <t>S000584</t>
  </si>
  <si>
    <t>NA21001-0018021</t>
  </si>
  <si>
    <t>D  2,498</t>
  </si>
  <si>
    <t>S000586</t>
  </si>
  <si>
    <t>NA21001-0018022</t>
  </si>
  <si>
    <t>MARTINEZ CASTILLO TANIA GABRIE</t>
  </si>
  <si>
    <t>D  2,499</t>
  </si>
  <si>
    <t>S000587</t>
  </si>
  <si>
    <t>NA21001-0018023</t>
  </si>
  <si>
    <t>D  2,500</t>
  </si>
  <si>
    <t>S000589</t>
  </si>
  <si>
    <t>NA21001-0018024</t>
  </si>
  <si>
    <t>DURAN MEJIA ARMANDO F-0798</t>
  </si>
  <si>
    <t>D  2,501</t>
  </si>
  <si>
    <t>S000595</t>
  </si>
  <si>
    <t>NA21001-0018025</t>
  </si>
  <si>
    <t>DURAN MEJIA ARMANDO F-0805</t>
  </si>
  <si>
    <t>D  2,502</t>
  </si>
  <si>
    <t>S000602</t>
  </si>
  <si>
    <t>NA21001-0018026</t>
  </si>
  <si>
    <t>DURAN MEJIA ARMANDO F-0822</t>
  </si>
  <si>
    <t>D  2,503</t>
  </si>
  <si>
    <t>S000603</t>
  </si>
  <si>
    <t>NA21001-0018027</t>
  </si>
  <si>
    <t>D  2,504</t>
  </si>
  <si>
    <t>S000604</t>
  </si>
  <si>
    <t>NA21001-0018028</t>
  </si>
  <si>
    <t>D  2,525</t>
  </si>
  <si>
    <t>CH-12755</t>
  </si>
  <si>
    <t>XD31001-0012755</t>
  </si>
  <si>
    <t>CH-12756</t>
  </si>
  <si>
    <t>XD31001-0012756</t>
  </si>
  <si>
    <t>CH-12770</t>
  </si>
  <si>
    <t>XD31001-0012770</t>
  </si>
  <si>
    <t>CH-12762</t>
  </si>
  <si>
    <t>XD31001-0012762</t>
  </si>
  <si>
    <t>T-307</t>
  </si>
  <si>
    <t>XD31011-0000307</t>
  </si>
  <si>
    <t>T-308</t>
  </si>
  <si>
    <t>XD31011-0000308</t>
  </si>
  <si>
    <t>T-325</t>
  </si>
  <si>
    <t>XD31011-0000625</t>
  </si>
  <si>
    <t>T-326</t>
  </si>
  <si>
    <t>XD31011-0000626</t>
  </si>
  <si>
    <t>T-309</t>
  </si>
  <si>
    <t>XD31011-0000309</t>
  </si>
  <si>
    <t>T-627</t>
  </si>
  <si>
    <t>XD31011-0000627</t>
  </si>
  <si>
    <t>T-628</t>
  </si>
  <si>
    <t>XD31011-0000628</t>
  </si>
  <si>
    <t>T-629</t>
  </si>
  <si>
    <t>XD31011-0000629</t>
  </si>
  <si>
    <t>T-630</t>
  </si>
  <si>
    <t>XD31011-0000630</t>
  </si>
  <si>
    <t>T-310</t>
  </si>
  <si>
    <t>XD31011-0000310</t>
  </si>
  <si>
    <t>T-311</t>
  </si>
  <si>
    <t>XD31011-0000311</t>
  </si>
  <si>
    <t>T-631</t>
  </si>
  <si>
    <t>XD31011-0000631</t>
  </si>
  <si>
    <t>CH-12787</t>
  </si>
  <si>
    <t>XD31001-0012787</t>
  </si>
  <si>
    <t>CH-12788</t>
  </si>
  <si>
    <t>XD31001-0012788</t>
  </si>
  <si>
    <t>CH-12782</t>
  </si>
  <si>
    <t>XD31001-0012782</t>
  </si>
  <si>
    <t>CH-12818</t>
  </si>
  <si>
    <t>XD31001-0012818</t>
  </si>
  <si>
    <t>E     68</t>
  </si>
  <si>
    <t>CH-12819</t>
  </si>
  <si>
    <t>XD31001-0012819</t>
  </si>
  <si>
    <t>CH-12808</t>
  </si>
  <si>
    <t>XD31001-0012808</t>
  </si>
  <si>
    <t>CH-12809</t>
  </si>
  <si>
    <t>XD31001-0012809</t>
  </si>
  <si>
    <t>CH-12750</t>
  </si>
  <si>
    <t>XD31001-0012750</t>
  </si>
  <si>
    <t>CH-12778</t>
  </si>
  <si>
    <t>XD31001-0012778</t>
  </si>
  <si>
    <t>T-312</t>
  </si>
  <si>
    <t>XD31011-0000312</t>
  </si>
  <si>
    <t>T-632</t>
  </si>
  <si>
    <t>XD31011-0000632</t>
  </si>
  <si>
    <t>T-633</t>
  </si>
  <si>
    <t>XD31011-0000633</t>
  </si>
  <si>
    <t>T-634</t>
  </si>
  <si>
    <t>XD31011-0000634</t>
  </si>
  <si>
    <t>T-635</t>
  </si>
  <si>
    <t>XD31011-0000635</t>
  </si>
  <si>
    <t>T-636</t>
  </si>
  <si>
    <t>XD31011-0000636</t>
  </si>
  <si>
    <t>T-637</t>
  </si>
  <si>
    <t>XD31011-0000637</t>
  </si>
  <si>
    <t>T-638</t>
  </si>
  <si>
    <t>XD31011-0000638</t>
  </si>
  <si>
    <t>T-639</t>
  </si>
  <si>
    <t>XD31011-0000639</t>
  </si>
  <si>
    <t>T-640</t>
  </si>
  <si>
    <t>XD31011-0000640</t>
  </si>
  <si>
    <t>LJIMENEZ:AUTOPARTES HIDRAULICAS SA</t>
  </si>
  <si>
    <t>T-313</t>
  </si>
  <si>
    <t>XD31011-0000313</t>
  </si>
  <si>
    <t>BAJA: JC IMAGEN AUTOMOTRIZ, S.A. DE</t>
  </si>
  <si>
    <t>T-314</t>
  </si>
  <si>
    <t>XD31011-0000314</t>
  </si>
  <si>
    <t>CH-12822</t>
  </si>
  <si>
    <t>XD31001-0012822</t>
  </si>
  <si>
    <t>T-643</t>
  </si>
  <si>
    <t>XD31011-0000643</t>
  </si>
  <si>
    <t>T-644</t>
  </si>
  <si>
    <t>XD31011-0000644</t>
  </si>
  <si>
    <t>T-645</t>
  </si>
  <si>
    <t>XD31011-0000645</t>
  </si>
  <si>
    <t>T-646</t>
  </si>
  <si>
    <t>XD31011-0000646</t>
  </si>
  <si>
    <t>T-647</t>
  </si>
  <si>
    <t>XD31011-0000647</t>
  </si>
  <si>
    <t>T-649</t>
  </si>
  <si>
    <t>XD31011-0000649</t>
  </si>
  <si>
    <t>T-651</t>
  </si>
  <si>
    <t>XD31011-0000651</t>
  </si>
  <si>
    <t>T-315</t>
  </si>
  <si>
    <t>XD31011-0000315</t>
  </si>
  <si>
    <t>CH-12831</t>
  </si>
  <si>
    <t>XD31001-0012831</t>
  </si>
  <si>
    <t>E    138</t>
  </si>
  <si>
    <t>CH-12839</t>
  </si>
  <si>
    <t>XD31001-0012839</t>
  </si>
  <si>
    <t>MAGDALENO ROJAS JONATHAN</t>
  </si>
  <si>
    <t>E    140</t>
  </si>
  <si>
    <t>CH-12840</t>
  </si>
  <si>
    <t>XD31001-0012840</t>
  </si>
  <si>
    <t>PREMIER DE ORIENTE MAZATLAN S DE RL</t>
  </si>
  <si>
    <t>CH-12841</t>
  </si>
  <si>
    <t>XD31001-0012841</t>
  </si>
  <si>
    <t>CH-12842</t>
  </si>
  <si>
    <t>XD31001-0012842</t>
  </si>
  <si>
    <t>CH-12843</t>
  </si>
  <si>
    <t>XD31001-0012843</t>
  </si>
  <si>
    <t>CH-12844</t>
  </si>
  <si>
    <t>XD31001-0012844</t>
  </si>
  <si>
    <t>CH-12845</t>
  </si>
  <si>
    <t>XD31001-0012845</t>
  </si>
  <si>
    <t>CH-12847</t>
  </si>
  <si>
    <t>XD31001-0012847</t>
  </si>
  <si>
    <t>CH-12848</t>
  </si>
  <si>
    <t>XD31001-0012848</t>
  </si>
  <si>
    <t>CH-12864</t>
  </si>
  <si>
    <t>XD31001-0012864</t>
  </si>
  <si>
    <t>T-316</t>
  </si>
  <si>
    <t>XD31011-0000316</t>
  </si>
  <si>
    <t>E    176</t>
  </si>
  <si>
    <t>T-653</t>
  </si>
  <si>
    <t>XD31011-0000653</t>
  </si>
  <si>
    <t>T-654</t>
  </si>
  <si>
    <t>XD31011-0000654</t>
  </si>
  <si>
    <t>T-317</t>
  </si>
  <si>
    <t>XD31011-0000317</t>
  </si>
  <si>
    <t>T-318</t>
  </si>
  <si>
    <t>XD31011-0000318</t>
  </si>
  <si>
    <t>T-655</t>
  </si>
  <si>
    <t>XD31011-0000655</t>
  </si>
  <si>
    <t>TRASLADOS DINASTIAS SA DE CV</t>
  </si>
  <si>
    <t>T-656</t>
  </si>
  <si>
    <t>XD31011-0000656</t>
  </si>
  <si>
    <t>CARROCERIAS EL FUERTE S DE RL DE CV</t>
  </si>
  <si>
    <t>E    201</t>
  </si>
  <si>
    <t>CH-12878</t>
  </si>
  <si>
    <t>XD31001-0012878</t>
  </si>
  <si>
    <t>CH-12880</t>
  </si>
  <si>
    <t>XD31001-0012880</t>
  </si>
  <si>
    <t>CH-12881</t>
  </si>
  <si>
    <t>XD31001-0012881</t>
  </si>
  <si>
    <t>CH-12886</t>
  </si>
  <si>
    <t>XD31001-0012886</t>
  </si>
  <si>
    <t>T-319</t>
  </si>
  <si>
    <t>XD31011-0000319</t>
  </si>
  <si>
    <t>T-320</t>
  </si>
  <si>
    <t>XD31011-0000320</t>
  </si>
  <si>
    <t>T-657</t>
  </si>
  <si>
    <t>XD31011-0000657</t>
  </si>
  <si>
    <t>T-658</t>
  </si>
  <si>
    <t>XD31011-0000658</t>
  </si>
  <si>
    <t>T-321</t>
  </si>
  <si>
    <t>XD31011-0000321</t>
  </si>
  <si>
    <t>T-659</t>
  </si>
  <si>
    <t>XD31011-0000659</t>
  </si>
  <si>
    <t>T-660</t>
  </si>
  <si>
    <t>XD31011-0000660</t>
  </si>
  <si>
    <t>T-661</t>
  </si>
  <si>
    <t>XD31011-0000661</t>
  </si>
  <si>
    <t>T-663</t>
  </si>
  <si>
    <t>XD31011-0000663</t>
  </si>
  <si>
    <t>T-664</t>
  </si>
  <si>
    <t>XD31011-0000664</t>
  </si>
  <si>
    <t>T-666</t>
  </si>
  <si>
    <t>XD31011-0000666</t>
  </si>
  <si>
    <t>T-667</t>
  </si>
  <si>
    <t>XD31011-0000667</t>
  </si>
  <si>
    <t>CH-12832</t>
  </si>
  <si>
    <t>XD31001-0012832</t>
  </si>
  <si>
    <t>E    237</t>
  </si>
  <si>
    <t>CH-12855</t>
  </si>
  <si>
    <t>XD31001-0012855</t>
  </si>
  <si>
    <t>COMERCIAL DEL CENTRO LUCCA SA DE CV</t>
  </si>
  <si>
    <t>T-668</t>
  </si>
  <si>
    <t>XD31011-0000668</t>
  </si>
  <si>
    <t>CH-12884</t>
  </si>
  <si>
    <t>XD31001-0012884</t>
  </si>
  <si>
    <t>T-679</t>
  </si>
  <si>
    <t>XD31011-0000679</t>
  </si>
  <si>
    <t>T-680</t>
  </si>
  <si>
    <t>XD31011-0000680</t>
  </si>
  <si>
    <t>CH-12836</t>
  </si>
  <si>
    <t>XD31001-0012836</t>
  </si>
  <si>
    <t>ANUNCIOS EXITOSOS EN INTERNET, S.A.</t>
  </si>
  <si>
    <t>CH-12833</t>
  </si>
  <si>
    <t>XD31001-0012833</t>
  </si>
  <si>
    <t>DRIDCO MEXICO SA DE CV</t>
  </si>
  <si>
    <t>T-323</t>
  </si>
  <si>
    <t>XD31011-0000323</t>
  </si>
  <si>
    <t>T-681</t>
  </si>
  <si>
    <t>XD31011-0000681</t>
  </si>
  <si>
    <t>I    370</t>
  </si>
  <si>
    <t>EMBARQ 207</t>
  </si>
  <si>
    <t>NA21002-0017680</t>
  </si>
  <si>
    <t>EMBARQUE NUM 207</t>
  </si>
  <si>
    <t>I    372</t>
  </si>
  <si>
    <t>EMBAR 214</t>
  </si>
  <si>
    <t>NA21002-0017681</t>
  </si>
  <si>
    <t>EMBARQUE 214</t>
  </si>
  <si>
    <t>I    373</t>
  </si>
  <si>
    <t>EMBARQ 214</t>
  </si>
  <si>
    <t>NA21002-0017682</t>
  </si>
  <si>
    <t>I    665</t>
  </si>
  <si>
    <t>EMBARQ 229</t>
  </si>
  <si>
    <t>NA21002-0017729</t>
  </si>
  <si>
    <t>EMBARQUE 229</t>
  </si>
  <si>
    <t>D     93</t>
  </si>
  <si>
    <t>0801-TCN13</t>
  </si>
  <si>
    <t>XA06001-0006414</t>
  </si>
  <si>
    <t>MEGAMOTORS  NIPPON   S  DE RL CV</t>
  </si>
  <si>
    <t>D    120</t>
  </si>
  <si>
    <t>0802-TCN13</t>
  </si>
  <si>
    <t>XA06001-0006415</t>
  </si>
  <si>
    <t>ALDEN SATELITE S DE RL DE CV</t>
  </si>
  <si>
    <t>0803-TCN13</t>
  </si>
  <si>
    <t>XA06001-0006416</t>
  </si>
  <si>
    <t>CEVER  TOLUCA   S DE RL  DE CV</t>
  </si>
  <si>
    <t>0804-TCN13</t>
  </si>
  <si>
    <t>XA06001-0006417</t>
  </si>
  <si>
    <t>PROMOTORA  AUTOMOTRIZ  DE SANTA  FE</t>
  </si>
  <si>
    <t>D    437</t>
  </si>
  <si>
    <t>0805-TCN13</t>
  </si>
  <si>
    <t>XA06001-0006418</t>
  </si>
  <si>
    <t>IVAPE18310</t>
  </si>
  <si>
    <t>XA12005-P004526</t>
  </si>
  <si>
    <t>IVA PROTECCION 18310</t>
  </si>
  <si>
    <t>D    499</t>
  </si>
  <si>
    <t>0806-TCN13</t>
  </si>
  <si>
    <t>XA06001-0006419</t>
  </si>
  <si>
    <t>D    504</t>
  </si>
  <si>
    <t>0807-TCN13</t>
  </si>
  <si>
    <t>XA06001-0006420</t>
  </si>
  <si>
    <t>0808-TCN13</t>
  </si>
  <si>
    <t>XA06001-0006421</t>
  </si>
  <si>
    <t>D    539</t>
  </si>
  <si>
    <t>0809-TCN13</t>
  </si>
  <si>
    <t>XA06001-0006422</t>
  </si>
  <si>
    <t>D    540</t>
  </si>
  <si>
    <t>0810-TCN13</t>
  </si>
  <si>
    <t>XA06001-0006423</t>
  </si>
  <si>
    <t>XD06001-0000657</t>
  </si>
  <si>
    <t>D    648</t>
  </si>
  <si>
    <t>AM-0000828</t>
  </si>
  <si>
    <t>XA15001-0008827</t>
  </si>
  <si>
    <t>0811-TCN13</t>
  </si>
  <si>
    <t>XA06001-0006424</t>
  </si>
  <si>
    <t>ALDEN QUERETARO S DE  RL DE CV</t>
  </si>
  <si>
    <t>P004454</t>
  </si>
  <si>
    <t>NA21001-0018035</t>
  </si>
  <si>
    <t>SUPER SERVICIO FERMACAR SA DE</t>
  </si>
  <si>
    <t>D    727</t>
  </si>
  <si>
    <t>P004455</t>
  </si>
  <si>
    <t>NA21001-0018037</t>
  </si>
  <si>
    <t>D    730</t>
  </si>
  <si>
    <t>P004457</t>
  </si>
  <si>
    <t>NA21001-0018039</t>
  </si>
  <si>
    <t>OPERADORA DE GASOLINERAS DEL S</t>
  </si>
  <si>
    <t>D    735</t>
  </si>
  <si>
    <t>P004459</t>
  </si>
  <si>
    <t>NA21001-0018041</t>
  </si>
  <si>
    <t>D    737</t>
  </si>
  <si>
    <t>P004461</t>
  </si>
  <si>
    <t>NA21001-0018043</t>
  </si>
  <si>
    <t>CENTRO GASOLINERO ANIMAS SA DE</t>
  </si>
  <si>
    <t>P004464</t>
  </si>
  <si>
    <t>NA21001-0018045</t>
  </si>
  <si>
    <t>D    743</t>
  </si>
  <si>
    <t>P004466</t>
  </si>
  <si>
    <t>NA21001-0018047</t>
  </si>
  <si>
    <t>AUTO SERVICIO CABALLERO SA DE</t>
  </si>
  <si>
    <t>P004470</t>
  </si>
  <si>
    <t>NA21001-0018049</t>
  </si>
  <si>
    <t>INT.INV.0785-TCN13</t>
  </si>
  <si>
    <t>P004472</t>
  </si>
  <si>
    <t>NA21001-0018050</t>
  </si>
  <si>
    <t>JUMAPA I1247201</t>
  </si>
  <si>
    <t>D    765</t>
  </si>
  <si>
    <t>NA21001-0018051</t>
  </si>
  <si>
    <t>FUMIGACION F-2329</t>
  </si>
  <si>
    <t>D    766</t>
  </si>
  <si>
    <t>NA21001-0018052</t>
  </si>
  <si>
    <t>NA21001-0018053</t>
  </si>
  <si>
    <t>LOPEZ NEGRETE ALEJANDRO</t>
  </si>
  <si>
    <t>NA21001-0018057</t>
  </si>
  <si>
    <t>MENDEZ REYNA LUIS ARMANDO</t>
  </si>
  <si>
    <t>D    772</t>
  </si>
  <si>
    <t>NA21001-0018058</t>
  </si>
  <si>
    <t>SEARS OPERADORA MEXICO SA DE C</t>
  </si>
  <si>
    <t>D    773</t>
  </si>
  <si>
    <t>NA21001-0018059</t>
  </si>
  <si>
    <t>D    775</t>
  </si>
  <si>
    <t>NA21001-0018060</t>
  </si>
  <si>
    <t>D    780</t>
  </si>
  <si>
    <t>NA21001-0018062</t>
  </si>
  <si>
    <t>D    783</t>
  </si>
  <si>
    <t>NA21001-0018064</t>
  </si>
  <si>
    <t>SOLORZANO BRINGAS TOMAS</t>
  </si>
  <si>
    <t>D    784</t>
  </si>
  <si>
    <t>NA21001-0018065</t>
  </si>
  <si>
    <t>P004488</t>
  </si>
  <si>
    <t>NA21001-0018066</t>
  </si>
  <si>
    <t>D    864</t>
  </si>
  <si>
    <t>AM-0000839</t>
  </si>
  <si>
    <t>XA15001-0008837</t>
  </si>
  <si>
    <t>D    866</t>
  </si>
  <si>
    <t>AM-0000844</t>
  </si>
  <si>
    <t>XA15001-0008838</t>
  </si>
  <si>
    <t>D    867</t>
  </si>
  <si>
    <t>0812-TCN13</t>
  </si>
  <si>
    <t>XA06001-0006425</t>
  </si>
  <si>
    <t>CCD, AUTOSALES  PUERTO VALLARTA S D</t>
  </si>
  <si>
    <t>D    874</t>
  </si>
  <si>
    <t>0813-TCN13</t>
  </si>
  <si>
    <t>XA06001-0006426</t>
  </si>
  <si>
    <t>AUTOMOTRIZ OAXACA  DE  ANTEQUERA  S</t>
  </si>
  <si>
    <t>D    945</t>
  </si>
  <si>
    <t>NA21001-0018086</t>
  </si>
  <si>
    <t>VIATICOS GASTOS 8 Y 9 AGOSTO C</t>
  </si>
  <si>
    <t>D    987</t>
  </si>
  <si>
    <t>0814-TCN13</t>
  </si>
  <si>
    <t>XA06001-0006427</t>
  </si>
  <si>
    <t>AUTOMOVILES DINAMICOS S D E RL DE C</t>
  </si>
  <si>
    <t>D  1,067</t>
  </si>
  <si>
    <t>0815-TCN13</t>
  </si>
  <si>
    <t>XA06001-0006428</t>
  </si>
  <si>
    <t>JSANCHEZ</t>
  </si>
  <si>
    <t>D  1,127</t>
  </si>
  <si>
    <t>0816-TCN13</t>
  </si>
  <si>
    <t>XA06001-0006429</t>
  </si>
  <si>
    <t>UNITED AUTO DE AGUASCALIENTES  S DE</t>
  </si>
  <si>
    <t>0817-TCN13</t>
  </si>
  <si>
    <t>XA06001-0006430</t>
  </si>
  <si>
    <t>D  1,134</t>
  </si>
  <si>
    <t>0818-TCN13</t>
  </si>
  <si>
    <t>XA06001-0006431</t>
  </si>
  <si>
    <t>D  1,330</t>
  </si>
  <si>
    <t>0819-TCN13</t>
  </si>
  <si>
    <t>XA06001-0006432</t>
  </si>
  <si>
    <t>D  1,340</t>
  </si>
  <si>
    <t>0820-TCN13</t>
  </si>
  <si>
    <t>XA06001-0006433</t>
  </si>
  <si>
    <t>SAMURAI MOTORS S DE  RL DE CV</t>
  </si>
  <si>
    <t>D  1,342</t>
  </si>
  <si>
    <t>0821-TCN13</t>
  </si>
  <si>
    <t>XA06001-0006434</t>
  </si>
  <si>
    <t>DURANGO  AUTOMOTORES S DE  RL DE CV</t>
  </si>
  <si>
    <t>D  1,360</t>
  </si>
  <si>
    <t>0822-TCN13</t>
  </si>
  <si>
    <t>XA06001-0006435</t>
  </si>
  <si>
    <t>D  1,412</t>
  </si>
  <si>
    <t>0823-TCN13</t>
  </si>
  <si>
    <t>XA06001-0006436</t>
  </si>
  <si>
    <t>D  1,481</t>
  </si>
  <si>
    <t>0824-TCN13</t>
  </si>
  <si>
    <t>XA06001-0006437</t>
  </si>
  <si>
    <t>D  1,483</t>
  </si>
  <si>
    <t>0830-TCN13</t>
  </si>
  <si>
    <t>XA06001-0006438</t>
  </si>
  <si>
    <t>D  1,484</t>
  </si>
  <si>
    <t>0825-TCN13</t>
  </si>
  <si>
    <t>XA06001-0006439</t>
  </si>
  <si>
    <t>D  1,486</t>
  </si>
  <si>
    <t>0826-TCN13</t>
  </si>
  <si>
    <t>XA06001-0006440</t>
  </si>
  <si>
    <t>D  1,487</t>
  </si>
  <si>
    <t>0827-TCN13</t>
  </si>
  <si>
    <t>XA06001-0006441</t>
  </si>
  <si>
    <t>0828-TCN13</t>
  </si>
  <si>
    <t>XA06001-0006442</t>
  </si>
  <si>
    <t>D  1,516</t>
  </si>
  <si>
    <t>AM-0000850</t>
  </si>
  <si>
    <t>XA15001-0008867</t>
  </si>
  <si>
    <t>D  1,544</t>
  </si>
  <si>
    <t>0829-TCN13</t>
  </si>
  <si>
    <t>XA06001-0006443</t>
  </si>
  <si>
    <t>0831-TCN13</t>
  </si>
  <si>
    <t>XA06001-0006445</t>
  </si>
  <si>
    <t>CCD, AUTOSALES   PUERTO VALLARTA</t>
  </si>
  <si>
    <t>0832-TCN13</t>
  </si>
  <si>
    <t>XA06001-0006446</t>
  </si>
  <si>
    <t>ALDEN  SATELITE S DE RL DE CV</t>
  </si>
  <si>
    <t>ZM-152-153</t>
  </si>
  <si>
    <t>NA21001-0018107</t>
  </si>
  <si>
    <t>CANCELACION GTOS ADMVOS</t>
  </si>
  <si>
    <t>ZM-153 CANCELACION GTOS</t>
  </si>
  <si>
    <t>ZM-154 CANCELACION GTOS</t>
  </si>
  <si>
    <t>D  1,712</t>
  </si>
  <si>
    <t>0833-TCN13</t>
  </si>
  <si>
    <t>XA06001-0006447</t>
  </si>
  <si>
    <t>ALDEN SATELITE S DE  RL DE CV</t>
  </si>
  <si>
    <t>0834-TCN13</t>
  </si>
  <si>
    <t>XA06001-0006448</t>
  </si>
  <si>
    <t>BAQUI AUTOMOTRIZ S DE RL DE CV</t>
  </si>
  <si>
    <t>D  1,723</t>
  </si>
  <si>
    <t>0835-TCN13</t>
  </si>
  <si>
    <t>XA06001-0006449</t>
  </si>
  <si>
    <t>ALDEN  QUERETARO S DE RL   DE CV</t>
  </si>
  <si>
    <t>D  1,806</t>
  </si>
  <si>
    <t>0837-TCN13</t>
  </si>
  <si>
    <t>XA06001-0006451</t>
  </si>
  <si>
    <t>AUTOMOVILES  VALLEJO S DE  RL DE CV</t>
  </si>
  <si>
    <t>0838-TCN13</t>
  </si>
  <si>
    <t>XA06001-0006452</t>
  </si>
  <si>
    <t>TOYOCOAPA S  DE RL DE CV</t>
  </si>
  <si>
    <t>0839-TCN13</t>
  </si>
  <si>
    <t>XA06001-0006453</t>
  </si>
  <si>
    <t>AUTOMOTRIZ TOY DEL SURESTE S DE RL</t>
  </si>
  <si>
    <t>0840-TCN13</t>
  </si>
  <si>
    <t>XA06001-0006454</t>
  </si>
  <si>
    <t>0841-TCN13</t>
  </si>
  <si>
    <t>XA06001-0006455</t>
  </si>
  <si>
    <t>0842-TCN13</t>
  </si>
  <si>
    <t>XA06001-0006456</t>
  </si>
  <si>
    <t>CCD,AUTOSALES  PUERTO   VALLARTA</t>
  </si>
  <si>
    <t>0843-TCN13</t>
  </si>
  <si>
    <t>XA06001-0006457</t>
  </si>
  <si>
    <t>0844-TCN13</t>
  </si>
  <si>
    <t>XA06001-0006458</t>
  </si>
  <si>
    <t>D  1,965</t>
  </si>
  <si>
    <t>0001-TCN14</t>
  </si>
  <si>
    <t>XA06001-0006459</t>
  </si>
  <si>
    <t>0845-TCN13</t>
  </si>
  <si>
    <t>XA06001-0006460</t>
  </si>
  <si>
    <t>RENTAGOSTO</t>
  </si>
  <si>
    <t>XA15007-0008951</t>
  </si>
  <si>
    <t>XA15007-0008952</t>
  </si>
  <si>
    <t>0847-TCN13</t>
  </si>
  <si>
    <t>XA06001-0006461</t>
  </si>
  <si>
    <t>0848-TCN13</t>
  </si>
  <si>
    <t>XA06001-0006462</t>
  </si>
  <si>
    <t>0849-TCN13</t>
  </si>
  <si>
    <t>XA06001-0006463</t>
  </si>
  <si>
    <t>0850-TCN13</t>
  </si>
  <si>
    <t>XA06001-0006464</t>
  </si>
  <si>
    <t>EMBARQ 272</t>
  </si>
  <si>
    <t>NA21001-0018154</t>
  </si>
  <si>
    <t>EMBARQUE NUM 272</t>
  </si>
  <si>
    <t>NA21001-0018157</t>
  </si>
  <si>
    <t>COMISIONES BANCARIAS AGOSTO 20</t>
  </si>
  <si>
    <t>NA21001-0018164</t>
  </si>
  <si>
    <t>TOYOTA MOTORS SALES CH 13003</t>
  </si>
  <si>
    <t>NA21001-0018169</t>
  </si>
  <si>
    <t>COMISIONES SCOTIABANK AGOSTO 2</t>
  </si>
  <si>
    <t>NA21001-0018170</t>
  </si>
  <si>
    <t>COMISIONES HSBC AGOSTO 2013</t>
  </si>
  <si>
    <t>NA21001-0018172</t>
  </si>
  <si>
    <t>COMISIONES BANBAJIO AGOSTO 201</t>
  </si>
  <si>
    <t>NA21001-0018173</t>
  </si>
  <si>
    <t>COMISIONES SANTANDER AGOSTO 20</t>
  </si>
  <si>
    <t>NA21001-0018174</t>
  </si>
  <si>
    <t>COMISIONES AMEX AGOSTO 2013</t>
  </si>
  <si>
    <t>NA21001-0018175</t>
  </si>
  <si>
    <t>LJIMENEZ:COMISIONES BANAMEX AGOSTO</t>
  </si>
  <si>
    <t>NA21001-0018178</t>
  </si>
  <si>
    <t>VIATICOS JUNTA SANTA FE 21/08/</t>
  </si>
  <si>
    <t>NA21001-0018179</t>
  </si>
  <si>
    <t>COMISIONES BANORTE MES AGOSTO</t>
  </si>
  <si>
    <t>D  2,148</t>
  </si>
  <si>
    <t>P004489</t>
  </si>
  <si>
    <t>NA21001-0018227</t>
  </si>
  <si>
    <t>P004491</t>
  </si>
  <si>
    <t>NA21001-0018229</t>
  </si>
  <si>
    <t>COMBU-EXPRESS SA DE CV</t>
  </si>
  <si>
    <t>P004493</t>
  </si>
  <si>
    <t>NA21001-0018231</t>
  </si>
  <si>
    <t>SERVICIO ULTRAMODERNO SA DE CV</t>
  </si>
  <si>
    <t>P004495</t>
  </si>
  <si>
    <t>NA21001-0018233</t>
  </si>
  <si>
    <t>P004497</t>
  </si>
  <si>
    <t>NA21001-0018235</t>
  </si>
  <si>
    <t>P004499</t>
  </si>
  <si>
    <t>NA21001-0018237</t>
  </si>
  <si>
    <t>D  2,159</t>
  </si>
  <si>
    <t>P004601</t>
  </si>
  <si>
    <t>NA21001-0018238</t>
  </si>
  <si>
    <t>TRASLADO INV.0790-TCN13</t>
  </si>
  <si>
    <t>P004602</t>
  </si>
  <si>
    <t>NA21001-0018240</t>
  </si>
  <si>
    <t>P004604</t>
  </si>
  <si>
    <t>NA21001-0018242</t>
  </si>
  <si>
    <t>SERVICIO LOMAS DE VISTA HERMOS</t>
  </si>
  <si>
    <t>NA21001-0018244</t>
  </si>
  <si>
    <t>BOLICHE EXPRES SA DE CV</t>
  </si>
  <si>
    <t>NA21001-0018246</t>
  </si>
  <si>
    <t>SERVICIOS CARRETEROS DE ESPERA</t>
  </si>
  <si>
    <t>D  2,171</t>
  </si>
  <si>
    <t>NA21001-0018248</t>
  </si>
  <si>
    <t>MIGUEL ZAZUETA BELTRAN</t>
  </si>
  <si>
    <t>NA21001-0018250</t>
  </si>
  <si>
    <t>NA21001-0018251</t>
  </si>
  <si>
    <t>D  2,175</t>
  </si>
  <si>
    <t>NA21001-0018252</t>
  </si>
  <si>
    <t>LEOPOLDO MARTINEZ MENDOZA F/16</t>
  </si>
  <si>
    <t>D  2,176</t>
  </si>
  <si>
    <t>NA21001-0018253</t>
  </si>
  <si>
    <t>KARINA DE LA CRUZ ORTIZ F/1452</t>
  </si>
  <si>
    <t>NA21001-0018254</t>
  </si>
  <si>
    <t>NA21001-0018256</t>
  </si>
  <si>
    <t>NA21001-0018258</t>
  </si>
  <si>
    <t>NA21001-0018260</t>
  </si>
  <si>
    <t>NA21001-0018262</t>
  </si>
  <si>
    <t>NA21001-0018263</t>
  </si>
  <si>
    <t>NA21001-0018264</t>
  </si>
  <si>
    <t>NA21001-0018266</t>
  </si>
  <si>
    <t>D  2,190</t>
  </si>
  <si>
    <t>NA21001-0018267</t>
  </si>
  <si>
    <t>NA21001-0018268</t>
  </si>
  <si>
    <t>D  2,193</t>
  </si>
  <si>
    <t>NA21001-0018270</t>
  </si>
  <si>
    <t>D  2,194</t>
  </si>
  <si>
    <t>NA21001-0018271</t>
  </si>
  <si>
    <t>NUEVA WALMART DE MEXICO S DE R</t>
  </si>
  <si>
    <t>D  2,196</t>
  </si>
  <si>
    <t>NA21001-0018273</t>
  </si>
  <si>
    <t>D  2,197</t>
  </si>
  <si>
    <t>NA21001-0018274</t>
  </si>
  <si>
    <t>D  2,200</t>
  </si>
  <si>
    <t>NA21001-0018277</t>
  </si>
  <si>
    <t>D  2,202</t>
  </si>
  <si>
    <t>NA21001-0018279</t>
  </si>
  <si>
    <t>D  2,203</t>
  </si>
  <si>
    <t>NA21001-0018280</t>
  </si>
  <si>
    <t>D  2,204</t>
  </si>
  <si>
    <t>NA21001-0018281</t>
  </si>
  <si>
    <t>RADIO SHACK DE MEXICO SA DE CV</t>
  </si>
  <si>
    <t>D  2,207</t>
  </si>
  <si>
    <t>NA21001-0018284</t>
  </si>
  <si>
    <t>D  2,208</t>
  </si>
  <si>
    <t>NA21001-0018285</t>
  </si>
  <si>
    <t>D  2,209</t>
  </si>
  <si>
    <t>NA21001-0018286</t>
  </si>
  <si>
    <t>GRUPO PARISINA SA DE CV</t>
  </si>
  <si>
    <t>D  2,210</t>
  </si>
  <si>
    <t>NA21001-0018287</t>
  </si>
  <si>
    <t>D  2,211</t>
  </si>
  <si>
    <t>NA21001-0018288</t>
  </si>
  <si>
    <t>COEL SA DE CV</t>
  </si>
  <si>
    <t>D  2,212</t>
  </si>
  <si>
    <t>NA21001-0018289</t>
  </si>
  <si>
    <t>D  2,213</t>
  </si>
  <si>
    <t>NA21001-0018290</t>
  </si>
  <si>
    <t>GRAINGER SA DE CV</t>
  </si>
  <si>
    <t>D  2,214</t>
  </si>
  <si>
    <t>NA21001-0018292</t>
  </si>
  <si>
    <t>DISTRIBUIDORA REGIONAL SA DE C</t>
  </si>
  <si>
    <t>D  2,215</t>
  </si>
  <si>
    <t>NA21001-0018293</t>
  </si>
  <si>
    <t>D  2,218</t>
  </si>
  <si>
    <t>NA21001-0018296</t>
  </si>
  <si>
    <t>NA21001-0018298</t>
  </si>
  <si>
    <t>D  2,222</t>
  </si>
  <si>
    <t>NA21001-0018300</t>
  </si>
  <si>
    <t>D  2,223</t>
  </si>
  <si>
    <t>NA21001-0018301</t>
  </si>
  <si>
    <t>D  2,225</t>
  </si>
  <si>
    <t>NA21001-0018303</t>
  </si>
  <si>
    <t>D  2,226</t>
  </si>
  <si>
    <t>NA21001-0018304</t>
  </si>
  <si>
    <t>D  2,236</t>
  </si>
  <si>
    <t>C000018710</t>
  </si>
  <si>
    <t>XA12001-P004821</t>
  </si>
  <si>
    <t>LJIMENEZ:OPERADORA ALAMEDA PARK, S.</t>
  </si>
  <si>
    <t>D  2,237</t>
  </si>
  <si>
    <t>NA21001-0018318</t>
  </si>
  <si>
    <t>D  2,238</t>
  </si>
  <si>
    <t>C000018831</t>
  </si>
  <si>
    <t>XA12001-P004822</t>
  </si>
  <si>
    <t>D  2,239</t>
  </si>
  <si>
    <t>NA21001-0018319</t>
  </si>
  <si>
    <t>OLGA ANGELICA ZEA PEREZ</t>
  </si>
  <si>
    <t>D  2,240</t>
  </si>
  <si>
    <t>NA21001-0018320</t>
  </si>
  <si>
    <t>HECTOR GAMEZ CALZONZIN</t>
  </si>
  <si>
    <t>D  2,242</t>
  </si>
  <si>
    <t>NA21001-0018322</t>
  </si>
  <si>
    <t>D  2,248</t>
  </si>
  <si>
    <t>NA21001-0018327</t>
  </si>
  <si>
    <t>F-BAAAT2206 MATERIAL P/LAVADO</t>
  </si>
  <si>
    <t>D  2,249</t>
  </si>
  <si>
    <t>NA21001-0018328</t>
  </si>
  <si>
    <t>D  2,251</t>
  </si>
  <si>
    <t>NA21001-0018330</t>
  </si>
  <si>
    <t>D  2,252</t>
  </si>
  <si>
    <t>NA21001-0018331</t>
  </si>
  <si>
    <t>D  2,253</t>
  </si>
  <si>
    <t>NA21001-0018332</t>
  </si>
  <si>
    <t>D  2,255</t>
  </si>
  <si>
    <t>NA21001-0018334</t>
  </si>
  <si>
    <t>D  2,257</t>
  </si>
  <si>
    <t>P004705</t>
  </si>
  <si>
    <t>NA21001-0018336</t>
  </si>
  <si>
    <t>TRASLADO INV.0822-TCN13</t>
  </si>
  <si>
    <t>D  2,259</t>
  </si>
  <si>
    <t>P004707</t>
  </si>
  <si>
    <t>NA21001-0018338</t>
  </si>
  <si>
    <t>ESGES SA DE CV</t>
  </si>
  <si>
    <t>D  2,262</t>
  </si>
  <si>
    <t>P004710</t>
  </si>
  <si>
    <t>NA21001-0018341</t>
  </si>
  <si>
    <t>D  2,264</t>
  </si>
  <si>
    <t>NA21001-0018343</t>
  </si>
  <si>
    <t>D  2,265</t>
  </si>
  <si>
    <t>S000607</t>
  </si>
  <si>
    <t>NA21001-0018344</t>
  </si>
  <si>
    <t>D  2,266</t>
  </si>
  <si>
    <t>S000608</t>
  </si>
  <si>
    <t>NA21001-0018345</t>
  </si>
  <si>
    <t>D  2,267</t>
  </si>
  <si>
    <t>S000624</t>
  </si>
  <si>
    <t>NA21001-0018346</t>
  </si>
  <si>
    <t>D  2,268</t>
  </si>
  <si>
    <t>S000628</t>
  </si>
  <si>
    <t>NA21001-0018347</t>
  </si>
  <si>
    <t>REFACCIONES DE VW F-15916</t>
  </si>
  <si>
    <t>D  2,269</t>
  </si>
  <si>
    <t>S000629</t>
  </si>
  <si>
    <t>NA21001-0018348</t>
  </si>
  <si>
    <t>D  2,276</t>
  </si>
  <si>
    <t>DEVOLUCION</t>
  </si>
  <si>
    <t>NA21001-0018363</t>
  </si>
  <si>
    <t>DEV DE FACTURA DUPLICADA</t>
  </si>
  <si>
    <t>D  2,291</t>
  </si>
  <si>
    <t>NA21001-0018394</t>
  </si>
  <si>
    <t>VIATICOS 12 Y 13 AGOSTO 2013</t>
  </si>
  <si>
    <t>D  2,293</t>
  </si>
  <si>
    <t>AM-278</t>
  </si>
  <si>
    <t>NA21001-0018654</t>
  </si>
  <si>
    <t>LJIMENEZ:RENOVACION SERVICIO AGT 13</t>
  </si>
  <si>
    <t>AR-0009709</t>
  </si>
  <si>
    <t>XA12001-P005036</t>
  </si>
  <si>
    <t>CH-12897</t>
  </si>
  <si>
    <t>XD31001-0012897</t>
  </si>
  <si>
    <t>CH-12898</t>
  </si>
  <si>
    <t>XD31001-0012898</t>
  </si>
  <si>
    <t>E     11</t>
  </si>
  <si>
    <t>CH-12900</t>
  </si>
  <si>
    <t>XD31001-0012900</t>
  </si>
  <si>
    <t>E     31</t>
  </si>
  <si>
    <t>CH-12902</t>
  </si>
  <si>
    <t>XD31001-0012902</t>
  </si>
  <si>
    <t>CH-12924</t>
  </si>
  <si>
    <t>XD31001-0012924</t>
  </si>
  <si>
    <t>CH-12919</t>
  </si>
  <si>
    <t>XD31001-0012919</t>
  </si>
  <si>
    <t>CH-12914</t>
  </si>
  <si>
    <t>XD31001-0012914</t>
  </si>
  <si>
    <t>CH-12929</t>
  </si>
  <si>
    <t>XD31001-0012929</t>
  </si>
  <si>
    <t>CH- 12932</t>
  </si>
  <si>
    <t>XD31001-0012932</t>
  </si>
  <si>
    <t>T- 669</t>
  </si>
  <si>
    <t>XD31011-0000669</t>
  </si>
  <si>
    <t>T- 670</t>
  </si>
  <si>
    <t>XD31011-0000670</t>
  </si>
  <si>
    <t>T- 671</t>
  </si>
  <si>
    <t>XD31011-0000671</t>
  </si>
  <si>
    <t>T- 672</t>
  </si>
  <si>
    <t>XD31011-0000672</t>
  </si>
  <si>
    <t>CH- 12939</t>
  </si>
  <si>
    <t>XD31001-0012939</t>
  </si>
  <si>
    <t>CH-12940</t>
  </si>
  <si>
    <t>XD31001-0012940</t>
  </si>
  <si>
    <t>CH-12945</t>
  </si>
  <si>
    <t>XD31001-0012945</t>
  </si>
  <si>
    <t>CH-12951</t>
  </si>
  <si>
    <t>XD31001-0012951</t>
  </si>
  <si>
    <t>CH-7783799</t>
  </si>
  <si>
    <t>XD31005-7783799</t>
  </si>
  <si>
    <t>HSBC 4026228767</t>
  </si>
  <si>
    <t>AFIANZADORA SOFIMEX, S.A.</t>
  </si>
  <si>
    <t>CH-12953</t>
  </si>
  <si>
    <t>XD31001-0012953</t>
  </si>
  <si>
    <t>T- 673</t>
  </si>
  <si>
    <t>XD31011-0000673</t>
  </si>
  <si>
    <t>T- 674</t>
  </si>
  <si>
    <t>XD31011-0000674</t>
  </si>
  <si>
    <t>T- 675</t>
  </si>
  <si>
    <t>XD31011-0000675</t>
  </si>
  <si>
    <t>T- 676</t>
  </si>
  <si>
    <t>XD31011-0000676</t>
  </si>
  <si>
    <t>T- 677</t>
  </si>
  <si>
    <t>XD31011-0000677</t>
  </si>
  <si>
    <t>T- 678</t>
  </si>
  <si>
    <t>XD31011-0000678</t>
  </si>
  <si>
    <t>T- 322</t>
  </si>
  <si>
    <t>XD31011-0000322</t>
  </si>
  <si>
    <t>CH-322</t>
  </si>
  <si>
    <t>XD31002-0000322</t>
  </si>
  <si>
    <t>BANAMEX 486700010794</t>
  </si>
  <si>
    <t>T-682</t>
  </si>
  <si>
    <t>XD31011-0000682</t>
  </si>
  <si>
    <t>CH-12965</t>
  </si>
  <si>
    <t>XD31001-0012965</t>
  </si>
  <si>
    <t>CH-12970</t>
  </si>
  <si>
    <t>XD31001-0012970</t>
  </si>
  <si>
    <t>CH-12971</t>
  </si>
  <si>
    <t>XD31001-0012971</t>
  </si>
  <si>
    <t>CH-12972</t>
  </si>
  <si>
    <t>XD31001-0012972</t>
  </si>
  <si>
    <t>CH-12974</t>
  </si>
  <si>
    <t>XD31001-0012974</t>
  </si>
  <si>
    <t>CH-12979</t>
  </si>
  <si>
    <t>XD31001-0012979</t>
  </si>
  <si>
    <t>CH-12980</t>
  </si>
  <si>
    <t>XD31001-0012980</t>
  </si>
  <si>
    <t>E    128</t>
  </si>
  <si>
    <t>CH-12982</t>
  </si>
  <si>
    <t>XD31001-0012982</t>
  </si>
  <si>
    <t>CH-12983</t>
  </si>
  <si>
    <t>XD31001-0012983</t>
  </si>
  <si>
    <t>E    135</t>
  </si>
  <si>
    <t>CH-12986</t>
  </si>
  <si>
    <t>XD31001-0012986</t>
  </si>
  <si>
    <t>CH-12988</t>
  </si>
  <si>
    <t>XD31001-0012988</t>
  </si>
  <si>
    <t>CH-12989</t>
  </si>
  <si>
    <t>XD31001-0012989</t>
  </si>
  <si>
    <t>CH-12990</t>
  </si>
  <si>
    <t>XD31001-0012990</t>
  </si>
  <si>
    <t>CH-12991</t>
  </si>
  <si>
    <t>XD31001-0012991</t>
  </si>
  <si>
    <t>CH-12994</t>
  </si>
  <si>
    <t>XD31001-0012994</t>
  </si>
  <si>
    <t>CH-12995</t>
  </si>
  <si>
    <t>XD31001-0012995</t>
  </si>
  <si>
    <t>CH-12998</t>
  </si>
  <si>
    <t>XD31001-0012998</t>
  </si>
  <si>
    <t>CH-13005</t>
  </si>
  <si>
    <t>XD31001-0013005</t>
  </si>
  <si>
    <t>CH-13006</t>
  </si>
  <si>
    <t>XD31001-0013006</t>
  </si>
  <si>
    <t>T-683</t>
  </si>
  <si>
    <t>XD31011-0000683</t>
  </si>
  <si>
    <t>T-324</t>
  </si>
  <si>
    <t>XD31011-0000324</t>
  </si>
  <si>
    <t>T-684</t>
  </si>
  <si>
    <t>XD31011-0000684</t>
  </si>
  <si>
    <t>T-685</t>
  </si>
  <si>
    <t>XD31011-0000685</t>
  </si>
  <si>
    <t>T-686</t>
  </si>
  <si>
    <t>XD31011-0000686</t>
  </si>
  <si>
    <t>XD31011-0000325</t>
  </si>
  <si>
    <t>T-687</t>
  </si>
  <si>
    <t>XD31011-0000687</t>
  </si>
  <si>
    <t>T-689</t>
  </si>
  <si>
    <t>XD31011-0000689</t>
  </si>
  <si>
    <t>T-691</t>
  </si>
  <si>
    <t>XD31011-0000691</t>
  </si>
  <si>
    <t>T-692</t>
  </si>
  <si>
    <t>XD31011-0000692</t>
  </si>
  <si>
    <t>XD31011-0000326</t>
  </si>
  <si>
    <t>T-693</t>
  </si>
  <si>
    <t>XD31011-0000693</t>
  </si>
  <si>
    <t>T-694</t>
  </si>
  <si>
    <t>XD31011-0000694</t>
  </si>
  <si>
    <t>T-695</t>
  </si>
  <si>
    <t>XD31011-0000695</t>
  </si>
  <si>
    <t>T-696</t>
  </si>
  <si>
    <t>XD31011-0000696</t>
  </si>
  <si>
    <t>T-697</t>
  </si>
  <si>
    <t>XD31011-0000697</t>
  </si>
  <si>
    <t>T-698</t>
  </si>
  <si>
    <t>XD31011-0000698</t>
  </si>
  <si>
    <t>T-699</t>
  </si>
  <si>
    <t>XD31011-0000699</t>
  </si>
  <si>
    <t>T-327</t>
  </si>
  <si>
    <t>XD31011-0000327</t>
  </si>
  <si>
    <t>T-700</t>
  </si>
  <si>
    <t>XD31011-0000700</t>
  </si>
  <si>
    <t>CH-323</t>
  </si>
  <si>
    <t>XD31002-0000323</t>
  </si>
  <si>
    <t>LJIMENEZ:DTMAC COMERCIALIZADORA SA</t>
  </si>
  <si>
    <t>CH-12948</t>
  </si>
  <si>
    <t>CH-12947</t>
  </si>
  <si>
    <t>XD31001-0012947</t>
  </si>
  <si>
    <t>XD31001-C012948</t>
  </si>
  <si>
    <t>T-328</t>
  </si>
  <si>
    <t>XD31011-0000328</t>
  </si>
  <si>
    <t>I    350</t>
  </si>
  <si>
    <t>EMBAR 253</t>
  </si>
  <si>
    <t>NA21002-0018068</t>
  </si>
  <si>
    <t>DEPOSITO FINANC INV 0052-TCU13</t>
  </si>
  <si>
    <t>0851-TCN13</t>
  </si>
  <si>
    <t>XA06001-0006465</t>
  </si>
  <si>
    <t>VALOR  FARRERA  AUTOMOTRIZ S DE RL</t>
  </si>
  <si>
    <t>D     22</t>
  </si>
  <si>
    <t>0853-TCN13</t>
  </si>
  <si>
    <t>XA06001-0006466</t>
  </si>
  <si>
    <t>PROMOTORA AUTOMOTRIZ DE SANTA  FE S</t>
  </si>
  <si>
    <t>D     55</t>
  </si>
  <si>
    <t>XD06001-0000660</t>
  </si>
  <si>
    <t>0854-TCN13</t>
  </si>
  <si>
    <t>XA06001-0006467</t>
  </si>
  <si>
    <t>D     97</t>
  </si>
  <si>
    <t>0855-TCN13</t>
  </si>
  <si>
    <t>XA06001-0006468</t>
  </si>
  <si>
    <t>GRUPO  PENNINSULA MOTORS  S DE  RL</t>
  </si>
  <si>
    <t>D    276</t>
  </si>
  <si>
    <t>0856-TCN13</t>
  </si>
  <si>
    <t>D    277</t>
  </si>
  <si>
    <t>0857-TCN13</t>
  </si>
  <si>
    <t>XA06001-0006470</t>
  </si>
  <si>
    <t>D    279</t>
  </si>
  <si>
    <t>XA06001-0006471</t>
  </si>
  <si>
    <t>D    280</t>
  </si>
  <si>
    <t>0858-TCN13</t>
  </si>
  <si>
    <t>XA06001-0006472</t>
  </si>
  <si>
    <t>D    281</t>
  </si>
  <si>
    <t>0859-TCN13</t>
  </si>
  <si>
    <t>XA06001-0006473</t>
  </si>
  <si>
    <t>D    288</t>
  </si>
  <si>
    <t>D    311</t>
  </si>
  <si>
    <t>0003-TCN14</t>
  </si>
  <si>
    <t>XA06001-0006475</t>
  </si>
  <si>
    <t>UNITED DE  MONTERREY  S DE RL DE CV</t>
  </si>
  <si>
    <t>D    358</t>
  </si>
  <si>
    <t>0860-TCN13</t>
  </si>
  <si>
    <t>XA06001-0006476</t>
  </si>
  <si>
    <t>LIDERAZGO  AUTOMOTRIZ DE  PUEBLA SA</t>
  </si>
  <si>
    <t>D    470</t>
  </si>
  <si>
    <t>XD06001-0000662</t>
  </si>
  <si>
    <t>D    471</t>
  </si>
  <si>
    <t>XD06001-0000663</t>
  </si>
  <si>
    <t>D    473</t>
  </si>
  <si>
    <t>XD06001-0000664</t>
  </si>
  <si>
    <t>D    593</t>
  </si>
  <si>
    <t>XD06001-0000665</t>
  </si>
  <si>
    <t>D    595</t>
  </si>
  <si>
    <t>0004-TCN14</t>
  </si>
  <si>
    <t>XA06001-0006477</t>
  </si>
  <si>
    <t>0861-TCN13</t>
  </si>
  <si>
    <t>XA06001-0006479</t>
  </si>
  <si>
    <t>D    731</t>
  </si>
  <si>
    <t>0862-TCN13</t>
  </si>
  <si>
    <t>XA06001-0006480</t>
  </si>
  <si>
    <t>D    803</t>
  </si>
  <si>
    <t>0863-TCN13</t>
  </si>
  <si>
    <t>XA06001-0006483</t>
  </si>
  <si>
    <t>FAME  PERISUR S  DE RLD E CV</t>
  </si>
  <si>
    <t>D    804</t>
  </si>
  <si>
    <t>0008-TCN14</t>
  </si>
  <si>
    <t>XA06001-0006485</t>
  </si>
  <si>
    <t>XD06001-0000666</t>
  </si>
  <si>
    <t>D    834</t>
  </si>
  <si>
    <t>0865-TCN13</t>
  </si>
  <si>
    <t>XA06001-0006486</t>
  </si>
  <si>
    <t>D    878</t>
  </si>
  <si>
    <t>0011-TCN14</t>
  </si>
  <si>
    <t>XA06001-0006489</t>
  </si>
  <si>
    <t>0012-TCN14</t>
  </si>
  <si>
    <t>XA06001-0006490</t>
  </si>
  <si>
    <t>0013-TCN14</t>
  </si>
  <si>
    <t>XA06001-0006491</t>
  </si>
  <si>
    <t>AM-0000865</t>
  </si>
  <si>
    <t>XA15001-0009007</t>
  </si>
  <si>
    <t>0014-TCN14</t>
  </si>
  <si>
    <t>0015-TCN14</t>
  </si>
  <si>
    <t>D    964</t>
  </si>
  <si>
    <t>D    965</t>
  </si>
  <si>
    <t>0016-TCN14</t>
  </si>
  <si>
    <t>XA06001-0006495</t>
  </si>
  <si>
    <t>0017-TCN14</t>
  </si>
  <si>
    <t>D    970</t>
  </si>
  <si>
    <t>0018-TCN14</t>
  </si>
  <si>
    <t>XA06001-0006497</t>
  </si>
  <si>
    <t>0019-TCN14</t>
  </si>
  <si>
    <t>XA06001-0006498</t>
  </si>
  <si>
    <t>D    975</t>
  </si>
  <si>
    <t>0020-TCN14</t>
  </si>
  <si>
    <t>XA06001-0006499</t>
  </si>
  <si>
    <t>OZ AUTOMOTRIZ S DE  RL DE CV</t>
  </si>
  <si>
    <t>D  1,008</t>
  </si>
  <si>
    <t>0866-TCN13</t>
  </si>
  <si>
    <t>XA06001-0006500</t>
  </si>
  <si>
    <t>D  1,022</t>
  </si>
  <si>
    <t>XD06001-0000674</t>
  </si>
  <si>
    <t>D  1,053</t>
  </si>
  <si>
    <t>0021-TCN14</t>
  </si>
  <si>
    <t>XA06001-0006501</t>
  </si>
  <si>
    <t>D  1,054</t>
  </si>
  <si>
    <t>0022-TCN14</t>
  </si>
  <si>
    <t>XA06001-0006502</t>
  </si>
  <si>
    <t>D  1,081</t>
  </si>
  <si>
    <t>0867-TCN13</t>
  </si>
  <si>
    <t>XA06001-0006503</t>
  </si>
  <si>
    <t>D  1,085</t>
  </si>
  <si>
    <t>0868-TCN13</t>
  </si>
  <si>
    <t>XA06001-0006504</t>
  </si>
  <si>
    <t>OZ AUTOMOTRIZ  S  DE RL DE  CV</t>
  </si>
  <si>
    <t>D  1,107</t>
  </si>
  <si>
    <t>XD06001-0000680</t>
  </si>
  <si>
    <t>D  1,204</t>
  </si>
  <si>
    <t>0869-TCN13</t>
  </si>
  <si>
    <t>XA06001-0006508</t>
  </si>
  <si>
    <t>D  1,205</t>
  </si>
  <si>
    <t>XD06001-0000681</t>
  </si>
  <si>
    <t>XD06001-0000682</t>
  </si>
  <si>
    <t>XA06001-0006509</t>
  </si>
  <si>
    <t>0870-TCN13</t>
  </si>
  <si>
    <t>XA06001-0006510</t>
  </si>
  <si>
    <t>DECADA COATZACOALCOS S DE RL DE CV</t>
  </si>
  <si>
    <t>XA06001-0006511</t>
  </si>
  <si>
    <t>D  1,271</t>
  </si>
  <si>
    <t>AM-0000875</t>
  </si>
  <si>
    <t>XA15001-0009018</t>
  </si>
  <si>
    <t>D  1,272</t>
  </si>
  <si>
    <t>0871-TCN13</t>
  </si>
  <si>
    <t>XA06001-0006512</t>
  </si>
  <si>
    <t>D  1,274</t>
  </si>
  <si>
    <t>0872-TCN13</t>
  </si>
  <si>
    <t>XA06001-0006513</t>
  </si>
  <si>
    <t>D  1,275</t>
  </si>
  <si>
    <t>0873-TCN13</t>
  </si>
  <si>
    <t>XA06001-0006514</t>
  </si>
  <si>
    <t>D  1,281</t>
  </si>
  <si>
    <t>0023-TCN14</t>
  </si>
  <si>
    <t>XA06001-0006515</t>
  </si>
  <si>
    <t>D  1,282</t>
  </si>
  <si>
    <t>0874-TCN13</t>
  </si>
  <si>
    <t>XA06001-0006516</t>
  </si>
  <si>
    <t>0875-TCN13</t>
  </si>
  <si>
    <t>XA06001-0006517</t>
  </si>
  <si>
    <t>D  1,291</t>
  </si>
  <si>
    <t>0876-TCN13</t>
  </si>
  <si>
    <t>XA06001-0006518</t>
  </si>
  <si>
    <t>0877-TCN13</t>
  </si>
  <si>
    <t>XA06001-0006519</t>
  </si>
  <si>
    <t>D  1,293</t>
  </si>
  <si>
    <t>0878-TCN13</t>
  </si>
  <si>
    <t>XA06001-0006520</t>
  </si>
  <si>
    <t>D  1,295</t>
  </si>
  <si>
    <t>0879-TCN13</t>
  </si>
  <si>
    <t>XA06001-0006521</t>
  </si>
  <si>
    <t>D  1,300</t>
  </si>
  <si>
    <t>0880-TCN13</t>
  </si>
  <si>
    <t>XA06001-0006523</t>
  </si>
  <si>
    <t>D  1,398</t>
  </si>
  <si>
    <t>0024-TCN14</t>
  </si>
  <si>
    <t>XA06001-0006524</t>
  </si>
  <si>
    <t>CCD, AUTOSALES  TOYOTA  PUERTO VALL</t>
  </si>
  <si>
    <t>0881-TCN13</t>
  </si>
  <si>
    <t>XA06001-0006525</t>
  </si>
  <si>
    <t>CEVER TOLUCA   S DE  RL DE CV</t>
  </si>
  <si>
    <t>0025-TCN14</t>
  </si>
  <si>
    <t>XA06001-0006526</t>
  </si>
  <si>
    <t>0882-TCN13</t>
  </si>
  <si>
    <t>XA06001-0006527</t>
  </si>
  <si>
    <t>TOY  MORELOS  S  DE RL DE  CV</t>
  </si>
  <si>
    <t>D  1,585</t>
  </si>
  <si>
    <t>0026-TCN14</t>
  </si>
  <si>
    <t>XA06001-0006528</t>
  </si>
  <si>
    <t>AUTOMOTRIZ TOY S.A. DE C.V</t>
  </si>
  <si>
    <t>D  1,586</t>
  </si>
  <si>
    <t>0027-TCN14</t>
  </si>
  <si>
    <t>XA06001-0006529</t>
  </si>
  <si>
    <t>AUTOMOVILES  DINAMICOS S DE RL DE C</t>
  </si>
  <si>
    <t>0028-TCN14</t>
  </si>
  <si>
    <t>XA06001-0006530</t>
  </si>
  <si>
    <t>ALDEN SATELITE   S DE  RL DE  CV</t>
  </si>
  <si>
    <t>0029-TCN14</t>
  </si>
  <si>
    <t>XA06001-0006531</t>
  </si>
  <si>
    <t>D  1,656</t>
  </si>
  <si>
    <t>ARRENSEPTI</t>
  </si>
  <si>
    <t>XA15007-0009038</t>
  </si>
  <si>
    <t>D  1,658</t>
  </si>
  <si>
    <t>ARRENDASEP</t>
  </si>
  <si>
    <t>XA15001-0009039</t>
  </si>
  <si>
    <t>D  1,701</t>
  </si>
  <si>
    <t>NA21001-0018397</t>
  </si>
  <si>
    <t>TOMAS SOLORZANO BRINGAS F-1927</t>
  </si>
  <si>
    <t>NA21001-0018398</t>
  </si>
  <si>
    <t>D  1,707</t>
  </si>
  <si>
    <t>NA21001-0018399</t>
  </si>
  <si>
    <t>NA21001-0018400</t>
  </si>
  <si>
    <t>NA21001-0018403</t>
  </si>
  <si>
    <t>RICO HERNANDEZ ARTURO JAVIER</t>
  </si>
  <si>
    <t>NA21001-0018404</t>
  </si>
  <si>
    <t>OPERADORA ALAMEDA PARK SA DE C</t>
  </si>
  <si>
    <t>D  1,715</t>
  </si>
  <si>
    <t>NA21001-0018405</t>
  </si>
  <si>
    <t>NA21001-0018406</t>
  </si>
  <si>
    <t>NA21001-0018407</t>
  </si>
  <si>
    <t>FERRETERIA LA FRAGUA SA DE CV</t>
  </si>
  <si>
    <t>NA21001-0018408</t>
  </si>
  <si>
    <t>D  1,725</t>
  </si>
  <si>
    <t>NA21001-0018409</t>
  </si>
  <si>
    <t>BAJIO ROLL SA DE CV</t>
  </si>
  <si>
    <t>D  1,726</t>
  </si>
  <si>
    <t>NA21001-0018410</t>
  </si>
  <si>
    <t>D  1,727</t>
  </si>
  <si>
    <t>NA21001-0018411</t>
  </si>
  <si>
    <t>NA21001-0018412</t>
  </si>
  <si>
    <t>MA.CONSUELO ESTHER FLORES GUTI</t>
  </si>
  <si>
    <t>D  1,729</t>
  </si>
  <si>
    <t>NA21001-0018413</t>
  </si>
  <si>
    <t>D  1,732</t>
  </si>
  <si>
    <t>P004744</t>
  </si>
  <si>
    <t>NA21001-0018415</t>
  </si>
  <si>
    <t>JUMAPA I 893969</t>
  </si>
  <si>
    <t>D  1,735</t>
  </si>
  <si>
    <t>P004750</t>
  </si>
  <si>
    <t>NA21001-0018417</t>
  </si>
  <si>
    <t>VICTOR MANUEL LOPEZ STOUPIGNAN</t>
  </si>
  <si>
    <t>P004752</t>
  </si>
  <si>
    <t>NA21001-0018419</t>
  </si>
  <si>
    <t>TRASLADO INV.0851-TCN13</t>
  </si>
  <si>
    <t>TRASLADO INV.0851-TCN13 11%</t>
  </si>
  <si>
    <t>P004754</t>
  </si>
  <si>
    <t>NA21001-0018421</t>
  </si>
  <si>
    <t>TRASLADO INV.0853-TCN13</t>
  </si>
  <si>
    <t>D  1,753</t>
  </si>
  <si>
    <t>P004760</t>
  </si>
  <si>
    <t>NA21001-0018423</t>
  </si>
  <si>
    <t>TRASLADO INV.0841-TCN13</t>
  </si>
  <si>
    <t>TRASLADO INV.0841-TCN13 11%</t>
  </si>
  <si>
    <t>D  1,757</t>
  </si>
  <si>
    <t>P004762</t>
  </si>
  <si>
    <t>NA21001-0018425</t>
  </si>
  <si>
    <t>TRASLADO INV.0855-TCN13</t>
  </si>
  <si>
    <t>D  1,760</t>
  </si>
  <si>
    <t>P004764</t>
  </si>
  <si>
    <t>NA21001-0018428</t>
  </si>
  <si>
    <t>TRASLADO INV.003-TCN14</t>
  </si>
  <si>
    <t>D  1,773</t>
  </si>
  <si>
    <t>P004766</t>
  </si>
  <si>
    <t>NA21001-0018430</t>
  </si>
  <si>
    <t>TRASLADO INV.0814-TCN</t>
  </si>
  <si>
    <t>D  1,776</t>
  </si>
  <si>
    <t>P004768</t>
  </si>
  <si>
    <t>NA21001-0018432</t>
  </si>
  <si>
    <t>TRASLADO INV.0816-TCN13</t>
  </si>
  <si>
    <t>D  1,780</t>
  </si>
  <si>
    <t>P004770</t>
  </si>
  <si>
    <t>NA21001-0018434</t>
  </si>
  <si>
    <t>TRASLADO INV.0832-TCN13</t>
  </si>
  <si>
    <t>CCD, AUTOSALES PUERTO VALLARTA  S D</t>
  </si>
  <si>
    <t>0883-TCN13</t>
  </si>
  <si>
    <t>XA06001-0006533</t>
  </si>
  <si>
    <t>0031-TCN14</t>
  </si>
  <si>
    <t>XA06001-0006534</t>
  </si>
  <si>
    <t>0033-TCN14</t>
  </si>
  <si>
    <t>XA06001-0006535</t>
  </si>
  <si>
    <t>0034-TCN14</t>
  </si>
  <si>
    <t>XA06001-0006536</t>
  </si>
  <si>
    <t>CCD. AUTOSALES   PUERTO VALLARTA</t>
  </si>
  <si>
    <t>C-VIATICOS</t>
  </si>
  <si>
    <t>NA21001-0018442</t>
  </si>
  <si>
    <t>VIATICOS CURSO SLP 23,24/09/13</t>
  </si>
  <si>
    <t>0035-TCN14</t>
  </si>
  <si>
    <t>XA06001-0006537</t>
  </si>
  <si>
    <t>0884-TCN13</t>
  </si>
  <si>
    <t>XA06001-0006538</t>
  </si>
  <si>
    <t>CDD, AUTOSALES  PUERTO VALLARTA  S</t>
  </si>
  <si>
    <t>0885-TCN13</t>
  </si>
  <si>
    <t>XA06001-0006539</t>
  </si>
  <si>
    <t>AM-0000883</t>
  </si>
  <si>
    <t>XA15001-0009105</t>
  </si>
  <si>
    <t>AM-0000888</t>
  </si>
  <si>
    <t>XA15001-0009106</t>
  </si>
  <si>
    <t>XA15001-0009107</t>
  </si>
  <si>
    <t>NA21001-0018473</t>
  </si>
  <si>
    <t>COMISIONES SEP/2013</t>
  </si>
  <si>
    <t>D  2,078</t>
  </si>
  <si>
    <t>NA21001-0018474</t>
  </si>
  <si>
    <t>COMISIONES BANORTE SEP/2013</t>
  </si>
  <si>
    <t>NA21001-0018475</t>
  </si>
  <si>
    <t>COMISIONES BAJIO SEP/2013</t>
  </si>
  <si>
    <t>D  2,080</t>
  </si>
  <si>
    <t>NA21001-0018476</t>
  </si>
  <si>
    <t>COMISIONES HSBC SEP/2013</t>
  </si>
  <si>
    <t>NA21001-0018478</t>
  </si>
  <si>
    <t>COMISION SANTANDER SEP/2013</t>
  </si>
  <si>
    <t>NA21001-0018479</t>
  </si>
  <si>
    <t>LJIMENEZ:COMISIONES BMX SEP/2013</t>
  </si>
  <si>
    <t>VIATIVOS</t>
  </si>
  <si>
    <t>NA21001-0018482</t>
  </si>
  <si>
    <t>VIATICOS CURSO DEALER DAILY</t>
  </si>
  <si>
    <t>P0009032</t>
  </si>
  <si>
    <t>NA21001-0018487</t>
  </si>
  <si>
    <t>NA21001-0018489</t>
  </si>
  <si>
    <t>COMUNICACIONES NEXTEL SA DE CV</t>
  </si>
  <si>
    <t>D  2,109</t>
  </si>
  <si>
    <t>p004798</t>
  </si>
  <si>
    <t>NA21001-0018491</t>
  </si>
  <si>
    <t>TRASLADO S.CRUZ A CYA</t>
  </si>
  <si>
    <t>D  2,111</t>
  </si>
  <si>
    <t>P004800</t>
  </si>
  <si>
    <t>NA21001-0018493</t>
  </si>
  <si>
    <t>TRASLADO INV.0866-TCN13</t>
  </si>
  <si>
    <t>P004903</t>
  </si>
  <si>
    <t>NA21001-0018496</t>
  </si>
  <si>
    <t>TRASLADO INV.0837-TCN13</t>
  </si>
  <si>
    <t>P004905</t>
  </si>
  <si>
    <t>NA21001-0018497</t>
  </si>
  <si>
    <t>TRASLADO INV.0823-TCN13</t>
  </si>
  <si>
    <t>P004906</t>
  </si>
  <si>
    <t>NA21001-0018499</t>
  </si>
  <si>
    <t>TRASLADO INV.0865-TCN13</t>
  </si>
  <si>
    <t>D  2,119</t>
  </si>
  <si>
    <t>P004908</t>
  </si>
  <si>
    <t>NA21001-0018501</t>
  </si>
  <si>
    <t>TRASLÑADO INV.0863-TCN13</t>
  </si>
  <si>
    <t>P004910</t>
  </si>
  <si>
    <t>NA21001-0018503</t>
  </si>
  <si>
    <t>TRASLADO INV.0842-TCN13</t>
  </si>
  <si>
    <t>D  2,123</t>
  </si>
  <si>
    <t>P004912</t>
  </si>
  <si>
    <t>NA21001-0018505</t>
  </si>
  <si>
    <t>TRASLADO INV.0804-TCN13</t>
  </si>
  <si>
    <t>D  2,124</t>
  </si>
  <si>
    <t>NA21001-0018506</t>
  </si>
  <si>
    <t>NA21001-0018509</t>
  </si>
  <si>
    <t>D  2,129</t>
  </si>
  <si>
    <t>NA21001-0018511</t>
  </si>
  <si>
    <t>SERVICIOS HOTELEROS DE SLP</t>
  </si>
  <si>
    <t>D  2,130</t>
  </si>
  <si>
    <t>NA21001-0018512</t>
  </si>
  <si>
    <t>SUPER SERVICIO DEL POTOSI SA D</t>
  </si>
  <si>
    <t>D  2,131</t>
  </si>
  <si>
    <t>NA21001-0018513</t>
  </si>
  <si>
    <t>NA21001-0018515</t>
  </si>
  <si>
    <t>D  2,134</t>
  </si>
  <si>
    <t>NA21001-0018516</t>
  </si>
  <si>
    <t>STAR SAN LUIS POTOSI SA DE CV</t>
  </si>
  <si>
    <t>D  2,135</t>
  </si>
  <si>
    <t>NA21001-0018517</t>
  </si>
  <si>
    <t>SERVICIOS HOTELEROS DE SLP SA</t>
  </si>
  <si>
    <t>NA21001-0018518</t>
  </si>
  <si>
    <t>SUPER SERVICIO DEL POTOSI SA C</t>
  </si>
  <si>
    <t>D  2,137</t>
  </si>
  <si>
    <t>NA21001-0018519</t>
  </si>
  <si>
    <t>SOTERO ARANDA FERRO</t>
  </si>
  <si>
    <t>D  2,140</t>
  </si>
  <si>
    <t>NA21001-0018522</t>
  </si>
  <si>
    <t>NA21001-0018523</t>
  </si>
  <si>
    <t>D  2,143</t>
  </si>
  <si>
    <t>NA21001-0018525</t>
  </si>
  <si>
    <t>D  2,145</t>
  </si>
  <si>
    <t>NA21001-0018527</t>
  </si>
  <si>
    <t>NA21001-0018529</t>
  </si>
  <si>
    <t>SEGURIDAD INDUSTRIAL AMIGO SA</t>
  </si>
  <si>
    <t>NA21001-0018531</t>
  </si>
  <si>
    <t>D  2,151</t>
  </si>
  <si>
    <t>NA21001-0018533</t>
  </si>
  <si>
    <t>NA21001-0018534</t>
  </si>
  <si>
    <t>NA21001-0018535</t>
  </si>
  <si>
    <t>D  2,155</t>
  </si>
  <si>
    <t>NA21001-0018537</t>
  </si>
  <si>
    <t>ALDEN QUERETARO S DE RL DE CV</t>
  </si>
  <si>
    <t>NA21001-0018538</t>
  </si>
  <si>
    <t>NA21001-0018541</t>
  </si>
  <si>
    <t>JORHUS HUGO SOLIS VALLE</t>
  </si>
  <si>
    <t>NA21001-0018542</t>
  </si>
  <si>
    <t>NA21001-0018544</t>
  </si>
  <si>
    <t>D  2,164</t>
  </si>
  <si>
    <t>NA21001-0018546</t>
  </si>
  <si>
    <t>NA21001-0018548</t>
  </si>
  <si>
    <t>COMPROB GTOS STA.FE MEXICO</t>
  </si>
  <si>
    <t>D  2,168</t>
  </si>
  <si>
    <t>NA21001-0018549</t>
  </si>
  <si>
    <t>NA21001-0018550</t>
  </si>
  <si>
    <t>NA21001-0018553</t>
  </si>
  <si>
    <t>NA21001-0018554</t>
  </si>
  <si>
    <t>NA21001-0018555</t>
  </si>
  <si>
    <t>NA21001-0018556</t>
  </si>
  <si>
    <t>NA21001-0018557</t>
  </si>
  <si>
    <t>JAVIER DELGADO HERNANDEZ</t>
  </si>
  <si>
    <t>NA21001-0018558</t>
  </si>
  <si>
    <t>NA21001-0018560</t>
  </si>
  <si>
    <t>FERRETERA PLAZA SA DE CV</t>
  </si>
  <si>
    <t>D  2,180</t>
  </si>
  <si>
    <t>NA21001-0018561</t>
  </si>
  <si>
    <t>ALEJANDRO DIEGO RODRIGUEZ AREL</t>
  </si>
  <si>
    <t>D  2,182</t>
  </si>
  <si>
    <t>NA21001-0018563</t>
  </si>
  <si>
    <t>NA21001-0018564</t>
  </si>
  <si>
    <t>NA21001-0018565</t>
  </si>
  <si>
    <t>NA21001-0018566</t>
  </si>
  <si>
    <t>NA21001-0018567</t>
  </si>
  <si>
    <t>CASETA GERENCIA</t>
  </si>
  <si>
    <t>P004976</t>
  </si>
  <si>
    <t>NA21001-0018571</t>
  </si>
  <si>
    <t>TRASLADO INV.0881-TCN13</t>
  </si>
  <si>
    <t>P004980</t>
  </si>
  <si>
    <t>NA21001-0018575</t>
  </si>
  <si>
    <t>TRASLADO INV.0870-TCN13</t>
  </si>
  <si>
    <t>P004982</t>
  </si>
  <si>
    <t>NA21001-0018577</t>
  </si>
  <si>
    <t>TRASLADO INV.0868-TCN13</t>
  </si>
  <si>
    <t>D  2,198</t>
  </si>
  <si>
    <t>P004984</t>
  </si>
  <si>
    <t>NA21001-0018579</t>
  </si>
  <si>
    <t>TRASLADO INV.0869-TCN13</t>
  </si>
  <si>
    <t>P004986</t>
  </si>
  <si>
    <t>NA21001-0018581</t>
  </si>
  <si>
    <t>TRASLADO INV.0024-TCN14</t>
  </si>
  <si>
    <t>P004988</t>
  </si>
  <si>
    <t>NA21001-0018583</t>
  </si>
  <si>
    <t>INTERCAM.MERIDA INV.0835-TCN13</t>
  </si>
  <si>
    <t>D  2,205</t>
  </si>
  <si>
    <t>P004991</t>
  </si>
  <si>
    <t>NA21001-0018586</t>
  </si>
  <si>
    <t>TRASLADO INV.0839-TCN13</t>
  </si>
  <si>
    <t>P004993</t>
  </si>
  <si>
    <t>NA21001-0018589</t>
  </si>
  <si>
    <t>INTERCAMB INV.0658-TCN13</t>
  </si>
  <si>
    <t>P004995</t>
  </si>
  <si>
    <t>NA21001-0018591</t>
  </si>
  <si>
    <t>INTERCAMBIO INV.0835-TCN13</t>
  </si>
  <si>
    <t>P004997</t>
  </si>
  <si>
    <t>NA21001-0018593</t>
  </si>
  <si>
    <t>TRASLADO INV.0860-TCN13</t>
  </si>
  <si>
    <t>D  2,216</t>
  </si>
  <si>
    <t>P004999</t>
  </si>
  <si>
    <t>NA21001-0018595</t>
  </si>
  <si>
    <t>TRASLADO INV.0020-TCN14</t>
  </si>
  <si>
    <t>D  2,217</t>
  </si>
  <si>
    <t>S0651</t>
  </si>
  <si>
    <t>NA21001-0018596</t>
  </si>
  <si>
    <t>S0652</t>
  </si>
  <si>
    <t>NA21001-0018597</t>
  </si>
  <si>
    <t>D  2,219</t>
  </si>
  <si>
    <t>S0637</t>
  </si>
  <si>
    <t>NA21001-0018598</t>
  </si>
  <si>
    <t>REFACCIONES DE VW</t>
  </si>
  <si>
    <t>R0905</t>
  </si>
  <si>
    <t>NA21001-0018599</t>
  </si>
  <si>
    <t>S0633</t>
  </si>
  <si>
    <t>NA21001-0018600</t>
  </si>
  <si>
    <t>S0654</t>
  </si>
  <si>
    <t>NA21001-0018601</t>
  </si>
  <si>
    <t>S0640</t>
  </si>
  <si>
    <t>NA21001-0018602</t>
  </si>
  <si>
    <t>MEMBRECIA</t>
  </si>
  <si>
    <t>NA21001-0018614</t>
  </si>
  <si>
    <t>MEMBRESIA SERVICIOS S/LIMITE</t>
  </si>
  <si>
    <t>D  2,254</t>
  </si>
  <si>
    <t>AMEXSEP/13</t>
  </si>
  <si>
    <t>NA21001-0018624</t>
  </si>
  <si>
    <t>COMISIONES AMEX SEP/2013</t>
  </si>
  <si>
    <t>COMISION</t>
  </si>
  <si>
    <t>NA21001-0018625</t>
  </si>
  <si>
    <t>COMISION BAJIO SEP/2013</t>
  </si>
  <si>
    <t>D  2,256</t>
  </si>
  <si>
    <t>NA21001-0018626</t>
  </si>
  <si>
    <t>COMISION BMX SEP/2013</t>
  </si>
  <si>
    <t>NA21001-0018627</t>
  </si>
  <si>
    <t>LJIMENEZ:VIATICOS CURSO M7 SLP</t>
  </si>
  <si>
    <t>D  2,260</t>
  </si>
  <si>
    <t>AO-0000359</t>
  </si>
  <si>
    <t>XA12001-P005125</t>
  </si>
  <si>
    <t>LJIMENEZ:1ER ANTICIPO SISTEMA WK32</t>
  </si>
  <si>
    <t>CH-13007</t>
  </si>
  <si>
    <t>XD31001-0013007</t>
  </si>
  <si>
    <t>CH-13012</t>
  </si>
  <si>
    <t>XD31001-0013012</t>
  </si>
  <si>
    <t>CH-13016</t>
  </si>
  <si>
    <t>XD31001-0013016</t>
  </si>
  <si>
    <t>CH-13019</t>
  </si>
  <si>
    <t>XD31001-0013019</t>
  </si>
  <si>
    <t>CH-13020</t>
  </si>
  <si>
    <t>XD31001-0013020</t>
  </si>
  <si>
    <t>CH-13022</t>
  </si>
  <si>
    <t>XD31001-0013022</t>
  </si>
  <si>
    <t>CH-13026</t>
  </si>
  <si>
    <t>XD31001-0013026</t>
  </si>
  <si>
    <t>BAJA: AUTOS COMPACTOS DE QUERETARO</t>
  </si>
  <si>
    <t>CH-13034</t>
  </si>
  <si>
    <t>XD31001-0013034</t>
  </si>
  <si>
    <t>CH-13033</t>
  </si>
  <si>
    <t>XD31001-0013033</t>
  </si>
  <si>
    <t>CH-13038</t>
  </si>
  <si>
    <t>XD31001-0013038</t>
  </si>
  <si>
    <t>CH-13047</t>
  </si>
  <si>
    <t>XD31001-0013047</t>
  </si>
  <si>
    <t>CH-13048</t>
  </si>
  <si>
    <t>XD31001-0013048</t>
  </si>
  <si>
    <t>CH-13049</t>
  </si>
  <si>
    <t>XD31001-0013049</t>
  </si>
  <si>
    <t>CH-13050</t>
  </si>
  <si>
    <t>XD31001-0013050</t>
  </si>
  <si>
    <t>T-702</t>
  </si>
  <si>
    <t>XD31011-0000702</t>
  </si>
  <si>
    <t>CH-13057</t>
  </si>
  <si>
    <t>XD31001-0013057</t>
  </si>
  <si>
    <t>AUTOMOTRIZ TOY S.A DE C.V.</t>
  </si>
  <si>
    <t>T-703</t>
  </si>
  <si>
    <t>XD31011-0000703</t>
  </si>
  <si>
    <t>T-329</t>
  </si>
  <si>
    <t>XD31011-0000329</t>
  </si>
  <si>
    <t>T-704</t>
  </si>
  <si>
    <t>XD31011-0000704</t>
  </si>
  <si>
    <t>T-705</t>
  </si>
  <si>
    <t>XD31011-0000705</t>
  </si>
  <si>
    <t>T-706</t>
  </si>
  <si>
    <t>XD31011-0000706</t>
  </si>
  <si>
    <t>T-707</t>
  </si>
  <si>
    <t>XD31011-0000707</t>
  </si>
  <si>
    <t>T-708</t>
  </si>
  <si>
    <t>XD31011-0000708</t>
  </si>
  <si>
    <t>T-709</t>
  </si>
  <si>
    <t>XD31011-0000709</t>
  </si>
  <si>
    <t>T-710</t>
  </si>
  <si>
    <t>XD31011-0000710</t>
  </si>
  <si>
    <t>T-711</t>
  </si>
  <si>
    <t>XD31011-0000711</t>
  </si>
  <si>
    <t>TRASLADOS CONTRERAS SA DE CV</t>
  </si>
  <si>
    <t>T-330</t>
  </si>
  <si>
    <t>XD31011-0000330</t>
  </si>
  <si>
    <t>T-713</t>
  </si>
  <si>
    <t>XD31011-0000713</t>
  </si>
  <si>
    <t>CH-771</t>
  </si>
  <si>
    <t>XD31004-0000771</t>
  </si>
  <si>
    <t>BANORTE 00568027507</t>
  </si>
  <si>
    <t>CH-13046</t>
  </si>
  <si>
    <t>XD31001-0013046</t>
  </si>
  <si>
    <t>T-714</t>
  </si>
  <si>
    <t>XD31011-0000714</t>
  </si>
  <si>
    <t>T-715</t>
  </si>
  <si>
    <t>XD31011-0000715</t>
  </si>
  <si>
    <t>GARCIA MEDINA CLAUDIA EDITH</t>
  </si>
  <si>
    <t>T-716</t>
  </si>
  <si>
    <t>XD31011-0000716</t>
  </si>
  <si>
    <t>T-717</t>
  </si>
  <si>
    <t>XD31011-0000717</t>
  </si>
  <si>
    <t>T-718</t>
  </si>
  <si>
    <t>XD31011-0000718</t>
  </si>
  <si>
    <t>T-719</t>
  </si>
  <si>
    <t>XD31011-0000719</t>
  </si>
  <si>
    <t>T-331</t>
  </si>
  <si>
    <t>XD31011-0000331</t>
  </si>
  <si>
    <t>T-720</t>
  </si>
  <si>
    <t>XD31011-0000720</t>
  </si>
  <si>
    <t>T-332</t>
  </si>
  <si>
    <t>XD31011-0000332</t>
  </si>
  <si>
    <t>T-333</t>
  </si>
  <si>
    <t>XD31011-0000333</t>
  </si>
  <si>
    <t>E     98</t>
  </si>
  <si>
    <t>T-334</t>
  </si>
  <si>
    <t>XD31011-0000334</t>
  </si>
  <si>
    <t>T-721</t>
  </si>
  <si>
    <t>XD31011-0000721</t>
  </si>
  <si>
    <t>CH-13067</t>
  </si>
  <si>
    <t>XD31001-0013067</t>
  </si>
  <si>
    <t>CH-13072</t>
  </si>
  <si>
    <t>XD31001-0013072</t>
  </si>
  <si>
    <t>CH-13073</t>
  </si>
  <si>
    <t>XD31001-0013073</t>
  </si>
  <si>
    <t>CH-13076</t>
  </si>
  <si>
    <t>XD31001-0013076</t>
  </si>
  <si>
    <t>CH-13079</t>
  </si>
  <si>
    <t>XD31001-0013079</t>
  </si>
  <si>
    <t>CH-13080</t>
  </si>
  <si>
    <t>XD31001-0013080</t>
  </si>
  <si>
    <t>CH-13081</t>
  </si>
  <si>
    <t>XD31001-0013081</t>
  </si>
  <si>
    <t>CH-13082</t>
  </si>
  <si>
    <t>XD31001-0013082</t>
  </si>
  <si>
    <t>CH-13083</t>
  </si>
  <si>
    <t>XD31001-0013083</t>
  </si>
  <si>
    <t>CH-13084</t>
  </si>
  <si>
    <t>XD31001-0013084</t>
  </si>
  <si>
    <t>CH-13096</t>
  </si>
  <si>
    <t>XD31001-0013096</t>
  </si>
  <si>
    <t>CH-13097</t>
  </si>
  <si>
    <t>XD31001-0013097</t>
  </si>
  <si>
    <t>CH-13099</t>
  </si>
  <si>
    <t>XD31001-0013099</t>
  </si>
  <si>
    <t>CH-13100</t>
  </si>
  <si>
    <t>XD31001-0013100</t>
  </si>
  <si>
    <t>CH-7783805</t>
  </si>
  <si>
    <t>XD31005-7783805</t>
  </si>
  <si>
    <t>T-722</t>
  </si>
  <si>
    <t>XD31011-0000722</t>
  </si>
  <si>
    <t>T-724</t>
  </si>
  <si>
    <t>XD31011-0000724</t>
  </si>
  <si>
    <t>T-725</t>
  </si>
  <si>
    <t>XD31011-0000725</t>
  </si>
  <si>
    <t>T-726</t>
  </si>
  <si>
    <t>XD31011-0000726</t>
  </si>
  <si>
    <t>T-727</t>
  </si>
  <si>
    <t>XD31011-0000727</t>
  </si>
  <si>
    <t>T-335</t>
  </si>
  <si>
    <t>XD31011-0000335</t>
  </si>
  <si>
    <t>T-729</t>
  </si>
  <si>
    <t>XD31011-0000729</t>
  </si>
  <si>
    <t>T-730</t>
  </si>
  <si>
    <t>XD31011-0000730</t>
  </si>
  <si>
    <t>QUALIA TECH SA DE CV</t>
  </si>
  <si>
    <t>T-336</t>
  </si>
  <si>
    <t>XD31011-0000336</t>
  </si>
  <si>
    <t>CH-13109</t>
  </si>
  <si>
    <t>XD31001-0013109</t>
  </si>
  <si>
    <t>DEFENDO TECNOLOGIAS DEL BAJIO SA DE</t>
  </si>
  <si>
    <t>CH-13112</t>
  </si>
  <si>
    <t>XD31001-0013112</t>
  </si>
  <si>
    <t>CH-13078</t>
  </si>
  <si>
    <t>XD31001-0013078</t>
  </si>
  <si>
    <t>CH-13113</t>
  </si>
  <si>
    <t>XD31001-0013113</t>
  </si>
  <si>
    <t>CH-13115</t>
  </si>
  <si>
    <t>XD31001-0013115</t>
  </si>
  <si>
    <t>CH-13120</t>
  </si>
  <si>
    <t>XD31001-0013120</t>
  </si>
  <si>
    <t>CH-13124</t>
  </si>
  <si>
    <t>XD31001-0013124</t>
  </si>
  <si>
    <t>CH-13125</t>
  </si>
  <si>
    <t>XD31001-0013125</t>
  </si>
  <si>
    <t>CH-13127</t>
  </si>
  <si>
    <t>XD31001-0013127</t>
  </si>
  <si>
    <t>T-337</t>
  </si>
  <si>
    <t>XD31011-0000337</t>
  </si>
  <si>
    <t>T-338</t>
  </si>
  <si>
    <t>XD31011-0000338</t>
  </si>
  <si>
    <t>T-731</t>
  </si>
  <si>
    <t>XD31011-0000731</t>
  </si>
  <si>
    <t>T-732</t>
  </si>
  <si>
    <t>XD31011-0000732</t>
  </si>
  <si>
    <t>T-733</t>
  </si>
  <si>
    <t>XD31011-0000733</t>
  </si>
  <si>
    <t>T-734</t>
  </si>
  <si>
    <t>XD31011-0000734</t>
  </si>
  <si>
    <t>T-735</t>
  </si>
  <si>
    <t>XD31011-0000735</t>
  </si>
  <si>
    <t>T-736</t>
  </si>
  <si>
    <t>XD31011-0000736</t>
  </si>
  <si>
    <t>T-737</t>
  </si>
  <si>
    <t>XD31011-0000737</t>
  </si>
  <si>
    <t>T-339</t>
  </si>
  <si>
    <t>XD31011-0000339</t>
  </si>
  <si>
    <t>T-738</t>
  </si>
  <si>
    <t>XD31011-0000738</t>
  </si>
  <si>
    <t>T-739</t>
  </si>
  <si>
    <t>XD31011-0000739</t>
  </si>
  <si>
    <t>T-740</t>
  </si>
  <si>
    <t>XD31011-0000740</t>
  </si>
  <si>
    <t>CH-13130</t>
  </si>
  <si>
    <t>XD31001-C013130</t>
  </si>
  <si>
    <t>CH-13139</t>
  </si>
  <si>
    <t>XD31001-0013139</t>
  </si>
  <si>
    <t>CH-13140</t>
  </si>
  <si>
    <t>XD31001-0013140</t>
  </si>
  <si>
    <t>CH-13141</t>
  </si>
  <si>
    <t>XD31001-0013141</t>
  </si>
  <si>
    <t>CH-13032</t>
  </si>
  <si>
    <t>XD31001-0013032</t>
  </si>
  <si>
    <t>CH-13111</t>
  </si>
  <si>
    <t>XD31001-0013111</t>
  </si>
  <si>
    <t>CH-13146</t>
  </si>
  <si>
    <t>XD31001-0013146</t>
  </si>
  <si>
    <t>CH-13149</t>
  </si>
  <si>
    <t>XD31001-0013149</t>
  </si>
  <si>
    <t>CH-13147</t>
  </si>
  <si>
    <t>XD31001-0013147</t>
  </si>
  <si>
    <t>CH-13148</t>
  </si>
  <si>
    <t>XD31001-0013148</t>
  </si>
  <si>
    <t>CH-13118</t>
  </si>
  <si>
    <t>XD31001-0013118</t>
  </si>
  <si>
    <t>MALDONADO RODRIGUEZ ESTELA DEL CARM</t>
  </si>
  <si>
    <t>CH-13119</t>
  </si>
  <si>
    <t>XD31001-0013119</t>
  </si>
  <si>
    <t>AGUILA MENDEZ PEDRO SERGIO</t>
  </si>
  <si>
    <t>ISR SEP/13</t>
  </si>
  <si>
    <t>NA21003-0018622</t>
  </si>
  <si>
    <t>LJIMENEZ:COM.CH.EXP. SEP/2013</t>
  </si>
  <si>
    <t>I    567</t>
  </si>
  <si>
    <t>EMBARQ275</t>
  </si>
  <si>
    <t>NA21002-0018377</t>
  </si>
  <si>
    <t>EMBARQUE NO.275</t>
  </si>
  <si>
    <t>I    569</t>
  </si>
  <si>
    <t>EMBARQ273</t>
  </si>
  <si>
    <t>NA21002-0018378</t>
  </si>
  <si>
    <t>EMBARQUE NO.273</t>
  </si>
  <si>
    <t>XD06001-0000687</t>
  </si>
  <si>
    <t>D     28</t>
  </si>
  <si>
    <t>0037-TCN14</t>
  </si>
  <si>
    <t>XA06001-0006540</t>
  </si>
  <si>
    <t>0038-TCN14</t>
  </si>
  <si>
    <t>XA06001-0006541</t>
  </si>
  <si>
    <t>D     85</t>
  </si>
  <si>
    <t>0036-TCN14</t>
  </si>
  <si>
    <t>XA06001-0006542</t>
  </si>
  <si>
    <t>D    100</t>
  </si>
  <si>
    <t>XA06001-0006543</t>
  </si>
  <si>
    <t>D    101</t>
  </si>
  <si>
    <t>0039-TCN14</t>
  </si>
  <si>
    <t>XA06001-0006544</t>
  </si>
  <si>
    <t>D    104</t>
  </si>
  <si>
    <t>XA06001-0006545</t>
  </si>
  <si>
    <t>D    105</t>
  </si>
  <si>
    <t>XA06001-0006546</t>
  </si>
  <si>
    <t>D    107</t>
  </si>
  <si>
    <t>0887-TCN13</t>
  </si>
  <si>
    <t>XA06001-0006547</t>
  </si>
  <si>
    <t>D    109</t>
  </si>
  <si>
    <t>0888-TCN13</t>
  </si>
  <si>
    <t>XA06001-0006548</t>
  </si>
  <si>
    <t>D    113</t>
  </si>
  <si>
    <t>0889-TCN13</t>
  </si>
  <si>
    <t>XA06001-0006550</t>
  </si>
  <si>
    <t>D    180</t>
  </si>
  <si>
    <t>0890-TCN13</t>
  </si>
  <si>
    <t>XA06001-0006551</t>
  </si>
  <si>
    <t>OZ  AUTOMOTRIZ S  DE  RL  DE CV</t>
  </si>
  <si>
    <t>0891-TCN13</t>
  </si>
  <si>
    <t>XA06001-0006552</t>
  </si>
  <si>
    <t>ALDEN SATELITE   S  DE  RL DE CV</t>
  </si>
  <si>
    <t>D    209</t>
  </si>
  <si>
    <t>0942-TCN12</t>
  </si>
  <si>
    <t>XD06001-0000689</t>
  </si>
  <si>
    <t>D    210</t>
  </si>
  <si>
    <t>0892-TCN13</t>
  </si>
  <si>
    <t>XA06001-0006553</t>
  </si>
  <si>
    <t>D    217</t>
  </si>
  <si>
    <t>VIATICOS01</t>
  </si>
  <si>
    <t>XA12001-P005107</t>
  </si>
  <si>
    <t>LJIMENEZ:RAMIREZ ZACARIAS JORGE ALB</t>
  </si>
  <si>
    <t>D    224</t>
  </si>
  <si>
    <t>XA12001-P005108</t>
  </si>
  <si>
    <t>LJIMENEZ:JUAREZ ORNELAS DIANA CLAUD</t>
  </si>
  <si>
    <t>D    237</t>
  </si>
  <si>
    <t>0046-TCN14</t>
  </si>
  <si>
    <t>XA06001-0006554</t>
  </si>
  <si>
    <t>D    239</t>
  </si>
  <si>
    <t>0041-TCN14</t>
  </si>
  <si>
    <t>XA06001-0006555</t>
  </si>
  <si>
    <t>D    240</t>
  </si>
  <si>
    <t>0042-TCN14</t>
  </si>
  <si>
    <t>XA06001-0006556</t>
  </si>
  <si>
    <t>D    242</t>
  </si>
  <si>
    <t>0043-TCN14</t>
  </si>
  <si>
    <t>XA06001-0006557</t>
  </si>
  <si>
    <t>0044-TCN14</t>
  </si>
  <si>
    <t>XA06001-0006558</t>
  </si>
  <si>
    <t>0045-TCN14</t>
  </si>
  <si>
    <t>XA06001-0006559</t>
  </si>
  <si>
    <t>0047-TCN14</t>
  </si>
  <si>
    <t>XA06001-0006560</t>
  </si>
  <si>
    <t>D    246</t>
  </si>
  <si>
    <t>0048-TCN14</t>
  </si>
  <si>
    <t>XA06001-0006561</t>
  </si>
  <si>
    <t>0049-TCN14</t>
  </si>
  <si>
    <t>XA06001-0006562</t>
  </si>
  <si>
    <t>0050-TCN14</t>
  </si>
  <si>
    <t>XA06001-0006563</t>
  </si>
  <si>
    <t>D    252</t>
  </si>
  <si>
    <t>0051-TCN14</t>
  </si>
  <si>
    <t>XA06001-0006564</t>
  </si>
  <si>
    <t>D    256</t>
  </si>
  <si>
    <t>0893-TCN13</t>
  </si>
  <si>
    <t>XA06001-0006565</t>
  </si>
  <si>
    <t>D    351</t>
  </si>
  <si>
    <t>D    354</t>
  </si>
  <si>
    <t>D    369</t>
  </si>
  <si>
    <t>D    372</t>
  </si>
  <si>
    <t>XD06001-0000692</t>
  </si>
  <si>
    <t>0052-TCN14</t>
  </si>
  <si>
    <t>XA06001-0006568</t>
  </si>
  <si>
    <t>0053-TCN14</t>
  </si>
  <si>
    <t>XA06001-0006576</t>
  </si>
  <si>
    <t>AUTOMOVILES  DINAMICOS S  DE  RL DE</t>
  </si>
  <si>
    <t>D    457</t>
  </si>
  <si>
    <t>0054-TCN14</t>
  </si>
  <si>
    <t>XA06001-0006577</t>
  </si>
  <si>
    <t>ALDEN QUERETARO  S DE RL  DE  CV</t>
  </si>
  <si>
    <t>D    495</t>
  </si>
  <si>
    <t>0055-TCN14</t>
  </si>
  <si>
    <t>XA06001-0006578</t>
  </si>
  <si>
    <t>0056-TCN14</t>
  </si>
  <si>
    <t>XA06001-0006579</t>
  </si>
  <si>
    <t>D    497</t>
  </si>
  <si>
    <t>0057-TCN14</t>
  </si>
  <si>
    <t>XA06001-0006580</t>
  </si>
  <si>
    <t>0896-TCN13</t>
  </si>
  <si>
    <t>XA06001-0006581</t>
  </si>
  <si>
    <t>0897-TCN13</t>
  </si>
  <si>
    <t>XA06001-0006582</t>
  </si>
  <si>
    <t>D    509</t>
  </si>
  <si>
    <t>0058-TCN14</t>
  </si>
  <si>
    <t>XA06001-0006583</t>
  </si>
  <si>
    <t>D    511</t>
  </si>
  <si>
    <t>0060-TCN14</t>
  </si>
  <si>
    <t>XA06001-0006584</t>
  </si>
  <si>
    <t>D    564</t>
  </si>
  <si>
    <t>0898-TCN13</t>
  </si>
  <si>
    <t>XA06001-0006585</t>
  </si>
  <si>
    <t>GRUPO PENNINSULA MOTORS S DE  RL CV</t>
  </si>
  <si>
    <t>D    607</t>
  </si>
  <si>
    <t>XD06001-0000700</t>
  </si>
  <si>
    <t>XA06001-0006586</t>
  </si>
  <si>
    <t>OZ  AUTOMOTRIZ S DE RL  DE  CV</t>
  </si>
  <si>
    <t>D    628</t>
  </si>
  <si>
    <t>0061-TCN14</t>
  </si>
  <si>
    <t>XA06001-0006587</t>
  </si>
  <si>
    <t>D    640</t>
  </si>
  <si>
    <t>0062-TCN14</t>
  </si>
  <si>
    <t>XA06001-0006588</t>
  </si>
  <si>
    <t>D    769</t>
  </si>
  <si>
    <t>0063-TCN14</t>
  </si>
  <si>
    <t>XA06001-0006591</t>
  </si>
  <si>
    <t>D    859</t>
  </si>
  <si>
    <t>NA21001-0018669</t>
  </si>
  <si>
    <t>CURSO M1 29/09 AL 01/10/2013</t>
  </si>
  <si>
    <t>AM-0000897</t>
  </si>
  <si>
    <t>XA15001-0009145</t>
  </si>
  <si>
    <t>D    886</t>
  </si>
  <si>
    <t>0064-TCN14</t>
  </si>
  <si>
    <t>XA06001-0006592</t>
  </si>
  <si>
    <t>TOY MORELOS S DE RL  DE CV</t>
  </si>
  <si>
    <t>D    887</t>
  </si>
  <si>
    <t>AM-0000909</t>
  </si>
  <si>
    <t>XA15001-0009146</t>
  </si>
  <si>
    <t>LJIMENEZ:INTERNET OCTUBRE</t>
  </si>
  <si>
    <t>D    888</t>
  </si>
  <si>
    <t>AM-0000914</t>
  </si>
  <si>
    <t>XA15001-0009147</t>
  </si>
  <si>
    <t>LJIMENEZ:FRAME RELAY OCTUBRE</t>
  </si>
  <si>
    <t>D    908</t>
  </si>
  <si>
    <t>0065-TCN14</t>
  </si>
  <si>
    <t>XA06001-0006593</t>
  </si>
  <si>
    <t>D    953</t>
  </si>
  <si>
    <t>0066-TCN14</t>
  </si>
  <si>
    <t>XA06001-0006594</t>
  </si>
  <si>
    <t>0902-TCN13</t>
  </si>
  <si>
    <t>XA06001-0006596</t>
  </si>
  <si>
    <t>D    962</t>
  </si>
  <si>
    <t>XD06001-0000703</t>
  </si>
  <si>
    <t>D    999</t>
  </si>
  <si>
    <t>R0927</t>
  </si>
  <si>
    <t>NA21001-0018678</t>
  </si>
  <si>
    <t>S0647</t>
  </si>
  <si>
    <t>NA21001-0018679</t>
  </si>
  <si>
    <t>MA.DEL RAYO FIGUEROA CORNEJO</t>
  </si>
  <si>
    <t>S0662</t>
  </si>
  <si>
    <t>NA21001-0018680</t>
  </si>
  <si>
    <t>S0665</t>
  </si>
  <si>
    <t>NA21001-0018681</t>
  </si>
  <si>
    <t>D  1,007</t>
  </si>
  <si>
    <t>P005215</t>
  </si>
  <si>
    <t>NA21001-0018684</t>
  </si>
  <si>
    <t>TRASLADO INV.0880-TCN13</t>
  </si>
  <si>
    <t>P005217</t>
  </si>
  <si>
    <t>NA21001-0018686</t>
  </si>
  <si>
    <t>TRASLADO INV.0885-TCN13</t>
  </si>
  <si>
    <t>P005219</t>
  </si>
  <si>
    <t>NA21001-0018688</t>
  </si>
  <si>
    <t>TRASLADI INV.0891-TCN13</t>
  </si>
  <si>
    <t>P005221</t>
  </si>
  <si>
    <t>NA21001-0018690</t>
  </si>
  <si>
    <t>INTERCAMBIO INV.0031-TCN13</t>
  </si>
  <si>
    <t>P005223</t>
  </si>
  <si>
    <t>NA21001-0018692</t>
  </si>
  <si>
    <t>TRASLADO INV.0898-TCN13</t>
  </si>
  <si>
    <t>P005225</t>
  </si>
  <si>
    <t>NA21001-0018693</t>
  </si>
  <si>
    <t>CASETA</t>
  </si>
  <si>
    <t>D  1,021</t>
  </si>
  <si>
    <t>P005226</t>
  </si>
  <si>
    <t>NA21001-0018696</t>
  </si>
  <si>
    <t>TRASLADO INV.0890-TCN13</t>
  </si>
  <si>
    <t>XD06001-0000706</t>
  </si>
  <si>
    <t>P005228</t>
  </si>
  <si>
    <t>NA21001-0018698</t>
  </si>
  <si>
    <t>TRASLADO INV.0053-TCN14</t>
  </si>
  <si>
    <t>P005230</t>
  </si>
  <si>
    <t>NA21001-0018699</t>
  </si>
  <si>
    <t>CASETA INTERCAMBIO INV.0049-TC</t>
  </si>
  <si>
    <t>D  1,028</t>
  </si>
  <si>
    <t>P005231</t>
  </si>
  <si>
    <t>NA21001-0018701</t>
  </si>
  <si>
    <t>INTERCAMBIO INV.0035-TCN14</t>
  </si>
  <si>
    <t>P005233</t>
  </si>
  <si>
    <t>NA21001-0018703</t>
  </si>
  <si>
    <t>INTERCAMBIO INV.0027-TCN14</t>
  </si>
  <si>
    <t>P005235</t>
  </si>
  <si>
    <t>NA21001-0018704</t>
  </si>
  <si>
    <t>TRASLADO INV.0884-TCN13</t>
  </si>
  <si>
    <t>0903-TCN13</t>
  </si>
  <si>
    <t>XA06001-0006599</t>
  </si>
  <si>
    <t>D  1,233</t>
  </si>
  <si>
    <t>0067-TCN14</t>
  </si>
  <si>
    <t>XA06001-0006602</t>
  </si>
  <si>
    <t>0068-TCN14</t>
  </si>
  <si>
    <t>XA06001-0006603</t>
  </si>
  <si>
    <t>CALIDAD DE CAMPECHE S DE RL DE CV</t>
  </si>
  <si>
    <t>0904-TCN13</t>
  </si>
  <si>
    <t>D  1,264</t>
  </si>
  <si>
    <t>XA06001-0006605</t>
  </si>
  <si>
    <t>D  1,317</t>
  </si>
  <si>
    <t>0905-TCN13</t>
  </si>
  <si>
    <t>XA06001-0006606</t>
  </si>
  <si>
    <t>CEVER LOMAS  VERDES S D E RL DE CV</t>
  </si>
  <si>
    <t>D  1,318</t>
  </si>
  <si>
    <t>XD06001-0000711</t>
  </si>
  <si>
    <t>D  1,319</t>
  </si>
  <si>
    <t>0069-TCN14</t>
  </si>
  <si>
    <t>XA06001-0006607</t>
  </si>
  <si>
    <t>D  1,399</t>
  </si>
  <si>
    <t>0070-TCN14</t>
  </si>
  <si>
    <t>XA06001-0006608</t>
  </si>
  <si>
    <t>0906-TCN13</t>
  </si>
  <si>
    <t>XA06001-0006609</t>
  </si>
  <si>
    <t>AUTOMOVILES  VALLEJO S DE RL DE CV</t>
  </si>
  <si>
    <t>D  1,436</t>
  </si>
  <si>
    <t>0907-TCN13</t>
  </si>
  <si>
    <t>XA06001-0006610</t>
  </si>
  <si>
    <t>TOYOTA COAPA S DE RL  DE  CV</t>
  </si>
  <si>
    <t>0908-TCN13</t>
  </si>
  <si>
    <t>XA06001-0006611</t>
  </si>
  <si>
    <t>D  1,575</t>
  </si>
  <si>
    <t>RENOCTUB13</t>
  </si>
  <si>
    <t>XA15007-0009161</t>
  </si>
  <si>
    <t>D  1,577</t>
  </si>
  <si>
    <t>RENTOCTU13</t>
  </si>
  <si>
    <t>XA15007-0009162</t>
  </si>
  <si>
    <t>D  1,583</t>
  </si>
  <si>
    <t>0909-TCN13</t>
  </si>
  <si>
    <t>XA06001-0006612</t>
  </si>
  <si>
    <t>TOYOMOTORS  DE  POLANCO S DE RL DE</t>
  </si>
  <si>
    <t>D  1,621</t>
  </si>
  <si>
    <t>0071-TCN14</t>
  </si>
  <si>
    <t>XA06001-0006613</t>
  </si>
  <si>
    <t>0072-TCN14</t>
  </si>
  <si>
    <t>XA06001-0006614</t>
  </si>
  <si>
    <t>XD06001-0000712</t>
  </si>
  <si>
    <t>P005237</t>
  </si>
  <si>
    <t>NA21001-0018749</t>
  </si>
  <si>
    <t>OPERADORA VIPS S DE RL DE CV</t>
  </si>
  <si>
    <t>NA21001-0018750</t>
  </si>
  <si>
    <t>P005239</t>
  </si>
  <si>
    <t>NA21001-0018751</t>
  </si>
  <si>
    <t>JUNTA MUNICIPAL DE AGUAS POTAB</t>
  </si>
  <si>
    <t>NA21001-0018752</t>
  </si>
  <si>
    <t>NA21001-0018753</t>
  </si>
  <si>
    <t>D  1,718</t>
  </si>
  <si>
    <t>NA21001-0018754</t>
  </si>
  <si>
    <t>NA21001-0018755</t>
  </si>
  <si>
    <t>NA21001-0018757</t>
  </si>
  <si>
    <t>D  1,724</t>
  </si>
  <si>
    <t>NA21001-0018758</t>
  </si>
  <si>
    <t>J.JUAN FELIPE ARVIZU MANCERA</t>
  </si>
  <si>
    <t>NA21001-0018759</t>
  </si>
  <si>
    <t>NA21001-0018760</t>
  </si>
  <si>
    <t>NA21001-0018761</t>
  </si>
  <si>
    <t>R000966</t>
  </si>
  <si>
    <t>NA21001-0018762</t>
  </si>
  <si>
    <t>S000667</t>
  </si>
  <si>
    <t>NA21001-0018763</t>
  </si>
  <si>
    <t>S000670</t>
  </si>
  <si>
    <t>NA21001-0018764</t>
  </si>
  <si>
    <t>D  1,733</t>
  </si>
  <si>
    <t>S000675</t>
  </si>
  <si>
    <t>NA21001-0018765</t>
  </si>
  <si>
    <t>D  1,743</t>
  </si>
  <si>
    <t>0073-TCN14</t>
  </si>
  <si>
    <t>XA06001-0006615</t>
  </si>
  <si>
    <t>D  1,752</t>
  </si>
  <si>
    <t>0074-TCN14</t>
  </si>
  <si>
    <t>XA06001-0006616</t>
  </si>
  <si>
    <t>0075-TCN14</t>
  </si>
  <si>
    <t>XA06001-0006617</t>
  </si>
  <si>
    <t>D  1,756</t>
  </si>
  <si>
    <t>0076-TCN14</t>
  </si>
  <si>
    <t>XA06001-0006618</t>
  </si>
  <si>
    <t>D  1,758</t>
  </si>
  <si>
    <t>0077-TCN14</t>
  </si>
  <si>
    <t>XA06001-0006619</t>
  </si>
  <si>
    <t>0078-TCN14</t>
  </si>
  <si>
    <t>XA06001-0006620</t>
  </si>
  <si>
    <t>D  1,763</t>
  </si>
  <si>
    <t>0079-TCN14</t>
  </si>
  <si>
    <t>XA06001-0006621</t>
  </si>
  <si>
    <t>D  1,770</t>
  </si>
  <si>
    <t>0080-TCN14</t>
  </si>
  <si>
    <t>XA06001-0006622</t>
  </si>
  <si>
    <t>D  1,771</t>
  </si>
  <si>
    <t>0081-TCN14</t>
  </si>
  <si>
    <t>XA06001-0006623</t>
  </si>
  <si>
    <t>D  1,772</t>
  </si>
  <si>
    <t>0082-TCN14</t>
  </si>
  <si>
    <t>XA06001-0006624</t>
  </si>
  <si>
    <t>0083-TCN14</t>
  </si>
  <si>
    <t>XA06001-0006625</t>
  </si>
  <si>
    <t>D  1,774</t>
  </si>
  <si>
    <t>0084-TCN14</t>
  </si>
  <si>
    <t>XA06001-0006626</t>
  </si>
  <si>
    <t>0085-TCN14</t>
  </si>
  <si>
    <t>XA06001-0006627</t>
  </si>
  <si>
    <t>0910-TCN13</t>
  </si>
  <si>
    <t>XA06001-0006628</t>
  </si>
  <si>
    <t>ALDEN  QUERETARO  S DE RL DE CV</t>
  </si>
  <si>
    <t>R000971</t>
  </si>
  <si>
    <t>NA21001-0018783</t>
  </si>
  <si>
    <t>R000974</t>
  </si>
  <si>
    <t>NA21001-0018784</t>
  </si>
  <si>
    <t>NA21001-0018786</t>
  </si>
  <si>
    <t>P005256</t>
  </si>
  <si>
    <t>NA21001-0018789</t>
  </si>
  <si>
    <t>D  1,838</t>
  </si>
  <si>
    <t>NA21001-0018790</t>
  </si>
  <si>
    <t>NA21001-0018792</t>
  </si>
  <si>
    <t>NA21001-0018793</t>
  </si>
  <si>
    <t>D  1,845</t>
  </si>
  <si>
    <t>NA21001-0018796</t>
  </si>
  <si>
    <t>PINTURAS Y MATERIALES VEGMAR S</t>
  </si>
  <si>
    <t>NA21001-0018797</t>
  </si>
  <si>
    <t>COMERCIALIZADORA ALIMENTOS QUE</t>
  </si>
  <si>
    <t>D  1,847</t>
  </si>
  <si>
    <t>NA21001-0018798</t>
  </si>
  <si>
    <t>NA21001-0018799</t>
  </si>
  <si>
    <t>D  1,855</t>
  </si>
  <si>
    <t>NA21001-0018803</t>
  </si>
  <si>
    <t>D  1,856</t>
  </si>
  <si>
    <t>NA21001-0018804</t>
  </si>
  <si>
    <t>NA21001-0018805</t>
  </si>
  <si>
    <t>NA21001-0018806</t>
  </si>
  <si>
    <t>CELAYA ELECTRONICA SA DE CV</t>
  </si>
  <si>
    <t>NA21001-0018808</t>
  </si>
  <si>
    <t>NA21001-0018809</t>
  </si>
  <si>
    <t>DISTRIBUIDORES ASOCIADOS PRISA</t>
  </si>
  <si>
    <t>NA21001-0018812</t>
  </si>
  <si>
    <t>TRASLADO INV.0904-TCN13</t>
  </si>
  <si>
    <t>P005290</t>
  </si>
  <si>
    <t>NA21001-0018813</t>
  </si>
  <si>
    <t>TRASLADO INV.0907-TCN13</t>
  </si>
  <si>
    <t>P005291</t>
  </si>
  <si>
    <t>NA21001-0018815</t>
  </si>
  <si>
    <t>TRASLADO INV.0905-TCN13</t>
  </si>
  <si>
    <t>NA21001-0018817</t>
  </si>
  <si>
    <t>TRASLADO RAV CHIAPAS-VALLARTA</t>
  </si>
  <si>
    <t>0086-TCN14</t>
  </si>
  <si>
    <t>XA06001-0006629</t>
  </si>
  <si>
    <t>P005295</t>
  </si>
  <si>
    <t>NA21001-0018819</t>
  </si>
  <si>
    <t>INTERCAMB-MEX.INV.0027-TCN13</t>
  </si>
  <si>
    <t>0087-TCN14</t>
  </si>
  <si>
    <t>XA06001-0006630</t>
  </si>
  <si>
    <t>P005297</t>
  </si>
  <si>
    <t>NA21001-0018821</t>
  </si>
  <si>
    <t>INTERCAMBIO INV.0067-TCN14</t>
  </si>
  <si>
    <t>P005299</t>
  </si>
  <si>
    <t>NA21001-0018823</t>
  </si>
  <si>
    <t>INTERCAMBIO INV.0798-TCN13</t>
  </si>
  <si>
    <t>P005301</t>
  </si>
  <si>
    <t>NA21001-0018825</t>
  </si>
  <si>
    <t>LJIMENEZ:INTERCAMB.INV.0068-TCN14</t>
  </si>
  <si>
    <t>P005303</t>
  </si>
  <si>
    <t>NA21001-0018826</t>
  </si>
  <si>
    <t>INTERCAMBIO INV.0767-TCN13</t>
  </si>
  <si>
    <t>NA21001-0018828</t>
  </si>
  <si>
    <t>ALFONSO CORDOVA NOVOA</t>
  </si>
  <si>
    <t>NA21001-0018829</t>
  </si>
  <si>
    <t>COMERCIALIZADORA FARMACEUTICA</t>
  </si>
  <si>
    <t>NA21001-0018830</t>
  </si>
  <si>
    <t>JOSE FERNANDO DE LA ROCHA REMB</t>
  </si>
  <si>
    <t>P005309</t>
  </si>
  <si>
    <t>NA21001-0018831</t>
  </si>
  <si>
    <t>D  1,979</t>
  </si>
  <si>
    <t>NA21001-0018833</t>
  </si>
  <si>
    <t>AUTOZONE DE MEXICO S DE RL CV</t>
  </si>
  <si>
    <t>NA21001-0018835</t>
  </si>
  <si>
    <t>MIGUEL ANGEL CHAVEZ MANRIQUE</t>
  </si>
  <si>
    <t>NA21001-0018836</t>
  </si>
  <si>
    <t>NA21001-0018837</t>
  </si>
  <si>
    <t>NA21001-0018838</t>
  </si>
  <si>
    <t>IMPRESIONES LASSER BEAM S DE R</t>
  </si>
  <si>
    <t>NA21001-0018839</t>
  </si>
  <si>
    <t>0088-TCN14</t>
  </si>
  <si>
    <t>XA06001-0006631</t>
  </si>
  <si>
    <t>D  2,000</t>
  </si>
  <si>
    <t>0911-TCN13</t>
  </si>
  <si>
    <t>XA06001-0006632</t>
  </si>
  <si>
    <t>D  2,049</t>
  </si>
  <si>
    <t>0089-TCN14</t>
  </si>
  <si>
    <t>XA06001-0006633</t>
  </si>
  <si>
    <t>0090-TCN14</t>
  </si>
  <si>
    <t>XA06001-0006634</t>
  </si>
  <si>
    <t>0091-TCN14</t>
  </si>
  <si>
    <t>XA06001-0006635</t>
  </si>
  <si>
    <t>XD06001-0000713</t>
  </si>
  <si>
    <t>0912-TCN13</t>
  </si>
  <si>
    <t>XA06001-0006636</t>
  </si>
  <si>
    <t>0092-TCN14</t>
  </si>
  <si>
    <t>XA06001-0006637</t>
  </si>
  <si>
    <t>NA21001-0018847</t>
  </si>
  <si>
    <t>FERRETERIA LA AZTECA SA DE CV</t>
  </si>
  <si>
    <t>NA21001-0018848</t>
  </si>
  <si>
    <t>NA21001-0018850</t>
  </si>
  <si>
    <t>DISTRIBUIDORA VOLKSWAGEN DEL B</t>
  </si>
  <si>
    <t>NA21001-0018851</t>
  </si>
  <si>
    <t>INMOBILIARIA IGOVA SA DE CV</t>
  </si>
  <si>
    <t>NA21001-0018853</t>
  </si>
  <si>
    <t>FUMIGACIONES ELI</t>
  </si>
  <si>
    <t>D  2,118</t>
  </si>
  <si>
    <t>NA21001-0018854</t>
  </si>
  <si>
    <t>D  2,120</t>
  </si>
  <si>
    <t>0093-TCN14</t>
  </si>
  <si>
    <t>XA06001-0006638</t>
  </si>
  <si>
    <t>NA21001-0018857</t>
  </si>
  <si>
    <t>MA.ROSA RIVERA GARCIA</t>
  </si>
  <si>
    <t>D  2,126</t>
  </si>
  <si>
    <t>NA21001-0018858</t>
  </si>
  <si>
    <t>AUTOS PARTES Y MAS</t>
  </si>
  <si>
    <t>NA21001-0018859</t>
  </si>
  <si>
    <t>CIA.FERRETERA NUEVO MUNDO S DE</t>
  </si>
  <si>
    <t>NA21001-0018860</t>
  </si>
  <si>
    <t>P005334</t>
  </si>
  <si>
    <t>NA21001-0018862</t>
  </si>
  <si>
    <t>TRASLADO INV.0909-TCN13</t>
  </si>
  <si>
    <t>NA21001-0018863</t>
  </si>
  <si>
    <t>NA21001-0018864</t>
  </si>
  <si>
    <t>D  2,139</t>
  </si>
  <si>
    <t>NA21001-0018866</t>
  </si>
  <si>
    <t>D  2,142</t>
  </si>
  <si>
    <t>0913-TCN13</t>
  </si>
  <si>
    <t>XA06001-0006639</t>
  </si>
  <si>
    <t>SAMURAI MOTORS XALAPA S  DE RL DE</t>
  </si>
  <si>
    <t>P005344</t>
  </si>
  <si>
    <t>NA21001-0018872</t>
  </si>
  <si>
    <t>INTERCAMBIO INV.0046-TCN14</t>
  </si>
  <si>
    <t>P005346</t>
  </si>
  <si>
    <t>NA21001-0018874</t>
  </si>
  <si>
    <t>INTERCAMBIO INV.0056-TCN14</t>
  </si>
  <si>
    <t>0914-TCN13</t>
  </si>
  <si>
    <t>XA06001-0006640</t>
  </si>
  <si>
    <t>AUTOMOTRIZ TOY  S,A  DE  CV</t>
  </si>
  <si>
    <t>0094-TCN14</t>
  </si>
  <si>
    <t>XA06001-0006641</t>
  </si>
  <si>
    <t>D  2,245</t>
  </si>
  <si>
    <t>0095-TCN14</t>
  </si>
  <si>
    <t>XA06001-0006642</t>
  </si>
  <si>
    <t>0915-TCN13</t>
  </si>
  <si>
    <t>XA06001-0006643</t>
  </si>
  <si>
    <t>0096-TCN14</t>
  </si>
  <si>
    <t>XA06001-0006644</t>
  </si>
  <si>
    <t>D  2,275</t>
  </si>
  <si>
    <t>AMEXOCT/13</t>
  </si>
  <si>
    <t>NA21001-0018884</t>
  </si>
  <si>
    <t>COMISIONES AMEX OCT/2013</t>
  </si>
  <si>
    <t>D  2,307</t>
  </si>
  <si>
    <t>CH-13291</t>
  </si>
  <si>
    <t>NA21001-0018907</t>
  </si>
  <si>
    <t>TOYOTA MOTORS SALES DE MEXICO</t>
  </si>
  <si>
    <t>D  2,330</t>
  </si>
  <si>
    <t>p005348</t>
  </si>
  <si>
    <t>NA21001-0018929</t>
  </si>
  <si>
    <t>JAVIER RUELAS FLORES</t>
  </si>
  <si>
    <t>NA21001-0018933</t>
  </si>
  <si>
    <t>IMPRESIONES LSSER BEAM S DE RL</t>
  </si>
  <si>
    <t>NA21001-0018934</t>
  </si>
  <si>
    <t>TANIA GABRIELA MARTINEZ CASTIL</t>
  </si>
  <si>
    <t>NA21001-0018935</t>
  </si>
  <si>
    <t>D  2,337</t>
  </si>
  <si>
    <t>S000685</t>
  </si>
  <si>
    <t>NA21001-0018936</t>
  </si>
  <si>
    <t>LJIMENEZ:MARTHA EDITH JURADO BRISEÑ</t>
  </si>
  <si>
    <t>S000687</t>
  </si>
  <si>
    <t>NA21001-0018937</t>
  </si>
  <si>
    <t>VERIFICENTRO DE QUERETARO SA D</t>
  </si>
  <si>
    <t>D  2,339</t>
  </si>
  <si>
    <t>S000693</t>
  </si>
  <si>
    <t>NA21001-0018938</t>
  </si>
  <si>
    <t>ANA MARIA PEREZ GARCIA</t>
  </si>
  <si>
    <t>R000981</t>
  </si>
  <si>
    <t>NA21001-0018939</t>
  </si>
  <si>
    <t>PENDIENTE</t>
  </si>
  <si>
    <t>NA21001-0018943</t>
  </si>
  <si>
    <t>DEV DE GTOS PAGADOS ENE-OCT 20</t>
  </si>
  <si>
    <t>D  2,350</t>
  </si>
  <si>
    <t>C.VIATICOS</t>
  </si>
  <si>
    <t>NA21001-0018955</t>
  </si>
  <si>
    <t>LJIMENEZ:VIATICOS JUNTA STA.FE 17Y1</t>
  </si>
  <si>
    <t>D  2,358</t>
  </si>
  <si>
    <t>EMBARQ317</t>
  </si>
  <si>
    <t>NA21001-0018961</t>
  </si>
  <si>
    <t>DEPTO EMBARQUE 317 03/10/2013</t>
  </si>
  <si>
    <t>CH-13150</t>
  </si>
  <si>
    <t>XD31001-0013150</t>
  </si>
  <si>
    <t>BAJA: REDPACK, S.A. DE C.V.</t>
  </si>
  <si>
    <t>E      3</t>
  </si>
  <si>
    <t>CH-13151</t>
  </si>
  <si>
    <t>XD31001-0013151</t>
  </si>
  <si>
    <t>CH-13154</t>
  </si>
  <si>
    <t>XD31001-0013154</t>
  </si>
  <si>
    <t>CH-13158</t>
  </si>
  <si>
    <t>XD31001-0013158</t>
  </si>
  <si>
    <t>CH-13159</t>
  </si>
  <si>
    <t>XD31001-0013159</t>
  </si>
  <si>
    <t>LJIMENEZ:CANON MEXICANA S DE RL DE</t>
  </si>
  <si>
    <t>CH-13166</t>
  </si>
  <si>
    <t>XD31001-0013166</t>
  </si>
  <si>
    <t>CH-13167</t>
  </si>
  <si>
    <t>XD31001-0013167</t>
  </si>
  <si>
    <t>CH-13168</t>
  </si>
  <si>
    <t>XD31001-0013168</t>
  </si>
  <si>
    <t>CH-13169</t>
  </si>
  <si>
    <t>XD31001-0013169</t>
  </si>
  <si>
    <t>CH-13170</t>
  </si>
  <si>
    <t>XD31001-0013170</t>
  </si>
  <si>
    <t>CH-13177</t>
  </si>
  <si>
    <t>XD31001-0013177</t>
  </si>
  <si>
    <t>CH-13178</t>
  </si>
  <si>
    <t>XD31001-0013178</t>
  </si>
  <si>
    <t>CH-13179</t>
  </si>
  <si>
    <t>XD31001-0013179</t>
  </si>
  <si>
    <t>CH-13180</t>
  </si>
  <si>
    <t>XD31001-0013180</t>
  </si>
  <si>
    <t>SAAVEDRA ORTIZ ALEJANDRO</t>
  </si>
  <si>
    <t>CH-13181</t>
  </si>
  <si>
    <t>XD31001-0013181</t>
  </si>
  <si>
    <t>GOMEZ ROCHA JAIME</t>
  </si>
  <si>
    <t>CH-13185</t>
  </si>
  <si>
    <t>XD31001-0013185</t>
  </si>
  <si>
    <t>ANDRADE CORNEJO FERNANDO</t>
  </si>
  <si>
    <t>T-741</t>
  </si>
  <si>
    <t>XD31011-0000741</t>
  </si>
  <si>
    <t>T-340</t>
  </si>
  <si>
    <t>XD31011-0000340</t>
  </si>
  <si>
    <t>T-742</t>
  </si>
  <si>
    <t>XD31011-0000742</t>
  </si>
  <si>
    <t>T-743</t>
  </si>
  <si>
    <t>XD31011-0000743</t>
  </si>
  <si>
    <t>T-744</t>
  </si>
  <si>
    <t>XD31011-0000744</t>
  </si>
  <si>
    <t>T-745</t>
  </si>
  <si>
    <t>XD31011-0000745</t>
  </si>
  <si>
    <t>T-746</t>
  </si>
  <si>
    <t>XD31011-0000746</t>
  </si>
  <si>
    <t>T-748</t>
  </si>
  <si>
    <t>XD31011-0000748</t>
  </si>
  <si>
    <t>T-749</t>
  </si>
  <si>
    <t>XD31011-0000749</t>
  </si>
  <si>
    <t>T-341</t>
  </si>
  <si>
    <t>XD31011-0000341</t>
  </si>
  <si>
    <t>CH-13189</t>
  </si>
  <si>
    <t>XD31001-0013189</t>
  </si>
  <si>
    <t>CH-13196</t>
  </si>
  <si>
    <t>XD31001-0013196</t>
  </si>
  <si>
    <t>CH-13197</t>
  </si>
  <si>
    <t>XD31001-0013197</t>
  </si>
  <si>
    <t>CH-13201</t>
  </si>
  <si>
    <t>XD31001-0013201</t>
  </si>
  <si>
    <t>T-750</t>
  </si>
  <si>
    <t>XD31011-0000750</t>
  </si>
  <si>
    <t>T-342</t>
  </si>
  <si>
    <t>XD31011-0000342</t>
  </si>
  <si>
    <t>T-343</t>
  </si>
  <si>
    <t>XD31011-0000343</t>
  </si>
  <si>
    <t>T-344</t>
  </si>
  <si>
    <t>XD31011-0000344</t>
  </si>
  <si>
    <t>T-752</t>
  </si>
  <si>
    <t>XD31011-0000752</t>
  </si>
  <si>
    <t>T-345</t>
  </si>
  <si>
    <t>XD31011-0000345</t>
  </si>
  <si>
    <t>CH-13207</t>
  </si>
  <si>
    <t>XD31001-0013207</t>
  </si>
  <si>
    <t>CH-13208</t>
  </si>
  <si>
    <t>XD31001-0013208</t>
  </si>
  <si>
    <t>T-753</t>
  </si>
  <si>
    <t>XD31011-0000753</t>
  </si>
  <si>
    <t>T-346</t>
  </si>
  <si>
    <t>XD31011-0000346</t>
  </si>
  <si>
    <t>T-754</t>
  </si>
  <si>
    <t>XD31011-0000754</t>
  </si>
  <si>
    <t>T-755</t>
  </si>
  <si>
    <t>XD31011-0000755</t>
  </si>
  <si>
    <t>T-347</t>
  </si>
  <si>
    <t>XD31011-0000347</t>
  </si>
  <si>
    <t>T-756</t>
  </si>
  <si>
    <t>XD31011-0000756</t>
  </si>
  <si>
    <t>T-757</t>
  </si>
  <si>
    <t>XD31011-0000757</t>
  </si>
  <si>
    <t>T-758</t>
  </si>
  <si>
    <t>XD31011-0000758</t>
  </si>
  <si>
    <t>T-759</t>
  </si>
  <si>
    <t>XD31011-0000759</t>
  </si>
  <si>
    <t>T-760</t>
  </si>
  <si>
    <t>XD31011-0000760</t>
  </si>
  <si>
    <t>CH-13212</t>
  </si>
  <si>
    <t>XD31001-0013212</t>
  </si>
  <si>
    <t>OPERADORA ALAMEDA PARK, S.A. DE C.V</t>
  </si>
  <si>
    <t>CH-13213</t>
  </si>
  <si>
    <t>XD31001-0013213</t>
  </si>
  <si>
    <t>CH-13215</t>
  </si>
  <si>
    <t>XD31001-0013215</t>
  </si>
  <si>
    <t>CH-13218</t>
  </si>
  <si>
    <t>XD31001-0013218</t>
  </si>
  <si>
    <t>CH-13219</t>
  </si>
  <si>
    <t>XD31001-0013219</t>
  </si>
  <si>
    <t>CH-13220</t>
  </si>
  <si>
    <t>XD31001-0013220</t>
  </si>
  <si>
    <t>CH-13221</t>
  </si>
  <si>
    <t>XD31001-0013221</t>
  </si>
  <si>
    <t>ARIAS RIVERA VICENTE</t>
  </si>
  <si>
    <t>ch-13222</t>
  </si>
  <si>
    <t>XD31001-0013222</t>
  </si>
  <si>
    <t>ALFARO LOPEZ ALICIA MAGDALENA</t>
  </si>
  <si>
    <t>CH-13223</t>
  </si>
  <si>
    <t>XD31001-0013223</t>
  </si>
  <si>
    <t>DISTRIBUIDORA DE CONCRETO SA DE CV</t>
  </si>
  <si>
    <t>CH-13228</t>
  </si>
  <si>
    <t>XD31001-0013228</t>
  </si>
  <si>
    <t>LJIMENEZ:CONSULTORES &amp; ASESORES INT</t>
  </si>
  <si>
    <t>CH-13198</t>
  </si>
  <si>
    <t>XD31001-0013198</t>
  </si>
  <si>
    <t>CH-13231</t>
  </si>
  <si>
    <t>XD31001-0013231</t>
  </si>
  <si>
    <t>CH-13242</t>
  </si>
  <si>
    <t>XD31001-0013242</t>
  </si>
  <si>
    <t>CH-13243</t>
  </si>
  <si>
    <t>XD31001-0013243</t>
  </si>
  <si>
    <t>CH-13256</t>
  </si>
  <si>
    <t>XD31001-0013256</t>
  </si>
  <si>
    <t>CH-13257</t>
  </si>
  <si>
    <t>XD31001-0013257</t>
  </si>
  <si>
    <t>OCT.COMIS</t>
  </si>
  <si>
    <t>NA21003-0018730</t>
  </si>
  <si>
    <t>COMISIONES OCT/2013</t>
  </si>
  <si>
    <t>CH-13264</t>
  </si>
  <si>
    <t>XD31001-0013264</t>
  </si>
  <si>
    <t>T-761</t>
  </si>
  <si>
    <t>XD31011-0000761</t>
  </si>
  <si>
    <t>T-763</t>
  </si>
  <si>
    <t>XD31011-0000763</t>
  </si>
  <si>
    <t>T-764</t>
  </si>
  <si>
    <t>XD31011-0000764</t>
  </si>
  <si>
    <t>T-765</t>
  </si>
  <si>
    <t>XD31011-0000765</t>
  </si>
  <si>
    <t>T-766</t>
  </si>
  <si>
    <t>XD31011-0000766</t>
  </si>
  <si>
    <t>T-767</t>
  </si>
  <si>
    <t>XD31011-0000767</t>
  </si>
  <si>
    <t>T-768</t>
  </si>
  <si>
    <t>XD31011-0000768</t>
  </si>
  <si>
    <t>T-769</t>
  </si>
  <si>
    <t>XD31011-0000769</t>
  </si>
  <si>
    <t>T-770</t>
  </si>
  <si>
    <t>XD31011-0000770</t>
  </si>
  <si>
    <t>T-771</t>
  </si>
  <si>
    <t>XD31011-0000771</t>
  </si>
  <si>
    <t>T-772</t>
  </si>
  <si>
    <t>XD31011-0000772</t>
  </si>
  <si>
    <t>T-348</t>
  </si>
  <si>
    <t>XD31011-0000348</t>
  </si>
  <si>
    <t>T-349</t>
  </si>
  <si>
    <t>XD31011-0000349</t>
  </si>
  <si>
    <t>CH-13270</t>
  </si>
  <si>
    <t>XD31001-0013270</t>
  </si>
  <si>
    <t>CH-13276</t>
  </si>
  <si>
    <t>XD31001-0013276</t>
  </si>
  <si>
    <t>CH-13186</t>
  </si>
  <si>
    <t>XD31001-0013186</t>
  </si>
  <si>
    <t>CH-13187</t>
  </si>
  <si>
    <t>XD31001-0013187</t>
  </si>
  <si>
    <t>CH-13282</t>
  </si>
  <si>
    <t>XD31001-0013282</t>
  </si>
  <si>
    <t>FORMAS GENERALES SA DE CV</t>
  </si>
  <si>
    <t>CH-13283</t>
  </si>
  <si>
    <t>XD31001-0013283</t>
  </si>
  <si>
    <t>CH-13284</t>
  </si>
  <si>
    <t>XD31001-0013284</t>
  </si>
  <si>
    <t>CH-13285</t>
  </si>
  <si>
    <t>XD31001-0013285</t>
  </si>
  <si>
    <t>COM.BBVA</t>
  </si>
  <si>
    <t>NA21003-0018845</t>
  </si>
  <si>
    <t>COMISIONES BBVA 24 AL 30/10/20</t>
  </si>
  <si>
    <t>CH-13287</t>
  </si>
  <si>
    <t>XD31001-0013287</t>
  </si>
  <si>
    <t>CH-13288</t>
  </si>
  <si>
    <t>XD31001-0013288</t>
  </si>
  <si>
    <t>CH-13292</t>
  </si>
  <si>
    <t>XD31001-0013292</t>
  </si>
  <si>
    <t>LJIMENEZ:GARCIA OLIVOS MARIA TERESA</t>
  </si>
  <si>
    <t>CH-13226</t>
  </si>
  <si>
    <t>XD31001-0013226</t>
  </si>
  <si>
    <t>E    235</t>
  </si>
  <si>
    <t>CH-13272</t>
  </si>
  <si>
    <t>XD31001-0013272</t>
  </si>
  <si>
    <t>CH-13199</t>
  </si>
  <si>
    <t>XD31001-0013199</t>
  </si>
  <si>
    <t>CH-13204</t>
  </si>
  <si>
    <t>XD31001-0013204</t>
  </si>
  <si>
    <t>CH-13225</t>
  </si>
  <si>
    <t>XD31001-0013225</t>
  </si>
  <si>
    <t>CH-13227</t>
  </si>
  <si>
    <t>XD31001-0013227</t>
  </si>
  <si>
    <t>CHAVEZ SANCHEZ ROSALBA</t>
  </si>
  <si>
    <t>CH-13200</t>
  </si>
  <si>
    <t>XD31001-0013200</t>
  </si>
  <si>
    <t>CH-13275</t>
  </si>
  <si>
    <t>XD31001-0013275</t>
  </si>
  <si>
    <t>CH-13293</t>
  </si>
  <si>
    <t>XD31001-0013293</t>
  </si>
  <si>
    <t>BAJA: OPERADORA ALAMEDA PARK, S.A.</t>
  </si>
  <si>
    <t>T-774</t>
  </si>
  <si>
    <t>XD31011-0000774</t>
  </si>
  <si>
    <t>E    250</t>
  </si>
  <si>
    <t>T-776</t>
  </si>
  <si>
    <t>XD31011-0000776</t>
  </si>
  <si>
    <t>E    251</t>
  </si>
  <si>
    <t>T-777</t>
  </si>
  <si>
    <t>XD31011-0000777</t>
  </si>
  <si>
    <t>T-778</t>
  </si>
  <si>
    <t>XD31011-0000778</t>
  </si>
  <si>
    <t>E    253</t>
  </si>
  <si>
    <t>T-779</t>
  </si>
  <si>
    <t>XD31011-0000779</t>
  </si>
  <si>
    <t>E    254</t>
  </si>
  <si>
    <t>T-350</t>
  </si>
  <si>
    <t>XD31011-0000350</t>
  </si>
  <si>
    <t>E    258</t>
  </si>
  <si>
    <t>T-780</t>
  </si>
  <si>
    <t>XD31011-0000780</t>
  </si>
  <si>
    <t>E    259</t>
  </si>
  <si>
    <t>T-781</t>
  </si>
  <si>
    <t>XD31011-0000781</t>
  </si>
  <si>
    <t>E    260</t>
  </si>
  <si>
    <t>COM-BBVA</t>
  </si>
  <si>
    <t>NA21003-0018883</t>
  </si>
  <si>
    <t>COMISION AL 31/10/2013</t>
  </si>
  <si>
    <t>E    261</t>
  </si>
  <si>
    <t>COM.OCT/13</t>
  </si>
  <si>
    <t>NA21003-0018946</t>
  </si>
  <si>
    <t>COMISIONES SANTANDER OCT/2013</t>
  </si>
  <si>
    <t>E    262</t>
  </si>
  <si>
    <t>COM.HSBC</t>
  </si>
  <si>
    <t>NA21003-0018947</t>
  </si>
  <si>
    <t>COMISIONES HSBC OCT/2013</t>
  </si>
  <si>
    <t>E    263</t>
  </si>
  <si>
    <t>COM.INVERL</t>
  </si>
  <si>
    <t>NA21003-0018948</t>
  </si>
  <si>
    <t>COMISIONES INVERLAT OCT/2013</t>
  </si>
  <si>
    <t>E    264</t>
  </si>
  <si>
    <t>COM.BANORT</t>
  </si>
  <si>
    <t>NA21003-0018951</t>
  </si>
  <si>
    <t>COMISIONES BANORTE OCT/2013</t>
  </si>
  <si>
    <t>E    266</t>
  </si>
  <si>
    <t>CH-13271</t>
  </si>
  <si>
    <t>XD31001-0013271</t>
  </si>
  <si>
    <t>E    267</t>
  </si>
  <si>
    <t>NA21003-0018957</t>
  </si>
  <si>
    <t>COMISION BAJIO OCT/2013</t>
  </si>
  <si>
    <t>E    270</t>
  </si>
  <si>
    <t>CH-13262</t>
  </si>
  <si>
    <t>XD31001-0013262</t>
  </si>
  <si>
    <t>PINTURAS EZEQUIEL MONTES DE QUERETA</t>
  </si>
  <si>
    <t>E    271</t>
  </si>
  <si>
    <t>COM.BMX</t>
  </si>
  <si>
    <t>NA21003-0018960</t>
  </si>
  <si>
    <t>COMISIONES BMX OCT/2013</t>
  </si>
  <si>
    <t>E    275</t>
  </si>
  <si>
    <t>CH-12834</t>
  </si>
  <si>
    <t>XD31001-0012834</t>
  </si>
  <si>
    <t>E    280</t>
  </si>
  <si>
    <t>CH-13157</t>
  </si>
  <si>
    <t>NA21003-0019007</t>
  </si>
  <si>
    <t>DTO.TMS010508-RX0</t>
  </si>
  <si>
    <t>I    349</t>
  </si>
  <si>
    <t>EMB.322</t>
  </si>
  <si>
    <t>NA21002-0018672</t>
  </si>
  <si>
    <t>EMBARQUE NO.322</t>
  </si>
  <si>
    <t>I    775</t>
  </si>
  <si>
    <t>EMB.352</t>
  </si>
  <si>
    <t>NA21002-0018841</t>
  </si>
  <si>
    <t>LJIMENEZ:EMBARQUE NO.352</t>
  </si>
  <si>
    <t>I    776</t>
  </si>
  <si>
    <t>EMB.355</t>
  </si>
  <si>
    <t>NA21002-0018842</t>
  </si>
  <si>
    <t>EMBARQUE NO.355</t>
  </si>
  <si>
    <t>D     12</t>
  </si>
  <si>
    <t>XD06001-0000714</t>
  </si>
  <si>
    <t>D     13</t>
  </si>
  <si>
    <t>XA06001-0006645</t>
  </si>
  <si>
    <t>D     16</t>
  </si>
  <si>
    <t>XD06001-0000715</t>
  </si>
  <si>
    <t>D     17</t>
  </si>
  <si>
    <t>XD06001-0000716</t>
  </si>
  <si>
    <t>XA15001-0009257</t>
  </si>
  <si>
    <t>D     80</t>
  </si>
  <si>
    <t>XA15001-0009258</t>
  </si>
  <si>
    <t>D    145</t>
  </si>
  <si>
    <t>0916-TCN13</t>
  </si>
  <si>
    <t>XA06001-0006646</t>
  </si>
  <si>
    <t>NA21001-0018974</t>
  </si>
  <si>
    <t>COMPROB.VIATICOS</t>
  </si>
  <si>
    <t>D    267</t>
  </si>
  <si>
    <t>0917-TCN13</t>
  </si>
  <si>
    <t>XA06001-0006647</t>
  </si>
  <si>
    <t>CEVER LOMAS VERDES S  DE RL DE CV</t>
  </si>
  <si>
    <t>D    272</t>
  </si>
  <si>
    <t>0097-TCN14</t>
  </si>
  <si>
    <t>XA06001-0006648</t>
  </si>
  <si>
    <t>0098-TCN14</t>
  </si>
  <si>
    <t>XA06001-0006649</t>
  </si>
  <si>
    <t>0918-TCN13</t>
  </si>
  <si>
    <t>XA06001-0006650</t>
  </si>
  <si>
    <t>0099-TCN14</t>
  </si>
  <si>
    <t>XA06001-0006651</t>
  </si>
  <si>
    <t>SAMURAI MOTORS  S DE RL DE CV</t>
  </si>
  <si>
    <t>D    364</t>
  </si>
  <si>
    <t>0920-TCN13</t>
  </si>
  <si>
    <t>XA06001-0006653</t>
  </si>
  <si>
    <t>D    366</t>
  </si>
  <si>
    <t>TRASPASO</t>
  </si>
  <si>
    <t>NA21001-0018983</t>
  </si>
  <si>
    <t>COM.TRASPASO CTAS.PROPIAS 08/1</t>
  </si>
  <si>
    <t>NA21001-0018984</t>
  </si>
  <si>
    <t>COMPROBACION VIATICOS</t>
  </si>
  <si>
    <t>0921-TCN13</t>
  </si>
  <si>
    <t>XA06001-0006654</t>
  </si>
  <si>
    <t>TOY  AUTOMOTRIZ  S  DE  RL DE CV</t>
  </si>
  <si>
    <t>D    374</t>
  </si>
  <si>
    <t>0100-TCN14</t>
  </si>
  <si>
    <t>XA06001-0006655</t>
  </si>
  <si>
    <t>0101-TCN14</t>
  </si>
  <si>
    <t>XA06001-0006656</t>
  </si>
  <si>
    <t>0102-TCN14</t>
  </si>
  <si>
    <t>XA06001-0006657</t>
  </si>
  <si>
    <t>D    406</t>
  </si>
  <si>
    <t>0103-TCN14</t>
  </si>
  <si>
    <t>XA06001-0006658</t>
  </si>
  <si>
    <t>D    421</t>
  </si>
  <si>
    <t>0922-TCN13</t>
  </si>
  <si>
    <t>XA06001-0006659</t>
  </si>
  <si>
    <t>D    422</t>
  </si>
  <si>
    <t>0923-TCN13</t>
  </si>
  <si>
    <t>XA06001-0006660</t>
  </si>
  <si>
    <t>0104-TCN14</t>
  </si>
  <si>
    <t>XA06001-0006661</t>
  </si>
  <si>
    <t>D    424</t>
  </si>
  <si>
    <t>0105-TCN14</t>
  </si>
  <si>
    <t>XA06001-0006662</t>
  </si>
  <si>
    <t>D    428</t>
  </si>
  <si>
    <t>0106-TCN14</t>
  </si>
  <si>
    <t>XA06001-0006663</t>
  </si>
  <si>
    <t>D    429</t>
  </si>
  <si>
    <t>0925-TCN13</t>
  </si>
  <si>
    <t>XA06001-0006664</t>
  </si>
  <si>
    <t>D    430</t>
  </si>
  <si>
    <t>0926-TCN13</t>
  </si>
  <si>
    <t>XA06001-0006665</t>
  </si>
  <si>
    <t>0107-TCN14</t>
  </si>
  <si>
    <t>XA06001-0006666</t>
  </si>
  <si>
    <t>D    562</t>
  </si>
  <si>
    <t>0927-TCN13</t>
  </si>
  <si>
    <t>XA06001-0006667</t>
  </si>
  <si>
    <t>D    563</t>
  </si>
  <si>
    <t>0108-TCN14</t>
  </si>
  <si>
    <t>XA06001-0006668</t>
  </si>
  <si>
    <t>ALECSA  PACHUCA S DE RL  DE  CV</t>
  </si>
  <si>
    <t>D    576</t>
  </si>
  <si>
    <t>0109-TCN14</t>
  </si>
  <si>
    <t>XA06001-0006670</t>
  </si>
  <si>
    <t>0929-TCN13</t>
  </si>
  <si>
    <t>XA06001-0006671</t>
  </si>
  <si>
    <t>D    623</t>
  </si>
  <si>
    <t>NA21001-0018998</t>
  </si>
  <si>
    <t>TRASPASO CTAS PROPIAS 12/11/20</t>
  </si>
  <si>
    <t>D    646</t>
  </si>
  <si>
    <t>0110-TCN14</t>
  </si>
  <si>
    <t>XA06001-0006672</t>
  </si>
  <si>
    <t>D    684</t>
  </si>
  <si>
    <t>0111-TCN14</t>
  </si>
  <si>
    <t>XA06001-0006673</t>
  </si>
  <si>
    <t>D    748</t>
  </si>
  <si>
    <t>0930-TCN13</t>
  </si>
  <si>
    <t>XA06001-0006674</t>
  </si>
  <si>
    <t>D    750</t>
  </si>
  <si>
    <t>NA21001-0019008</t>
  </si>
  <si>
    <t>TRASPASO CTAS PROPIAS 14/11/20</t>
  </si>
  <si>
    <t>0112-TCN14</t>
  </si>
  <si>
    <t>XA06001-0006675</t>
  </si>
  <si>
    <t>0114-TCN14</t>
  </si>
  <si>
    <t>XA06001-0006676</t>
  </si>
  <si>
    <t>0115-TCN14</t>
  </si>
  <si>
    <t>XA06001-0006677</t>
  </si>
  <si>
    <t>PURDY MOTORS MEXICO S DE  RL DE CV</t>
  </si>
  <si>
    <t>0116-TCN14</t>
  </si>
  <si>
    <t>D    812</t>
  </si>
  <si>
    <t>0931-TCN13</t>
  </si>
  <si>
    <t>XA06001-0006679</t>
  </si>
  <si>
    <t>D    817</t>
  </si>
  <si>
    <t>AM-0000934</t>
  </si>
  <si>
    <t>XA15001-0009293</t>
  </si>
  <si>
    <t>0932-TCN13</t>
  </si>
  <si>
    <t>XA06001-0006681</t>
  </si>
  <si>
    <t>GRUPO   PENNINSULA  MOTORS S D ERL</t>
  </si>
  <si>
    <t>D    960</t>
  </si>
  <si>
    <t>0118-TCN14</t>
  </si>
  <si>
    <t>XA06001-0006683</t>
  </si>
  <si>
    <t>ALDEN QUERETARO   S DE  RL DE CV</t>
  </si>
  <si>
    <t>0119-TCN14</t>
  </si>
  <si>
    <t>XA06001-0006684</t>
  </si>
  <si>
    <t>0933-TCN13</t>
  </si>
  <si>
    <t>XA06001-0006685</t>
  </si>
  <si>
    <t>LIDERAZGO AUTOMOTRIZ  DE  PUEBLA</t>
  </si>
  <si>
    <t>D    973</t>
  </si>
  <si>
    <t>0120-TCN14</t>
  </si>
  <si>
    <t>XA06001-0006686</t>
  </si>
  <si>
    <t>0934-TCN13</t>
  </si>
  <si>
    <t>XA06001-0006687</t>
  </si>
  <si>
    <t>0121-TCN14</t>
  </si>
  <si>
    <t>XA06001-0006688</t>
  </si>
  <si>
    <t>R000991</t>
  </si>
  <si>
    <t>NA21001-0019023</t>
  </si>
  <si>
    <t>ARREDONDO ESPINOSA DANIEL</t>
  </si>
  <si>
    <t>R000993</t>
  </si>
  <si>
    <t>NA21001-0019024</t>
  </si>
  <si>
    <t>ITSU AUTOMOTRIZ DE CELAYA SA D</t>
  </si>
  <si>
    <t>R000999</t>
  </si>
  <si>
    <t>NA21001-0019025</t>
  </si>
  <si>
    <t>JC IMAGEN AUTOMOTRIZ SA DE CV</t>
  </si>
  <si>
    <t>D  1,020</t>
  </si>
  <si>
    <t>S000689</t>
  </si>
  <si>
    <t>NA21001-0019026</t>
  </si>
  <si>
    <t>S000698</t>
  </si>
  <si>
    <t>NA21001-0019027</t>
  </si>
  <si>
    <t>S000703</t>
  </si>
  <si>
    <t>NA21001-0019028</t>
  </si>
  <si>
    <t>S000704</t>
  </si>
  <si>
    <t>NA21001-0019029</t>
  </si>
  <si>
    <t>S000705</t>
  </si>
  <si>
    <t>NA21001-0019030</t>
  </si>
  <si>
    <t>D  1,026</t>
  </si>
  <si>
    <t>S000721</t>
  </si>
  <si>
    <t>NA21001-0019031</t>
  </si>
  <si>
    <t>D  1,027</t>
  </si>
  <si>
    <t>P005366</t>
  </si>
  <si>
    <t>NA21001-0019032</t>
  </si>
  <si>
    <t>TRASLADO INV.0064-TCN14</t>
  </si>
  <si>
    <t>P005368</t>
  </si>
  <si>
    <t>NA21001-0019034</t>
  </si>
  <si>
    <t>TRASLADO INV.0910-TCN13</t>
  </si>
  <si>
    <t>P005369</t>
  </si>
  <si>
    <t>NA21001-0019035</t>
  </si>
  <si>
    <t>TRASLADO INV.0906-TCN13</t>
  </si>
  <si>
    <t>P005372</t>
  </si>
  <si>
    <t>NA21001-0019038</t>
  </si>
  <si>
    <t>TRASLADO INV.0913-TCN13</t>
  </si>
  <si>
    <t>NA21001-0019039</t>
  </si>
  <si>
    <t>NA21001-0019040</t>
  </si>
  <si>
    <t>NA21001-0019041</t>
  </si>
  <si>
    <t>AUTOZONE DE MEXICO SDE RL DE C</t>
  </si>
  <si>
    <t>D  1,047</t>
  </si>
  <si>
    <t>NA21001-0019042</t>
  </si>
  <si>
    <t>NA21001-0019043</t>
  </si>
  <si>
    <t>NA21001-0019044</t>
  </si>
  <si>
    <t>CECILIA MA.DEL CONSUELO TORRES</t>
  </si>
  <si>
    <t>0122-TCN14</t>
  </si>
  <si>
    <t>XA06001-0006690</t>
  </si>
  <si>
    <t>D  1,098</t>
  </si>
  <si>
    <t>XD06001-0000718</t>
  </si>
  <si>
    <t>D  1,099</t>
  </si>
  <si>
    <t>XA06001-0006691</t>
  </si>
  <si>
    <t>D  1,102</t>
  </si>
  <si>
    <t>0123-TCN14</t>
  </si>
  <si>
    <t>XA06001-0006692</t>
  </si>
  <si>
    <t>D  1,104</t>
  </si>
  <si>
    <t>0924-TCN13</t>
  </si>
  <si>
    <t>XA06001-0006693</t>
  </si>
  <si>
    <t>0936-TCN13</t>
  </si>
  <si>
    <t>XA06001-0006694</t>
  </si>
  <si>
    <t>D  1,129</t>
  </si>
  <si>
    <t>XA06001-0006695</t>
  </si>
  <si>
    <t>UNITED AUTO DE  MONTERREY  S DE RL</t>
  </si>
  <si>
    <t>D  1,160</t>
  </si>
  <si>
    <t>0124-TCN14</t>
  </si>
  <si>
    <t>XA06001-0006696</t>
  </si>
  <si>
    <t>D  1,163</t>
  </si>
  <si>
    <t>0125-TCN14</t>
  </si>
  <si>
    <t>XA06001-0006697</t>
  </si>
  <si>
    <t>CALIDAD DE TABASCO  S D E RL DE CV</t>
  </si>
  <si>
    <t>D  1,164</t>
  </si>
  <si>
    <t>0126-TCN14</t>
  </si>
  <si>
    <t>XA06001-0006698</t>
  </si>
  <si>
    <t>D  1,171</t>
  </si>
  <si>
    <t>0133-TCN14</t>
  </si>
  <si>
    <t>XA06001-0006699</t>
  </si>
  <si>
    <t>D  1,172</t>
  </si>
  <si>
    <t>0128-TCN14</t>
  </si>
  <si>
    <t>XA06001-0006700</t>
  </si>
  <si>
    <t>D  1,173</t>
  </si>
  <si>
    <t>0129-TCN14</t>
  </si>
  <si>
    <t>XA06001-0006701</t>
  </si>
  <si>
    <t>D  1,175</t>
  </si>
  <si>
    <t>0130-TCN14</t>
  </si>
  <si>
    <t>XA06001-0006702</t>
  </si>
  <si>
    <t>D  1,176</t>
  </si>
  <si>
    <t>0131-TCN14</t>
  </si>
  <si>
    <t>XA06001-0006703</t>
  </si>
  <si>
    <t>D  1,177</t>
  </si>
  <si>
    <t>0132-TCN14</t>
  </si>
  <si>
    <t>XA06001-0006704</t>
  </si>
  <si>
    <t>NA21001-0019057</t>
  </si>
  <si>
    <t>CCOMPROB.VIATICOS AMALIA VEGA</t>
  </si>
  <si>
    <t>0938-TCN13</t>
  </si>
  <si>
    <t>XA06001-0006705</t>
  </si>
  <si>
    <t>UNITED AUTO DE AGUASCALIENTES</t>
  </si>
  <si>
    <t>0937-TCN13</t>
  </si>
  <si>
    <t>XA06001-0006706</t>
  </si>
  <si>
    <t>VALOR   MOTRIZ S DE RLD E CV</t>
  </si>
  <si>
    <t>D  1,278</t>
  </si>
  <si>
    <t>AM-0000947</t>
  </si>
  <si>
    <t>XA15001-0009295</t>
  </si>
  <si>
    <t>LJIMENEZ:RABELLO NOVIEMBRE AM-947</t>
  </si>
  <si>
    <t>AM-0000955</t>
  </si>
  <si>
    <t>XA15001-0009296</t>
  </si>
  <si>
    <t>LJIMENEZ:INTERNET NOVIEMBRE AM-955</t>
  </si>
  <si>
    <t>D  1,284</t>
  </si>
  <si>
    <t>0135-TCN14</t>
  </si>
  <si>
    <t>XA06001-0006708</t>
  </si>
  <si>
    <t>D  1,285</t>
  </si>
  <si>
    <t>AM-0000960</t>
  </si>
  <si>
    <t>XA15001-0009297</t>
  </si>
  <si>
    <t>LJIMENEZ:FRAME RELAY NOV AM-960</t>
  </si>
  <si>
    <t>0136-TCN14</t>
  </si>
  <si>
    <t>XA06001-0006709</t>
  </si>
  <si>
    <t>D  1,297</t>
  </si>
  <si>
    <t>0137-TCN14</t>
  </si>
  <si>
    <t>XA06001-0006710</t>
  </si>
  <si>
    <t>XD06001-0000722</t>
  </si>
  <si>
    <t>D  1,406</t>
  </si>
  <si>
    <t>0138-TCN14</t>
  </si>
  <si>
    <t>XA06001-0006711</t>
  </si>
  <si>
    <t>0939-TCN13</t>
  </si>
  <si>
    <t>XA06001-0006712</t>
  </si>
  <si>
    <t>UNITED  AUTO DE AGUASCALIENTES S DE</t>
  </si>
  <si>
    <t>D  1,426</t>
  </si>
  <si>
    <t>XD06001-0000723</t>
  </si>
  <si>
    <t>XD06001-0000724</t>
  </si>
  <si>
    <t>0139-TCN14</t>
  </si>
  <si>
    <t>XA06001-0006713</t>
  </si>
  <si>
    <t>D  1,465</t>
  </si>
  <si>
    <t>P005391</t>
  </si>
  <si>
    <t>NA21001-0019065</t>
  </si>
  <si>
    <t>TRASLADO INV.0115-TCN14</t>
  </si>
  <si>
    <t>P005393</t>
  </si>
  <si>
    <t>NA21001-0019067</t>
  </si>
  <si>
    <t>TRASLADO INV.0118-TCN14</t>
  </si>
  <si>
    <t>D  1,473</t>
  </si>
  <si>
    <t>P005395</t>
  </si>
  <si>
    <t>NA21001-0019069</t>
  </si>
  <si>
    <t>TRASLADO INV.0933-TCN13</t>
  </si>
  <si>
    <t>D  1,474</t>
  </si>
  <si>
    <t>P005397</t>
  </si>
  <si>
    <t>NA21001-0019070</t>
  </si>
  <si>
    <t>TRASLADO INV.0109-TCN14</t>
  </si>
  <si>
    <t>D  1,477</t>
  </si>
  <si>
    <t>P005398</t>
  </si>
  <si>
    <t>NA21001-0019072</t>
  </si>
  <si>
    <t>TRASLADO INV.0108-TCN14</t>
  </si>
  <si>
    <t>P005400</t>
  </si>
  <si>
    <t>NA21001-0019074</t>
  </si>
  <si>
    <t>TRASLADO INV.0908-TCN13</t>
  </si>
  <si>
    <t>P005502</t>
  </si>
  <si>
    <t>NA21001-0019076</t>
  </si>
  <si>
    <t>TRASLADO INV.0921-TCN13</t>
  </si>
  <si>
    <t>0140-TCN14</t>
  </si>
  <si>
    <t>XA06001-0006714</t>
  </si>
  <si>
    <t>D  1,538</t>
  </si>
  <si>
    <t>NA21001-0019079</t>
  </si>
  <si>
    <t>VIATICOS SLP 27 AL 31/10/2013</t>
  </si>
  <si>
    <t>D  1,560</t>
  </si>
  <si>
    <t>0141-TCN14</t>
  </si>
  <si>
    <t>XA06001-0006715</t>
  </si>
  <si>
    <t>ALECSA  PACHUCA S  DE RL DE CV</t>
  </si>
  <si>
    <t>0142-TCN14</t>
  </si>
  <si>
    <t>XA06001-0006716</t>
  </si>
  <si>
    <t>D  1,605</t>
  </si>
  <si>
    <t>R00101</t>
  </si>
  <si>
    <t>NA21001-0019081</t>
  </si>
  <si>
    <t>D  1,606</t>
  </si>
  <si>
    <t>R001009</t>
  </si>
  <si>
    <t>NA21001-0019082</t>
  </si>
  <si>
    <t>D  1,607</t>
  </si>
  <si>
    <t>S000699</t>
  </si>
  <si>
    <t>NA21001-0019083</t>
  </si>
  <si>
    <t>RECTIFICACIONES VAZCO SA DE CV</t>
  </si>
  <si>
    <t>D  1,608</t>
  </si>
  <si>
    <t>S000708</t>
  </si>
  <si>
    <t>NA21001-0019084</t>
  </si>
  <si>
    <t>D  1,609</t>
  </si>
  <si>
    <t>S000728</t>
  </si>
  <si>
    <t>NA21001-0019085</t>
  </si>
  <si>
    <t>D  1,610</t>
  </si>
  <si>
    <t>S000729</t>
  </si>
  <si>
    <t>NA21001-0019086</t>
  </si>
  <si>
    <t>D  1,612</t>
  </si>
  <si>
    <t>S000713</t>
  </si>
  <si>
    <t>NA21001-0019087</t>
  </si>
  <si>
    <t>VILLAGRAN HERNANDEZ MARIO EDUA</t>
  </si>
  <si>
    <t>S000712</t>
  </si>
  <si>
    <t>NA21001-0019088</t>
  </si>
  <si>
    <t>S000726</t>
  </si>
  <si>
    <t>NA21001-0019089</t>
  </si>
  <si>
    <t>J.GUADALUPE CAMACHO RAMIREZ</t>
  </si>
  <si>
    <t>D  1,618</t>
  </si>
  <si>
    <t>S000727</t>
  </si>
  <si>
    <t>NA21001-0019090</t>
  </si>
  <si>
    <t>S000715</t>
  </si>
  <si>
    <t>NA21001-0019091</t>
  </si>
  <si>
    <t>DOLORES GABRIELA ORTEGA PALACI</t>
  </si>
  <si>
    <t>P005506</t>
  </si>
  <si>
    <t>NA21001-0019093</t>
  </si>
  <si>
    <t>TRASLASDO INV.0917-TCN13</t>
  </si>
  <si>
    <t>P005508</t>
  </si>
  <si>
    <t>NA21001-0019094</t>
  </si>
  <si>
    <t>TRASLADO INV.0047-TCN14</t>
  </si>
  <si>
    <t>0940-TCN13</t>
  </si>
  <si>
    <t>XA06001-0006717</t>
  </si>
  <si>
    <t>FAME  PERISUR   S DE  RL DE  CV</t>
  </si>
  <si>
    <t>P005510</t>
  </si>
  <si>
    <t>NA21001-0019097</t>
  </si>
  <si>
    <t>TRASLADO INV.103-TCN14</t>
  </si>
  <si>
    <t>XD06001-0000726</t>
  </si>
  <si>
    <t>D  1,640</t>
  </si>
  <si>
    <t>P005512</t>
  </si>
  <si>
    <t>NA21001-0019099</t>
  </si>
  <si>
    <t>TRASLADO INV.0097-TCN14</t>
  </si>
  <si>
    <t>D  1,643</t>
  </si>
  <si>
    <t>P005514</t>
  </si>
  <si>
    <t>NA21001-0019101</t>
  </si>
  <si>
    <t>TRASLADO INV.0100-TCN14</t>
  </si>
  <si>
    <t>P005516</t>
  </si>
  <si>
    <t>NA21001-0019103</t>
  </si>
  <si>
    <t>TRASLADO INV.0099-TCN14</t>
  </si>
  <si>
    <t>D  1,646</t>
  </si>
  <si>
    <t>0941-TCN13</t>
  </si>
  <si>
    <t>XA06001-0006718</t>
  </si>
  <si>
    <t>VALOR MOTRIZ S DE RL DE C V</t>
  </si>
  <si>
    <t>D  1,682</t>
  </si>
  <si>
    <t>0143-TCN14</t>
  </si>
  <si>
    <t>XA06001-0006719</t>
  </si>
  <si>
    <t>0942-TCN13</t>
  </si>
  <si>
    <t>XA06001-0006721</t>
  </si>
  <si>
    <t>0943-TCN13</t>
  </si>
  <si>
    <t>XA06001-0006722</t>
  </si>
  <si>
    <t>TOYOTA COAPA  S DE RL DE  CV</t>
  </si>
  <si>
    <t>D  1,789</t>
  </si>
  <si>
    <t>0944-TCN13</t>
  </si>
  <si>
    <t>XA06001-0006723</t>
  </si>
  <si>
    <t>D  1,790</t>
  </si>
  <si>
    <t>0145-TCN14</t>
  </si>
  <si>
    <t>XA06001-0006724</t>
  </si>
  <si>
    <t>0146-TCN14</t>
  </si>
  <si>
    <t>XA06001-0006725</t>
  </si>
  <si>
    <t>0147-TCN14</t>
  </si>
  <si>
    <t>XA06001-0006726</t>
  </si>
  <si>
    <t>0148-TCN14</t>
  </si>
  <si>
    <t>XA06001-0006727</t>
  </si>
  <si>
    <t>0149-TCN14</t>
  </si>
  <si>
    <t>XA06001-0006729</t>
  </si>
  <si>
    <t>D  1,805</t>
  </si>
  <si>
    <t>0150-TCN14</t>
  </si>
  <si>
    <t>XA06001-0006730</t>
  </si>
  <si>
    <t>0151-TCN14</t>
  </si>
  <si>
    <t>XA06001-0006731</t>
  </si>
  <si>
    <t>D  1,807</t>
  </si>
  <si>
    <t>0152-TCN14</t>
  </si>
  <si>
    <t>XA06001-0006732</t>
  </si>
  <si>
    <t>D  1,809</t>
  </si>
  <si>
    <t>0153-TCN14</t>
  </si>
  <si>
    <t>XA06001-0006733</t>
  </si>
  <si>
    <t>D  1,810</t>
  </si>
  <si>
    <t>0154-TCN14</t>
  </si>
  <si>
    <t>XA06001-0006734</t>
  </si>
  <si>
    <t>D  1,811</t>
  </si>
  <si>
    <t>0155-TCN14</t>
  </si>
  <si>
    <t>XA06001-0006735</t>
  </si>
  <si>
    <t>0156-TCN14</t>
  </si>
  <si>
    <t>XA06001-0006736</t>
  </si>
  <si>
    <t>XD06001-0000730</t>
  </si>
  <si>
    <t>XD06001-0000731</t>
  </si>
  <si>
    <t>D  1,844</t>
  </si>
  <si>
    <t>0157-TCN14</t>
  </si>
  <si>
    <t>XA06001-0006737</t>
  </si>
  <si>
    <t>0945-TCN13</t>
  </si>
  <si>
    <t>XA06001-0006738</t>
  </si>
  <si>
    <t>VALOR   MOTRIZ S DE RL DE CV</t>
  </si>
  <si>
    <t>XD06001-0000732</t>
  </si>
  <si>
    <t>XA06001-0006739</t>
  </si>
  <si>
    <t>AS00030562</t>
  </si>
  <si>
    <t>XA12011-P005589</t>
  </si>
  <si>
    <t>Cargo al Costo Unida</t>
  </si>
  <si>
    <t>0158-TCN14</t>
  </si>
  <si>
    <t>XA06001-0006741</t>
  </si>
  <si>
    <t>GRUPO  PENNINSULA MOTORS  S  DE RL</t>
  </si>
  <si>
    <t>0159-TCN14</t>
  </si>
  <si>
    <t>XA06001-0006742</t>
  </si>
  <si>
    <t>ALDEN SATELITE  S  DE RL DE CV</t>
  </si>
  <si>
    <t>0946-TCN13</t>
  </si>
  <si>
    <t>XA06001-0006743</t>
  </si>
  <si>
    <t>UNITED  AUTO DE  MONTERREY  S DE RL</t>
  </si>
  <si>
    <t>0948-TCN13</t>
  </si>
  <si>
    <t>XA06001-0006744</t>
  </si>
  <si>
    <t>LIDERAZGO AUTOMOTRIZ  DE PUEBLA</t>
  </si>
  <si>
    <t>0160-TCN14</t>
  </si>
  <si>
    <t>XA06001-0006745</t>
  </si>
  <si>
    <t>0949-TCN13</t>
  </si>
  <si>
    <t>XA06001-0006746</t>
  </si>
  <si>
    <t>0161-TCN14</t>
  </si>
  <si>
    <t>XA06001-0006747</t>
  </si>
  <si>
    <t>PROMOTORA AUTOMOTRIZ DE IRAPUATO</t>
  </si>
  <si>
    <t>NA21001-0019116</t>
  </si>
  <si>
    <t>COMPROB.VIATICOS JAVIER SANCHE</t>
  </si>
  <si>
    <t>NA21001-0019117</t>
  </si>
  <si>
    <t>COMPROB.VIATICOS RUBI DENISSE</t>
  </si>
  <si>
    <t>0162-TCN14</t>
  </si>
  <si>
    <t>XA06001-0006748</t>
  </si>
  <si>
    <t>CEVER TOLUCA S  DE RL DE CV</t>
  </si>
  <si>
    <t>0950-TCN13</t>
  </si>
  <si>
    <t>XA06001-0006750</t>
  </si>
  <si>
    <t>AUTOMOTRIZ OAXACA DE ANTEQUERA DE R</t>
  </si>
  <si>
    <t>NA21001-0019138</t>
  </si>
  <si>
    <t>D  2,161</t>
  </si>
  <si>
    <t>P005521</t>
  </si>
  <si>
    <t>NA21001-0019139</t>
  </si>
  <si>
    <t>JUMAPA</t>
  </si>
  <si>
    <t>NA21001-0019141</t>
  </si>
  <si>
    <t>NA21001-0019142</t>
  </si>
  <si>
    <t>NA21001-0019143</t>
  </si>
  <si>
    <t>NA21001-0019144</t>
  </si>
  <si>
    <t>NA21001-0019145</t>
  </si>
  <si>
    <t>NA21001-0019146</t>
  </si>
  <si>
    <t>GTOS.JUNTA REGIONALTFS 15/11/2</t>
  </si>
  <si>
    <t>NA21001-0019148</t>
  </si>
  <si>
    <t>NA21001-0019150</t>
  </si>
  <si>
    <t>NA21001-0019151</t>
  </si>
  <si>
    <t>NA21001-0019154</t>
  </si>
  <si>
    <t>NA21001-0019155</t>
  </si>
  <si>
    <t>NA21001-0019157</t>
  </si>
  <si>
    <t>NA21001-0019159</t>
  </si>
  <si>
    <t>FELIPE MONROY ESTRADA</t>
  </si>
  <si>
    <t>NA21001-0019161</t>
  </si>
  <si>
    <t>NA21001-0019163</t>
  </si>
  <si>
    <t>NA21001-0019166</t>
  </si>
  <si>
    <t>SERVICIO RENACIMIENTO SA DE CV</t>
  </si>
  <si>
    <t>NA21001-0019167</t>
  </si>
  <si>
    <t>D  2,195</t>
  </si>
  <si>
    <t>NA21001-0019169</t>
  </si>
  <si>
    <t>NA21001-0019172</t>
  </si>
  <si>
    <t>NA21001-0019174</t>
  </si>
  <si>
    <t>NA21001-0019176</t>
  </si>
  <si>
    <t>D  2,206</t>
  </si>
  <si>
    <t>NA21001-0019179</t>
  </si>
  <si>
    <t>COMPROB.VIATICOS 11 AL 15/11/2</t>
  </si>
  <si>
    <t>s000718</t>
  </si>
  <si>
    <t>NA21001-0019181</t>
  </si>
  <si>
    <t>S000719</t>
  </si>
  <si>
    <t>NA21001-0019182</t>
  </si>
  <si>
    <t>S000720</t>
  </si>
  <si>
    <t>NA21001-0019183</t>
  </si>
  <si>
    <t>S000733</t>
  </si>
  <si>
    <t>NA21001-0019184</t>
  </si>
  <si>
    <t>S000734</t>
  </si>
  <si>
    <t>NA21001-0019185</t>
  </si>
  <si>
    <t>LJIMENEZ:ARMANDO DURAN MEJIA</t>
  </si>
  <si>
    <t>R00103</t>
  </si>
  <si>
    <t>NA21001-0019186</t>
  </si>
  <si>
    <t>NA21001-0019187</t>
  </si>
  <si>
    <t>NA21001-0019189</t>
  </si>
  <si>
    <t>D  2,231</t>
  </si>
  <si>
    <t>NA21001-0019197</t>
  </si>
  <si>
    <t>D  2,233</t>
  </si>
  <si>
    <t>NA21001-0019199</t>
  </si>
  <si>
    <t>IMPRESIONES LASSER BEAM S RL C</t>
  </si>
  <si>
    <t>D  2,235</t>
  </si>
  <si>
    <t>NA21001-0019201</t>
  </si>
  <si>
    <t>PINTURAS DE CYA SA DE CV</t>
  </si>
  <si>
    <t>NA21001-0019203</t>
  </si>
  <si>
    <t>EXTRA F-BAAAT2425</t>
  </si>
  <si>
    <t>P005590</t>
  </si>
  <si>
    <t>NA21001-0019205</t>
  </si>
  <si>
    <t>TRASLADO INV.0114-TCN14</t>
  </si>
  <si>
    <t>D  2,241</t>
  </si>
  <si>
    <t>P005592</t>
  </si>
  <si>
    <t>NA21001-0019207</t>
  </si>
  <si>
    <t>TRASLADO INV.0932-TCN13</t>
  </si>
  <si>
    <t>D  2,243</t>
  </si>
  <si>
    <t>P005594</t>
  </si>
  <si>
    <t>NA21001-0019209</t>
  </si>
  <si>
    <t>TRASLADO INV.0116-TCN14</t>
  </si>
  <si>
    <t>P005596</t>
  </si>
  <si>
    <t>NA21001-0019211</t>
  </si>
  <si>
    <t>TRASLADO INV.0936-TCN13</t>
  </si>
  <si>
    <t>D  2,247</t>
  </si>
  <si>
    <t>P005598</t>
  </si>
  <si>
    <t>NA21001-0019213</t>
  </si>
  <si>
    <t>TRASLADO INV.0930-TCN13</t>
  </si>
  <si>
    <t>P005600</t>
  </si>
  <si>
    <t>NA21001-0019214</t>
  </si>
  <si>
    <t>TRASLADO INV.0112-TCN14</t>
  </si>
  <si>
    <t>NA21001-0019215</t>
  </si>
  <si>
    <t>TRASLADO QRO-VALLARTA</t>
  </si>
  <si>
    <t>NA21001-0019217</t>
  </si>
  <si>
    <t>TRASLADO LEON TEPIC</t>
  </si>
  <si>
    <t>NA21001-0019219</t>
  </si>
  <si>
    <t>INTERCAMBIO INV.0923-TCN13</t>
  </si>
  <si>
    <t>NA21001-0019221</t>
  </si>
  <si>
    <t>INTERCAMBIO INV.0093-TCN14</t>
  </si>
  <si>
    <t>NA21001-0019223</t>
  </si>
  <si>
    <t>NA21001-0019225</t>
  </si>
  <si>
    <t>D  2,273</t>
  </si>
  <si>
    <t>CH-13438</t>
  </si>
  <si>
    <t>NA21001-0019240</t>
  </si>
  <si>
    <t>PAGO REFACCIONES OCTUBRE 2013</t>
  </si>
  <si>
    <t>D  2,274</t>
  </si>
  <si>
    <t>COM.NOV</t>
  </si>
  <si>
    <t>NA21001-0019241</t>
  </si>
  <si>
    <t>COMISIONES NOV/2013</t>
  </si>
  <si>
    <t>D  2,288</t>
  </si>
  <si>
    <t>0173-TCN14</t>
  </si>
  <si>
    <t>XA06001-0006771</t>
  </si>
  <si>
    <t>D  2,289</t>
  </si>
  <si>
    <t>0174-TCN14</t>
  </si>
  <si>
    <t>XA06001-0006772</t>
  </si>
  <si>
    <t>0175-TCN14</t>
  </si>
  <si>
    <t>XA06001-0006773</t>
  </si>
  <si>
    <t>D  2,306</t>
  </si>
  <si>
    <t>NA21001-0019280</t>
  </si>
  <si>
    <t>FERREMATERIALES SU CASA, SA DE</t>
  </si>
  <si>
    <t>D  2,321</t>
  </si>
  <si>
    <t>FR1266864</t>
  </si>
  <si>
    <t>NA21001-0020553</t>
  </si>
  <si>
    <t>LJIMENEZ:GASTOS LEGALES SIENNA 2014</t>
  </si>
  <si>
    <t>CH-13294</t>
  </si>
  <si>
    <t>XD31001-0013294</t>
  </si>
  <si>
    <t>CH-13295</t>
  </si>
  <si>
    <t>XD31001-0013295</t>
  </si>
  <si>
    <t>CH-13298</t>
  </si>
  <si>
    <t>XD31001-0013298</t>
  </si>
  <si>
    <t>CH-13299</t>
  </si>
  <si>
    <t>XD31001-0013299</t>
  </si>
  <si>
    <t>CH-13302</t>
  </si>
  <si>
    <t>XD31001-0013302</t>
  </si>
  <si>
    <t>BAJA: FORMAS GENERALES SA DE CV</t>
  </si>
  <si>
    <t>XD31001-C013212</t>
  </si>
  <si>
    <t>CH-13306</t>
  </si>
  <si>
    <t>XD31001-0013306</t>
  </si>
  <si>
    <t>CH-13313</t>
  </si>
  <si>
    <t>XD31001-0013313</t>
  </si>
  <si>
    <t>CH-13318</t>
  </si>
  <si>
    <t>XD31001-0013318</t>
  </si>
  <si>
    <t>MARTINEZ GARZA CORDERA CESAR RODOLF</t>
  </si>
  <si>
    <t>CH-13321</t>
  </si>
  <si>
    <t>XD31001-0013321</t>
  </si>
  <si>
    <t>CH-13322</t>
  </si>
  <si>
    <t>XD31001-0013322</t>
  </si>
  <si>
    <t>CH-13331</t>
  </si>
  <si>
    <t>XD31001-0013331</t>
  </si>
  <si>
    <t>CH-13339</t>
  </si>
  <si>
    <t>XD31001-0013339</t>
  </si>
  <si>
    <t>CH-13340</t>
  </si>
  <si>
    <t>XD31001-0013340</t>
  </si>
  <si>
    <t>CH-13341</t>
  </si>
  <si>
    <t>XD31001-0013341</t>
  </si>
  <si>
    <t>CH-13345</t>
  </si>
  <si>
    <t>XD31001-0013345</t>
  </si>
  <si>
    <t>CH-13347</t>
  </si>
  <si>
    <t>XD31001-0013347</t>
  </si>
  <si>
    <t>CH-13349</t>
  </si>
  <si>
    <t>XD31001-0013349</t>
  </si>
  <si>
    <t>CH-13351</t>
  </si>
  <si>
    <t>XD31001-0013351</t>
  </si>
  <si>
    <t>CH-13352</t>
  </si>
  <si>
    <t>XD31001-0013352</t>
  </si>
  <si>
    <t>BAJA: PARABRISAS ARAMBURO S.A. DE C</t>
  </si>
  <si>
    <t>CH-13353</t>
  </si>
  <si>
    <t>XD31001-0013353</t>
  </si>
  <si>
    <t>CH-13354</t>
  </si>
  <si>
    <t>XD31001-0013354</t>
  </si>
  <si>
    <t>CH-13365</t>
  </si>
  <si>
    <t>XD31001-0013365</t>
  </si>
  <si>
    <t>CH-13366</t>
  </si>
  <si>
    <t>XD31001-0013366</t>
  </si>
  <si>
    <t>T-351</t>
  </si>
  <si>
    <t>XD31011-0000351</t>
  </si>
  <si>
    <t>T-352</t>
  </si>
  <si>
    <t>XD31011-0000352</t>
  </si>
  <si>
    <t>T-782</t>
  </si>
  <si>
    <t>XD31011-0000782</t>
  </si>
  <si>
    <t>T-783</t>
  </si>
  <si>
    <t>XD31011-0000783</t>
  </si>
  <si>
    <t>T-785</t>
  </si>
  <si>
    <t>XD31011-0000785</t>
  </si>
  <si>
    <t>T-353</t>
  </si>
  <si>
    <t>XD31011-0000353</t>
  </si>
  <si>
    <t>T-786</t>
  </si>
  <si>
    <t>XD31011-0000786</t>
  </si>
  <si>
    <t>T-787</t>
  </si>
  <si>
    <t>XD31011-0000787</t>
  </si>
  <si>
    <t>T-354</t>
  </si>
  <si>
    <t>XD31011-0000354</t>
  </si>
  <si>
    <t>PROYECTOS VENTAS Y ASESORIA SA DE C</t>
  </si>
  <si>
    <t>T-788</t>
  </si>
  <si>
    <t>XD31011-0000788</t>
  </si>
  <si>
    <t>T-789</t>
  </si>
  <si>
    <t>XD31011-0000789</t>
  </si>
  <si>
    <t>CH-13368</t>
  </si>
  <si>
    <t>XD31001-0013368</t>
  </si>
  <si>
    <t>CH-13369</t>
  </si>
  <si>
    <t>XD31001-0013369</t>
  </si>
  <si>
    <t>CH-13377</t>
  </si>
  <si>
    <t>XD31001-0013377</t>
  </si>
  <si>
    <t>T-355</t>
  </si>
  <si>
    <t>XD31011-0000355</t>
  </si>
  <si>
    <t>T-790</t>
  </si>
  <si>
    <t>XD31011-0000790</t>
  </si>
  <si>
    <t>T-791</t>
  </si>
  <si>
    <t>XD31011-0000791</t>
  </si>
  <si>
    <t>T-792</t>
  </si>
  <si>
    <t>XD31011-0000792</t>
  </si>
  <si>
    <t>T-793</t>
  </si>
  <si>
    <t>XD31011-0000793</t>
  </si>
  <si>
    <t>T-356</t>
  </si>
  <si>
    <t>XD31011-0000356</t>
  </si>
  <si>
    <t>T-794</t>
  </si>
  <si>
    <t>XD31011-0000794</t>
  </si>
  <si>
    <t>T-357</t>
  </si>
  <si>
    <t>XD31011-0000357</t>
  </si>
  <si>
    <t>CH-13386</t>
  </si>
  <si>
    <t>XD31001-0013386</t>
  </si>
  <si>
    <t>CH-13395</t>
  </si>
  <si>
    <t>XD31001-0013395</t>
  </si>
  <si>
    <t>CH-13387</t>
  </si>
  <si>
    <t>XD31001-0013387</t>
  </si>
  <si>
    <t>CH-13388</t>
  </si>
  <si>
    <t>XD31001-0013388</t>
  </si>
  <si>
    <t>CH-13389</t>
  </si>
  <si>
    <t>XD31001-0013389</t>
  </si>
  <si>
    <t>CH-13390</t>
  </si>
  <si>
    <t>XD31001-0013390</t>
  </si>
  <si>
    <t>COM.NOV/13</t>
  </si>
  <si>
    <t>NA21003-0019047</t>
  </si>
  <si>
    <t>COMISIONES AL 21/NOV/2013</t>
  </si>
  <si>
    <t>CH-13402</t>
  </si>
  <si>
    <t>XD31001-0013402</t>
  </si>
  <si>
    <t>CH-13404</t>
  </si>
  <si>
    <t>XD31001-0013404</t>
  </si>
  <si>
    <t>CH-13409</t>
  </si>
  <si>
    <t>XD31001-0013409</t>
  </si>
  <si>
    <t>T-796</t>
  </si>
  <si>
    <t>XD31011-0000796</t>
  </si>
  <si>
    <t>T-358</t>
  </si>
  <si>
    <t>XD31011-0000358</t>
  </si>
  <si>
    <t>T-797</t>
  </si>
  <si>
    <t>XD31011-0000797</t>
  </si>
  <si>
    <t>T-798</t>
  </si>
  <si>
    <t>XD31011-0000798</t>
  </si>
  <si>
    <t>T-799</t>
  </si>
  <si>
    <t>XD31011-0000799</t>
  </si>
  <si>
    <t>T-359</t>
  </si>
  <si>
    <t>XD31011-0000359</t>
  </si>
  <si>
    <t>T-360</t>
  </si>
  <si>
    <t>XD31011-0000360</t>
  </si>
  <si>
    <t>T-800</t>
  </si>
  <si>
    <t>XD31011-0000800</t>
  </si>
  <si>
    <t>LJIMENEZ:}</t>
  </si>
  <si>
    <t>T-801</t>
  </si>
  <si>
    <t>XD31011-0000801</t>
  </si>
  <si>
    <t>T-802</t>
  </si>
  <si>
    <t>XD31011-0000802</t>
  </si>
  <si>
    <t>T-803</t>
  </si>
  <si>
    <t>XD31011-0000803</t>
  </si>
  <si>
    <t>T-804</t>
  </si>
  <si>
    <t>XD31011-0000804</t>
  </si>
  <si>
    <t>T-805</t>
  </si>
  <si>
    <t>XD31011-0000805</t>
  </si>
  <si>
    <t>T-806</t>
  </si>
  <si>
    <t>XD31011-0000806</t>
  </si>
  <si>
    <t>T-361</t>
  </si>
  <si>
    <t>XD31011-0000361</t>
  </si>
  <si>
    <t>T-807</t>
  </si>
  <si>
    <t>XD31011-0000807</t>
  </si>
  <si>
    <t>T-808</t>
  </si>
  <si>
    <t>XD31011-0000808</t>
  </si>
  <si>
    <t>T-362</t>
  </si>
  <si>
    <t>XD31011-0000362</t>
  </si>
  <si>
    <t>CH-13427</t>
  </si>
  <si>
    <t>XD31001-0013427</t>
  </si>
  <si>
    <t>CH-13428</t>
  </si>
  <si>
    <t>XD31001-0013428</t>
  </si>
  <si>
    <t>CH-13429</t>
  </si>
  <si>
    <t>XD31001-0013429</t>
  </si>
  <si>
    <t>CH-13432</t>
  </si>
  <si>
    <t>XD31001-0013432</t>
  </si>
  <si>
    <t>CH-13436</t>
  </si>
  <si>
    <t>XD31001-0013436</t>
  </si>
  <si>
    <t>ANUNCIOS PATTISON SA DE CV</t>
  </si>
  <si>
    <t>CH-13374</t>
  </si>
  <si>
    <t>XD31001-0013374</t>
  </si>
  <si>
    <t>CH-13376</t>
  </si>
  <si>
    <t>XD31001-0013376</t>
  </si>
  <si>
    <t>CH-13439</t>
  </si>
  <si>
    <t>XD31001-0013439</t>
  </si>
  <si>
    <t>CH-13296</t>
  </si>
  <si>
    <t>XD31001-0013296</t>
  </si>
  <si>
    <t>CH-13337</t>
  </si>
  <si>
    <t>XD31001-0013337</t>
  </si>
  <si>
    <t>BAJA: LEON GUERRERO SILVIA</t>
  </si>
  <si>
    <t>XD31001-C013337</t>
  </si>
  <si>
    <t>CH-13372</t>
  </si>
  <si>
    <t>XD31001-0013372</t>
  </si>
  <si>
    <t>CH-13407</t>
  </si>
  <si>
    <t>XD31001-0013407</t>
  </si>
  <si>
    <t>CH-13373</t>
  </si>
  <si>
    <t>XD31001-0013373</t>
  </si>
  <si>
    <t>CH-13297</t>
  </si>
  <si>
    <t>XD31001-0013297</t>
  </si>
  <si>
    <t>CH-13338</t>
  </si>
  <si>
    <t>XD31001-0013338</t>
  </si>
  <si>
    <t>CH-13371</t>
  </si>
  <si>
    <t>XD31001-0013371</t>
  </si>
  <si>
    <t>CH-13408</t>
  </si>
  <si>
    <t>XD31001-0013408</t>
  </si>
  <si>
    <t>CH-13412</t>
  </si>
  <si>
    <t>XD31001-0013412</t>
  </si>
  <si>
    <t>CH-13440</t>
  </si>
  <si>
    <t>XD31001-0013440</t>
  </si>
  <si>
    <t>ARIAS RIVERA JOSE VICENTE</t>
  </si>
  <si>
    <t>CH-13441</t>
  </si>
  <si>
    <t>XD31001-0013441</t>
  </si>
  <si>
    <t>MORENO GARCIA ROSA MARIA</t>
  </si>
  <si>
    <t>CH-13442</t>
  </si>
  <si>
    <t>XD31001-0013442</t>
  </si>
  <si>
    <t>ESPINO PEREZ LEONARDO</t>
  </si>
  <si>
    <t>T-363</t>
  </si>
  <si>
    <t>XD31011-0000363</t>
  </si>
  <si>
    <t>T-364</t>
  </si>
  <si>
    <t>XD31011-0000364</t>
  </si>
  <si>
    <t>T-809</t>
  </si>
  <si>
    <t>XD31011-0000809</t>
  </si>
  <si>
    <t>T-810</t>
  </si>
  <si>
    <t>XD31011-0000810</t>
  </si>
  <si>
    <t>T-811</t>
  </si>
  <si>
    <t>XD31011-0000811</t>
  </si>
  <si>
    <t>T-812</t>
  </si>
  <si>
    <t>XD31011-0000812</t>
  </si>
  <si>
    <t>T-813</t>
  </si>
  <si>
    <t>XD31011-0000813</t>
  </si>
  <si>
    <t>T-365</t>
  </si>
  <si>
    <t>XD31011-0000365</t>
  </si>
  <si>
    <t>T-814</t>
  </si>
  <si>
    <t>XD31011-0000814</t>
  </si>
  <si>
    <t>T-815</t>
  </si>
  <si>
    <t>XD31011-0000815</t>
  </si>
  <si>
    <t>T-366</t>
  </si>
  <si>
    <t>XD31011-0000366</t>
  </si>
  <si>
    <t>CH-13449</t>
  </si>
  <si>
    <t>XD31001-0013449</t>
  </si>
  <si>
    <t>CH-13450</t>
  </si>
  <si>
    <t>XD31001-0013450</t>
  </si>
  <si>
    <t>CH-13451</t>
  </si>
  <si>
    <t>XD31001-0013451</t>
  </si>
  <si>
    <t>E    255</t>
  </si>
  <si>
    <t>E    256</t>
  </si>
  <si>
    <t>XD31001-C013439</t>
  </si>
  <si>
    <t>E    257</t>
  </si>
  <si>
    <t>CH-13444</t>
  </si>
  <si>
    <t>XD31001-0013444</t>
  </si>
  <si>
    <t>CH-13443</t>
  </si>
  <si>
    <t>XD31001-0013443</t>
  </si>
  <si>
    <t>NA21003-0019227</t>
  </si>
  <si>
    <t>COMISIONES BBVA NOV/2013</t>
  </si>
  <si>
    <t>NA21003-0019232</t>
  </si>
  <si>
    <t>COMISIONES BMX NOV/2013</t>
  </si>
  <si>
    <t>E    272</t>
  </si>
  <si>
    <t>COM.BAJIO</t>
  </si>
  <si>
    <t>NA21003-0019233</t>
  </si>
  <si>
    <t>COMISIONES BAJIO NOV/2013</t>
  </si>
  <si>
    <t>E    274</t>
  </si>
  <si>
    <t>NA21003-0019244</t>
  </si>
  <si>
    <t>COMISIONES BANORTE NOV/2013</t>
  </si>
  <si>
    <t>CH-13378</t>
  </si>
  <si>
    <t>XD31001-0013378</t>
  </si>
  <si>
    <t>E    277</t>
  </si>
  <si>
    <t>COM.AMEX</t>
  </si>
  <si>
    <t>NA21003-0019263</t>
  </si>
  <si>
    <t>COMISIONES AMEX NOV/2013</t>
  </si>
  <si>
    <t>E    279</t>
  </si>
  <si>
    <t>CH-13392</t>
  </si>
  <si>
    <t>XD31001-0013392</t>
  </si>
  <si>
    <t>I    187</t>
  </si>
  <si>
    <t>EMB.NO.365</t>
  </si>
  <si>
    <t>NA21002-0018988</t>
  </si>
  <si>
    <t>EMBARQUE NO.365</t>
  </si>
  <si>
    <t>I    522</t>
  </si>
  <si>
    <t>EMB.394</t>
  </si>
  <si>
    <t>NA21002-0019049</t>
  </si>
  <si>
    <t>LJIMENEZ:EMBARQUE 394</t>
  </si>
  <si>
    <t>I    679</t>
  </si>
  <si>
    <t>EMB.362</t>
  </si>
  <si>
    <t>NA21002-0019105</t>
  </si>
  <si>
    <t>EMBARQUE 362</t>
  </si>
  <si>
    <t>I    680</t>
  </si>
  <si>
    <t>EMB.381</t>
  </si>
  <si>
    <t>NA21002-0019106</t>
  </si>
  <si>
    <t>LJIMENEZ:EMBARQUE 381</t>
  </si>
  <si>
    <t>BAJA D</t>
  </si>
  <si>
    <t>E COMPRA DE VE</t>
  </si>
  <si>
    <t>COMPRA</t>
  </si>
  <si>
    <t>VEHICULOS NUE</t>
  </si>
  <si>
    <t>D     20</t>
  </si>
  <si>
    <t>0163-TCN14</t>
  </si>
  <si>
    <t>XA06001-0006752</t>
  </si>
  <si>
    <t>D     94</t>
  </si>
  <si>
    <t>0164-TCN14</t>
  </si>
  <si>
    <t>XA06001-0006753</t>
  </si>
  <si>
    <t>VALOR  FARRERA   AUTOMOTRIZ S DE RL</t>
  </si>
  <si>
    <t>D     98</t>
  </si>
  <si>
    <t>0951-TCN13</t>
  </si>
  <si>
    <t>XA06001-0006754</t>
  </si>
  <si>
    <t>D     99</t>
  </si>
  <si>
    <t>0953-TCN13</t>
  </si>
  <si>
    <t>XA06001-0006755</t>
  </si>
  <si>
    <t>0954-TCN13</t>
  </si>
  <si>
    <t>XA06001-0006756</t>
  </si>
  <si>
    <t>XA06001-0006757</t>
  </si>
  <si>
    <t>D    146</t>
  </si>
  <si>
    <t>0165-TCN14</t>
  </si>
  <si>
    <t>XA06001-0006758</t>
  </si>
  <si>
    <t>D    147</t>
  </si>
  <si>
    <t>0166-TCN14</t>
  </si>
  <si>
    <t>XA06001-0006759</t>
  </si>
  <si>
    <t>ALECSA  PACHUCA S DE RL DE   CV</t>
  </si>
  <si>
    <t>D    238</t>
  </si>
  <si>
    <t>0956-TCN13</t>
  </si>
  <si>
    <t>XA06001-0006760</t>
  </si>
  <si>
    <t>0958-TCN13</t>
  </si>
  <si>
    <t>XA06001-0006761</t>
  </si>
  <si>
    <t>D    324</t>
  </si>
  <si>
    <t>0167-TCN14</t>
  </si>
  <si>
    <t>XA06001-0006762</t>
  </si>
  <si>
    <t>D    353</t>
  </si>
  <si>
    <t>0959-TCN13</t>
  </si>
  <si>
    <t>XA06001-0006763</t>
  </si>
  <si>
    <t>0960-TCN13</t>
  </si>
  <si>
    <t>XA06001-0006764</t>
  </si>
  <si>
    <t>D    355</t>
  </si>
  <si>
    <t>0961-TCN13</t>
  </si>
  <si>
    <t>XA06001-0006765</t>
  </si>
  <si>
    <t>D    360</t>
  </si>
  <si>
    <t>0168-TCN14</t>
  </si>
  <si>
    <t>XA06001-0006766</t>
  </si>
  <si>
    <t>D    361</t>
  </si>
  <si>
    <t>0169-TCN14</t>
  </si>
  <si>
    <t>XA06001-0006767</t>
  </si>
  <si>
    <t>D    362</t>
  </si>
  <si>
    <t>0170-TCN14</t>
  </si>
  <si>
    <t>XA06001-0006768</t>
  </si>
  <si>
    <t>D    363</t>
  </si>
  <si>
    <t>0171-TCN14</t>
  </si>
  <si>
    <t>XA06001-0006769</t>
  </si>
  <si>
    <t>D    375</t>
  </si>
  <si>
    <t>0172-TCN14</t>
  </si>
  <si>
    <t>XA06001-0006770</t>
  </si>
  <si>
    <t>D    415</t>
  </si>
  <si>
    <t>XD06001-0000736</t>
  </si>
  <si>
    <t>D    416</t>
  </si>
  <si>
    <t>0176-TCN14</t>
  </si>
  <si>
    <t>XA06001-0006774</t>
  </si>
  <si>
    <t>D    441</t>
  </si>
  <si>
    <t>0177-TCN14</t>
  </si>
  <si>
    <t>XA06001-0006775</t>
  </si>
  <si>
    <t>0962-TCN13</t>
  </si>
  <si>
    <t>XA06001-0006776</t>
  </si>
  <si>
    <t>D    460</t>
  </si>
  <si>
    <t>0963-TCN13</t>
  </si>
  <si>
    <t>XA06001-0006777</t>
  </si>
  <si>
    <t>0178-TCN14</t>
  </si>
  <si>
    <t>XA06001-0006779</t>
  </si>
  <si>
    <t>LJIMENEZ:UNITED  AUTO DE AGUSACALIE</t>
  </si>
  <si>
    <t>XD06001-0000738</t>
  </si>
  <si>
    <t>D    547</t>
  </si>
  <si>
    <t>XA06001-0006781</t>
  </si>
  <si>
    <t>D    612</t>
  </si>
  <si>
    <t>0180-TCN14</t>
  </si>
  <si>
    <t>XA06001-0006782</t>
  </si>
  <si>
    <t>D    627</t>
  </si>
  <si>
    <t>0965-TCN13</t>
  </si>
  <si>
    <t>XA06001-0006784</t>
  </si>
  <si>
    <t>D    658</t>
  </si>
  <si>
    <t>0966-TCN13</t>
  </si>
  <si>
    <t>XA06001-0006785</t>
  </si>
  <si>
    <t>D    701</t>
  </si>
  <si>
    <t>0182-TCN14</t>
  </si>
  <si>
    <t>XA06001-0006786</t>
  </si>
  <si>
    <t>D    703</t>
  </si>
  <si>
    <t>0183-TCN14</t>
  </si>
  <si>
    <t>XA06001-0006787</t>
  </si>
  <si>
    <t>PROMOTORA  AUTOMOTRIZ DE IRAPUATO</t>
  </si>
  <si>
    <t>NA21001-0019274</t>
  </si>
  <si>
    <t>Poliza</t>
  </si>
  <si>
    <t>Contable de D</t>
  </si>
  <si>
    <t>C.VIATICOS DIANA CLAUDIA JUARE</t>
  </si>
  <si>
    <t>0184-TCN14</t>
  </si>
  <si>
    <t>XA06001-0006788</t>
  </si>
  <si>
    <t>0967-TCN13</t>
  </si>
  <si>
    <t>XA06001-0006789</t>
  </si>
  <si>
    <t>0185-TCN14</t>
  </si>
  <si>
    <t>XA06001-0006790</t>
  </si>
  <si>
    <t>AM-0000968</t>
  </si>
  <si>
    <t>XA15001-0009434</t>
  </si>
  <si>
    <t>Compra</t>
  </si>
  <si>
    <t>con IVA</t>
  </si>
  <si>
    <t>AM-0000980</t>
  </si>
  <si>
    <t>XA15001-0009435</t>
  </si>
  <si>
    <t>AM-0000985</t>
  </si>
  <si>
    <t>XA15001-0009436</t>
  </si>
  <si>
    <t>0968-TCN13</t>
  </si>
  <si>
    <t>XA06001-0006791</t>
  </si>
  <si>
    <t>ALDEN QUERETARO DE  RL DE  CV</t>
  </si>
  <si>
    <t>D  1,113</t>
  </si>
  <si>
    <t>NA21001-0019304</t>
  </si>
  <si>
    <t>COMP.VIATICOSHERNAN ANDRES SAM</t>
  </si>
  <si>
    <t>D  1,189</t>
  </si>
  <si>
    <t>0186-TCN14</t>
  </si>
  <si>
    <t>XA06001-0006792</t>
  </si>
  <si>
    <t>D  1,234</t>
  </si>
  <si>
    <t>0187-TCN14</t>
  </si>
  <si>
    <t>XA06001-0006793</t>
  </si>
  <si>
    <t>D  1,265</t>
  </si>
  <si>
    <t>0969-TCN13</t>
  </si>
  <si>
    <t>XA06001-0006794</t>
  </si>
  <si>
    <t>D  1,267</t>
  </si>
  <si>
    <t>0970-TCN13</t>
  </si>
  <si>
    <t>XA06001-0006795</t>
  </si>
  <si>
    <t>DECADA  COATZACOALCOS S  DE  RL DE</t>
  </si>
  <si>
    <t>0188-TCN14</t>
  </si>
  <si>
    <t>XA06001-0006796</t>
  </si>
  <si>
    <t>0189-TCN14</t>
  </si>
  <si>
    <t>XA06001-0006797</t>
  </si>
  <si>
    <t>D  1,332</t>
  </si>
  <si>
    <t>0190-TCN14</t>
  </si>
  <si>
    <t>XA06001-0006798</t>
  </si>
  <si>
    <t>SAMURAI MOTORS XALAPA  S DE RL  DE</t>
  </si>
  <si>
    <t>D  1,356</t>
  </si>
  <si>
    <t>0191-TCN14</t>
  </si>
  <si>
    <t>XA06001-0006799</t>
  </si>
  <si>
    <t>D  1,359</t>
  </si>
  <si>
    <t>0192-TCN14</t>
  </si>
  <si>
    <t>XA06001-0006800</t>
  </si>
  <si>
    <t>FAME  PERISUR  S  DE RL  DE  CV</t>
  </si>
  <si>
    <t>D  1,378</t>
  </si>
  <si>
    <t>XD06001-0000739</t>
  </si>
  <si>
    <t>D  1,383</t>
  </si>
  <si>
    <t>XA06001-0006802</t>
  </si>
  <si>
    <t>LJIMENEZ:TOYOTA FINANCIAL SERVICES</t>
  </si>
  <si>
    <t>0193-TCN14</t>
  </si>
  <si>
    <t>XA06001-0006803</t>
  </si>
  <si>
    <t>CEVER  TOLUCA S  DE RL  DE CV</t>
  </si>
  <si>
    <t>0194-TCN14</t>
  </si>
  <si>
    <t>D  1,408</t>
  </si>
  <si>
    <t>XA06001-0006805</t>
  </si>
  <si>
    <t>LIDERAZGO AUTOMOTRIZ DE PUEBLA SA D</t>
  </si>
  <si>
    <t>D  1,443</t>
  </si>
  <si>
    <t>0195-TCN14</t>
  </si>
  <si>
    <t>XA06001-0006807</t>
  </si>
  <si>
    <t>D  1,498</t>
  </si>
  <si>
    <t>0971-TCN13</t>
  </si>
  <si>
    <t>XA06001-0006808</t>
  </si>
  <si>
    <t>LIDERAZGO AUTOMOTRIZ  DE PUEBLA SA</t>
  </si>
  <si>
    <t>D  1,537</t>
  </si>
  <si>
    <t>0196-TCN14</t>
  </si>
  <si>
    <t>XA06001-0006810</t>
  </si>
  <si>
    <t>0197-TCN14</t>
  </si>
  <si>
    <t>XA06001-0006811</t>
  </si>
  <si>
    <t>0973-TCN13</t>
  </si>
  <si>
    <t>XA06001-0006812</t>
  </si>
  <si>
    <t>TOYOMOTORS S.A  DE  CV</t>
  </si>
  <si>
    <t>0198-TCN14</t>
  </si>
  <si>
    <t>XA06001-0006813</t>
  </si>
  <si>
    <t>ALDEN QUERETARO  S DE RL DE CV</t>
  </si>
  <si>
    <t>0199-TCN14</t>
  </si>
  <si>
    <t>XA06001-0006814</t>
  </si>
  <si>
    <t>D  1,635</t>
  </si>
  <si>
    <t>0200-TCN14</t>
  </si>
  <si>
    <t>XA06001-0006815</t>
  </si>
  <si>
    <t>0974-TCN13</t>
  </si>
  <si>
    <t>XA06001-0006816</t>
  </si>
  <si>
    <t>D  1,748</t>
  </si>
  <si>
    <t>AM-0001005</t>
  </si>
  <si>
    <t>XA12001-P005793</t>
  </si>
  <si>
    <t>Contra</t>
  </si>
  <si>
    <t>recibo con IVA</t>
  </si>
  <si>
    <t>D  1,761</t>
  </si>
  <si>
    <t>0975-TCN13</t>
  </si>
  <si>
    <t>XA06001-0006817</t>
  </si>
  <si>
    <t>DECADA AUTOMOTRIZ  S  DE RL DE CV</t>
  </si>
  <si>
    <t>D  1,785</t>
  </si>
  <si>
    <t>0976-TCN13</t>
  </si>
  <si>
    <t>XA06001-0006818</t>
  </si>
  <si>
    <t>PURDY MOTOR  MEXICO D.F. DE RL DE C</t>
  </si>
  <si>
    <t>XD06001-0000744</t>
  </si>
  <si>
    <t>0201-TCN14</t>
  </si>
  <si>
    <t>XA06001-0006819</t>
  </si>
  <si>
    <t>NA21001-0019336</t>
  </si>
  <si>
    <t>D  1,831</t>
  </si>
  <si>
    <t>NA21001-0019339</t>
  </si>
  <si>
    <t>PEDRO LOPEZ AGUADO</t>
  </si>
  <si>
    <t>D  1,832</t>
  </si>
  <si>
    <t>NA21001-0019340</t>
  </si>
  <si>
    <t>D  1,833</t>
  </si>
  <si>
    <t>NA21001-0019341</t>
  </si>
  <si>
    <t>D  1,834</t>
  </si>
  <si>
    <t>P005643</t>
  </si>
  <si>
    <t>NA21001-0019342</t>
  </si>
  <si>
    <t>NA21001-0019343</t>
  </si>
  <si>
    <t>D  1,836</t>
  </si>
  <si>
    <t>NA21001-0019344</t>
  </si>
  <si>
    <t>JOSE GERARDO OLVERA SERRANO</t>
  </si>
  <si>
    <t>NA21001-0019347</t>
  </si>
  <si>
    <t>NA21001-0019348</t>
  </si>
  <si>
    <t>NA21001-0019349</t>
  </si>
  <si>
    <t>NA21001-0019351</t>
  </si>
  <si>
    <t>NA21001-0019352</t>
  </si>
  <si>
    <t>OLEUM SERVICE SA DE CV</t>
  </si>
  <si>
    <t>NA21001-0019353</t>
  </si>
  <si>
    <t>NA21001-0019354</t>
  </si>
  <si>
    <t>FERRETERIA LA FRAGUA SA CV</t>
  </si>
  <si>
    <t>0202-TCN14</t>
  </si>
  <si>
    <t>XA06001-0006820</t>
  </si>
  <si>
    <t>ALDEN QUERETARO S  DE RL  DE  CV</t>
  </si>
  <si>
    <t>D  1,891</t>
  </si>
  <si>
    <t>0203-TCN14</t>
  </si>
  <si>
    <t>XA06001-0006821</t>
  </si>
  <si>
    <t>LIDERAZGO AUTOMOTRIZ DE  PUEBLA S D</t>
  </si>
  <si>
    <t>0205-TCN14</t>
  </si>
  <si>
    <t>XA06001-0006822</t>
  </si>
  <si>
    <t>ALDEN  QUERETARO S D ERL DE CV</t>
  </si>
  <si>
    <t>D  1,895</t>
  </si>
  <si>
    <t>0204-TCN14</t>
  </si>
  <si>
    <t>XA06001-0006823</t>
  </si>
  <si>
    <t>0206-TCN14</t>
  </si>
  <si>
    <t>XA06001-0006824</t>
  </si>
  <si>
    <t>0207-TCN14</t>
  </si>
  <si>
    <t>XA06001-0006825</t>
  </si>
  <si>
    <t>0208-TCN14</t>
  </si>
  <si>
    <t>XA06001-0006826</t>
  </si>
  <si>
    <t>0209-TCN14</t>
  </si>
  <si>
    <t>XA06001-0006827</t>
  </si>
  <si>
    <t>0210-TCN14</t>
  </si>
  <si>
    <t>XA06001-0006828</t>
  </si>
  <si>
    <t>0211-TCN14</t>
  </si>
  <si>
    <t>XA06001-0006829</t>
  </si>
  <si>
    <t>0977-TCN13</t>
  </si>
  <si>
    <t>XA06001-0006830</t>
  </si>
  <si>
    <t>0212-TCN14</t>
  </si>
  <si>
    <t>XA06001-0006831</t>
  </si>
  <si>
    <t>0213-TCN14</t>
  </si>
  <si>
    <t>XA06001-0006832</t>
  </si>
  <si>
    <t>0978-TCN13</t>
  </si>
  <si>
    <t>XA06001-0006833</t>
  </si>
  <si>
    <t>AUTOMOVILES  VALLEJO S  DE RL DE CV</t>
  </si>
  <si>
    <t>0216-TCN14</t>
  </si>
  <si>
    <t>XA06001-0006835</t>
  </si>
  <si>
    <t>TOYOMOTORS  DE  POLANCO  S  DE RL D</t>
  </si>
  <si>
    <t>0217-TCN14</t>
  </si>
  <si>
    <t>XA06001-0006836</t>
  </si>
  <si>
    <t>SAMURAI MOTORS XALAPA S DE RLDE CV</t>
  </si>
  <si>
    <t>0218-TCN14</t>
  </si>
  <si>
    <t>XA06001-0006837</t>
  </si>
  <si>
    <t>DALTON   AUTOMOTORES  S DE RL  DE C</t>
  </si>
  <si>
    <t>0979-TCN13</t>
  </si>
  <si>
    <t>XA06001-0006838</t>
  </si>
  <si>
    <t>0219-TCN14</t>
  </si>
  <si>
    <t>XA06001-0006839</t>
  </si>
  <si>
    <t>0220-TCN14</t>
  </si>
  <si>
    <t>XA06001-0006840</t>
  </si>
  <si>
    <t>0980-TCN13</t>
  </si>
  <si>
    <t>XA06001-0006841</t>
  </si>
  <si>
    <t>LIDERAZGO   AUTOMOTRIZ DE PUEBLA</t>
  </si>
  <si>
    <t>D  2,285</t>
  </si>
  <si>
    <t>0221-TCN14</t>
  </si>
  <si>
    <t>XA06001-0006842</t>
  </si>
  <si>
    <t>CCD AUTOSALES  PUERTO VALLARTA</t>
  </si>
  <si>
    <t>0222-TCN14</t>
  </si>
  <si>
    <t>XA06001-0006843</t>
  </si>
  <si>
    <t>0098-TCU13</t>
  </si>
  <si>
    <t>XA07001-0000765</t>
  </si>
  <si>
    <t>s de Usados c/</t>
  </si>
  <si>
    <t>LJIMENEZ:CONSTRUCCIONES HARB SA DE</t>
  </si>
  <si>
    <t>D  2,310</t>
  </si>
  <si>
    <t>0223-TCN14</t>
  </si>
  <si>
    <t>XA06001-0006844</t>
  </si>
  <si>
    <t>ALECSA  PACHUCA  S  DE RLD E CV</t>
  </si>
  <si>
    <t>0224-TCN14</t>
  </si>
  <si>
    <t>XA06001-0006845</t>
  </si>
  <si>
    <t>FVALADEZ</t>
  </si>
  <si>
    <t>D  2,352</t>
  </si>
  <si>
    <t>XD06001-0000746</t>
  </si>
  <si>
    <t>D  2,354</t>
  </si>
  <si>
    <t>0225-TCN14</t>
  </si>
  <si>
    <t>XA06001-0006846</t>
  </si>
  <si>
    <t>OZ  AUTOMOTRIZ DE  GUADALAJARA</t>
  </si>
  <si>
    <t>0226-TCN14</t>
  </si>
  <si>
    <t>XA06001-0006847</t>
  </si>
  <si>
    <t>TOYOMOTORS DE POLANCO S DE RL</t>
  </si>
  <si>
    <t>0227-TCN14</t>
  </si>
  <si>
    <t>XA06001-0006848</t>
  </si>
  <si>
    <t>0228-TCN14</t>
  </si>
  <si>
    <t>XA06001-0006849</t>
  </si>
  <si>
    <t>D  2,524</t>
  </si>
  <si>
    <t>NC-AO00081</t>
  </si>
  <si>
    <t>NA21001-0019421</t>
  </si>
  <si>
    <t>INTERESES INTCIAS.EJERCICIO 20</t>
  </si>
  <si>
    <t>F-C24848</t>
  </si>
  <si>
    <t>NA21001-0019422</t>
  </si>
  <si>
    <t>INTERESES INTCIAS.2013</t>
  </si>
  <si>
    <t>D  2,535</t>
  </si>
  <si>
    <t>NC-AO00376</t>
  </si>
  <si>
    <t>NA21001-0019423</t>
  </si>
  <si>
    <t>INTERESES EJERCICIO 2013</t>
  </si>
  <si>
    <t>D  2,547</t>
  </si>
  <si>
    <t>P005660</t>
  </si>
  <si>
    <t>NA21001-0019428</t>
  </si>
  <si>
    <t>INTERCAMBIO INV-0745-TCN13</t>
  </si>
  <si>
    <t>D  2,549</t>
  </si>
  <si>
    <t>P005661</t>
  </si>
  <si>
    <t>NA21001-0019430</t>
  </si>
  <si>
    <t>TRASLADO INV.0965-TCN13</t>
  </si>
  <si>
    <t>D  2,550</t>
  </si>
  <si>
    <t>P005663</t>
  </si>
  <si>
    <t>NA21001-0019431</t>
  </si>
  <si>
    <t>TRASLADO EM160520</t>
  </si>
  <si>
    <t>D  2,551</t>
  </si>
  <si>
    <t>P005664</t>
  </si>
  <si>
    <t>NA21001-0019432</t>
  </si>
  <si>
    <t>TRASLADO INV.0085-TCU13</t>
  </si>
  <si>
    <t>D  2,553</t>
  </si>
  <si>
    <t>P005665</t>
  </si>
  <si>
    <t>NA21001-0019434</t>
  </si>
  <si>
    <t>TRASLADO INV.0966-TCN13</t>
  </si>
  <si>
    <t>D  2,555</t>
  </si>
  <si>
    <t>P005667</t>
  </si>
  <si>
    <t>NA21001-0019436</t>
  </si>
  <si>
    <t>TRASLADO INV.0165-TCN14</t>
  </si>
  <si>
    <t>D  2,557</t>
  </si>
  <si>
    <t>P005669</t>
  </si>
  <si>
    <t>NA21001-0019438</t>
  </si>
  <si>
    <t>TRASLADO INV.0158-TCN14</t>
  </si>
  <si>
    <t>D  2,559</t>
  </si>
  <si>
    <t>P005671</t>
  </si>
  <si>
    <t>NA21001-0019440</t>
  </si>
  <si>
    <t>TRASLADO INV.0958-TCN13</t>
  </si>
  <si>
    <t>D  2,560</t>
  </si>
  <si>
    <t>P005673</t>
  </si>
  <si>
    <t>NA21001-0019441</t>
  </si>
  <si>
    <t>TRASLADO ENTREGA INV.0958-TCN1</t>
  </si>
  <si>
    <t>D  2,562</t>
  </si>
  <si>
    <t>P005674</t>
  </si>
  <si>
    <t>NA21001-0019443</t>
  </si>
  <si>
    <t>TRASLADO INV.0178-TCN14</t>
  </si>
  <si>
    <t>D  2,564</t>
  </si>
  <si>
    <t>P005676</t>
  </si>
  <si>
    <t>NA21001-0019445</t>
  </si>
  <si>
    <t>COMPLEM.TRASL.INV.0948-TCN13</t>
  </si>
  <si>
    <t>D  2,566</t>
  </si>
  <si>
    <t>P005678</t>
  </si>
  <si>
    <t>NA21001-0019447</t>
  </si>
  <si>
    <t>TRASLADO INV.0941-TCN13</t>
  </si>
  <si>
    <t>D  2,573</t>
  </si>
  <si>
    <t>P005693</t>
  </si>
  <si>
    <t>NA21001-0019450</t>
  </si>
  <si>
    <t>TRASLADO INV.0193-TCN14</t>
  </si>
  <si>
    <t>D  2,575</t>
  </si>
  <si>
    <t>P005695</t>
  </si>
  <si>
    <t>NA21001-0019452</t>
  </si>
  <si>
    <t>TRASLADO INV.0195-TCN14</t>
  </si>
  <si>
    <t>D  2,576</t>
  </si>
  <si>
    <t>P005697</t>
  </si>
  <si>
    <t>NA21001-0019453</t>
  </si>
  <si>
    <t>TRASLADO INV.0141-TCN14</t>
  </si>
  <si>
    <t>D  2,578</t>
  </si>
  <si>
    <t>P005698</t>
  </si>
  <si>
    <t>NA21001-0019455</t>
  </si>
  <si>
    <t>TRASLADO INV.0125-TCN14</t>
  </si>
  <si>
    <t>D  2,579</t>
  </si>
  <si>
    <t>P006001</t>
  </si>
  <si>
    <t>NA21001-0019456</t>
  </si>
  <si>
    <t>TRASLADO INV.DW045615</t>
  </si>
  <si>
    <t>D  2,582</t>
  </si>
  <si>
    <t>P006002</t>
  </si>
  <si>
    <t>NA21001-0019458</t>
  </si>
  <si>
    <t>TRASLADO INV.0135-TCN14</t>
  </si>
  <si>
    <t>D  2,584</t>
  </si>
  <si>
    <t>P006004</t>
  </si>
  <si>
    <t>NA21001-0019460</t>
  </si>
  <si>
    <t>TRASLADO INV.0938-TCN13</t>
  </si>
  <si>
    <t>D  2,586</t>
  </si>
  <si>
    <t>P006006</t>
  </si>
  <si>
    <t>NA21001-0019462</t>
  </si>
  <si>
    <t>TRASLADO INV.0939-TCN13</t>
  </si>
  <si>
    <t>D  2,588</t>
  </si>
  <si>
    <t>P006008</t>
  </si>
  <si>
    <t>NA21001-0019464</t>
  </si>
  <si>
    <t>TRASLADO INV.0934-TCN13</t>
  </si>
  <si>
    <t>D  2,590</t>
  </si>
  <si>
    <t>P006010</t>
  </si>
  <si>
    <t>NA21001-0019465</t>
  </si>
  <si>
    <t>INTERCAMBIO INV.0942-TCN13</t>
  </si>
  <si>
    <t>D  2,592</t>
  </si>
  <si>
    <t>P006011</t>
  </si>
  <si>
    <t>NA21001-0019467</t>
  </si>
  <si>
    <t>INTERCAMBIO INV.0131-TCN14</t>
  </si>
  <si>
    <t>D  2,594</t>
  </si>
  <si>
    <t>P006013</t>
  </si>
  <si>
    <t>NA21001-0019469</t>
  </si>
  <si>
    <t>INTERCAMBIO INV.0120-TCN14</t>
  </si>
  <si>
    <t>D  2,596</t>
  </si>
  <si>
    <t>P006015</t>
  </si>
  <si>
    <t>NA21001-0019471</t>
  </si>
  <si>
    <t>INTERCAMBIO INV.0738-TCN13</t>
  </si>
  <si>
    <t>D  2,597</t>
  </si>
  <si>
    <t>P006017</t>
  </si>
  <si>
    <t>NA21001-0019472</t>
  </si>
  <si>
    <t>INTERCAMBIO INV.0170-TCN14</t>
  </si>
  <si>
    <t>D  2,599</t>
  </si>
  <si>
    <t>P006021</t>
  </si>
  <si>
    <t>NA21001-0019474</t>
  </si>
  <si>
    <t>TRASLADO INV.0159-TCN14</t>
  </si>
  <si>
    <t>D  2,601</t>
  </si>
  <si>
    <t>P006023</t>
  </si>
  <si>
    <t>NA21001-0019476</t>
  </si>
  <si>
    <t>TRASLADO INV.0111-TCN14</t>
  </si>
  <si>
    <t>D  2,603</t>
  </si>
  <si>
    <t>P006025</t>
  </si>
  <si>
    <t>NA21001-0019478</t>
  </si>
  <si>
    <t>TRASLADO INV.0943-TCN14</t>
  </si>
  <si>
    <t>D  2,605</t>
  </si>
  <si>
    <t>P006027</t>
  </si>
  <si>
    <t>NA21001-0019480</t>
  </si>
  <si>
    <t>TRASLADO INV.0126-TCN14</t>
  </si>
  <si>
    <t>D  2,607</t>
  </si>
  <si>
    <t>P006029</t>
  </si>
  <si>
    <t>NA21001-0019482</t>
  </si>
  <si>
    <t>TRASLADO INV.0142-TCN14</t>
  </si>
  <si>
    <t>D  2,608</t>
  </si>
  <si>
    <t>NA21001-0019483</t>
  </si>
  <si>
    <t>D  2,609</t>
  </si>
  <si>
    <t>NA21001-0019484</t>
  </si>
  <si>
    <t>D  2,614</t>
  </si>
  <si>
    <t>R001104</t>
  </si>
  <si>
    <t>NA21001-0019489</t>
  </si>
  <si>
    <t>D  2,615</t>
  </si>
  <si>
    <t>R001100</t>
  </si>
  <si>
    <t>NA21001-0019490</t>
  </si>
  <si>
    <t>D  2,617</t>
  </si>
  <si>
    <t>R001102</t>
  </si>
  <si>
    <t>NA21001-0019491</t>
  </si>
  <si>
    <t>D  2,618</t>
  </si>
  <si>
    <t>R001103</t>
  </si>
  <si>
    <t>NA21001-0019492</t>
  </si>
  <si>
    <t>D  2,619</t>
  </si>
  <si>
    <t>R001101</t>
  </si>
  <si>
    <t>NA21001-0019493</t>
  </si>
  <si>
    <t>D  2,621</t>
  </si>
  <si>
    <t>S000762</t>
  </si>
  <si>
    <t>NA21001-0019494</t>
  </si>
  <si>
    <t>D  2,622</t>
  </si>
  <si>
    <t>S000759</t>
  </si>
  <si>
    <t>NA21001-0019495</t>
  </si>
  <si>
    <t>D  2,624</t>
  </si>
  <si>
    <t>R001094</t>
  </si>
  <si>
    <t>NA21001-0019497</t>
  </si>
  <si>
    <t>D  2,625</t>
  </si>
  <si>
    <t>S000742</t>
  </si>
  <si>
    <t>NA21001-0019498</t>
  </si>
  <si>
    <t>D  2,626</t>
  </si>
  <si>
    <t>R001064</t>
  </si>
  <si>
    <t>NA21001-0019499</t>
  </si>
  <si>
    <t>D  2,628</t>
  </si>
  <si>
    <t>S000743</t>
  </si>
  <si>
    <t>NA21001-0019500</t>
  </si>
  <si>
    <t>D  2,630</t>
  </si>
  <si>
    <t>R001037</t>
  </si>
  <si>
    <t>NA21001-0019501</t>
  </si>
  <si>
    <t>D  2,632</t>
  </si>
  <si>
    <t>R001070</t>
  </si>
  <si>
    <t>NA21001-0019502</t>
  </si>
  <si>
    <t>LUBRICANTES DEL BAJIO SA CV</t>
  </si>
  <si>
    <t>D  2,633</t>
  </si>
  <si>
    <t>S000752</t>
  </si>
  <si>
    <t>NA21001-0019503</t>
  </si>
  <si>
    <t>D  2,634</t>
  </si>
  <si>
    <t>S000767</t>
  </si>
  <si>
    <t>NA21001-0019504</t>
  </si>
  <si>
    <t>D  2,635</t>
  </si>
  <si>
    <t>R001086</t>
  </si>
  <si>
    <t>NA21001-0019505</t>
  </si>
  <si>
    <t>D  2,636</t>
  </si>
  <si>
    <t>R001085</t>
  </si>
  <si>
    <t>NA21001-0019506</t>
  </si>
  <si>
    <t>D  2,637</t>
  </si>
  <si>
    <t>S000758</t>
  </si>
  <si>
    <t>NA21001-0019507</t>
  </si>
  <si>
    <t>D  2,640</t>
  </si>
  <si>
    <t>NA21001-0019508</t>
  </si>
  <si>
    <t>D  2,641</t>
  </si>
  <si>
    <t>NA21001-0019509</t>
  </si>
  <si>
    <t>D  2,643</t>
  </si>
  <si>
    <t>NA21001-0019511</t>
  </si>
  <si>
    <t>D  2,644</t>
  </si>
  <si>
    <t>NA21001-0019512</t>
  </si>
  <si>
    <t>CENTRO METALICO DEL BAJIO SA C</t>
  </si>
  <si>
    <t>D  2,645</t>
  </si>
  <si>
    <t>NA21001-0019513</t>
  </si>
  <si>
    <t>D  2,646</t>
  </si>
  <si>
    <t>NA21001-0019514</t>
  </si>
  <si>
    <t>D  2,647</t>
  </si>
  <si>
    <t>NA21001-0019515</t>
  </si>
  <si>
    <t>D  2,648</t>
  </si>
  <si>
    <t>NA21001-0019516</t>
  </si>
  <si>
    <t>D  2,649</t>
  </si>
  <si>
    <t>NA21001-0019517</t>
  </si>
  <si>
    <t>NUEVA WALMART DE MEXICO S RL C</t>
  </si>
  <si>
    <t>D  2,650</t>
  </si>
  <si>
    <t>NA21001-0019518</t>
  </si>
  <si>
    <t>HOME DEPOT MEXICO S RL CV</t>
  </si>
  <si>
    <t>D  2,651</t>
  </si>
  <si>
    <t>NA21001-0019519</t>
  </si>
  <si>
    <t>MARIANA HAYDEE DELGADO ARRASTI</t>
  </si>
  <si>
    <t>D  2,655</t>
  </si>
  <si>
    <t>NA21001-0019523</t>
  </si>
  <si>
    <t>D  2,657</t>
  </si>
  <si>
    <t>NA21001-0019524</t>
  </si>
  <si>
    <t>D  2,661</t>
  </si>
  <si>
    <t>NA21001-0019525</t>
  </si>
  <si>
    <t>D  2,663</t>
  </si>
  <si>
    <t>NA21001-0019526</t>
  </si>
  <si>
    <t>D  2,665</t>
  </si>
  <si>
    <t>NA21001-0019527</t>
  </si>
  <si>
    <t>D  2,672</t>
  </si>
  <si>
    <t>NA21001-0019530</t>
  </si>
  <si>
    <t>D  2,675</t>
  </si>
  <si>
    <t>NA21001-0019532</t>
  </si>
  <si>
    <t>BAJIO TECH COPY SA DE CV</t>
  </si>
  <si>
    <t>D  2,677</t>
  </si>
  <si>
    <t>NA21001-0019533</t>
  </si>
  <si>
    <t>D  2,678</t>
  </si>
  <si>
    <t>NA21001-0019534</t>
  </si>
  <si>
    <t>D  2,681</t>
  </si>
  <si>
    <t>NA21001-0019535</t>
  </si>
  <si>
    <t>PINTURAS ESTASE SA DE CV</t>
  </si>
  <si>
    <t>D  2,683</t>
  </si>
  <si>
    <t>NA21001-0019536</t>
  </si>
  <si>
    <t>D  2,691</t>
  </si>
  <si>
    <t>NA21001-0019539</t>
  </si>
  <si>
    <t>D  2,694</t>
  </si>
  <si>
    <t>NA21001-0019541</t>
  </si>
  <si>
    <t>D  2,696</t>
  </si>
  <si>
    <t>NA21001-0019542</t>
  </si>
  <si>
    <t>D  2,697</t>
  </si>
  <si>
    <t>NA21001-0019543</t>
  </si>
  <si>
    <t>COSTCO DE MEXICO SA CV</t>
  </si>
  <si>
    <t>D  2,698</t>
  </si>
  <si>
    <t>NA21001-0019544</t>
  </si>
  <si>
    <t>D  2,699</t>
  </si>
  <si>
    <t>NA21001-0019545</t>
  </si>
  <si>
    <t>D  2,700</t>
  </si>
  <si>
    <t>NA21001-0019546</t>
  </si>
  <si>
    <t>D  2,701</t>
  </si>
  <si>
    <t>NA21001-0019547</t>
  </si>
  <si>
    <t>D  2,702</t>
  </si>
  <si>
    <t>NA21001-0019548</t>
  </si>
  <si>
    <t>D  2,703</t>
  </si>
  <si>
    <t>NA21001-0019549</t>
  </si>
  <si>
    <t>D  2,704</t>
  </si>
  <si>
    <t>NA21001-0019550</t>
  </si>
  <si>
    <t>D  2,705</t>
  </si>
  <si>
    <t>NA21001-0019551</t>
  </si>
  <si>
    <t>ROSALINDA HERNANDEZ ROSILES</t>
  </si>
  <si>
    <t>D  2,707</t>
  </si>
  <si>
    <t>NA21001-0019553</t>
  </si>
  <si>
    <t>CARLS IN</t>
  </si>
  <si>
    <t>D  2,708</t>
  </si>
  <si>
    <t>NA21001-0019554</t>
  </si>
  <si>
    <t>IMPRESIONES LASSER BEAM S RL D</t>
  </si>
  <si>
    <t>D  2,726</t>
  </si>
  <si>
    <t>0229-TCN14</t>
  </si>
  <si>
    <t>XA06001-0006850</t>
  </si>
  <si>
    <t>D  2,743</t>
  </si>
  <si>
    <t>P006097</t>
  </si>
  <si>
    <t>NA21001-0019576</t>
  </si>
  <si>
    <t>TRASLADO INV.0950-TCN13</t>
  </si>
  <si>
    <t>D  2,744</t>
  </si>
  <si>
    <t>0234-TCN14</t>
  </si>
  <si>
    <t>XA06001-0006855</t>
  </si>
  <si>
    <t>D  2,747</t>
  </si>
  <si>
    <t>P006099</t>
  </si>
  <si>
    <t>NA21001-0019579</t>
  </si>
  <si>
    <t>TRASLADO INV.0945-TCN13</t>
  </si>
  <si>
    <t>D  2,749</t>
  </si>
  <si>
    <t>P006101</t>
  </si>
  <si>
    <t>NA21001-0019581</t>
  </si>
  <si>
    <t>TRASLADO INV.0164-TCN14</t>
  </si>
  <si>
    <t>D  2,751</t>
  </si>
  <si>
    <t>P006103</t>
  </si>
  <si>
    <t>NA21001-0019583</t>
  </si>
  <si>
    <t>TRASLADO INV.0967-TCN13</t>
  </si>
  <si>
    <t>D  2,753</t>
  </si>
  <si>
    <t>P006105</t>
  </si>
  <si>
    <t>NA21001-0019585</t>
  </si>
  <si>
    <t>TRASLADO INV.0968-TCN13</t>
  </si>
  <si>
    <t>D  2,755</t>
  </si>
  <si>
    <t>P006107</t>
  </si>
  <si>
    <t>NA21001-0019587</t>
  </si>
  <si>
    <t>TRASLADO INV.0194-TCN14</t>
  </si>
  <si>
    <t>D  2,757</t>
  </si>
  <si>
    <t>P006109</t>
  </si>
  <si>
    <t>NA21001-0019589</t>
  </si>
  <si>
    <t>TRASLADO INV.0937-TCN13</t>
  </si>
  <si>
    <t>D  2,759</t>
  </si>
  <si>
    <t>P006111</t>
  </si>
  <si>
    <t>NA21001-0019591</t>
  </si>
  <si>
    <t>TRASLADO INV.0946-TCN13</t>
  </si>
  <si>
    <t>D  2,761</t>
  </si>
  <si>
    <t>P006113</t>
  </si>
  <si>
    <t>NA21001-0019593</t>
  </si>
  <si>
    <t>TRASLADO INV.0940-TCN13</t>
  </si>
  <si>
    <t>D  2,763</t>
  </si>
  <si>
    <t>P006115</t>
  </si>
  <si>
    <t>NA21001-0019595</t>
  </si>
  <si>
    <t>TRASLADO INV.0183-TCN14</t>
  </si>
  <si>
    <t>D  2,765</t>
  </si>
  <si>
    <t>P006117</t>
  </si>
  <si>
    <t>NA21001-0019597</t>
  </si>
  <si>
    <t>TRASLADO INV.0161-TCN14</t>
  </si>
  <si>
    <t>D  2,766</t>
  </si>
  <si>
    <t>P006120</t>
  </si>
  <si>
    <t>NA21001-0019598</t>
  </si>
  <si>
    <t>TRASLADO INV.0162-TCN14</t>
  </si>
  <si>
    <t>D  2,768</t>
  </si>
  <si>
    <t>P006121</t>
  </si>
  <si>
    <t>NA21001-0019600</t>
  </si>
  <si>
    <t>TRASLADO.INV.0166-TCN14</t>
  </si>
  <si>
    <t>D  2,769</t>
  </si>
  <si>
    <t>P006132</t>
  </si>
  <si>
    <t>NA21001-0019601</t>
  </si>
  <si>
    <t>TRASLADO INV.0229-TCN14</t>
  </si>
  <si>
    <t>D  2,771</t>
  </si>
  <si>
    <t>NA21001-0019603</t>
  </si>
  <si>
    <t>LJIMENEZ:TIENDAS SORIANA SA DE CV</t>
  </si>
  <si>
    <t>D  2,772</t>
  </si>
  <si>
    <t>NA21001-0019604</t>
  </si>
  <si>
    <t>LJIMENEZ:OFFECE DEPOT DE MEXICO SA</t>
  </si>
  <si>
    <t>D  2,773</t>
  </si>
  <si>
    <t>NA21001-0019605</t>
  </si>
  <si>
    <t>LJIMENEZ:IMPRESIONESLASSER BEAM S D</t>
  </si>
  <si>
    <t>D  2,791</t>
  </si>
  <si>
    <t>NA21001-0019624</t>
  </si>
  <si>
    <t>D  2,793</t>
  </si>
  <si>
    <t>NA21001-0019626</t>
  </si>
  <si>
    <t>LJIMENEZ:DEA GARCIA FUMIGACION</t>
  </si>
  <si>
    <t>D  2,795</t>
  </si>
  <si>
    <t>P006092</t>
  </si>
  <si>
    <t>NA21001-0019628</t>
  </si>
  <si>
    <t>TRASLADO INV.0139-TCN14</t>
  </si>
  <si>
    <t>D  2,797</t>
  </si>
  <si>
    <t>P006094</t>
  </si>
  <si>
    <t>NA21001-0019630</t>
  </si>
  <si>
    <t>TRASLADO INV.0221-TCN14</t>
  </si>
  <si>
    <t>D  2,798</t>
  </si>
  <si>
    <t>P006096</t>
  </si>
  <si>
    <t>NA21001-0019631</t>
  </si>
  <si>
    <t>INTERCAMBIO</t>
  </si>
  <si>
    <t>D  2,800</t>
  </si>
  <si>
    <t>P006123</t>
  </si>
  <si>
    <t>NA21001-0019633</t>
  </si>
  <si>
    <t>TRASLADO INV.0971-TCN13</t>
  </si>
  <si>
    <t>D  2,801</t>
  </si>
  <si>
    <t>P006125</t>
  </si>
  <si>
    <t>NA21001-0019634</t>
  </si>
  <si>
    <t>TRASLADO INV.0202-TCN14</t>
  </si>
  <si>
    <t>D  2,802</t>
  </si>
  <si>
    <t>P006126</t>
  </si>
  <si>
    <t>NA21001-0019635</t>
  </si>
  <si>
    <t>TRASLADO INV.0198-TCN14</t>
  </si>
  <si>
    <t>D  2,805</t>
  </si>
  <si>
    <t>P006128</t>
  </si>
  <si>
    <t>NA21001-0019638</t>
  </si>
  <si>
    <t>TRASLADO INV.0979-TCN13</t>
  </si>
  <si>
    <t>D  2,807</t>
  </si>
  <si>
    <t>P006130</t>
  </si>
  <si>
    <t>NA21001-0019640</t>
  </si>
  <si>
    <t>TRASLADO INV.0217-TCN14</t>
  </si>
  <si>
    <t>D  2,809</t>
  </si>
  <si>
    <t>P006134</t>
  </si>
  <si>
    <t>NA21001-0019642</t>
  </si>
  <si>
    <t>TRASLADO INV.0192-TCN14</t>
  </si>
  <si>
    <t>D  2,811</t>
  </si>
  <si>
    <t>AM-39</t>
  </si>
  <si>
    <t>NA21001-0019672</t>
  </si>
  <si>
    <t>LJIMENEZ:GTOS PUBLICIDAD 2013</t>
  </si>
  <si>
    <t>D  2,826</t>
  </si>
  <si>
    <t>QRO001511</t>
  </si>
  <si>
    <t>NA21001-0019811</t>
  </si>
  <si>
    <t>LJIMENEZ:TIMBRES COMPULSA</t>
  </si>
  <si>
    <t>D  2,834</t>
  </si>
  <si>
    <t>C35599</t>
  </si>
  <si>
    <t>NA21001-0020126</t>
  </si>
  <si>
    <t>LJIMENEZ:GASTOS DE REPRESENACION</t>
  </si>
  <si>
    <t>D  2,863</t>
  </si>
  <si>
    <t>CAMRY 2012</t>
  </si>
  <si>
    <t>NA21001-0020552</t>
  </si>
  <si>
    <t>LJIMENEZ:INTERESES ARRNDA CAMRY 201</t>
  </si>
  <si>
    <t>D  2,864</t>
  </si>
  <si>
    <t>PAGOSHILUX</t>
  </si>
  <si>
    <t>NA21001-0020556</t>
  </si>
  <si>
    <t>INT COROLLA 2013</t>
  </si>
  <si>
    <t>D  2,865</t>
  </si>
  <si>
    <t>PAGOSCOROL</t>
  </si>
  <si>
    <t>NA21001-0020557</t>
  </si>
  <si>
    <t>INT PAGADOS COROLLA 2012</t>
  </si>
  <si>
    <t>D  2,873</t>
  </si>
  <si>
    <t>AJUSTE IVA</t>
  </si>
  <si>
    <t>NA21001-0025025</t>
  </si>
  <si>
    <t>AJUSTE DE IVA 2013</t>
  </si>
  <si>
    <t>CH-13453</t>
  </si>
  <si>
    <t>XD31001-0013453</t>
  </si>
  <si>
    <t>BANCOM</t>
  </si>
  <si>
    <t>ER 0150149039</t>
  </si>
  <si>
    <t>CH-13454</t>
  </si>
  <si>
    <t>XD31001-0013454</t>
  </si>
  <si>
    <t>CH-13456</t>
  </si>
  <si>
    <t>XD31001-0013456</t>
  </si>
  <si>
    <t>CH-13457</t>
  </si>
  <si>
    <t>XD31001-0013457</t>
  </si>
  <si>
    <t>CH-13458</t>
  </si>
  <si>
    <t>XD31001-0013458</t>
  </si>
  <si>
    <t>CH-13483</t>
  </si>
  <si>
    <t>XD31001-0013483</t>
  </si>
  <si>
    <t>CH-13479</t>
  </si>
  <si>
    <t>XD31001-0013479</t>
  </si>
  <si>
    <t>CH-13481</t>
  </si>
  <si>
    <t>XD31001-0013481</t>
  </si>
  <si>
    <t>CH-13482</t>
  </si>
  <si>
    <t>XD31001-0013482</t>
  </si>
  <si>
    <t>CH-13477</t>
  </si>
  <si>
    <t>XD31001-0013477</t>
  </si>
  <si>
    <t>CH-13480</t>
  </si>
  <si>
    <t>XD31001-0013480</t>
  </si>
  <si>
    <t>T-816</t>
  </si>
  <si>
    <t>XD31011-0000816</t>
  </si>
  <si>
    <t>TRANSF</t>
  </si>
  <si>
    <t>ERENCIA BANCOM</t>
  </si>
  <si>
    <t>BAUMBERGUER DETRAZ PEDRO</t>
  </si>
  <si>
    <t>T-817</t>
  </si>
  <si>
    <t>XD31011-0000817</t>
  </si>
  <si>
    <t>T-367</t>
  </si>
  <si>
    <t>XD31011-0000367</t>
  </si>
  <si>
    <t>T-818</t>
  </si>
  <si>
    <t>XD31011-0000818</t>
  </si>
  <si>
    <t>T-819</t>
  </si>
  <si>
    <t>XD31011-0000819</t>
  </si>
  <si>
    <t>T-368</t>
  </si>
  <si>
    <t>XD31011-0000368</t>
  </si>
  <si>
    <t>T-821</t>
  </si>
  <si>
    <t>XD31011-0000821</t>
  </si>
  <si>
    <t>T-822</t>
  </si>
  <si>
    <t>XD31011-0000822</t>
  </si>
  <si>
    <t>T-823</t>
  </si>
  <si>
    <t>XD31011-0000823</t>
  </si>
  <si>
    <t>T-824</t>
  </si>
  <si>
    <t>XD31011-0000824</t>
  </si>
  <si>
    <t>T-826</t>
  </si>
  <si>
    <t>XD31011-0000826</t>
  </si>
  <si>
    <t>CH-13497</t>
  </si>
  <si>
    <t>XD31001-0013497</t>
  </si>
  <si>
    <t>CH-13452</t>
  </si>
  <si>
    <t>XD31001-0013452</t>
  </si>
  <si>
    <t>CH-13502</t>
  </si>
  <si>
    <t>XD31001-0013502</t>
  </si>
  <si>
    <t>CH-13503</t>
  </si>
  <si>
    <t>XD31001-0013503</t>
  </si>
  <si>
    <t>CH-13509</t>
  </si>
  <si>
    <t>XD31001-0013509</t>
  </si>
  <si>
    <t>CH-13510</t>
  </si>
  <si>
    <t>XD31001-0013510</t>
  </si>
  <si>
    <t>LJIMENEZ:QUERETARO MOTORS SA</t>
  </si>
  <si>
    <t>CH-13511</t>
  </si>
  <si>
    <t>XD31001-0013511</t>
  </si>
  <si>
    <t>CH-13512</t>
  </si>
  <si>
    <t>XD31001-0013512</t>
  </si>
  <si>
    <t>AZUPISO SA DE CV</t>
  </si>
  <si>
    <t>CH-13513</t>
  </si>
  <si>
    <t>XD31001-0013513</t>
  </si>
  <si>
    <t>CH-13514</t>
  </si>
  <si>
    <t>XD31001-0013514</t>
  </si>
  <si>
    <t>CH-13515</t>
  </si>
  <si>
    <t>XD31001-0013515</t>
  </si>
  <si>
    <t>CH-13516</t>
  </si>
  <si>
    <t>XD31001-0013516</t>
  </si>
  <si>
    <t>CH-13518</t>
  </si>
  <si>
    <t>XD31001-0013518</t>
  </si>
  <si>
    <t>CH-13523</t>
  </si>
  <si>
    <t>XD31001-0013523</t>
  </si>
  <si>
    <t>CH-13526</t>
  </si>
  <si>
    <t>XD31001-0013526</t>
  </si>
  <si>
    <t>CH-13504</t>
  </si>
  <si>
    <t>XD31001-0013504</t>
  </si>
  <si>
    <t>CH-13496</t>
  </si>
  <si>
    <t>XD31001-0013496</t>
  </si>
  <si>
    <t>CH-13520</t>
  </si>
  <si>
    <t>XD31001-0013520</t>
  </si>
  <si>
    <t>CH-13521</t>
  </si>
  <si>
    <t>XD31001-0013521</t>
  </si>
  <si>
    <t>CH-13522</t>
  </si>
  <si>
    <t>XD31001-0013522</t>
  </si>
  <si>
    <t>CH-13466</t>
  </si>
  <si>
    <t>XD31001-0013466</t>
  </si>
  <si>
    <t>CH-13529</t>
  </si>
  <si>
    <t>XD31001-0013529</t>
  </si>
  <si>
    <t>CRISTALLO &amp; GLASS BUILDING SOLUTION</t>
  </si>
  <si>
    <t>CH-13530</t>
  </si>
  <si>
    <t>XD31001-0013530</t>
  </si>
  <si>
    <t>CH-13531</t>
  </si>
  <si>
    <t>XD31001-0013531</t>
  </si>
  <si>
    <t>MARMOLES EL PUENTE, S.A. DE CV</t>
  </si>
  <si>
    <t>CH-13532</t>
  </si>
  <si>
    <t>XD31001-0013532</t>
  </si>
  <si>
    <t>CH-13533</t>
  </si>
  <si>
    <t>XD31001-0013533</t>
  </si>
  <si>
    <t>CH-13534</t>
  </si>
  <si>
    <t>XD31001-0013534</t>
  </si>
  <si>
    <t>CH-13539</t>
  </si>
  <si>
    <t>XD31001-0013539</t>
  </si>
  <si>
    <t>CH-13543</t>
  </si>
  <si>
    <t>XD31001-0013543</t>
  </si>
  <si>
    <t>CH-13544</t>
  </si>
  <si>
    <t>XD31001-0013544</t>
  </si>
  <si>
    <t>CH-13548</t>
  </si>
  <si>
    <t>XD31001-0013548</t>
  </si>
  <si>
    <t>ANDREA LUNA</t>
  </si>
  <si>
    <t>CH-13549</t>
  </si>
  <si>
    <t>XD31001-0013549</t>
  </si>
  <si>
    <t>CH-13550</t>
  </si>
  <si>
    <t>XD31001-0013550</t>
  </si>
  <si>
    <t>CH-13551</t>
  </si>
  <si>
    <t>XD31001-0013551</t>
  </si>
  <si>
    <t>CH-13552</t>
  </si>
  <si>
    <t>XD31001-0013552</t>
  </si>
  <si>
    <t>CH-13557</t>
  </si>
  <si>
    <t>XD31001-0013557</t>
  </si>
  <si>
    <t>CH-13559</t>
  </si>
  <si>
    <t>XD31001-0013559</t>
  </si>
  <si>
    <t>CH-13570</t>
  </si>
  <si>
    <t>XD31001-0013570</t>
  </si>
  <si>
    <t>CH-13566</t>
  </si>
  <si>
    <t>XD31001-0013566</t>
  </si>
  <si>
    <t>CH-13568</t>
  </si>
  <si>
    <t>XD31001-0013568</t>
  </si>
  <si>
    <t>CH-13567</t>
  </si>
  <si>
    <t>XD31001-0013567</t>
  </si>
  <si>
    <t>CH-13565</t>
  </si>
  <si>
    <t>XD31001-0013565</t>
  </si>
  <si>
    <t>T-369</t>
  </si>
  <si>
    <t>XD31011-0000369</t>
  </si>
  <si>
    <t>T-370</t>
  </si>
  <si>
    <t>XD31011-0000370</t>
  </si>
  <si>
    <t>T-827</t>
  </si>
  <si>
    <t>XD31011-0000827</t>
  </si>
  <si>
    <t>T-828</t>
  </si>
  <si>
    <t>XD31011-0000828</t>
  </si>
  <si>
    <t>T-829</t>
  </si>
  <si>
    <t>XD31011-0000829</t>
  </si>
  <si>
    <t>CH-13583</t>
  </si>
  <si>
    <t>XD31001-0013583</t>
  </si>
  <si>
    <t>MACIAS OÑATE MAURICIO</t>
  </si>
  <si>
    <t>CH-13584</t>
  </si>
  <si>
    <t>XD31001-0013584</t>
  </si>
  <si>
    <t>ELITE MOTORS S.A. DE C.V.</t>
  </si>
  <si>
    <t>T-830</t>
  </si>
  <si>
    <t>XD31011-0000830</t>
  </si>
  <si>
    <t>T-831</t>
  </si>
  <si>
    <t>XD31011-0000831</t>
  </si>
  <si>
    <t>T-832</t>
  </si>
  <si>
    <t>XD31011-0000832</t>
  </si>
  <si>
    <t>T-833</t>
  </si>
  <si>
    <t>XD31011-0000833</t>
  </si>
  <si>
    <t>T-371</t>
  </si>
  <si>
    <t>XD31011-0000371</t>
  </si>
  <si>
    <t>T-834</t>
  </si>
  <si>
    <t>XD31011-0000834</t>
  </si>
  <si>
    <t>T-836</t>
  </si>
  <si>
    <t>XD31011-0000836</t>
  </si>
  <si>
    <t>T-837</t>
  </si>
  <si>
    <t>XD31011-0000837</t>
  </si>
  <si>
    <t>T-838</t>
  </si>
  <si>
    <t>XD31011-0000838</t>
  </si>
  <si>
    <t>T-839</t>
  </si>
  <si>
    <t>XD31011-0000839</t>
  </si>
  <si>
    <t>T-372</t>
  </si>
  <si>
    <t>XD31011-0000372</t>
  </si>
  <si>
    <t>T-840</t>
  </si>
  <si>
    <t>XD31011-0000840</t>
  </si>
  <si>
    <t>CH-13585</t>
  </si>
  <si>
    <t>XD31001-0013585</t>
  </si>
  <si>
    <t>CH-13586</t>
  </si>
  <si>
    <t>XD31001-0013586</t>
  </si>
  <si>
    <t>COM.DIC</t>
  </si>
  <si>
    <t>NA21003-0019325</t>
  </si>
  <si>
    <t>Contable de E</t>
  </si>
  <si>
    <t>COMISIONES 26/12/2013</t>
  </si>
  <si>
    <t>CH-13587</t>
  </si>
  <si>
    <t>XD31001-0013587</t>
  </si>
  <si>
    <t>CH-13588</t>
  </si>
  <si>
    <t>XD31001-0013588</t>
  </si>
  <si>
    <t>CH-13589</t>
  </si>
  <si>
    <t>XD31001-0013589</t>
  </si>
  <si>
    <t>CH-13590</t>
  </si>
  <si>
    <t>XD31001-0013590</t>
  </si>
  <si>
    <t>CH-13596</t>
  </si>
  <si>
    <t>XD31001-0013596</t>
  </si>
  <si>
    <t>BAJA: MORENO GARCIA ROSA MARIA</t>
  </si>
  <si>
    <t>CH-13598</t>
  </si>
  <si>
    <t>XD31001-0013598</t>
  </si>
  <si>
    <t>CH-13461</t>
  </si>
  <si>
    <t>XD31001-0013461</t>
  </si>
  <si>
    <t>LJIMENEZ:CAMPERO CRUZ ALFONSO</t>
  </si>
  <si>
    <t>CH-13612</t>
  </si>
  <si>
    <t>XD31001-0013612</t>
  </si>
  <si>
    <t>CH-13613</t>
  </si>
  <si>
    <t>XD31001-0013613</t>
  </si>
  <si>
    <t>CH-13614</t>
  </si>
  <si>
    <t>XD31001-0013614</t>
  </si>
  <si>
    <t>CH-13641</t>
  </si>
  <si>
    <t>XD31001-0013641</t>
  </si>
  <si>
    <t>CH-13646</t>
  </si>
  <si>
    <t>XD31001-0013646</t>
  </si>
  <si>
    <t>BAJA: MACIAS OÑATE MAURICIO</t>
  </si>
  <si>
    <t>CH-13647</t>
  </si>
  <si>
    <t>XD31001-0013647</t>
  </si>
  <si>
    <t>T-841</t>
  </si>
  <si>
    <t>XD31011-0000841</t>
  </si>
  <si>
    <t>T-842</t>
  </si>
  <si>
    <t>XD31011-0000842</t>
  </si>
  <si>
    <t>T-373</t>
  </si>
  <si>
    <t>XD31011-0000373</t>
  </si>
  <si>
    <t>T-844</t>
  </si>
  <si>
    <t>XD31011-0000844</t>
  </si>
  <si>
    <t>T-845</t>
  </si>
  <si>
    <t>XD31011-0000845</t>
  </si>
  <si>
    <t>T-846</t>
  </si>
  <si>
    <t>XD31011-0000846</t>
  </si>
  <si>
    <t>T-848</t>
  </si>
  <si>
    <t>XD31011-0000848</t>
  </si>
  <si>
    <t>CH-13594</t>
  </si>
  <si>
    <t>XD31001-0013594</t>
  </si>
  <si>
    <t>CH-13582</t>
  </si>
  <si>
    <t>XD31001-0013582</t>
  </si>
  <si>
    <t>CH-13649</t>
  </si>
  <si>
    <t>XD31001-0013649</t>
  </si>
  <si>
    <t>CH-13595</t>
  </si>
  <si>
    <t>XD31001-0013595</t>
  </si>
  <si>
    <t>CH-13527</t>
  </si>
  <si>
    <t>XD31001-0013527</t>
  </si>
  <si>
    <t>CH-13538</t>
  </si>
  <si>
    <t>XD31001-0013538</t>
  </si>
  <si>
    <t>LJIMENEZ:ADRIAN SEGURA MONTES Y COO</t>
  </si>
  <si>
    <t>CH-13573</t>
  </si>
  <si>
    <t>XD31001-0013573</t>
  </si>
  <si>
    <t>T-849</t>
  </si>
  <si>
    <t>XD31011-0000849</t>
  </si>
  <si>
    <t>T-850</t>
  </si>
  <si>
    <t>XD31011-0000850</t>
  </si>
  <si>
    <t>T-374</t>
  </si>
  <si>
    <t>XD31011-0000374</t>
  </si>
  <si>
    <t>T-851</t>
  </si>
  <si>
    <t>XD31011-0000851</t>
  </si>
  <si>
    <t>T-852</t>
  </si>
  <si>
    <t>XD31011-0000852</t>
  </si>
  <si>
    <t>T-853</t>
  </si>
  <si>
    <t>XD31011-0000853</t>
  </si>
  <si>
    <t>T-854</t>
  </si>
  <si>
    <t>XD31011-0000854</t>
  </si>
  <si>
    <t>T-855</t>
  </si>
  <si>
    <t>XD31011-0000855</t>
  </si>
  <si>
    <t>T-856</t>
  </si>
  <si>
    <t>XD31011-0000856</t>
  </si>
  <si>
    <t>T-857</t>
  </si>
  <si>
    <t>XD31011-0000857</t>
  </si>
  <si>
    <t>T-375</t>
  </si>
  <si>
    <t>XD31011-0000375</t>
  </si>
  <si>
    <t>T-858</t>
  </si>
  <si>
    <t>XD31011-0000858</t>
  </si>
  <si>
    <t>T-859</t>
  </si>
  <si>
    <t>XD31011-0000859</t>
  </si>
  <si>
    <t>T-376</t>
  </si>
  <si>
    <t>XD31011-0000376</t>
  </si>
  <si>
    <t>CH-13528</t>
  </si>
  <si>
    <t>XD31001-0013528</t>
  </si>
  <si>
    <t>SISTEMA ROTATIVO DE ESPADAS, S. DE</t>
  </si>
  <si>
    <t>CH-13546</t>
  </si>
  <si>
    <t>XD31001-0013546</t>
  </si>
  <si>
    <t>NA21003-0019415</t>
  </si>
  <si>
    <t>COMISIONES BBVA AL 31/12/2013</t>
  </si>
  <si>
    <t>NA21003-0019418</t>
  </si>
  <si>
    <t>COMISIONES BMX AL 31/12/13</t>
  </si>
  <si>
    <t>COM-AMEX</t>
  </si>
  <si>
    <t>NA21003-0019427</t>
  </si>
  <si>
    <t>COMISIONES AMEX DIC/2013</t>
  </si>
  <si>
    <t>CH-13605</t>
  </si>
  <si>
    <t>NA21003-0019496</t>
  </si>
  <si>
    <t>E    268</t>
  </si>
  <si>
    <t>NA21003-0019556</t>
  </si>
  <si>
    <t>COMISIONES DIC/2013</t>
  </si>
  <si>
    <t>E    269</t>
  </si>
  <si>
    <t>NA21003-0019557</t>
  </si>
  <si>
    <t>COMISIONES DIC-2013</t>
  </si>
  <si>
    <t>NA21003-0019561</t>
  </si>
  <si>
    <t>COMISIONES INVERLAT DIC/2013</t>
  </si>
  <si>
    <t>NA21003-0019563</t>
  </si>
  <si>
    <t>COMISIONES BAJIO DIC/2013</t>
  </si>
  <si>
    <t>I    168</t>
  </si>
  <si>
    <t>EMB-400</t>
  </si>
  <si>
    <t>NA21002-0019253</t>
  </si>
  <si>
    <t>Contable de I</t>
  </si>
  <si>
    <t>EMBARQUE 400</t>
  </si>
  <si>
    <t>I    749</t>
  </si>
  <si>
    <t>EMB.423</t>
  </si>
  <si>
    <t>NA21002-0019335</t>
  </si>
  <si>
    <t>LJIMENEZ:EMBARQUE 423</t>
  </si>
  <si>
    <t>I    970</t>
  </si>
  <si>
    <t>EMB.415</t>
  </si>
  <si>
    <t>NA21002-0019414</t>
  </si>
  <si>
    <t>EMBARQUE 415</t>
  </si>
  <si>
    <t>I  1,010</t>
  </si>
  <si>
    <t>EMB.403</t>
  </si>
  <si>
    <t>NA21002-0019614</t>
  </si>
  <si>
    <t>EMBARQUE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</si>
</sst>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i/>
      <sz val="10"/>
      <color indexed="10"/>
      <name val="Arial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3" borderId="0" xfId="0" applyFill="1"/>
    <xf numFmtId="0" fontId="0" fillId="4" borderId="0" xfId="0" applyFill="1"/>
    <xf numFmtId="14" fontId="0" fillId="4" borderId="0" xfId="0" applyNumberFormat="1" applyFill="1"/>
    <xf numFmtId="43" fontId="0" fillId="0" borderId="0" xfId="1" applyFont="1"/>
    <xf numFmtId="43" fontId="0" fillId="0" borderId="0" xfId="1" applyFont="1" applyFill="1"/>
    <xf numFmtId="43" fontId="0" fillId="6" borderId="0" xfId="1" applyFont="1" applyFill="1"/>
    <xf numFmtId="43" fontId="0" fillId="4" borderId="0" xfId="1" applyFont="1" applyFill="1"/>
    <xf numFmtId="43" fontId="1" fillId="0" borderId="0" xfId="1" applyFont="1" applyFill="1"/>
    <xf numFmtId="43" fontId="1" fillId="6" borderId="0" xfId="1" applyFont="1" applyFill="1"/>
    <xf numFmtId="43" fontId="1" fillId="5" borderId="0" xfId="1" applyFont="1" applyFill="1"/>
    <xf numFmtId="4" fontId="0" fillId="4" borderId="0" xfId="0" applyNumberFormat="1" applyFill="1"/>
    <xf numFmtId="43" fontId="5" fillId="5" borderId="0" xfId="1" applyFont="1" applyFill="1" applyAlignment="1">
      <alignment horizontal="center"/>
    </xf>
    <xf numFmtId="43" fontId="5" fillId="5" borderId="0" xfId="1" applyFont="1" applyFill="1"/>
    <xf numFmtId="43" fontId="5" fillId="6" borderId="0" xfId="1" applyFont="1" applyFill="1"/>
    <xf numFmtId="43" fontId="5" fillId="0" borderId="0" xfId="1" applyFont="1" applyFill="1"/>
    <xf numFmtId="4" fontId="6" fillId="0" borderId="0" xfId="0" applyNumberFormat="1" applyFont="1"/>
    <xf numFmtId="43" fontId="6" fillId="0" borderId="0" xfId="1" applyFont="1"/>
    <xf numFmtId="4" fontId="1" fillId="0" borderId="0" xfId="0" applyNumberFormat="1" applyFont="1"/>
    <xf numFmtId="43" fontId="0" fillId="0" borderId="0" xfId="0" applyNumberFormat="1"/>
    <xf numFmtId="43" fontId="1" fillId="0" borderId="0" xfId="0" applyNumberFormat="1" applyFont="1"/>
    <xf numFmtId="43" fontId="7" fillId="6" borderId="0" xfId="1" applyFont="1" applyFill="1"/>
    <xf numFmtId="43" fontId="1" fillId="0" borderId="0" xfId="1" applyFont="1"/>
    <xf numFmtId="43" fontId="8" fillId="6" borderId="0" xfId="1" applyFont="1" applyFill="1"/>
    <xf numFmtId="43" fontId="8" fillId="5" borderId="0" xfId="1" applyFont="1" applyFill="1"/>
    <xf numFmtId="43" fontId="8" fillId="0" borderId="0" xfId="1" applyFont="1" applyFill="1"/>
    <xf numFmtId="43" fontId="9" fillId="6" borderId="0" xfId="1" applyFont="1" applyFill="1"/>
    <xf numFmtId="0" fontId="0" fillId="0" borderId="1" xfId="0" applyBorder="1"/>
    <xf numFmtId="43" fontId="0" fillId="0" borderId="2" xfId="1" applyFont="1" applyFill="1" applyBorder="1"/>
    <xf numFmtId="0" fontId="0" fillId="4" borderId="3" xfId="0" applyFill="1" applyBorder="1"/>
    <xf numFmtId="0" fontId="0" fillId="0" borderId="4" xfId="0" applyBorder="1"/>
    <xf numFmtId="43" fontId="0" fillId="6" borderId="0" xfId="1" applyFont="1" applyFill="1" applyBorder="1"/>
    <xf numFmtId="0" fontId="0" fillId="4" borderId="5" xfId="0" applyFill="1" applyBorder="1"/>
    <xf numFmtId="43" fontId="0" fillId="5" borderId="0" xfId="1" applyFont="1" applyFill="1" applyBorder="1"/>
    <xf numFmtId="0" fontId="0" fillId="0" borderId="6" xfId="0" applyBorder="1"/>
    <xf numFmtId="43" fontId="0" fillId="6" borderId="7" xfId="1" applyFont="1" applyFill="1" applyBorder="1"/>
    <xf numFmtId="0" fontId="0" fillId="4" borderId="8" xfId="0" applyFill="1" applyBorder="1"/>
    <xf numFmtId="17" fontId="0" fillId="0" borderId="0" xfId="0" applyNumberFormat="1"/>
    <xf numFmtId="0" fontId="10" fillId="0" borderId="0" xfId="0" applyFont="1"/>
    <xf numFmtId="43" fontId="11" fillId="0" borderId="0" xfId="1" applyFont="1" applyFill="1"/>
    <xf numFmtId="0" fontId="5" fillId="0" borderId="0" xfId="0" applyFont="1"/>
    <xf numFmtId="43" fontId="12" fillId="0" borderId="0" xfId="1" applyFont="1" applyFill="1"/>
    <xf numFmtId="43" fontId="12" fillId="6" borderId="0" xfId="1" applyFont="1" applyFill="1"/>
    <xf numFmtId="0" fontId="1" fillId="4" borderId="0" xfId="0" applyFont="1" applyFill="1"/>
    <xf numFmtId="43" fontId="8" fillId="4" borderId="0" xfId="1" applyFont="1" applyFill="1"/>
    <xf numFmtId="43" fontId="4" fillId="0" borderId="0" xfId="1" applyFont="1" applyFill="1"/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1"/>
  <sheetViews>
    <sheetView topLeftCell="A101" workbookViewId="0">
      <selection activeCell="I110" sqref="I110"/>
    </sheetView>
  </sheetViews>
  <sheetFormatPr baseColWidth="10" defaultRowHeight="15" x14ac:dyDescent="0.25"/>
  <cols>
    <col min="5" max="5" width="40.140625" bestFit="1" customWidth="1"/>
    <col min="6" max="8" width="13.140625" bestFit="1" customWidth="1"/>
  </cols>
  <sheetData>
    <row r="2" spans="1:9" x14ac:dyDescent="0.25">
      <c r="A2" t="s">
        <v>385</v>
      </c>
      <c r="B2" s="1">
        <v>41333</v>
      </c>
      <c r="C2" t="s">
        <v>386</v>
      </c>
      <c r="D2">
        <v>1</v>
      </c>
      <c r="E2" t="s">
        <v>387</v>
      </c>
      <c r="F2">
        <v>13.79</v>
      </c>
      <c r="H2" s="13">
        <v>13.79</v>
      </c>
      <c r="I2" s="25">
        <f>+F2-H2</f>
        <v>0</v>
      </c>
    </row>
    <row r="3" spans="1:9" x14ac:dyDescent="0.25">
      <c r="A3" t="s">
        <v>351</v>
      </c>
      <c r="B3" s="1">
        <v>41333</v>
      </c>
      <c r="C3" t="s">
        <v>300</v>
      </c>
      <c r="D3">
        <v>1</v>
      </c>
      <c r="E3" t="s">
        <v>352</v>
      </c>
      <c r="F3">
        <v>24.83</v>
      </c>
      <c r="H3" s="13">
        <v>24.83</v>
      </c>
      <c r="I3" s="25">
        <f t="shared" ref="I3:I10" si="0">+F3-H3</f>
        <v>0</v>
      </c>
    </row>
    <row r="4" spans="1:9" x14ac:dyDescent="0.25">
      <c r="A4" t="s">
        <v>639</v>
      </c>
      <c r="B4" s="1">
        <v>41321</v>
      </c>
      <c r="C4" t="s">
        <v>640</v>
      </c>
      <c r="D4">
        <v>1</v>
      </c>
      <c r="E4" t="s">
        <v>641</v>
      </c>
      <c r="F4" s="2">
        <v>1064</v>
      </c>
      <c r="H4" s="13">
        <v>1064</v>
      </c>
      <c r="I4" s="25">
        <f t="shared" si="0"/>
        <v>0</v>
      </c>
    </row>
    <row r="5" spans="1:9" x14ac:dyDescent="0.25">
      <c r="A5" t="s">
        <v>337</v>
      </c>
      <c r="B5" s="1">
        <v>41333</v>
      </c>
      <c r="C5" t="s">
        <v>300</v>
      </c>
      <c r="D5">
        <v>1</v>
      </c>
      <c r="E5" t="s">
        <v>338</v>
      </c>
      <c r="F5">
        <v>14.48</v>
      </c>
      <c r="H5" s="13">
        <v>14.48</v>
      </c>
      <c r="I5" s="25">
        <f t="shared" si="0"/>
        <v>0</v>
      </c>
    </row>
    <row r="6" spans="1:9" x14ac:dyDescent="0.25">
      <c r="A6" t="s">
        <v>704</v>
      </c>
      <c r="B6" s="1">
        <v>41330</v>
      </c>
      <c r="C6" t="s">
        <v>705</v>
      </c>
      <c r="D6">
        <v>1</v>
      </c>
      <c r="E6" t="s">
        <v>706</v>
      </c>
      <c r="F6" s="2">
        <v>3040</v>
      </c>
      <c r="H6" s="13">
        <v>3040</v>
      </c>
      <c r="I6" s="25">
        <f t="shared" si="0"/>
        <v>0</v>
      </c>
    </row>
    <row r="7" spans="1:9" x14ac:dyDescent="0.25">
      <c r="A7" t="s">
        <v>583</v>
      </c>
      <c r="B7" s="1">
        <v>41320</v>
      </c>
      <c r="C7" t="s">
        <v>584</v>
      </c>
      <c r="D7">
        <v>1</v>
      </c>
      <c r="E7" t="s">
        <v>585</v>
      </c>
      <c r="F7">
        <v>651.42999999999995</v>
      </c>
      <c r="H7" s="13">
        <v>651.42999999999995</v>
      </c>
      <c r="I7" s="25">
        <f t="shared" si="0"/>
        <v>0</v>
      </c>
    </row>
    <row r="8" spans="1:9" x14ac:dyDescent="0.25">
      <c r="A8" t="s">
        <v>126</v>
      </c>
      <c r="B8" s="1">
        <v>41327</v>
      </c>
      <c r="C8" t="s">
        <v>127</v>
      </c>
      <c r="D8">
        <v>1</v>
      </c>
      <c r="E8" t="s">
        <v>128</v>
      </c>
      <c r="F8" s="2">
        <v>44527.73</v>
      </c>
      <c r="H8" s="13">
        <v>44527.73</v>
      </c>
      <c r="I8" s="25">
        <f t="shared" si="0"/>
        <v>0</v>
      </c>
    </row>
    <row r="9" spans="1:9" x14ac:dyDescent="0.25">
      <c r="A9" t="s">
        <v>54</v>
      </c>
      <c r="B9" s="1">
        <v>41318</v>
      </c>
      <c r="C9" t="s">
        <v>55</v>
      </c>
      <c r="D9">
        <v>1</v>
      </c>
      <c r="E9" t="s">
        <v>56</v>
      </c>
      <c r="F9" s="2">
        <v>28295.32</v>
      </c>
      <c r="H9" s="13">
        <v>28295.32</v>
      </c>
      <c r="I9" s="25">
        <f t="shared" si="0"/>
        <v>0</v>
      </c>
    </row>
    <row r="10" spans="1:9" x14ac:dyDescent="0.25">
      <c r="A10" t="s">
        <v>15</v>
      </c>
      <c r="B10" s="1">
        <v>41311</v>
      </c>
      <c r="C10" t="s">
        <v>16</v>
      </c>
      <c r="D10">
        <v>1</v>
      </c>
      <c r="E10" t="s">
        <v>17</v>
      </c>
      <c r="F10" s="2">
        <v>27608.63</v>
      </c>
      <c r="H10" s="13">
        <v>27608.63</v>
      </c>
      <c r="I10" s="25">
        <f t="shared" si="0"/>
        <v>0</v>
      </c>
    </row>
    <row r="11" spans="1:9" x14ac:dyDescent="0.25">
      <c r="A11" t="s">
        <v>459</v>
      </c>
      <c r="B11" s="1">
        <v>41333</v>
      </c>
      <c r="C11" t="s">
        <v>460</v>
      </c>
      <c r="D11">
        <v>1</v>
      </c>
      <c r="E11" t="s">
        <v>461</v>
      </c>
      <c r="F11" s="8">
        <v>51.22</v>
      </c>
      <c r="G11" s="8"/>
      <c r="H11" s="13">
        <v>51.22</v>
      </c>
      <c r="I11" s="25">
        <f>+F11-H11</f>
        <v>0</v>
      </c>
    </row>
    <row r="12" spans="1:9" x14ac:dyDescent="0.25">
      <c r="A12" t="s">
        <v>674</v>
      </c>
      <c r="B12" s="1">
        <v>41325</v>
      </c>
      <c r="C12" t="s">
        <v>666</v>
      </c>
      <c r="D12">
        <v>1</v>
      </c>
      <c r="E12" t="s">
        <v>675</v>
      </c>
      <c r="G12" s="2">
        <v>2718.45</v>
      </c>
      <c r="H12" s="13">
        <v>155.86000000000001</v>
      </c>
      <c r="I12" s="25">
        <f>+H12-F14</f>
        <v>0</v>
      </c>
    </row>
    <row r="13" spans="1:9" x14ac:dyDescent="0.25">
      <c r="A13" t="s">
        <v>525</v>
      </c>
      <c r="B13" s="1">
        <v>41314</v>
      </c>
      <c r="C13" t="s">
        <v>519</v>
      </c>
      <c r="D13">
        <v>1</v>
      </c>
      <c r="E13" t="s">
        <v>526</v>
      </c>
      <c r="G13" s="2">
        <v>2622.11</v>
      </c>
      <c r="H13" s="13">
        <v>40630.93</v>
      </c>
      <c r="I13" s="2">
        <f>+H13-F15</f>
        <v>0</v>
      </c>
    </row>
    <row r="14" spans="1:9" x14ac:dyDescent="0.25">
      <c r="A14" t="s">
        <v>399</v>
      </c>
      <c r="B14" s="1">
        <v>41333</v>
      </c>
      <c r="C14" t="s">
        <v>400</v>
      </c>
      <c r="D14">
        <v>1</v>
      </c>
      <c r="E14" t="s">
        <v>401</v>
      </c>
      <c r="F14">
        <v>155.86000000000001</v>
      </c>
      <c r="H14" s="13">
        <v>48044.24</v>
      </c>
      <c r="I14" s="2">
        <f>+H14-F16</f>
        <v>0</v>
      </c>
    </row>
    <row r="15" spans="1:9" x14ac:dyDescent="0.25">
      <c r="A15" t="s">
        <v>210</v>
      </c>
      <c r="B15" s="1">
        <v>41333</v>
      </c>
      <c r="C15" t="s">
        <v>211</v>
      </c>
      <c r="D15">
        <v>1</v>
      </c>
      <c r="E15" t="s">
        <v>212</v>
      </c>
      <c r="F15" s="2">
        <v>40630.93</v>
      </c>
      <c r="H15" s="13">
        <v>40630.93</v>
      </c>
      <c r="I15" s="2">
        <f>+H15-F17</f>
        <v>0</v>
      </c>
    </row>
    <row r="16" spans="1:9" x14ac:dyDescent="0.25">
      <c r="A16" t="s">
        <v>157</v>
      </c>
      <c r="B16" s="1">
        <v>41331</v>
      </c>
      <c r="C16" t="s">
        <v>158</v>
      </c>
      <c r="D16">
        <v>1</v>
      </c>
      <c r="E16" t="s">
        <v>159</v>
      </c>
      <c r="F16" s="2">
        <v>48044.24</v>
      </c>
      <c r="H16" s="13">
        <v>-40630.93</v>
      </c>
      <c r="I16" s="2">
        <f>+H16+G18</f>
        <v>0</v>
      </c>
    </row>
    <row r="17" spans="1:9" x14ac:dyDescent="0.25">
      <c r="A17" t="s">
        <v>121</v>
      </c>
      <c r="B17" s="1">
        <v>41327</v>
      </c>
      <c r="C17" t="s">
        <v>122</v>
      </c>
      <c r="D17">
        <v>1</v>
      </c>
      <c r="E17" t="s">
        <v>123</v>
      </c>
      <c r="F17" s="2">
        <v>40630.93</v>
      </c>
      <c r="H17" s="13">
        <v>44440.29</v>
      </c>
      <c r="I17" s="2">
        <f>+H17-F19</f>
        <v>0</v>
      </c>
    </row>
    <row r="18" spans="1:9" x14ac:dyDescent="0.25">
      <c r="A18" t="s">
        <v>213</v>
      </c>
      <c r="B18" s="1">
        <v>41333</v>
      </c>
      <c r="C18" t="s">
        <v>122</v>
      </c>
      <c r="D18">
        <v>1</v>
      </c>
      <c r="E18" t="s">
        <v>123</v>
      </c>
      <c r="G18" s="2">
        <v>40630.93</v>
      </c>
      <c r="H18" s="13">
        <v>44440.29</v>
      </c>
      <c r="I18" s="2">
        <f>+H18-F20</f>
        <v>0</v>
      </c>
    </row>
    <row r="19" spans="1:9" x14ac:dyDescent="0.25">
      <c r="A19" t="s">
        <v>218</v>
      </c>
      <c r="B19" s="1">
        <v>41333</v>
      </c>
      <c r="C19" t="s">
        <v>219</v>
      </c>
      <c r="D19">
        <v>1</v>
      </c>
      <c r="E19" t="s">
        <v>220</v>
      </c>
      <c r="F19" s="2">
        <v>44440.29</v>
      </c>
      <c r="H19" s="13">
        <v>-44440.29</v>
      </c>
      <c r="I19" s="2">
        <f>+H19+G21</f>
        <v>0</v>
      </c>
    </row>
    <row r="20" spans="1:9" x14ac:dyDescent="0.25">
      <c r="A20" t="s">
        <v>86</v>
      </c>
      <c r="B20" s="1">
        <v>41325</v>
      </c>
      <c r="C20" t="s">
        <v>87</v>
      </c>
      <c r="D20">
        <v>1</v>
      </c>
      <c r="E20" t="s">
        <v>88</v>
      </c>
      <c r="F20" s="2">
        <v>44440.29</v>
      </c>
      <c r="H20" s="13">
        <v>28736.46</v>
      </c>
      <c r="I20" s="2">
        <f>+H20-F22</f>
        <v>0</v>
      </c>
    </row>
    <row r="21" spans="1:9" x14ac:dyDescent="0.25">
      <c r="A21" t="s">
        <v>221</v>
      </c>
      <c r="B21" s="1">
        <v>41333</v>
      </c>
      <c r="C21" t="s">
        <v>87</v>
      </c>
      <c r="D21">
        <v>1</v>
      </c>
      <c r="E21" t="s">
        <v>88</v>
      </c>
      <c r="G21" s="2">
        <v>44440.29</v>
      </c>
      <c r="H21" s="13">
        <v>28736.53</v>
      </c>
      <c r="I21" s="2">
        <f>+H21-F23</f>
        <v>0</v>
      </c>
    </row>
    <row r="22" spans="1:9" x14ac:dyDescent="0.25">
      <c r="A22" t="s">
        <v>59</v>
      </c>
      <c r="B22" s="1">
        <v>41319</v>
      </c>
      <c r="C22" t="s">
        <v>60</v>
      </c>
      <c r="D22">
        <v>1</v>
      </c>
      <c r="E22" t="s">
        <v>61</v>
      </c>
      <c r="F22" s="2">
        <v>28736.46</v>
      </c>
      <c r="H22" s="13">
        <v>33874.43</v>
      </c>
      <c r="I22" s="2">
        <f>+H22-F24</f>
        <v>0</v>
      </c>
    </row>
    <row r="23" spans="1:9" x14ac:dyDescent="0.25">
      <c r="A23" t="s">
        <v>34</v>
      </c>
      <c r="B23" s="1">
        <v>41313</v>
      </c>
      <c r="C23" t="s">
        <v>35</v>
      </c>
      <c r="D23">
        <v>1</v>
      </c>
      <c r="E23" t="s">
        <v>36</v>
      </c>
      <c r="F23" s="2">
        <v>28736.53</v>
      </c>
      <c r="H23" s="13">
        <v>5.0999999999999996</v>
      </c>
      <c r="I23" s="25">
        <f>+H23-F25</f>
        <v>0</v>
      </c>
    </row>
    <row r="24" spans="1:9" x14ac:dyDescent="0.25">
      <c r="A24" t="s">
        <v>94</v>
      </c>
      <c r="B24" s="1">
        <v>41325</v>
      </c>
      <c r="C24" t="s">
        <v>95</v>
      </c>
      <c r="D24">
        <v>1</v>
      </c>
      <c r="E24" t="s">
        <v>96</v>
      </c>
      <c r="F24" s="2">
        <v>33874.43</v>
      </c>
      <c r="H24" s="13">
        <v>-33670.83</v>
      </c>
      <c r="I24" s="2">
        <f>+H24+G26</f>
        <v>0</v>
      </c>
    </row>
    <row r="25" spans="1:9" x14ac:dyDescent="0.25">
      <c r="A25" t="s">
        <v>303</v>
      </c>
      <c r="B25" s="1">
        <v>41333</v>
      </c>
      <c r="C25" t="s">
        <v>300</v>
      </c>
      <c r="D25">
        <v>1</v>
      </c>
      <c r="E25" t="s">
        <v>304</v>
      </c>
      <c r="F25">
        <v>5.0999999999999996</v>
      </c>
      <c r="H25" s="13">
        <v>33874.43</v>
      </c>
      <c r="I25" s="2">
        <f t="shared" ref="I25:I36" si="1">+H25-F27</f>
        <v>0</v>
      </c>
    </row>
    <row r="26" spans="1:9" x14ac:dyDescent="0.25">
      <c r="A26" t="s">
        <v>10</v>
      </c>
      <c r="B26" s="1">
        <v>41311</v>
      </c>
      <c r="C26" t="s">
        <v>11</v>
      </c>
      <c r="D26">
        <v>1</v>
      </c>
      <c r="E26" t="s">
        <v>12</v>
      </c>
      <c r="G26" s="2">
        <v>33670.83</v>
      </c>
      <c r="H26" s="13">
        <v>26702.12</v>
      </c>
      <c r="I26" s="2">
        <f t="shared" si="1"/>
        <v>0</v>
      </c>
    </row>
    <row r="27" spans="1:9" x14ac:dyDescent="0.25">
      <c r="A27" t="s">
        <v>106</v>
      </c>
      <c r="B27" s="1">
        <v>41325</v>
      </c>
      <c r="C27" t="s">
        <v>107</v>
      </c>
      <c r="D27">
        <v>1</v>
      </c>
      <c r="E27" t="s">
        <v>108</v>
      </c>
      <c r="F27" s="2">
        <v>33874.43</v>
      </c>
      <c r="H27" s="13">
        <v>128</v>
      </c>
      <c r="I27" s="25">
        <f t="shared" si="1"/>
        <v>0</v>
      </c>
    </row>
    <row r="28" spans="1:9" x14ac:dyDescent="0.25">
      <c r="A28" t="s">
        <v>4</v>
      </c>
      <c r="B28" s="1">
        <v>41310</v>
      </c>
      <c r="C28" t="s">
        <v>5</v>
      </c>
      <c r="D28">
        <v>1</v>
      </c>
      <c r="E28" t="s">
        <v>6</v>
      </c>
      <c r="F28" s="2">
        <v>26702.12</v>
      </c>
      <c r="H28" s="13">
        <v>126.08</v>
      </c>
      <c r="I28" s="25">
        <f t="shared" si="1"/>
        <v>0</v>
      </c>
    </row>
    <row r="29" spans="1:9" x14ac:dyDescent="0.25">
      <c r="A29" t="s">
        <v>660</v>
      </c>
      <c r="B29" s="1">
        <v>41324</v>
      </c>
      <c r="C29" t="s">
        <v>661</v>
      </c>
      <c r="D29">
        <v>1</v>
      </c>
      <c r="E29" t="s">
        <v>662</v>
      </c>
      <c r="F29">
        <v>128</v>
      </c>
      <c r="H29" s="13">
        <v>2132.9699999999998</v>
      </c>
      <c r="I29" s="2">
        <f t="shared" si="1"/>
        <v>0</v>
      </c>
    </row>
    <row r="30" spans="1:9" x14ac:dyDescent="0.25">
      <c r="A30" t="s">
        <v>545</v>
      </c>
      <c r="B30" s="1">
        <v>41316</v>
      </c>
      <c r="C30" t="s">
        <v>546</v>
      </c>
      <c r="D30">
        <v>1</v>
      </c>
      <c r="E30" t="s">
        <v>547</v>
      </c>
      <c r="F30">
        <v>126.08</v>
      </c>
      <c r="H30" s="13">
        <v>83.36</v>
      </c>
      <c r="I30" s="2">
        <f t="shared" si="1"/>
        <v>0</v>
      </c>
    </row>
    <row r="31" spans="1:9" x14ac:dyDescent="0.25">
      <c r="A31" t="s">
        <v>551</v>
      </c>
      <c r="B31" s="1">
        <v>41316</v>
      </c>
      <c r="C31" t="s">
        <v>552</v>
      </c>
      <c r="D31">
        <v>2</v>
      </c>
      <c r="E31" t="s">
        <v>553</v>
      </c>
      <c r="F31" s="17">
        <v>2132.9699999999998</v>
      </c>
      <c r="H31" s="13">
        <v>56.32</v>
      </c>
      <c r="I31" s="2">
        <f t="shared" si="1"/>
        <v>0</v>
      </c>
    </row>
    <row r="32" spans="1:9" x14ac:dyDescent="0.25">
      <c r="A32" t="s">
        <v>274</v>
      </c>
      <c r="B32" s="1">
        <v>41333</v>
      </c>
      <c r="C32" t="s">
        <v>275</v>
      </c>
      <c r="D32">
        <v>1</v>
      </c>
      <c r="E32" t="s">
        <v>276</v>
      </c>
      <c r="F32" s="8">
        <v>83.36</v>
      </c>
      <c r="H32" s="13">
        <v>256.79000000000002</v>
      </c>
      <c r="I32" s="2">
        <f t="shared" si="1"/>
        <v>0</v>
      </c>
    </row>
    <row r="33" spans="1:9" x14ac:dyDescent="0.25">
      <c r="A33" t="s">
        <v>271</v>
      </c>
      <c r="B33" s="1">
        <v>41333</v>
      </c>
      <c r="C33" t="s">
        <v>272</v>
      </c>
      <c r="D33">
        <v>1</v>
      </c>
      <c r="E33" t="s">
        <v>273</v>
      </c>
      <c r="F33" s="8">
        <v>56.32</v>
      </c>
      <c r="H33" s="13">
        <v>21.88</v>
      </c>
      <c r="I33" s="2">
        <f t="shared" si="1"/>
        <v>0</v>
      </c>
    </row>
    <row r="34" spans="1:9" x14ac:dyDescent="0.25">
      <c r="A34" t="s">
        <v>280</v>
      </c>
      <c r="B34" s="1">
        <v>41333</v>
      </c>
      <c r="C34" t="s">
        <v>281</v>
      </c>
      <c r="D34">
        <v>1</v>
      </c>
      <c r="E34" t="s">
        <v>282</v>
      </c>
      <c r="F34" s="8">
        <v>256.79000000000002</v>
      </c>
      <c r="H34" s="13">
        <v>10.08</v>
      </c>
      <c r="I34" s="2">
        <f t="shared" si="1"/>
        <v>0</v>
      </c>
    </row>
    <row r="35" spans="1:9" x14ac:dyDescent="0.25">
      <c r="A35" t="s">
        <v>294</v>
      </c>
      <c r="B35" s="1">
        <v>41333</v>
      </c>
      <c r="C35" t="s">
        <v>281</v>
      </c>
      <c r="D35">
        <v>1</v>
      </c>
      <c r="E35" t="s">
        <v>295</v>
      </c>
      <c r="F35" s="8">
        <v>21.88</v>
      </c>
      <c r="H35" s="13">
        <v>15.72</v>
      </c>
      <c r="I35" s="2">
        <f t="shared" si="1"/>
        <v>0</v>
      </c>
    </row>
    <row r="36" spans="1:9" x14ac:dyDescent="0.25">
      <c r="A36" t="s">
        <v>292</v>
      </c>
      <c r="B36" s="1">
        <v>41333</v>
      </c>
      <c r="C36" t="s">
        <v>281</v>
      </c>
      <c r="D36">
        <v>1</v>
      </c>
      <c r="E36" t="s">
        <v>293</v>
      </c>
      <c r="F36" s="8">
        <v>10.08</v>
      </c>
      <c r="H36" s="13">
        <v>12.28</v>
      </c>
      <c r="I36" s="2">
        <f t="shared" si="1"/>
        <v>0</v>
      </c>
    </row>
    <row r="37" spans="1:9" x14ac:dyDescent="0.25">
      <c r="A37" t="s">
        <v>325</v>
      </c>
      <c r="B37" s="1">
        <v>41333</v>
      </c>
      <c r="C37" t="s">
        <v>300</v>
      </c>
      <c r="D37">
        <v>1</v>
      </c>
      <c r="E37" t="s">
        <v>326</v>
      </c>
      <c r="F37" s="8">
        <v>15.72</v>
      </c>
      <c r="H37" s="14">
        <f>105.54+5.52</f>
        <v>111.06</v>
      </c>
      <c r="I37" s="25">
        <f>+F39-H37-H38-H39-H40</f>
        <v>0</v>
      </c>
    </row>
    <row r="38" spans="1:9" x14ac:dyDescent="0.25">
      <c r="A38" t="s">
        <v>323</v>
      </c>
      <c r="B38" s="1">
        <v>41333</v>
      </c>
      <c r="C38" t="s">
        <v>300</v>
      </c>
      <c r="D38">
        <v>1</v>
      </c>
      <c r="E38" t="s">
        <v>324</v>
      </c>
      <c r="F38" s="8">
        <v>12.28</v>
      </c>
      <c r="H38" s="15">
        <v>53.35</v>
      </c>
    </row>
    <row r="39" spans="1:9" x14ac:dyDescent="0.25">
      <c r="A39" t="s">
        <v>444</v>
      </c>
      <c r="B39" s="1">
        <v>41333</v>
      </c>
      <c r="C39" t="s">
        <v>445</v>
      </c>
      <c r="D39">
        <v>1</v>
      </c>
      <c r="E39" t="s">
        <v>446</v>
      </c>
      <c r="F39" s="5">
        <v>284.69</v>
      </c>
      <c r="H39" s="14">
        <v>11.04</v>
      </c>
    </row>
    <row r="40" spans="1:9" x14ac:dyDescent="0.25">
      <c r="A40" t="s">
        <v>486</v>
      </c>
      <c r="B40" s="1">
        <v>41311</v>
      </c>
      <c r="C40" t="s">
        <v>487</v>
      </c>
      <c r="D40">
        <v>1</v>
      </c>
      <c r="E40" t="s">
        <v>488</v>
      </c>
      <c r="F40">
        <v>37.270000000000003</v>
      </c>
      <c r="H40" s="15">
        <v>109.24</v>
      </c>
    </row>
    <row r="41" spans="1:9" x14ac:dyDescent="0.25">
      <c r="A41" t="s">
        <v>589</v>
      </c>
      <c r="B41" s="1">
        <v>41320</v>
      </c>
      <c r="C41" t="s">
        <v>590</v>
      </c>
      <c r="D41">
        <v>1</v>
      </c>
      <c r="E41" t="s">
        <v>488</v>
      </c>
      <c r="F41" s="2">
        <v>2132.81</v>
      </c>
      <c r="H41" s="13">
        <v>37.270000000000003</v>
      </c>
      <c r="I41" s="25">
        <f t="shared" ref="I41:I58" si="2">+H41-F40</f>
        <v>0</v>
      </c>
    </row>
    <row r="42" spans="1:9" x14ac:dyDescent="0.25">
      <c r="A42" t="s">
        <v>341</v>
      </c>
      <c r="B42" s="1">
        <v>41333</v>
      </c>
      <c r="C42" t="s">
        <v>300</v>
      </c>
      <c r="D42">
        <v>1</v>
      </c>
      <c r="E42" t="s">
        <v>342</v>
      </c>
      <c r="F42">
        <v>148.97</v>
      </c>
      <c r="H42" s="13">
        <v>2132.81</v>
      </c>
      <c r="I42" s="25">
        <f t="shared" si="2"/>
        <v>0</v>
      </c>
    </row>
    <row r="43" spans="1:9" x14ac:dyDescent="0.25">
      <c r="A43" t="s">
        <v>620</v>
      </c>
      <c r="B43" s="1">
        <v>41320</v>
      </c>
      <c r="C43" t="s">
        <v>621</v>
      </c>
      <c r="D43">
        <v>1</v>
      </c>
      <c r="E43" t="s">
        <v>622</v>
      </c>
      <c r="F43" s="2">
        <v>2204.8000000000002</v>
      </c>
      <c r="H43" s="13">
        <v>148.97</v>
      </c>
      <c r="I43" s="25">
        <f t="shared" si="2"/>
        <v>0</v>
      </c>
    </row>
    <row r="44" spans="1:9" x14ac:dyDescent="0.25">
      <c r="A44" t="s">
        <v>676</v>
      </c>
      <c r="B44" s="1">
        <v>41326</v>
      </c>
      <c r="C44" t="s">
        <v>677</v>
      </c>
      <c r="D44">
        <v>1</v>
      </c>
      <c r="E44" t="s">
        <v>622</v>
      </c>
      <c r="F44" s="2">
        <v>1209.5999999999999</v>
      </c>
      <c r="H44" s="13">
        <v>2204.8000000000002</v>
      </c>
      <c r="I44" s="25">
        <f t="shared" si="2"/>
        <v>0</v>
      </c>
    </row>
    <row r="45" spans="1:9" x14ac:dyDescent="0.25">
      <c r="A45" t="s">
        <v>470</v>
      </c>
      <c r="B45" s="1">
        <v>41306</v>
      </c>
      <c r="C45" t="s">
        <v>471</v>
      </c>
      <c r="D45">
        <v>1</v>
      </c>
      <c r="E45" t="s">
        <v>472</v>
      </c>
      <c r="F45" s="44">
        <v>252.27</v>
      </c>
      <c r="H45" s="13">
        <v>1209.5999999999999</v>
      </c>
      <c r="I45" s="25">
        <f t="shared" si="2"/>
        <v>0</v>
      </c>
    </row>
    <row r="46" spans="1:9" x14ac:dyDescent="0.25">
      <c r="A46" t="s">
        <v>484</v>
      </c>
      <c r="B46" s="1">
        <v>41306</v>
      </c>
      <c r="C46" t="s">
        <v>485</v>
      </c>
      <c r="D46">
        <v>1</v>
      </c>
      <c r="E46" t="s">
        <v>472</v>
      </c>
      <c r="F46" s="2">
        <v>17825.060000000001</v>
      </c>
      <c r="H46" s="13">
        <v>252.27</v>
      </c>
      <c r="I46" s="25">
        <f t="shared" si="2"/>
        <v>0</v>
      </c>
    </row>
    <row r="47" spans="1:9" x14ac:dyDescent="0.25">
      <c r="A47" t="s">
        <v>495</v>
      </c>
      <c r="B47" s="1">
        <v>41311</v>
      </c>
      <c r="C47" t="s">
        <v>496</v>
      </c>
      <c r="D47">
        <v>1</v>
      </c>
      <c r="E47" t="s">
        <v>472</v>
      </c>
      <c r="F47" s="2">
        <v>11312</v>
      </c>
      <c r="H47" s="13">
        <v>17825.060000000001</v>
      </c>
      <c r="I47" s="25">
        <f t="shared" si="2"/>
        <v>0</v>
      </c>
    </row>
    <row r="48" spans="1:9" x14ac:dyDescent="0.25">
      <c r="A48" t="s">
        <v>523</v>
      </c>
      <c r="B48" s="1">
        <v>41313</v>
      </c>
      <c r="C48" t="s">
        <v>524</v>
      </c>
      <c r="D48">
        <v>1</v>
      </c>
      <c r="E48" t="s">
        <v>472</v>
      </c>
      <c r="F48" s="2">
        <v>14448</v>
      </c>
      <c r="H48" s="13">
        <v>11312</v>
      </c>
      <c r="I48" s="25">
        <f t="shared" si="2"/>
        <v>0</v>
      </c>
    </row>
    <row r="49" spans="1:9" x14ac:dyDescent="0.25">
      <c r="A49" t="s">
        <v>527</v>
      </c>
      <c r="B49" s="1">
        <v>41314</v>
      </c>
      <c r="C49" t="s">
        <v>528</v>
      </c>
      <c r="D49">
        <v>1</v>
      </c>
      <c r="E49" t="s">
        <v>472</v>
      </c>
      <c r="F49" s="2">
        <v>11103.45</v>
      </c>
      <c r="H49" s="13">
        <v>14448</v>
      </c>
      <c r="I49" s="25">
        <f t="shared" si="2"/>
        <v>0</v>
      </c>
    </row>
    <row r="50" spans="1:9" x14ac:dyDescent="0.25">
      <c r="A50" t="s">
        <v>529</v>
      </c>
      <c r="B50" s="1">
        <v>41314</v>
      </c>
      <c r="C50" t="s">
        <v>530</v>
      </c>
      <c r="D50">
        <v>1</v>
      </c>
      <c r="E50" t="s">
        <v>472</v>
      </c>
      <c r="F50">
        <v>800.14</v>
      </c>
      <c r="H50" s="13">
        <v>11103.45</v>
      </c>
      <c r="I50" s="25">
        <f t="shared" si="2"/>
        <v>0</v>
      </c>
    </row>
    <row r="51" spans="1:9" x14ac:dyDescent="0.25">
      <c r="A51" t="s">
        <v>534</v>
      </c>
      <c r="B51" s="1">
        <v>41314</v>
      </c>
      <c r="C51" t="s">
        <v>535</v>
      </c>
      <c r="D51">
        <v>1</v>
      </c>
      <c r="E51" t="s">
        <v>472</v>
      </c>
      <c r="F51">
        <v>212.34</v>
      </c>
      <c r="H51" s="13">
        <v>800.14</v>
      </c>
      <c r="I51" s="25">
        <f t="shared" si="2"/>
        <v>0</v>
      </c>
    </row>
    <row r="52" spans="1:9" x14ac:dyDescent="0.25">
      <c r="A52" t="s">
        <v>574</v>
      </c>
      <c r="B52" s="1">
        <v>41318</v>
      </c>
      <c r="C52" t="s">
        <v>575</v>
      </c>
      <c r="D52">
        <v>1</v>
      </c>
      <c r="E52" t="s">
        <v>472</v>
      </c>
      <c r="F52">
        <v>100.44</v>
      </c>
      <c r="H52" s="13">
        <v>212.34</v>
      </c>
      <c r="I52" s="25">
        <f t="shared" si="2"/>
        <v>0</v>
      </c>
    </row>
    <row r="53" spans="1:9" x14ac:dyDescent="0.25">
      <c r="A53" t="s">
        <v>579</v>
      </c>
      <c r="B53" s="1">
        <v>41319</v>
      </c>
      <c r="C53" t="s">
        <v>580</v>
      </c>
      <c r="D53">
        <v>1</v>
      </c>
      <c r="E53" t="s">
        <v>472</v>
      </c>
      <c r="F53">
        <v>444.56</v>
      </c>
      <c r="H53" s="13">
        <v>100.44</v>
      </c>
      <c r="I53" s="25">
        <f t="shared" si="2"/>
        <v>0</v>
      </c>
    </row>
    <row r="54" spans="1:9" x14ac:dyDescent="0.25">
      <c r="A54" t="s">
        <v>581</v>
      </c>
      <c r="B54" s="1">
        <v>41319</v>
      </c>
      <c r="C54" t="s">
        <v>582</v>
      </c>
      <c r="D54">
        <v>1</v>
      </c>
      <c r="E54" t="s">
        <v>472</v>
      </c>
      <c r="F54" s="2">
        <v>57814.26</v>
      </c>
      <c r="H54" s="13">
        <v>444.56</v>
      </c>
      <c r="I54" s="25">
        <f t="shared" si="2"/>
        <v>0</v>
      </c>
    </row>
    <row r="55" spans="1:9" x14ac:dyDescent="0.25">
      <c r="A55" t="s">
        <v>623</v>
      </c>
      <c r="B55" s="1">
        <v>41320</v>
      </c>
      <c r="C55" t="s">
        <v>624</v>
      </c>
      <c r="D55">
        <v>1</v>
      </c>
      <c r="E55" t="s">
        <v>472</v>
      </c>
      <c r="F55" s="2">
        <v>10618.86</v>
      </c>
      <c r="H55" s="13">
        <v>57814.26</v>
      </c>
      <c r="I55" s="25">
        <f t="shared" si="2"/>
        <v>0</v>
      </c>
    </row>
    <row r="56" spans="1:9" x14ac:dyDescent="0.25">
      <c r="A56" t="s">
        <v>647</v>
      </c>
      <c r="B56" s="1">
        <v>41323</v>
      </c>
      <c r="C56" t="s">
        <v>648</v>
      </c>
      <c r="D56">
        <v>1</v>
      </c>
      <c r="E56" t="s">
        <v>472</v>
      </c>
      <c r="F56" s="2">
        <v>5744.18</v>
      </c>
      <c r="H56" s="13">
        <v>10618.86</v>
      </c>
      <c r="I56" s="25">
        <f t="shared" si="2"/>
        <v>0</v>
      </c>
    </row>
    <row r="57" spans="1:9" x14ac:dyDescent="0.25">
      <c r="A57" t="s">
        <v>663</v>
      </c>
      <c r="B57" s="1">
        <v>41324</v>
      </c>
      <c r="C57" t="s">
        <v>664</v>
      </c>
      <c r="D57">
        <v>1</v>
      </c>
      <c r="E57" t="s">
        <v>472</v>
      </c>
      <c r="F57" s="17">
        <v>5574.19</v>
      </c>
      <c r="H57" s="13">
        <v>5744.18</v>
      </c>
      <c r="I57" s="25">
        <f t="shared" si="2"/>
        <v>0</v>
      </c>
    </row>
    <row r="58" spans="1:9" x14ac:dyDescent="0.25">
      <c r="A58" t="s">
        <v>665</v>
      </c>
      <c r="B58" s="1">
        <v>41324</v>
      </c>
      <c r="C58" t="s">
        <v>666</v>
      </c>
      <c r="D58">
        <v>1</v>
      </c>
      <c r="E58" t="s">
        <v>472</v>
      </c>
      <c r="F58" s="3">
        <v>2718.45</v>
      </c>
      <c r="H58" s="13">
        <v>5574.19</v>
      </c>
      <c r="I58" s="25">
        <f>+H58-F57</f>
        <v>0</v>
      </c>
    </row>
    <row r="59" spans="1:9" x14ac:dyDescent="0.25">
      <c r="A59" t="s">
        <v>667</v>
      </c>
      <c r="B59" s="1">
        <v>41324</v>
      </c>
      <c r="C59" t="s">
        <v>668</v>
      </c>
      <c r="D59">
        <v>1</v>
      </c>
      <c r="E59" t="s">
        <v>472</v>
      </c>
      <c r="F59" s="2">
        <v>1151.42</v>
      </c>
      <c r="H59" s="13">
        <v>1151.42</v>
      </c>
      <c r="I59" s="2">
        <f>+H59-F59</f>
        <v>0</v>
      </c>
    </row>
    <row r="60" spans="1:9" x14ac:dyDescent="0.25">
      <c r="A60" t="s">
        <v>669</v>
      </c>
      <c r="B60" s="1">
        <v>41324</v>
      </c>
      <c r="C60" t="s">
        <v>670</v>
      </c>
      <c r="D60">
        <v>1</v>
      </c>
      <c r="E60" t="s">
        <v>472</v>
      </c>
      <c r="F60" s="2">
        <v>3317.23</v>
      </c>
      <c r="H60" s="13">
        <v>3317.23</v>
      </c>
      <c r="I60" s="2">
        <f t="shared" ref="I60:I82" si="3">+H60-F60</f>
        <v>0</v>
      </c>
    </row>
    <row r="61" spans="1:9" x14ac:dyDescent="0.25">
      <c r="A61" t="s">
        <v>687</v>
      </c>
      <c r="B61" s="1">
        <v>41327</v>
      </c>
      <c r="C61" t="s">
        <v>688</v>
      </c>
      <c r="D61">
        <v>1</v>
      </c>
      <c r="E61" t="s">
        <v>472</v>
      </c>
      <c r="F61" s="2">
        <v>14273.38</v>
      </c>
      <c r="H61" s="13">
        <v>14273.38</v>
      </c>
      <c r="I61" s="2">
        <f t="shared" si="3"/>
        <v>0</v>
      </c>
    </row>
    <row r="62" spans="1:9" x14ac:dyDescent="0.25">
      <c r="A62" t="s">
        <v>689</v>
      </c>
      <c r="B62" s="1">
        <v>41327</v>
      </c>
      <c r="C62" t="s">
        <v>690</v>
      </c>
      <c r="D62">
        <v>1</v>
      </c>
      <c r="E62" t="s">
        <v>472</v>
      </c>
      <c r="F62" s="2">
        <v>2544.96</v>
      </c>
      <c r="H62" s="13">
        <v>2544.96</v>
      </c>
      <c r="I62" s="2">
        <f t="shared" si="3"/>
        <v>0</v>
      </c>
    </row>
    <row r="63" spans="1:9" x14ac:dyDescent="0.25">
      <c r="A63" t="s">
        <v>694</v>
      </c>
      <c r="B63" s="1">
        <v>41330</v>
      </c>
      <c r="C63" t="s">
        <v>695</v>
      </c>
      <c r="D63">
        <v>1</v>
      </c>
      <c r="E63" t="s">
        <v>472</v>
      </c>
      <c r="F63">
        <v>575.04</v>
      </c>
      <c r="H63" s="13">
        <v>575.04</v>
      </c>
      <c r="I63" s="2">
        <f t="shared" si="3"/>
        <v>0</v>
      </c>
    </row>
    <row r="64" spans="1:9" x14ac:dyDescent="0.25">
      <c r="A64" t="s">
        <v>711</v>
      </c>
      <c r="B64" s="1">
        <v>41331</v>
      </c>
      <c r="C64" t="s">
        <v>712</v>
      </c>
      <c r="D64">
        <v>1</v>
      </c>
      <c r="E64" t="s">
        <v>472</v>
      </c>
      <c r="F64">
        <v>65.34</v>
      </c>
      <c r="H64" s="13">
        <v>65.34</v>
      </c>
      <c r="I64" s="2">
        <f t="shared" si="3"/>
        <v>0</v>
      </c>
    </row>
    <row r="65" spans="1:9" x14ac:dyDescent="0.25">
      <c r="A65" t="s">
        <v>713</v>
      </c>
      <c r="B65" s="1">
        <v>41332</v>
      </c>
      <c r="C65" t="s">
        <v>714</v>
      </c>
      <c r="D65">
        <v>1</v>
      </c>
      <c r="E65" t="s">
        <v>472</v>
      </c>
      <c r="F65">
        <v>183.76</v>
      </c>
      <c r="H65" s="13">
        <v>183.76</v>
      </c>
      <c r="I65" s="2">
        <f t="shared" si="3"/>
        <v>0</v>
      </c>
    </row>
    <row r="66" spans="1:9" x14ac:dyDescent="0.25">
      <c r="A66" t="s">
        <v>718</v>
      </c>
      <c r="B66" s="1">
        <v>41332</v>
      </c>
      <c r="C66" t="s">
        <v>719</v>
      </c>
      <c r="D66">
        <v>1</v>
      </c>
      <c r="E66" t="s">
        <v>472</v>
      </c>
      <c r="F66" s="2">
        <v>22185.95</v>
      </c>
      <c r="H66" s="13">
        <v>22185.95</v>
      </c>
      <c r="I66" s="2">
        <f t="shared" si="3"/>
        <v>0</v>
      </c>
    </row>
    <row r="67" spans="1:9" x14ac:dyDescent="0.25">
      <c r="A67" t="s">
        <v>720</v>
      </c>
      <c r="B67" s="1">
        <v>41332</v>
      </c>
      <c r="C67" t="s">
        <v>721</v>
      </c>
      <c r="D67">
        <v>1</v>
      </c>
      <c r="E67" t="s">
        <v>472</v>
      </c>
      <c r="F67">
        <v>240.3</v>
      </c>
      <c r="H67" s="13">
        <v>240.3</v>
      </c>
      <c r="I67" s="2">
        <f t="shared" si="3"/>
        <v>0</v>
      </c>
    </row>
    <row r="68" spans="1:9" x14ac:dyDescent="0.25">
      <c r="A68" t="s">
        <v>724</v>
      </c>
      <c r="B68" s="1">
        <v>41333</v>
      </c>
      <c r="C68" t="s">
        <v>725</v>
      </c>
      <c r="D68">
        <v>1</v>
      </c>
      <c r="E68" t="s">
        <v>472</v>
      </c>
      <c r="F68" s="2">
        <v>2583.5500000000002</v>
      </c>
      <c r="H68" s="13">
        <v>2583.5500000000002</v>
      </c>
      <c r="I68" s="2">
        <f t="shared" si="3"/>
        <v>0</v>
      </c>
    </row>
    <row r="69" spans="1:9" x14ac:dyDescent="0.25">
      <c r="A69" t="s">
        <v>732</v>
      </c>
      <c r="B69" s="1">
        <v>41333</v>
      </c>
      <c r="C69" t="s">
        <v>733</v>
      </c>
      <c r="D69">
        <v>1</v>
      </c>
      <c r="E69" t="s">
        <v>472</v>
      </c>
      <c r="F69">
        <v>897.56</v>
      </c>
      <c r="H69" s="13">
        <v>897.56</v>
      </c>
      <c r="I69" s="2">
        <f t="shared" si="3"/>
        <v>0</v>
      </c>
    </row>
    <row r="70" spans="1:9" x14ac:dyDescent="0.25">
      <c r="A70" t="s">
        <v>682</v>
      </c>
      <c r="B70" s="1">
        <v>41326</v>
      </c>
      <c r="C70" t="s">
        <v>683</v>
      </c>
      <c r="D70">
        <v>1</v>
      </c>
      <c r="E70" t="s">
        <v>684</v>
      </c>
      <c r="F70">
        <v>32.64</v>
      </c>
      <c r="H70" s="13">
        <v>32.64</v>
      </c>
      <c r="I70" s="2">
        <f t="shared" si="3"/>
        <v>0</v>
      </c>
    </row>
    <row r="71" spans="1:9" x14ac:dyDescent="0.25">
      <c r="A71" t="s">
        <v>343</v>
      </c>
      <c r="B71" s="1">
        <v>41333</v>
      </c>
      <c r="C71" t="s">
        <v>300</v>
      </c>
      <c r="D71">
        <v>1</v>
      </c>
      <c r="E71" t="s">
        <v>344</v>
      </c>
      <c r="F71">
        <v>7.17</v>
      </c>
      <c r="H71" s="13">
        <v>7.17</v>
      </c>
      <c r="I71" s="2">
        <f t="shared" si="3"/>
        <v>0</v>
      </c>
    </row>
    <row r="72" spans="1:9" x14ac:dyDescent="0.25">
      <c r="A72" t="s">
        <v>286</v>
      </c>
      <c r="B72" s="1">
        <v>41333</v>
      </c>
      <c r="C72" t="s">
        <v>284</v>
      </c>
      <c r="D72">
        <v>1</v>
      </c>
      <c r="E72" t="s">
        <v>287</v>
      </c>
      <c r="F72">
        <v>265.04000000000002</v>
      </c>
      <c r="H72" s="13">
        <v>265.04000000000002</v>
      </c>
      <c r="I72" s="2">
        <f t="shared" si="3"/>
        <v>0</v>
      </c>
    </row>
    <row r="73" spans="1:9" x14ac:dyDescent="0.25">
      <c r="A73" t="s">
        <v>143</v>
      </c>
      <c r="B73" s="1">
        <v>41330</v>
      </c>
      <c r="C73" t="s">
        <v>144</v>
      </c>
      <c r="D73">
        <v>1</v>
      </c>
      <c r="E73" t="s">
        <v>145</v>
      </c>
      <c r="F73" s="2">
        <v>49745.38</v>
      </c>
      <c r="H73" s="13">
        <v>49745.38</v>
      </c>
      <c r="I73" s="2">
        <f t="shared" si="3"/>
        <v>0</v>
      </c>
    </row>
    <row r="74" spans="1:9" x14ac:dyDescent="0.25">
      <c r="A74" t="s">
        <v>244</v>
      </c>
      <c r="B74" s="1">
        <v>41333</v>
      </c>
      <c r="C74" t="s">
        <v>245</v>
      </c>
      <c r="D74">
        <v>1</v>
      </c>
      <c r="E74" t="s">
        <v>246</v>
      </c>
      <c r="F74" s="2">
        <v>25671.78</v>
      </c>
      <c r="H74" s="13">
        <v>25671.78</v>
      </c>
      <c r="I74" s="2">
        <f t="shared" si="3"/>
        <v>0</v>
      </c>
    </row>
    <row r="75" spans="1:9" x14ac:dyDescent="0.25">
      <c r="A75" t="s">
        <v>129</v>
      </c>
      <c r="B75" s="1">
        <v>41327</v>
      </c>
      <c r="C75" t="s">
        <v>130</v>
      </c>
      <c r="D75">
        <v>1</v>
      </c>
      <c r="E75" t="s">
        <v>131</v>
      </c>
      <c r="F75" s="2">
        <v>48044.24</v>
      </c>
      <c r="H75" s="13">
        <v>48044.24</v>
      </c>
      <c r="I75" s="2">
        <f t="shared" si="3"/>
        <v>0</v>
      </c>
    </row>
    <row r="76" spans="1:9" x14ac:dyDescent="0.25">
      <c r="A76" t="s">
        <v>360</v>
      </c>
      <c r="B76" s="1">
        <v>41333</v>
      </c>
      <c r="C76" t="s">
        <v>300</v>
      </c>
      <c r="D76">
        <v>1</v>
      </c>
      <c r="E76" t="s">
        <v>361</v>
      </c>
      <c r="F76">
        <v>104</v>
      </c>
      <c r="H76" s="13">
        <v>104</v>
      </c>
      <c r="I76" s="2">
        <f t="shared" si="3"/>
        <v>0</v>
      </c>
    </row>
    <row r="77" spans="1:9" x14ac:dyDescent="0.25">
      <c r="A77" t="s">
        <v>515</v>
      </c>
      <c r="B77" s="1">
        <v>41312</v>
      </c>
      <c r="C77" t="s">
        <v>516</v>
      </c>
      <c r="D77">
        <v>1</v>
      </c>
      <c r="E77" t="s">
        <v>517</v>
      </c>
      <c r="F77">
        <v>800</v>
      </c>
      <c r="H77" s="13">
        <v>800</v>
      </c>
      <c r="I77" s="2">
        <f t="shared" si="3"/>
        <v>0</v>
      </c>
    </row>
    <row r="78" spans="1:9" x14ac:dyDescent="0.25">
      <c r="A78" t="s">
        <v>634</v>
      </c>
      <c r="B78" s="1">
        <v>41321</v>
      </c>
      <c r="C78" t="s">
        <v>635</v>
      </c>
      <c r="D78">
        <v>1</v>
      </c>
      <c r="E78" t="s">
        <v>517</v>
      </c>
      <c r="F78" s="2">
        <v>1600</v>
      </c>
      <c r="H78" s="13">
        <v>1600</v>
      </c>
      <c r="I78" s="2">
        <f t="shared" si="3"/>
        <v>0</v>
      </c>
    </row>
    <row r="79" spans="1:9" x14ac:dyDescent="0.25">
      <c r="A79" t="s">
        <v>743</v>
      </c>
      <c r="B79" s="1">
        <v>41312</v>
      </c>
      <c r="C79" t="s">
        <v>744</v>
      </c>
      <c r="D79">
        <v>1</v>
      </c>
      <c r="E79" t="s">
        <v>745</v>
      </c>
      <c r="F79" s="2">
        <v>6400</v>
      </c>
      <c r="H79" s="13">
        <v>6400</v>
      </c>
      <c r="I79" s="2">
        <f t="shared" si="3"/>
        <v>0</v>
      </c>
    </row>
    <row r="80" spans="1:9" x14ac:dyDescent="0.25">
      <c r="A80" t="s">
        <v>746</v>
      </c>
      <c r="B80" s="1">
        <v>41310</v>
      </c>
      <c r="C80" t="s">
        <v>747</v>
      </c>
      <c r="D80">
        <v>1</v>
      </c>
      <c r="E80" t="s">
        <v>745</v>
      </c>
      <c r="F80" s="2">
        <v>6179.32</v>
      </c>
      <c r="H80" s="13">
        <v>6179.32</v>
      </c>
      <c r="I80" s="2">
        <f t="shared" si="3"/>
        <v>0</v>
      </c>
    </row>
    <row r="81" spans="1:9" x14ac:dyDescent="0.25">
      <c r="A81" t="s">
        <v>748</v>
      </c>
      <c r="B81" s="1">
        <v>41310</v>
      </c>
      <c r="C81" t="s">
        <v>749</v>
      </c>
      <c r="D81">
        <v>1</v>
      </c>
      <c r="E81" t="s">
        <v>745</v>
      </c>
      <c r="F81" s="2">
        <v>1600</v>
      </c>
      <c r="H81" s="13">
        <v>1600</v>
      </c>
      <c r="I81" s="2">
        <f t="shared" si="3"/>
        <v>0</v>
      </c>
    </row>
    <row r="82" spans="1:9" x14ac:dyDescent="0.25">
      <c r="A82" t="s">
        <v>509</v>
      </c>
      <c r="B82" s="1">
        <v>41312</v>
      </c>
      <c r="C82" t="s">
        <v>510</v>
      </c>
      <c r="D82">
        <v>1</v>
      </c>
      <c r="E82" t="s">
        <v>511</v>
      </c>
      <c r="F82" s="17">
        <v>2400</v>
      </c>
      <c r="H82" s="13">
        <v>2400</v>
      </c>
      <c r="I82" s="2">
        <f t="shared" si="3"/>
        <v>0</v>
      </c>
    </row>
    <row r="83" spans="1:9" x14ac:dyDescent="0.25">
      <c r="A83" t="s">
        <v>371</v>
      </c>
      <c r="B83" s="1">
        <v>41333</v>
      </c>
      <c r="C83" t="s">
        <v>372</v>
      </c>
      <c r="D83">
        <v>1</v>
      </c>
      <c r="E83" t="s">
        <v>373</v>
      </c>
      <c r="F83" s="5">
        <v>136.29</v>
      </c>
      <c r="H83" s="14">
        <f>29.8+3.47</f>
        <v>33.270000000000003</v>
      </c>
      <c r="I83" s="25">
        <f>+F83-H83-H84</f>
        <v>0</v>
      </c>
    </row>
    <row r="84" spans="1:9" x14ac:dyDescent="0.25">
      <c r="A84" t="s">
        <v>617</v>
      </c>
      <c r="B84" s="1">
        <v>41320</v>
      </c>
      <c r="C84" t="s">
        <v>618</v>
      </c>
      <c r="D84">
        <v>1</v>
      </c>
      <c r="E84" t="s">
        <v>619</v>
      </c>
      <c r="F84">
        <v>145.6</v>
      </c>
      <c r="H84" s="15">
        <v>103.02</v>
      </c>
    </row>
    <row r="85" spans="1:9" x14ac:dyDescent="0.25">
      <c r="A85" t="s">
        <v>678</v>
      </c>
      <c r="B85" s="1">
        <v>41326</v>
      </c>
      <c r="C85" t="s">
        <v>679</v>
      </c>
      <c r="D85">
        <v>1</v>
      </c>
      <c r="E85" t="s">
        <v>619</v>
      </c>
      <c r="F85">
        <v>351.2</v>
      </c>
      <c r="H85" s="13">
        <v>145.6</v>
      </c>
      <c r="I85" s="25">
        <f>+F84-H85</f>
        <v>0</v>
      </c>
    </row>
    <row r="86" spans="1:9" x14ac:dyDescent="0.25">
      <c r="A86" t="s">
        <v>365</v>
      </c>
      <c r="B86" s="1">
        <v>41333</v>
      </c>
      <c r="C86" t="s">
        <v>300</v>
      </c>
      <c r="D86">
        <v>1</v>
      </c>
      <c r="E86" t="s">
        <v>366</v>
      </c>
      <c r="F86">
        <v>27.59</v>
      </c>
      <c r="H86" s="13">
        <v>351.2</v>
      </c>
      <c r="I86" s="25">
        <f t="shared" ref="I86:I97" si="4">+F85-H86</f>
        <v>0</v>
      </c>
    </row>
    <row r="87" spans="1:9" x14ac:dyDescent="0.25">
      <c r="A87" t="s">
        <v>349</v>
      </c>
      <c r="B87" s="1">
        <v>41333</v>
      </c>
      <c r="C87" t="s">
        <v>300</v>
      </c>
      <c r="D87">
        <v>1</v>
      </c>
      <c r="E87" t="s">
        <v>350</v>
      </c>
      <c r="F87">
        <v>34.479999999999997</v>
      </c>
      <c r="H87" s="13">
        <v>27.59</v>
      </c>
      <c r="I87" s="25">
        <f t="shared" si="4"/>
        <v>0</v>
      </c>
    </row>
    <row r="88" spans="1:9" x14ac:dyDescent="0.25">
      <c r="A88" t="s">
        <v>329</v>
      </c>
      <c r="B88" s="1">
        <v>41333</v>
      </c>
      <c r="C88" t="s">
        <v>300</v>
      </c>
      <c r="D88">
        <v>1</v>
      </c>
      <c r="E88" t="s">
        <v>330</v>
      </c>
      <c r="F88">
        <v>35.72</v>
      </c>
      <c r="H88" s="13">
        <v>34.479999999999997</v>
      </c>
      <c r="I88" s="25">
        <f t="shared" si="4"/>
        <v>0</v>
      </c>
    </row>
    <row r="89" spans="1:9" x14ac:dyDescent="0.25">
      <c r="A89" t="s">
        <v>481</v>
      </c>
      <c r="B89" s="1">
        <v>41306</v>
      </c>
      <c r="C89" t="s">
        <v>482</v>
      </c>
      <c r="D89">
        <v>1</v>
      </c>
      <c r="E89" t="s">
        <v>483</v>
      </c>
      <c r="F89">
        <v>638.99</v>
      </c>
      <c r="H89" s="13">
        <v>35.72</v>
      </c>
      <c r="I89" s="25">
        <f t="shared" si="4"/>
        <v>0</v>
      </c>
    </row>
    <row r="90" spans="1:9" x14ac:dyDescent="0.25">
      <c r="A90" t="s">
        <v>645</v>
      </c>
      <c r="B90" s="1">
        <v>41323</v>
      </c>
      <c r="C90" t="s">
        <v>646</v>
      </c>
      <c r="D90">
        <v>1</v>
      </c>
      <c r="E90" t="s">
        <v>483</v>
      </c>
      <c r="F90">
        <v>504</v>
      </c>
      <c r="H90" s="13">
        <v>638.99</v>
      </c>
      <c r="I90" s="25">
        <f t="shared" si="4"/>
        <v>0</v>
      </c>
    </row>
    <row r="91" spans="1:9" x14ac:dyDescent="0.25">
      <c r="A91" t="s">
        <v>299</v>
      </c>
      <c r="B91" s="1">
        <v>41333</v>
      </c>
      <c r="C91" t="s">
        <v>300</v>
      </c>
      <c r="D91">
        <v>1</v>
      </c>
      <c r="E91" t="s">
        <v>301</v>
      </c>
      <c r="F91">
        <v>34.479999999999997</v>
      </c>
      <c r="H91" s="13">
        <v>504</v>
      </c>
      <c r="I91" s="25">
        <f t="shared" si="4"/>
        <v>0</v>
      </c>
    </row>
    <row r="92" spans="1:9" x14ac:dyDescent="0.25">
      <c r="A92" t="s">
        <v>302</v>
      </c>
      <c r="B92" s="1">
        <v>41333</v>
      </c>
      <c r="C92" t="s">
        <v>300</v>
      </c>
      <c r="D92">
        <v>1</v>
      </c>
      <c r="E92" t="s">
        <v>301</v>
      </c>
      <c r="F92">
        <v>82.76</v>
      </c>
      <c r="H92" s="13">
        <v>34.479999999999997</v>
      </c>
      <c r="I92" s="25">
        <f t="shared" si="4"/>
        <v>0</v>
      </c>
    </row>
    <row r="93" spans="1:9" x14ac:dyDescent="0.25">
      <c r="A93" t="s">
        <v>234</v>
      </c>
      <c r="B93" s="1">
        <v>41333</v>
      </c>
      <c r="C93" t="s">
        <v>235</v>
      </c>
      <c r="D93">
        <v>1</v>
      </c>
      <c r="E93" t="s">
        <v>236</v>
      </c>
      <c r="F93" s="2">
        <v>35299.620000000003</v>
      </c>
      <c r="H93" s="13">
        <v>82.76</v>
      </c>
      <c r="I93" s="25">
        <f t="shared" si="4"/>
        <v>0</v>
      </c>
    </row>
    <row r="94" spans="1:9" x14ac:dyDescent="0.25">
      <c r="A94" t="s">
        <v>327</v>
      </c>
      <c r="B94" s="1">
        <v>41333</v>
      </c>
      <c r="C94" t="s">
        <v>300</v>
      </c>
      <c r="D94">
        <v>1</v>
      </c>
      <c r="E94" t="s">
        <v>328</v>
      </c>
      <c r="F94">
        <v>18.21</v>
      </c>
      <c r="H94" s="13">
        <v>35299.620000000003</v>
      </c>
      <c r="I94" s="25">
        <f t="shared" si="4"/>
        <v>0</v>
      </c>
    </row>
    <row r="95" spans="1:9" x14ac:dyDescent="0.25">
      <c r="A95" t="s">
        <v>346</v>
      </c>
      <c r="B95" s="1">
        <v>41333</v>
      </c>
      <c r="C95" t="s">
        <v>300</v>
      </c>
      <c r="D95">
        <v>1</v>
      </c>
      <c r="E95" t="s">
        <v>328</v>
      </c>
      <c r="F95">
        <v>4.83</v>
      </c>
      <c r="H95" s="13">
        <v>18.21</v>
      </c>
      <c r="I95" s="25">
        <f t="shared" si="4"/>
        <v>0</v>
      </c>
    </row>
    <row r="96" spans="1:9" x14ac:dyDescent="0.25">
      <c r="A96" t="s">
        <v>542</v>
      </c>
      <c r="B96" s="1">
        <v>41314</v>
      </c>
      <c r="C96" t="s">
        <v>543</v>
      </c>
      <c r="D96">
        <v>1</v>
      </c>
      <c r="E96" t="s">
        <v>544</v>
      </c>
      <c r="F96" s="8">
        <v>528</v>
      </c>
      <c r="H96" s="13">
        <v>4.83</v>
      </c>
      <c r="I96" s="25">
        <f t="shared" si="4"/>
        <v>0</v>
      </c>
    </row>
    <row r="97" spans="1:9" x14ac:dyDescent="0.25">
      <c r="A97" t="s">
        <v>198</v>
      </c>
      <c r="B97" s="1">
        <v>41332</v>
      </c>
      <c r="C97" t="s">
        <v>117</v>
      </c>
      <c r="D97">
        <v>1</v>
      </c>
      <c r="E97" t="s">
        <v>199</v>
      </c>
      <c r="F97" s="3">
        <v>49269</v>
      </c>
      <c r="H97" s="13">
        <v>528</v>
      </c>
      <c r="I97" s="25">
        <f t="shared" si="4"/>
        <v>0</v>
      </c>
    </row>
    <row r="98" spans="1:9" x14ac:dyDescent="0.25">
      <c r="A98" t="s">
        <v>77</v>
      </c>
      <c r="B98" s="1">
        <v>41324</v>
      </c>
      <c r="C98" t="s">
        <v>78</v>
      </c>
      <c r="D98">
        <v>1</v>
      </c>
      <c r="E98" t="s">
        <v>79</v>
      </c>
      <c r="F98" s="2">
        <v>44440.29</v>
      </c>
      <c r="H98" s="13">
        <v>44440.29</v>
      </c>
      <c r="I98" s="2">
        <f>+H98-F98</f>
        <v>0</v>
      </c>
    </row>
    <row r="99" spans="1:9" x14ac:dyDescent="0.25">
      <c r="A99" t="s">
        <v>225</v>
      </c>
      <c r="B99" s="1">
        <v>41333</v>
      </c>
      <c r="C99" t="s">
        <v>78</v>
      </c>
      <c r="D99">
        <v>1</v>
      </c>
      <c r="E99" t="s">
        <v>79</v>
      </c>
      <c r="G99" s="2">
        <v>44440.29</v>
      </c>
      <c r="H99" s="13">
        <v>-44440.29</v>
      </c>
      <c r="I99" s="2">
        <f>+G99+H99</f>
        <v>0</v>
      </c>
    </row>
    <row r="100" spans="1:9" x14ac:dyDescent="0.25">
      <c r="A100" t="s">
        <v>222</v>
      </c>
      <c r="B100" s="1">
        <v>41333</v>
      </c>
      <c r="C100" t="s">
        <v>223</v>
      </c>
      <c r="D100">
        <v>1</v>
      </c>
      <c r="E100" t="s">
        <v>224</v>
      </c>
      <c r="F100" s="2">
        <v>44440.29</v>
      </c>
      <c r="H100" s="13">
        <v>44440.29</v>
      </c>
      <c r="I100" s="2">
        <f t="shared" ref="I99:I101" si="5">+H100-F100</f>
        <v>0</v>
      </c>
    </row>
    <row r="101" spans="1:9" x14ac:dyDescent="0.25">
      <c r="A101" t="s">
        <v>116</v>
      </c>
      <c r="B101" s="1">
        <v>41326</v>
      </c>
      <c r="C101" t="s">
        <v>117</v>
      </c>
      <c r="D101">
        <v>1</v>
      </c>
      <c r="E101" t="s">
        <v>118</v>
      </c>
      <c r="F101" s="17">
        <v>49269</v>
      </c>
      <c r="H101" s="13">
        <v>49269</v>
      </c>
      <c r="I101" s="2">
        <f t="shared" si="5"/>
        <v>0</v>
      </c>
    </row>
    <row r="102" spans="1:9" x14ac:dyDescent="0.25">
      <c r="A102" t="s">
        <v>197</v>
      </c>
      <c r="B102" s="1">
        <v>41332</v>
      </c>
      <c r="C102" t="s">
        <v>117</v>
      </c>
      <c r="D102">
        <v>1</v>
      </c>
      <c r="E102" t="s">
        <v>118</v>
      </c>
      <c r="G102" s="3">
        <v>49269</v>
      </c>
      <c r="H102" s="13">
        <v>5985.18</v>
      </c>
      <c r="I102" s="2">
        <f>+H102-F103</f>
        <v>0</v>
      </c>
    </row>
    <row r="103" spans="1:9" x14ac:dyDescent="0.25">
      <c r="A103" t="s">
        <v>565</v>
      </c>
      <c r="B103" s="1">
        <v>41316</v>
      </c>
      <c r="C103" t="s">
        <v>566</v>
      </c>
      <c r="D103">
        <v>1</v>
      </c>
      <c r="E103" t="s">
        <v>567</v>
      </c>
      <c r="F103" s="2">
        <v>5985.18</v>
      </c>
      <c r="H103" s="13">
        <v>24.28</v>
      </c>
      <c r="I103" s="2">
        <f t="shared" ref="I103:I107" si="6">+H103-F104</f>
        <v>0</v>
      </c>
    </row>
    <row r="104" spans="1:9" x14ac:dyDescent="0.25">
      <c r="A104" t="s">
        <v>605</v>
      </c>
      <c r="B104" s="1">
        <v>41320</v>
      </c>
      <c r="C104" t="s">
        <v>606</v>
      </c>
      <c r="D104">
        <v>1</v>
      </c>
      <c r="E104" t="s">
        <v>567</v>
      </c>
      <c r="F104">
        <v>24.28</v>
      </c>
      <c r="H104" s="13">
        <v>5136</v>
      </c>
      <c r="I104" s="2">
        <f t="shared" si="6"/>
        <v>0</v>
      </c>
    </row>
    <row r="105" spans="1:9" x14ac:dyDescent="0.25">
      <c r="A105" t="s">
        <v>607</v>
      </c>
      <c r="B105" s="1">
        <v>41320</v>
      </c>
      <c r="C105" t="s">
        <v>608</v>
      </c>
      <c r="D105">
        <v>1</v>
      </c>
      <c r="E105" t="s">
        <v>567</v>
      </c>
      <c r="F105" s="2">
        <v>5136</v>
      </c>
      <c r="H105" s="13">
        <v>7.57</v>
      </c>
      <c r="I105" s="2">
        <f t="shared" si="6"/>
        <v>0</v>
      </c>
    </row>
    <row r="106" spans="1:9" x14ac:dyDescent="0.25">
      <c r="A106" t="s">
        <v>335</v>
      </c>
      <c r="B106" s="1">
        <v>41333</v>
      </c>
      <c r="C106" t="s">
        <v>300</v>
      </c>
      <c r="D106">
        <v>1</v>
      </c>
      <c r="E106" t="s">
        <v>336</v>
      </c>
      <c r="F106">
        <v>7.57</v>
      </c>
      <c r="H106" s="13">
        <v>12.64</v>
      </c>
      <c r="I106" s="2">
        <f t="shared" si="6"/>
        <v>0</v>
      </c>
    </row>
    <row r="107" spans="1:9" x14ac:dyDescent="0.25">
      <c r="A107" t="s">
        <v>391</v>
      </c>
      <c r="B107" s="1">
        <v>41333</v>
      </c>
      <c r="C107" t="s">
        <v>392</v>
      </c>
      <c r="D107">
        <v>1</v>
      </c>
      <c r="E107" t="s">
        <v>393</v>
      </c>
      <c r="F107">
        <v>12.64</v>
      </c>
      <c r="H107" s="13">
        <v>1660.7</v>
      </c>
      <c r="I107" s="2">
        <f t="shared" si="6"/>
        <v>0</v>
      </c>
    </row>
    <row r="108" spans="1:9" x14ac:dyDescent="0.25">
      <c r="A108" t="s">
        <v>500</v>
      </c>
      <c r="B108" s="1">
        <v>41311</v>
      </c>
      <c r="C108" t="s">
        <v>501</v>
      </c>
      <c r="D108">
        <v>1</v>
      </c>
      <c r="E108" t="s">
        <v>502</v>
      </c>
      <c r="F108" s="17">
        <v>1660.7</v>
      </c>
      <c r="H108" s="14">
        <f>17.94+0.08</f>
        <v>18.02</v>
      </c>
      <c r="I108" s="25">
        <f>+F109-H108-H109</f>
        <v>0</v>
      </c>
    </row>
    <row r="109" spans="1:9" x14ac:dyDescent="0.25">
      <c r="A109" t="s">
        <v>473</v>
      </c>
      <c r="B109" s="1">
        <v>41306</v>
      </c>
      <c r="C109" t="s">
        <v>474</v>
      </c>
      <c r="D109">
        <v>1</v>
      </c>
      <c r="E109" t="s">
        <v>475</v>
      </c>
      <c r="F109" s="5">
        <v>532.5</v>
      </c>
      <c r="H109" s="14">
        <v>514.48</v>
      </c>
      <c r="I109" s="25">
        <f>+F110-H110-H111</f>
        <v>0</v>
      </c>
    </row>
    <row r="110" spans="1:9" x14ac:dyDescent="0.25">
      <c r="A110" t="s">
        <v>655</v>
      </c>
      <c r="B110" s="1">
        <v>41324</v>
      </c>
      <c r="C110" t="s">
        <v>656</v>
      </c>
      <c r="D110">
        <v>1</v>
      </c>
      <c r="E110" t="s">
        <v>475</v>
      </c>
      <c r="F110" s="46">
        <v>93.1</v>
      </c>
      <c r="H110" s="45">
        <v>80</v>
      </c>
    </row>
    <row r="111" spans="1:9" x14ac:dyDescent="0.25">
      <c r="A111" t="s">
        <v>358</v>
      </c>
      <c r="B111" s="1">
        <v>41333</v>
      </c>
      <c r="C111" t="s">
        <v>300</v>
      </c>
      <c r="D111">
        <v>1</v>
      </c>
      <c r="E111" t="s">
        <v>359</v>
      </c>
      <c r="F111">
        <v>72</v>
      </c>
      <c r="H111" s="21">
        <v>13.1</v>
      </c>
    </row>
    <row r="112" spans="1:9" x14ac:dyDescent="0.25">
      <c r="A112" t="s">
        <v>355</v>
      </c>
      <c r="B112" s="1">
        <v>41333</v>
      </c>
      <c r="C112" t="s">
        <v>300</v>
      </c>
      <c r="D112">
        <v>1</v>
      </c>
      <c r="E112" t="s">
        <v>356</v>
      </c>
      <c r="F112">
        <v>72</v>
      </c>
      <c r="H112" s="13">
        <v>72</v>
      </c>
    </row>
    <row r="113" spans="1:8" x14ac:dyDescent="0.25">
      <c r="A113" t="s">
        <v>357</v>
      </c>
      <c r="B113" s="1">
        <v>41333</v>
      </c>
      <c r="C113" t="s">
        <v>300</v>
      </c>
      <c r="D113">
        <v>1</v>
      </c>
      <c r="E113" t="s">
        <v>356</v>
      </c>
      <c r="F113">
        <v>72</v>
      </c>
      <c r="H113" s="13">
        <v>72</v>
      </c>
    </row>
    <row r="114" spans="1:8" x14ac:dyDescent="0.25">
      <c r="A114" t="s">
        <v>557</v>
      </c>
      <c r="B114" s="1">
        <v>41316</v>
      </c>
      <c r="C114" t="s">
        <v>558</v>
      </c>
      <c r="D114">
        <v>2</v>
      </c>
      <c r="E114" t="s">
        <v>559</v>
      </c>
      <c r="F114" s="2">
        <v>1119.98</v>
      </c>
      <c r="H114" s="13">
        <v>72</v>
      </c>
    </row>
    <row r="115" spans="1:8" x14ac:dyDescent="0.25">
      <c r="A115" t="s">
        <v>642</v>
      </c>
      <c r="B115" s="1">
        <v>41321</v>
      </c>
      <c r="C115" t="s">
        <v>643</v>
      </c>
      <c r="D115">
        <v>1</v>
      </c>
      <c r="E115" t="s">
        <v>644</v>
      </c>
      <c r="F115" s="2">
        <v>2093.83</v>
      </c>
      <c r="H115" s="13">
        <v>1119.98</v>
      </c>
    </row>
    <row r="116" spans="1:8" x14ac:dyDescent="0.25">
      <c r="A116" t="s">
        <v>576</v>
      </c>
      <c r="B116" s="1">
        <v>41319</v>
      </c>
      <c r="C116" t="s">
        <v>577</v>
      </c>
      <c r="D116">
        <v>1</v>
      </c>
      <c r="E116" t="s">
        <v>578</v>
      </c>
      <c r="F116" s="2">
        <v>4000</v>
      </c>
      <c r="H116" s="13">
        <v>2093.83</v>
      </c>
    </row>
    <row r="117" spans="1:8" x14ac:dyDescent="0.25">
      <c r="A117" t="s">
        <v>462</v>
      </c>
      <c r="B117" s="1">
        <v>41316</v>
      </c>
      <c r="C117" t="s">
        <v>463</v>
      </c>
      <c r="D117">
        <v>1</v>
      </c>
      <c r="E117" t="s">
        <v>464</v>
      </c>
      <c r="F117" s="2">
        <v>23837.65</v>
      </c>
      <c r="H117" s="13">
        <v>4000</v>
      </c>
    </row>
    <row r="118" spans="1:8" x14ac:dyDescent="0.25">
      <c r="A118" t="s">
        <v>465</v>
      </c>
      <c r="B118" s="1">
        <v>41316</v>
      </c>
      <c r="C118" t="s">
        <v>466</v>
      </c>
      <c r="D118">
        <v>1</v>
      </c>
      <c r="E118" t="s">
        <v>467</v>
      </c>
      <c r="F118" s="2">
        <v>35756.06</v>
      </c>
      <c r="H118" s="13">
        <v>23837.65</v>
      </c>
    </row>
    <row r="119" spans="1:8" x14ac:dyDescent="0.25">
      <c r="A119" t="s">
        <v>649</v>
      </c>
      <c r="B119" s="1">
        <v>41324</v>
      </c>
      <c r="C119" t="s">
        <v>650</v>
      </c>
      <c r="D119">
        <v>1</v>
      </c>
      <c r="E119" t="s">
        <v>651</v>
      </c>
      <c r="F119">
        <v>303.45</v>
      </c>
      <c r="H119" s="13">
        <v>35756.06</v>
      </c>
    </row>
    <row r="120" spans="1:8" x14ac:dyDescent="0.25">
      <c r="A120" t="s">
        <v>586</v>
      </c>
      <c r="B120" s="1">
        <v>41320</v>
      </c>
      <c r="C120" t="s">
        <v>587</v>
      </c>
      <c r="D120">
        <v>1</v>
      </c>
      <c r="E120" t="s">
        <v>588</v>
      </c>
      <c r="F120">
        <v>164.64</v>
      </c>
      <c r="H120" s="13">
        <v>303.45</v>
      </c>
    </row>
    <row r="121" spans="1:8" x14ac:dyDescent="0.25">
      <c r="A121" t="s">
        <v>369</v>
      </c>
      <c r="B121" s="1">
        <v>41333</v>
      </c>
      <c r="C121" t="s">
        <v>300</v>
      </c>
      <c r="D121">
        <v>1</v>
      </c>
      <c r="E121" t="s">
        <v>370</v>
      </c>
      <c r="F121">
        <v>12</v>
      </c>
      <c r="H121" s="13">
        <v>164.64</v>
      </c>
    </row>
    <row r="122" spans="1:8" x14ac:dyDescent="0.25">
      <c r="A122" t="s">
        <v>379</v>
      </c>
      <c r="B122" s="1">
        <v>41333</v>
      </c>
      <c r="C122" t="s">
        <v>380</v>
      </c>
      <c r="D122">
        <v>1</v>
      </c>
      <c r="E122" t="s">
        <v>381</v>
      </c>
      <c r="F122">
        <v>12</v>
      </c>
      <c r="H122" s="13">
        <v>12</v>
      </c>
    </row>
    <row r="123" spans="1:8" x14ac:dyDescent="0.25">
      <c r="A123" t="s">
        <v>701</v>
      </c>
      <c r="B123" s="1">
        <v>41330</v>
      </c>
      <c r="C123" t="s">
        <v>702</v>
      </c>
      <c r="D123">
        <v>1</v>
      </c>
      <c r="E123" t="s">
        <v>703</v>
      </c>
      <c r="F123">
        <v>164.48</v>
      </c>
      <c r="H123" s="13">
        <v>12</v>
      </c>
    </row>
    <row r="124" spans="1:8" x14ac:dyDescent="0.25">
      <c r="A124" t="s">
        <v>671</v>
      </c>
      <c r="B124" s="1">
        <v>41325</v>
      </c>
      <c r="C124" t="s">
        <v>672</v>
      </c>
      <c r="D124">
        <v>2</v>
      </c>
      <c r="E124" t="s">
        <v>673</v>
      </c>
      <c r="F124">
        <v>288</v>
      </c>
      <c r="H124" s="13">
        <v>164.48</v>
      </c>
    </row>
    <row r="125" spans="1:8" x14ac:dyDescent="0.25">
      <c r="A125" t="s">
        <v>691</v>
      </c>
      <c r="B125" s="1">
        <v>41327</v>
      </c>
      <c r="C125" t="s">
        <v>692</v>
      </c>
      <c r="D125">
        <v>1</v>
      </c>
      <c r="E125" t="s">
        <v>693</v>
      </c>
      <c r="F125" s="2">
        <v>2464.8000000000002</v>
      </c>
      <c r="H125" s="13">
        <v>288</v>
      </c>
    </row>
    <row r="126" spans="1:8" x14ac:dyDescent="0.25">
      <c r="A126" t="s">
        <v>51</v>
      </c>
      <c r="B126" s="1">
        <v>41318</v>
      </c>
      <c r="C126" t="s">
        <v>52</v>
      </c>
      <c r="D126">
        <v>1</v>
      </c>
      <c r="E126" t="s">
        <v>53</v>
      </c>
      <c r="F126" s="2">
        <v>33874.43</v>
      </c>
      <c r="H126" s="13">
        <v>2464.8000000000002</v>
      </c>
    </row>
    <row r="127" spans="1:8" x14ac:dyDescent="0.25">
      <c r="A127" t="s">
        <v>492</v>
      </c>
      <c r="B127" s="1">
        <v>41311</v>
      </c>
      <c r="C127" t="s">
        <v>493</v>
      </c>
      <c r="D127">
        <v>1</v>
      </c>
      <c r="E127" t="s">
        <v>494</v>
      </c>
      <c r="F127">
        <v>20.14</v>
      </c>
      <c r="H127" s="13">
        <v>33874.43</v>
      </c>
    </row>
    <row r="128" spans="1:8" x14ac:dyDescent="0.25">
      <c r="A128" t="s">
        <v>103</v>
      </c>
      <c r="B128" s="1">
        <v>41324</v>
      </c>
      <c r="C128" t="s">
        <v>104</v>
      </c>
      <c r="D128">
        <v>1</v>
      </c>
      <c r="E128" t="s">
        <v>105</v>
      </c>
      <c r="F128">
        <v>246.56</v>
      </c>
      <c r="H128" s="13">
        <v>20.14</v>
      </c>
    </row>
    <row r="129" spans="1:8" x14ac:dyDescent="0.25">
      <c r="A129" t="s">
        <v>162</v>
      </c>
      <c r="B129" s="1">
        <v>41331</v>
      </c>
      <c r="C129" t="s">
        <v>163</v>
      </c>
      <c r="D129">
        <v>1</v>
      </c>
      <c r="E129" t="s">
        <v>164</v>
      </c>
      <c r="F129">
        <v>32.83</v>
      </c>
      <c r="H129" s="13">
        <v>246.56</v>
      </c>
    </row>
    <row r="130" spans="1:8" x14ac:dyDescent="0.25">
      <c r="A130" t="s">
        <v>277</v>
      </c>
      <c r="B130" s="1">
        <v>41333</v>
      </c>
      <c r="C130" t="s">
        <v>278</v>
      </c>
      <c r="D130">
        <v>1</v>
      </c>
      <c r="E130" t="s">
        <v>279</v>
      </c>
      <c r="F130">
        <v>62.4</v>
      </c>
      <c r="H130" s="13">
        <v>32.83</v>
      </c>
    </row>
    <row r="131" spans="1:8" x14ac:dyDescent="0.25">
      <c r="A131" t="s">
        <v>268</v>
      </c>
      <c r="B131" s="1">
        <v>41333</v>
      </c>
      <c r="C131" t="s">
        <v>269</v>
      </c>
      <c r="D131">
        <v>1</v>
      </c>
      <c r="E131" t="s">
        <v>270</v>
      </c>
      <c r="F131" s="2">
        <v>1370.01</v>
      </c>
      <c r="H131" s="13">
        <v>62.4</v>
      </c>
    </row>
    <row r="132" spans="1:8" x14ac:dyDescent="0.25">
      <c r="A132" t="s">
        <v>265</v>
      </c>
      <c r="B132" s="1">
        <v>41333</v>
      </c>
      <c r="C132" t="s">
        <v>266</v>
      </c>
      <c r="D132">
        <v>1</v>
      </c>
      <c r="E132" t="s">
        <v>267</v>
      </c>
      <c r="F132" s="2">
        <v>1636.41</v>
      </c>
      <c r="H132" s="13">
        <v>1370.01</v>
      </c>
    </row>
    <row r="133" spans="1:8" x14ac:dyDescent="0.25">
      <c r="A133" t="s">
        <v>636</v>
      </c>
      <c r="B133" s="1">
        <v>41321</v>
      </c>
      <c r="C133" t="s">
        <v>637</v>
      </c>
      <c r="D133">
        <v>1</v>
      </c>
      <c r="E133" t="s">
        <v>638</v>
      </c>
      <c r="F133" s="2">
        <v>3398.77</v>
      </c>
      <c r="H133" s="13">
        <v>1636.41</v>
      </c>
    </row>
    <row r="134" spans="1:8" x14ac:dyDescent="0.25">
      <c r="A134" t="s">
        <v>296</v>
      </c>
      <c r="B134" s="1">
        <v>41333</v>
      </c>
      <c r="C134" t="s">
        <v>297</v>
      </c>
      <c r="D134">
        <v>1</v>
      </c>
      <c r="E134" t="s">
        <v>298</v>
      </c>
      <c r="F134">
        <v>113.56</v>
      </c>
      <c r="H134" s="13">
        <v>3398.77</v>
      </c>
    </row>
    <row r="135" spans="1:8" x14ac:dyDescent="0.25">
      <c r="A135" t="s">
        <v>140</v>
      </c>
      <c r="B135" s="1">
        <v>41330</v>
      </c>
      <c r="C135" t="s">
        <v>141</v>
      </c>
      <c r="D135">
        <v>1</v>
      </c>
      <c r="E135" t="s">
        <v>142</v>
      </c>
      <c r="F135">
        <v>161.52000000000001</v>
      </c>
      <c r="H135" s="13">
        <v>113.56</v>
      </c>
    </row>
    <row r="136" spans="1:8" x14ac:dyDescent="0.25">
      <c r="A136" t="s">
        <v>602</v>
      </c>
      <c r="B136" s="1">
        <v>41320</v>
      </c>
      <c r="C136" t="s">
        <v>603</v>
      </c>
      <c r="D136">
        <v>1</v>
      </c>
      <c r="E136" t="s">
        <v>604</v>
      </c>
      <c r="F136">
        <v>48.64</v>
      </c>
      <c r="H136" s="13">
        <v>161.52000000000001</v>
      </c>
    </row>
    <row r="137" spans="1:8" x14ac:dyDescent="0.25">
      <c r="A137" t="s">
        <v>657</v>
      </c>
      <c r="B137" s="1">
        <v>41324</v>
      </c>
      <c r="C137" t="s">
        <v>658</v>
      </c>
      <c r="D137">
        <v>1</v>
      </c>
      <c r="E137" t="s">
        <v>659</v>
      </c>
      <c r="F137" s="2">
        <v>42758.62</v>
      </c>
      <c r="H137" s="13">
        <v>48.64</v>
      </c>
    </row>
    <row r="138" spans="1:8" x14ac:dyDescent="0.25">
      <c r="A138" t="s">
        <v>252</v>
      </c>
      <c r="B138" s="1">
        <v>41306</v>
      </c>
      <c r="C138" t="s">
        <v>253</v>
      </c>
      <c r="D138">
        <v>1</v>
      </c>
      <c r="E138" t="s">
        <v>254</v>
      </c>
      <c r="F138" s="2">
        <v>17142.86</v>
      </c>
      <c r="H138" s="13">
        <v>42758.62</v>
      </c>
    </row>
    <row r="139" spans="1:8" x14ac:dyDescent="0.25">
      <c r="A139" t="s">
        <v>68</v>
      </c>
      <c r="B139" s="1">
        <v>41321</v>
      </c>
      <c r="C139" t="s">
        <v>69</v>
      </c>
      <c r="D139">
        <v>1</v>
      </c>
      <c r="E139" t="s">
        <v>70</v>
      </c>
      <c r="F139" s="2">
        <v>1575.08</v>
      </c>
      <c r="H139" s="13">
        <v>17142.86</v>
      </c>
    </row>
    <row r="140" spans="1:8" x14ac:dyDescent="0.25">
      <c r="A140" t="s">
        <v>37</v>
      </c>
      <c r="B140" s="1">
        <v>41317</v>
      </c>
      <c r="C140" t="s">
        <v>38</v>
      </c>
      <c r="D140">
        <v>1</v>
      </c>
      <c r="E140" t="s">
        <v>39</v>
      </c>
      <c r="F140">
        <v>296.52999999999997</v>
      </c>
      <c r="H140" s="13">
        <v>1575.08</v>
      </c>
    </row>
    <row r="141" spans="1:8" x14ac:dyDescent="0.25">
      <c r="A141" t="s">
        <v>255</v>
      </c>
      <c r="B141" s="1">
        <v>41306</v>
      </c>
      <c r="C141" t="s">
        <v>256</v>
      </c>
      <c r="D141">
        <v>1</v>
      </c>
      <c r="E141" t="s">
        <v>257</v>
      </c>
      <c r="F141" s="2">
        <v>17142.86</v>
      </c>
      <c r="H141" s="13">
        <v>296.52999999999997</v>
      </c>
    </row>
    <row r="142" spans="1:8" x14ac:dyDescent="0.25">
      <c r="A142" t="s">
        <v>734</v>
      </c>
      <c r="B142" s="1">
        <v>41333</v>
      </c>
      <c r="C142" t="s">
        <v>735</v>
      </c>
      <c r="D142">
        <v>1</v>
      </c>
      <c r="E142" t="s">
        <v>736</v>
      </c>
      <c r="F142" s="2">
        <v>79382.17</v>
      </c>
      <c r="H142" s="13">
        <v>17142.86</v>
      </c>
    </row>
    <row r="143" spans="1:8" x14ac:dyDescent="0.25">
      <c r="A143" t="s">
        <v>258</v>
      </c>
      <c r="B143" s="1">
        <v>41319</v>
      </c>
      <c r="C143" t="s">
        <v>259</v>
      </c>
      <c r="D143">
        <v>1</v>
      </c>
      <c r="E143" t="s">
        <v>260</v>
      </c>
      <c r="F143" s="2">
        <v>4106.88</v>
      </c>
      <c r="H143" s="13">
        <v>79382.17</v>
      </c>
    </row>
    <row r="144" spans="1:8" x14ac:dyDescent="0.25">
      <c r="A144" t="s">
        <v>261</v>
      </c>
      <c r="B144" s="1">
        <v>41326</v>
      </c>
      <c r="C144" t="s">
        <v>262</v>
      </c>
      <c r="D144">
        <v>1</v>
      </c>
      <c r="E144" t="s">
        <v>260</v>
      </c>
      <c r="F144">
        <v>254.02</v>
      </c>
      <c r="H144" s="13">
        <v>4106.88</v>
      </c>
    </row>
    <row r="145" spans="1:8" x14ac:dyDescent="0.25">
      <c r="A145" t="s">
        <v>263</v>
      </c>
      <c r="B145" s="1">
        <v>41326</v>
      </c>
      <c r="C145" t="s">
        <v>264</v>
      </c>
      <c r="D145">
        <v>1</v>
      </c>
      <c r="E145" t="s">
        <v>260</v>
      </c>
      <c r="F145">
        <v>571.38</v>
      </c>
      <c r="H145" s="13">
        <v>254.02</v>
      </c>
    </row>
    <row r="146" spans="1:8" x14ac:dyDescent="0.25">
      <c r="A146" t="s">
        <v>539</v>
      </c>
      <c r="B146" s="1">
        <v>41314</v>
      </c>
      <c r="C146" t="s">
        <v>540</v>
      </c>
      <c r="D146">
        <v>1</v>
      </c>
      <c r="E146" t="s">
        <v>541</v>
      </c>
      <c r="F146" s="2">
        <v>1971.3</v>
      </c>
      <c r="H146" s="13">
        <v>571.38</v>
      </c>
    </row>
    <row r="147" spans="1:8" x14ac:dyDescent="0.25">
      <c r="A147" t="s">
        <v>554</v>
      </c>
      <c r="B147" s="1">
        <v>41316</v>
      </c>
      <c r="C147" t="s">
        <v>555</v>
      </c>
      <c r="D147">
        <v>1</v>
      </c>
      <c r="E147" t="s">
        <v>556</v>
      </c>
      <c r="F147">
        <v>144.68</v>
      </c>
      <c r="H147" s="13">
        <v>1971.3</v>
      </c>
    </row>
    <row r="148" spans="1:8" x14ac:dyDescent="0.25">
      <c r="A148" t="s">
        <v>591</v>
      </c>
      <c r="B148" s="1">
        <v>41320</v>
      </c>
      <c r="C148" t="s">
        <v>592</v>
      </c>
      <c r="D148">
        <v>1</v>
      </c>
      <c r="E148" t="s">
        <v>593</v>
      </c>
      <c r="F148" s="2">
        <v>3296</v>
      </c>
      <c r="H148" s="13">
        <v>144.68</v>
      </c>
    </row>
    <row r="149" spans="1:8" x14ac:dyDescent="0.25">
      <c r="A149" t="s">
        <v>726</v>
      </c>
      <c r="B149" s="1">
        <v>41324</v>
      </c>
      <c r="C149" t="s">
        <v>727</v>
      </c>
      <c r="D149">
        <v>1</v>
      </c>
      <c r="E149" t="s">
        <v>728</v>
      </c>
      <c r="F149" s="17">
        <v>3038.4</v>
      </c>
      <c r="H149" s="13">
        <v>3296</v>
      </c>
    </row>
    <row r="150" spans="1:8" x14ac:dyDescent="0.25">
      <c r="A150" t="s">
        <v>283</v>
      </c>
      <c r="B150" s="1">
        <v>41333</v>
      </c>
      <c r="C150" t="s">
        <v>284</v>
      </c>
      <c r="D150">
        <v>1</v>
      </c>
      <c r="E150" t="s">
        <v>285</v>
      </c>
      <c r="F150" s="5">
        <v>91.96</v>
      </c>
      <c r="H150" s="13">
        <v>3038.4</v>
      </c>
    </row>
    <row r="151" spans="1:8" x14ac:dyDescent="0.25">
      <c r="A151" t="s">
        <v>625</v>
      </c>
      <c r="B151" s="1">
        <v>41320</v>
      </c>
      <c r="C151" t="s">
        <v>626</v>
      </c>
      <c r="D151">
        <v>1</v>
      </c>
      <c r="E151" t="s">
        <v>627</v>
      </c>
      <c r="F151">
        <v>295.2</v>
      </c>
      <c r="H151" s="14">
        <v>8.9700000000000006</v>
      </c>
    </row>
    <row r="152" spans="1:8" x14ac:dyDescent="0.25">
      <c r="A152" t="s">
        <v>367</v>
      </c>
      <c r="B152" s="1">
        <v>41333</v>
      </c>
      <c r="C152" t="s">
        <v>300</v>
      </c>
      <c r="D152">
        <v>1</v>
      </c>
      <c r="E152" t="s">
        <v>368</v>
      </c>
      <c r="F152">
        <v>14.52</v>
      </c>
      <c r="H152" s="15">
        <v>53.38</v>
      </c>
    </row>
    <row r="153" spans="1:8" x14ac:dyDescent="0.25">
      <c r="A153" t="s">
        <v>333</v>
      </c>
      <c r="B153" s="1">
        <v>41333</v>
      </c>
      <c r="C153" t="s">
        <v>300</v>
      </c>
      <c r="D153">
        <v>1</v>
      </c>
      <c r="E153" t="s">
        <v>334</v>
      </c>
      <c r="F153">
        <v>27.5</v>
      </c>
      <c r="H153" s="14">
        <v>29.61</v>
      </c>
    </row>
    <row r="154" spans="1:8" x14ac:dyDescent="0.25">
      <c r="A154" t="s">
        <v>376</v>
      </c>
      <c r="B154" s="1">
        <v>41333</v>
      </c>
      <c r="C154" t="s">
        <v>377</v>
      </c>
      <c r="D154">
        <v>1</v>
      </c>
      <c r="E154" t="s">
        <v>378</v>
      </c>
      <c r="F154">
        <v>54.8</v>
      </c>
      <c r="H154" s="13">
        <v>295.2</v>
      </c>
    </row>
    <row r="155" spans="1:8" x14ac:dyDescent="0.25">
      <c r="A155" t="s">
        <v>397</v>
      </c>
      <c r="B155" s="1">
        <v>41333</v>
      </c>
      <c r="C155" t="s">
        <v>398</v>
      </c>
      <c r="D155">
        <v>1</v>
      </c>
      <c r="E155" t="s">
        <v>378</v>
      </c>
      <c r="F155">
        <v>50.4</v>
      </c>
      <c r="H155" s="13">
        <v>14.52</v>
      </c>
    </row>
    <row r="156" spans="1:8" x14ac:dyDescent="0.25">
      <c r="A156" t="s">
        <v>596</v>
      </c>
      <c r="B156" s="1">
        <v>41320</v>
      </c>
      <c r="C156" t="s">
        <v>597</v>
      </c>
      <c r="D156">
        <v>1</v>
      </c>
      <c r="E156" t="s">
        <v>598</v>
      </c>
      <c r="F156">
        <v>660.73</v>
      </c>
      <c r="H156" s="13">
        <v>27.5</v>
      </c>
    </row>
    <row r="157" spans="1:8" x14ac:dyDescent="0.25">
      <c r="A157" t="s">
        <v>388</v>
      </c>
      <c r="B157" s="1">
        <v>41333</v>
      </c>
      <c r="C157" t="s">
        <v>389</v>
      </c>
      <c r="D157">
        <v>1</v>
      </c>
      <c r="E157" t="s">
        <v>390</v>
      </c>
      <c r="F157">
        <v>42.76</v>
      </c>
      <c r="H157" s="13">
        <v>54.8</v>
      </c>
    </row>
    <row r="158" spans="1:8" x14ac:dyDescent="0.25">
      <c r="A158" t="s">
        <v>353</v>
      </c>
      <c r="B158" s="1">
        <v>41333</v>
      </c>
      <c r="C158" t="s">
        <v>300</v>
      </c>
      <c r="D158">
        <v>1</v>
      </c>
      <c r="E158" t="s">
        <v>354</v>
      </c>
      <c r="F158">
        <v>27.59</v>
      </c>
      <c r="H158" s="13">
        <v>50.4</v>
      </c>
    </row>
    <row r="159" spans="1:8" x14ac:dyDescent="0.25">
      <c r="A159" t="s">
        <v>382</v>
      </c>
      <c r="B159" s="1">
        <v>41333</v>
      </c>
      <c r="C159" t="s">
        <v>383</v>
      </c>
      <c r="D159">
        <v>1</v>
      </c>
      <c r="E159" t="s">
        <v>384</v>
      </c>
      <c r="F159">
        <v>8</v>
      </c>
      <c r="H159" s="13">
        <v>660.73</v>
      </c>
    </row>
    <row r="160" spans="1:8" x14ac:dyDescent="0.25">
      <c r="A160" t="s">
        <v>631</v>
      </c>
      <c r="B160" s="1">
        <v>41320</v>
      </c>
      <c r="C160" t="s">
        <v>632</v>
      </c>
      <c r="D160">
        <v>1</v>
      </c>
      <c r="E160" t="s">
        <v>633</v>
      </c>
      <c r="F160">
        <v>678.56</v>
      </c>
      <c r="H160" s="13">
        <v>42.76</v>
      </c>
    </row>
    <row r="161" spans="1:8" x14ac:dyDescent="0.25">
      <c r="A161" t="s">
        <v>599</v>
      </c>
      <c r="B161" s="1">
        <v>41320</v>
      </c>
      <c r="C161" t="s">
        <v>600</v>
      </c>
      <c r="D161">
        <v>1</v>
      </c>
      <c r="E161" t="s">
        <v>601</v>
      </c>
      <c r="F161">
        <v>219.36</v>
      </c>
      <c r="H161" s="13">
        <v>27.59</v>
      </c>
    </row>
    <row r="162" spans="1:8" x14ac:dyDescent="0.25">
      <c r="A162" t="s">
        <v>503</v>
      </c>
      <c r="B162" s="1">
        <v>41311</v>
      </c>
      <c r="C162" t="s">
        <v>504</v>
      </c>
      <c r="D162">
        <v>1</v>
      </c>
      <c r="E162" t="s">
        <v>505</v>
      </c>
      <c r="F162">
        <v>560</v>
      </c>
      <c r="H162" s="13">
        <v>8</v>
      </c>
    </row>
    <row r="163" spans="1:8" x14ac:dyDescent="0.25">
      <c r="A163" t="s">
        <v>737</v>
      </c>
      <c r="B163" s="1">
        <v>41323</v>
      </c>
      <c r="C163" t="s">
        <v>738</v>
      </c>
      <c r="D163">
        <v>1</v>
      </c>
      <c r="E163" t="s">
        <v>739</v>
      </c>
      <c r="F163">
        <v>103.92</v>
      </c>
      <c r="H163" s="13">
        <v>678.56</v>
      </c>
    </row>
    <row r="164" spans="1:8" x14ac:dyDescent="0.25">
      <c r="A164" t="s">
        <v>652</v>
      </c>
      <c r="B164" s="1">
        <v>41324</v>
      </c>
      <c r="C164" t="s">
        <v>653</v>
      </c>
      <c r="D164">
        <v>1</v>
      </c>
      <c r="E164" t="s">
        <v>654</v>
      </c>
      <c r="F164">
        <v>480</v>
      </c>
      <c r="H164" s="13">
        <v>219.36</v>
      </c>
    </row>
    <row r="165" spans="1:8" x14ac:dyDescent="0.25">
      <c r="A165" t="s">
        <v>347</v>
      </c>
      <c r="B165" s="1">
        <v>41333</v>
      </c>
      <c r="C165" t="s">
        <v>300</v>
      </c>
      <c r="D165">
        <v>1</v>
      </c>
      <c r="E165" t="s">
        <v>348</v>
      </c>
      <c r="F165">
        <v>19.93</v>
      </c>
      <c r="H165" s="13">
        <v>560</v>
      </c>
    </row>
    <row r="166" spans="1:8" x14ac:dyDescent="0.25">
      <c r="A166" t="s">
        <v>497</v>
      </c>
      <c r="B166" s="1">
        <v>41311</v>
      </c>
      <c r="C166" t="s">
        <v>498</v>
      </c>
      <c r="D166">
        <v>2</v>
      </c>
      <c r="E166" t="s">
        <v>499</v>
      </c>
      <c r="F166">
        <v>896</v>
      </c>
      <c r="H166" s="13">
        <v>103.92</v>
      </c>
    </row>
    <row r="167" spans="1:8" x14ac:dyDescent="0.25">
      <c r="A167" t="s">
        <v>560</v>
      </c>
      <c r="B167" s="1">
        <v>41316</v>
      </c>
      <c r="C167" t="s">
        <v>561</v>
      </c>
      <c r="D167">
        <v>2</v>
      </c>
      <c r="E167" t="s">
        <v>562</v>
      </c>
      <c r="F167">
        <v>400</v>
      </c>
      <c r="H167" s="13">
        <v>480</v>
      </c>
    </row>
    <row r="168" spans="1:8" x14ac:dyDescent="0.25">
      <c r="A168" t="s">
        <v>563</v>
      </c>
      <c r="B168" s="1">
        <v>41316</v>
      </c>
      <c r="C168" t="s">
        <v>564</v>
      </c>
      <c r="D168">
        <v>1</v>
      </c>
      <c r="E168" t="s">
        <v>562</v>
      </c>
      <c r="F168" s="2">
        <v>2428</v>
      </c>
      <c r="H168" s="13">
        <v>19.93</v>
      </c>
    </row>
    <row r="169" spans="1:8" x14ac:dyDescent="0.25">
      <c r="A169" t="s">
        <v>615</v>
      </c>
      <c r="B169" s="1">
        <v>41320</v>
      </c>
      <c r="C169" t="s">
        <v>616</v>
      </c>
      <c r="D169">
        <v>1</v>
      </c>
      <c r="E169" t="s">
        <v>562</v>
      </c>
      <c r="F169" s="8">
        <v>320</v>
      </c>
      <c r="H169" s="13">
        <v>896</v>
      </c>
    </row>
    <row r="170" spans="1:8" x14ac:dyDescent="0.25">
      <c r="A170" t="s">
        <v>531</v>
      </c>
      <c r="B170" s="1">
        <v>41314</v>
      </c>
      <c r="C170" t="s">
        <v>532</v>
      </c>
      <c r="D170">
        <v>1</v>
      </c>
      <c r="E170" t="s">
        <v>533</v>
      </c>
      <c r="F170" s="5">
        <v>965.52</v>
      </c>
      <c r="H170" s="13">
        <v>400</v>
      </c>
    </row>
    <row r="171" spans="1:8" x14ac:dyDescent="0.25">
      <c r="A171" t="s">
        <v>571</v>
      </c>
      <c r="B171" s="1">
        <v>41316</v>
      </c>
      <c r="C171" t="s">
        <v>572</v>
      </c>
      <c r="D171">
        <v>1</v>
      </c>
      <c r="E171" t="s">
        <v>573</v>
      </c>
      <c r="F171">
        <v>74.17</v>
      </c>
      <c r="H171" s="13">
        <v>2428</v>
      </c>
    </row>
    <row r="172" spans="1:8" x14ac:dyDescent="0.25">
      <c r="A172" t="s">
        <v>239</v>
      </c>
      <c r="B172" s="1">
        <v>41333</v>
      </c>
      <c r="C172" t="s">
        <v>240</v>
      </c>
      <c r="D172">
        <v>1</v>
      </c>
      <c r="E172" t="s">
        <v>241</v>
      </c>
      <c r="F172" s="2">
        <v>52882.03</v>
      </c>
      <c r="H172" s="13">
        <v>320</v>
      </c>
    </row>
    <row r="173" spans="1:8" x14ac:dyDescent="0.25">
      <c r="A173" t="s">
        <v>100</v>
      </c>
      <c r="B173" s="1">
        <v>41325</v>
      </c>
      <c r="C173" t="s">
        <v>101</v>
      </c>
      <c r="D173">
        <v>1</v>
      </c>
      <c r="E173" t="s">
        <v>102</v>
      </c>
      <c r="F173" s="2">
        <v>33874.43</v>
      </c>
      <c r="H173" s="14">
        <v>225.73</v>
      </c>
    </row>
    <row r="174" spans="1:8" x14ac:dyDescent="0.25">
      <c r="A174" t="s">
        <v>65</v>
      </c>
      <c r="B174" s="1">
        <v>41320</v>
      </c>
      <c r="C174" t="s">
        <v>66</v>
      </c>
      <c r="D174">
        <v>1</v>
      </c>
      <c r="E174" t="s">
        <v>67</v>
      </c>
      <c r="F174" s="2">
        <v>26863.64</v>
      </c>
      <c r="H174" s="15">
        <v>60.09</v>
      </c>
    </row>
    <row r="175" spans="1:8" x14ac:dyDescent="0.25">
      <c r="A175" t="s">
        <v>62</v>
      </c>
      <c r="B175" s="1">
        <v>41319</v>
      </c>
      <c r="C175" t="s">
        <v>63</v>
      </c>
      <c r="D175">
        <v>1</v>
      </c>
      <c r="E175" t="s">
        <v>64</v>
      </c>
      <c r="F175" s="2">
        <v>32860.71</v>
      </c>
      <c r="H175" s="14">
        <v>480.25</v>
      </c>
    </row>
    <row r="176" spans="1:8" x14ac:dyDescent="0.25">
      <c r="A176" t="s">
        <v>97</v>
      </c>
      <c r="B176" s="1">
        <v>41325</v>
      </c>
      <c r="C176" t="s">
        <v>98</v>
      </c>
      <c r="D176">
        <v>1</v>
      </c>
      <c r="E176" t="s">
        <v>99</v>
      </c>
      <c r="F176" s="2">
        <v>33874.43</v>
      </c>
      <c r="H176" s="14">
        <v>199.45</v>
      </c>
    </row>
    <row r="177" spans="1:8" x14ac:dyDescent="0.25">
      <c r="A177" t="s">
        <v>628</v>
      </c>
      <c r="B177" s="1">
        <v>41320</v>
      </c>
      <c r="C177" t="s">
        <v>629</v>
      </c>
      <c r="D177">
        <v>2</v>
      </c>
      <c r="E177" t="s">
        <v>630</v>
      </c>
      <c r="F177">
        <v>224</v>
      </c>
      <c r="H177" s="13">
        <v>74.17</v>
      </c>
    </row>
    <row r="178" spans="1:8" x14ac:dyDescent="0.25">
      <c r="A178" t="s">
        <v>536</v>
      </c>
      <c r="B178" s="1">
        <v>41314</v>
      </c>
      <c r="C178" t="s">
        <v>537</v>
      </c>
      <c r="D178">
        <v>1</v>
      </c>
      <c r="E178" t="s">
        <v>538</v>
      </c>
      <c r="F178" s="17">
        <v>3185.6</v>
      </c>
      <c r="H178" s="13">
        <v>52882.03</v>
      </c>
    </row>
    <row r="179" spans="1:8" x14ac:dyDescent="0.25">
      <c r="A179" t="s">
        <v>290</v>
      </c>
      <c r="B179" s="1">
        <v>41333</v>
      </c>
      <c r="C179" t="s">
        <v>284</v>
      </c>
      <c r="D179">
        <v>1</v>
      </c>
      <c r="E179" t="s">
        <v>291</v>
      </c>
      <c r="F179" s="5">
        <v>951.78</v>
      </c>
      <c r="H179" s="13">
        <v>33874.43</v>
      </c>
    </row>
    <row r="180" spans="1:8" x14ac:dyDescent="0.25">
      <c r="A180" t="s">
        <v>132</v>
      </c>
      <c r="B180" s="1">
        <v>41328</v>
      </c>
      <c r="C180" t="s">
        <v>133</v>
      </c>
      <c r="D180">
        <v>1</v>
      </c>
      <c r="E180" t="s">
        <v>134</v>
      </c>
      <c r="F180" s="2">
        <v>37337.269999999997</v>
      </c>
      <c r="H180" s="13">
        <v>26863.64</v>
      </c>
    </row>
    <row r="181" spans="1:8" x14ac:dyDescent="0.25">
      <c r="A181" t="s">
        <v>512</v>
      </c>
      <c r="B181" s="1">
        <v>41312</v>
      </c>
      <c r="C181" t="s">
        <v>513</v>
      </c>
      <c r="D181">
        <v>2</v>
      </c>
      <c r="E181" t="s">
        <v>514</v>
      </c>
      <c r="F181">
        <v>252.8</v>
      </c>
      <c r="H181" s="13">
        <v>32860.71</v>
      </c>
    </row>
    <row r="182" spans="1:8" x14ac:dyDescent="0.25">
      <c r="A182" t="s">
        <v>339</v>
      </c>
      <c r="B182" s="1">
        <v>41333</v>
      </c>
      <c r="C182" t="s">
        <v>300</v>
      </c>
      <c r="D182">
        <v>1</v>
      </c>
      <c r="E182" t="s">
        <v>340</v>
      </c>
      <c r="F182">
        <v>4.3499999999999996</v>
      </c>
      <c r="H182" s="13">
        <v>33874.43</v>
      </c>
    </row>
    <row r="183" spans="1:8" x14ac:dyDescent="0.25">
      <c r="A183" t="s">
        <v>568</v>
      </c>
      <c r="B183" s="1">
        <v>41316</v>
      </c>
      <c r="C183" t="s">
        <v>569</v>
      </c>
      <c r="D183">
        <v>2</v>
      </c>
      <c r="E183" t="s">
        <v>570</v>
      </c>
      <c r="F183" s="2">
        <v>1520</v>
      </c>
      <c r="H183" s="13">
        <v>224</v>
      </c>
    </row>
    <row r="184" spans="1:8" x14ac:dyDescent="0.25">
      <c r="A184" t="s">
        <v>594</v>
      </c>
      <c r="B184" s="1">
        <v>41320</v>
      </c>
      <c r="C184" t="s">
        <v>595</v>
      </c>
      <c r="D184">
        <v>2</v>
      </c>
      <c r="E184" t="s">
        <v>570</v>
      </c>
      <c r="F184">
        <v>288</v>
      </c>
      <c r="H184" s="13">
        <v>3185.6</v>
      </c>
    </row>
    <row r="185" spans="1:8" x14ac:dyDescent="0.25">
      <c r="A185" t="s">
        <v>680</v>
      </c>
      <c r="B185" s="1">
        <v>41326</v>
      </c>
      <c r="C185" t="s">
        <v>681</v>
      </c>
      <c r="D185">
        <v>2</v>
      </c>
      <c r="E185" t="s">
        <v>570</v>
      </c>
      <c r="F185" s="2">
        <v>1600</v>
      </c>
      <c r="H185" s="14">
        <f>212.31-0.32</f>
        <v>211.99</v>
      </c>
    </row>
    <row r="186" spans="1:8" x14ac:dyDescent="0.25">
      <c r="A186" t="s">
        <v>722</v>
      </c>
      <c r="B186" s="1">
        <v>41333</v>
      </c>
      <c r="C186" t="s">
        <v>723</v>
      </c>
      <c r="D186">
        <v>2</v>
      </c>
      <c r="E186" t="s">
        <v>570</v>
      </c>
      <c r="F186" s="17">
        <v>4480</v>
      </c>
      <c r="H186" s="15">
        <v>60.09</v>
      </c>
    </row>
    <row r="187" spans="1:8" x14ac:dyDescent="0.25">
      <c r="A187" t="s">
        <v>518</v>
      </c>
      <c r="B187" s="1">
        <v>41313</v>
      </c>
      <c r="C187" t="s">
        <v>519</v>
      </c>
      <c r="D187">
        <v>1</v>
      </c>
      <c r="E187" t="s">
        <v>520</v>
      </c>
      <c r="F187" s="3">
        <v>2622.11</v>
      </c>
      <c r="H187" s="14">
        <v>480.25</v>
      </c>
    </row>
    <row r="188" spans="1:8" x14ac:dyDescent="0.25">
      <c r="A188" t="s">
        <v>521</v>
      </c>
      <c r="B188" s="1">
        <v>41313</v>
      </c>
      <c r="C188" t="s">
        <v>522</v>
      </c>
      <c r="D188">
        <v>1</v>
      </c>
      <c r="E188" t="s">
        <v>520</v>
      </c>
      <c r="F188" s="2">
        <v>1216</v>
      </c>
      <c r="H188" s="14">
        <v>199.45</v>
      </c>
    </row>
    <row r="189" spans="1:8" x14ac:dyDescent="0.25">
      <c r="A189" t="s">
        <v>696</v>
      </c>
      <c r="B189" s="1">
        <v>41330</v>
      </c>
      <c r="C189" t="s">
        <v>697</v>
      </c>
      <c r="D189">
        <v>1</v>
      </c>
      <c r="E189" t="s">
        <v>520</v>
      </c>
      <c r="F189" s="2">
        <v>2622.11</v>
      </c>
      <c r="H189" s="13">
        <v>37337.269999999997</v>
      </c>
    </row>
    <row r="190" spans="1:8" x14ac:dyDescent="0.25">
      <c r="A190" t="s">
        <v>394</v>
      </c>
      <c r="B190" s="1">
        <v>41333</v>
      </c>
      <c r="C190" t="s">
        <v>395</v>
      </c>
      <c r="D190">
        <v>1</v>
      </c>
      <c r="E190" t="s">
        <v>396</v>
      </c>
      <c r="F190">
        <v>253.12</v>
      </c>
      <c r="H190" s="13">
        <v>252.8</v>
      </c>
    </row>
    <row r="191" spans="1:8" x14ac:dyDescent="0.25">
      <c r="A191" t="s">
        <v>698</v>
      </c>
      <c r="B191" s="1">
        <v>41330</v>
      </c>
      <c r="C191" t="s">
        <v>699</v>
      </c>
      <c r="D191">
        <v>1</v>
      </c>
      <c r="E191" t="s">
        <v>700</v>
      </c>
      <c r="F191" s="2">
        <v>5217.82</v>
      </c>
      <c r="H191" s="13">
        <v>4.3499999999999996</v>
      </c>
    </row>
    <row r="192" spans="1:8" x14ac:dyDescent="0.25">
      <c r="A192" t="s">
        <v>489</v>
      </c>
      <c r="B192" s="1">
        <v>41311</v>
      </c>
      <c r="C192" t="s">
        <v>490</v>
      </c>
      <c r="D192">
        <v>1</v>
      </c>
      <c r="E192" t="s">
        <v>491</v>
      </c>
      <c r="F192" s="2">
        <v>1376</v>
      </c>
      <c r="H192" s="13">
        <v>1520</v>
      </c>
    </row>
    <row r="193" spans="1:8" x14ac:dyDescent="0.25">
      <c r="A193" t="s">
        <v>612</v>
      </c>
      <c r="B193" s="1">
        <v>41320</v>
      </c>
      <c r="C193" t="s">
        <v>613</v>
      </c>
      <c r="D193">
        <v>1</v>
      </c>
      <c r="E193" t="s">
        <v>614</v>
      </c>
      <c r="F193" s="2">
        <v>13508.88</v>
      </c>
      <c r="H193" s="13">
        <v>288</v>
      </c>
    </row>
    <row r="194" spans="1:8" x14ac:dyDescent="0.25">
      <c r="A194" t="s">
        <v>685</v>
      </c>
      <c r="B194" s="1">
        <v>41326</v>
      </c>
      <c r="C194" t="s">
        <v>686</v>
      </c>
      <c r="D194">
        <v>1</v>
      </c>
      <c r="E194" t="s">
        <v>614</v>
      </c>
      <c r="F194" s="2">
        <v>13508.88</v>
      </c>
      <c r="H194" s="13">
        <v>1600</v>
      </c>
    </row>
    <row r="195" spans="1:8" x14ac:dyDescent="0.25">
      <c r="A195" t="s">
        <v>740</v>
      </c>
      <c r="B195" s="1">
        <v>41324</v>
      </c>
      <c r="C195" t="s">
        <v>741</v>
      </c>
      <c r="D195">
        <v>1</v>
      </c>
      <c r="E195" t="s">
        <v>742</v>
      </c>
      <c r="F195" s="2">
        <v>3024.29</v>
      </c>
      <c r="H195" s="13">
        <v>4480</v>
      </c>
    </row>
    <row r="196" spans="1:8" x14ac:dyDescent="0.25">
      <c r="A196" t="s">
        <v>548</v>
      </c>
      <c r="B196" s="1">
        <v>41316</v>
      </c>
      <c r="C196" t="s">
        <v>549</v>
      </c>
      <c r="D196">
        <v>1</v>
      </c>
      <c r="E196" t="s">
        <v>550</v>
      </c>
      <c r="F196">
        <v>303.58999999999997</v>
      </c>
      <c r="H196" s="13">
        <v>1216</v>
      </c>
    </row>
    <row r="197" spans="1:8" x14ac:dyDescent="0.25">
      <c r="A197" t="s">
        <v>476</v>
      </c>
      <c r="B197" s="1">
        <v>41306</v>
      </c>
      <c r="C197" t="s">
        <v>477</v>
      </c>
      <c r="D197">
        <v>1</v>
      </c>
      <c r="E197" t="s">
        <v>478</v>
      </c>
      <c r="F197" s="2">
        <v>2179.91</v>
      </c>
      <c r="H197" s="13">
        <v>2622.11</v>
      </c>
    </row>
    <row r="198" spans="1:8" x14ac:dyDescent="0.25">
      <c r="A198" t="s">
        <v>479</v>
      </c>
      <c r="B198" s="1">
        <v>41306</v>
      </c>
      <c r="C198" t="s">
        <v>480</v>
      </c>
      <c r="D198">
        <v>1</v>
      </c>
      <c r="E198" t="s">
        <v>478</v>
      </c>
      <c r="F198" s="2">
        <v>1031.2</v>
      </c>
      <c r="H198" s="13">
        <v>253.12</v>
      </c>
    </row>
    <row r="199" spans="1:8" x14ac:dyDescent="0.25">
      <c r="A199" t="s">
        <v>707</v>
      </c>
      <c r="B199" s="1">
        <v>41331</v>
      </c>
      <c r="C199" t="s">
        <v>708</v>
      </c>
      <c r="D199">
        <v>1</v>
      </c>
      <c r="E199" t="s">
        <v>478</v>
      </c>
      <c r="F199" s="2">
        <v>1031.2</v>
      </c>
      <c r="H199" s="13">
        <v>5217.82</v>
      </c>
    </row>
    <row r="200" spans="1:8" x14ac:dyDescent="0.25">
      <c r="A200" t="s">
        <v>709</v>
      </c>
      <c r="B200" s="1">
        <v>41331</v>
      </c>
      <c r="C200" t="s">
        <v>710</v>
      </c>
      <c r="D200">
        <v>1</v>
      </c>
      <c r="E200" t="s">
        <v>478</v>
      </c>
      <c r="F200" s="2">
        <v>1795.18</v>
      </c>
      <c r="H200" s="13">
        <v>1376</v>
      </c>
    </row>
    <row r="201" spans="1:8" x14ac:dyDescent="0.25">
      <c r="A201" t="s">
        <v>331</v>
      </c>
      <c r="B201" s="1">
        <v>41333</v>
      </c>
      <c r="C201" t="s">
        <v>300</v>
      </c>
      <c r="D201">
        <v>1</v>
      </c>
      <c r="E201" t="s">
        <v>332</v>
      </c>
      <c r="F201">
        <v>55.17</v>
      </c>
      <c r="H201" s="13">
        <v>13508.88</v>
      </c>
    </row>
    <row r="202" spans="1:8" x14ac:dyDescent="0.25">
      <c r="A202" t="s">
        <v>345</v>
      </c>
      <c r="B202" s="1">
        <v>41333</v>
      </c>
      <c r="C202" t="s">
        <v>300</v>
      </c>
      <c r="D202">
        <v>1</v>
      </c>
      <c r="E202" t="s">
        <v>332</v>
      </c>
      <c r="F202">
        <v>55.17</v>
      </c>
      <c r="H202" s="13">
        <v>13508.88</v>
      </c>
    </row>
    <row r="203" spans="1:8" x14ac:dyDescent="0.25">
      <c r="A203" t="s">
        <v>362</v>
      </c>
      <c r="B203" s="1">
        <v>41333</v>
      </c>
      <c r="C203" t="s">
        <v>300</v>
      </c>
      <c r="D203">
        <v>1</v>
      </c>
      <c r="E203" t="s">
        <v>332</v>
      </c>
      <c r="F203">
        <v>55.17</v>
      </c>
      <c r="H203" s="13">
        <v>3024.29</v>
      </c>
    </row>
    <row r="204" spans="1:8" x14ac:dyDescent="0.25">
      <c r="A204" t="s">
        <v>374</v>
      </c>
      <c r="B204" s="1">
        <v>41333</v>
      </c>
      <c r="C204" t="s">
        <v>375</v>
      </c>
      <c r="D204">
        <v>1</v>
      </c>
      <c r="E204" t="s">
        <v>332</v>
      </c>
      <c r="F204">
        <v>55.17</v>
      </c>
      <c r="H204" s="13">
        <v>303.58999999999997</v>
      </c>
    </row>
    <row r="205" spans="1:8" x14ac:dyDescent="0.25">
      <c r="A205" t="s">
        <v>137</v>
      </c>
      <c r="B205" s="1">
        <v>41328</v>
      </c>
      <c r="C205" t="s">
        <v>138</v>
      </c>
      <c r="D205">
        <v>1</v>
      </c>
      <c r="E205" t="s">
        <v>139</v>
      </c>
      <c r="F205" s="2">
        <v>85248.82</v>
      </c>
      <c r="H205" s="13">
        <v>2179.91</v>
      </c>
    </row>
    <row r="206" spans="1:8" x14ac:dyDescent="0.25">
      <c r="A206" t="s">
        <v>7</v>
      </c>
      <c r="B206" s="1">
        <v>41310</v>
      </c>
      <c r="C206" t="s">
        <v>8</v>
      </c>
      <c r="D206">
        <v>1</v>
      </c>
      <c r="E206" t="s">
        <v>9</v>
      </c>
      <c r="G206" s="2">
        <v>40491.49</v>
      </c>
      <c r="H206" s="13">
        <v>1031.2</v>
      </c>
    </row>
    <row r="207" spans="1:8" x14ac:dyDescent="0.25">
      <c r="A207" t="s">
        <v>226</v>
      </c>
      <c r="B207" s="1">
        <v>41333</v>
      </c>
      <c r="C207" t="s">
        <v>227</v>
      </c>
      <c r="D207">
        <v>1</v>
      </c>
      <c r="E207" t="s">
        <v>228</v>
      </c>
      <c r="F207" s="2">
        <v>40630.93</v>
      </c>
      <c r="H207" s="13">
        <v>1031.2</v>
      </c>
    </row>
    <row r="208" spans="1:8" x14ac:dyDescent="0.25">
      <c r="A208" t="s">
        <v>0</v>
      </c>
      <c r="B208" s="1">
        <v>41306</v>
      </c>
      <c r="C208" t="s">
        <v>1</v>
      </c>
      <c r="D208">
        <v>1</v>
      </c>
      <c r="E208" t="s">
        <v>2</v>
      </c>
      <c r="F208" s="4"/>
      <c r="G208" s="3">
        <v>49806.8</v>
      </c>
      <c r="H208" s="13">
        <v>1795.18</v>
      </c>
    </row>
    <row r="209" spans="1:8" x14ac:dyDescent="0.25">
      <c r="A209" t="s">
        <v>3</v>
      </c>
      <c r="B209" s="1">
        <v>41306</v>
      </c>
      <c r="C209" t="s">
        <v>1</v>
      </c>
      <c r="D209">
        <v>1</v>
      </c>
      <c r="E209" t="s">
        <v>2</v>
      </c>
      <c r="F209" s="3">
        <v>49804.04</v>
      </c>
      <c r="G209" s="4"/>
      <c r="H209" s="13">
        <v>55.17</v>
      </c>
    </row>
    <row r="210" spans="1:8" x14ac:dyDescent="0.25">
      <c r="A210" t="s">
        <v>13</v>
      </c>
      <c r="B210" s="1">
        <v>41311</v>
      </c>
      <c r="C210" t="s">
        <v>14</v>
      </c>
      <c r="D210">
        <v>1</v>
      </c>
      <c r="E210" t="s">
        <v>2</v>
      </c>
      <c r="F210" s="2">
        <v>42158.9</v>
      </c>
      <c r="H210" s="13">
        <v>55.17</v>
      </c>
    </row>
    <row r="211" spans="1:8" x14ac:dyDescent="0.25">
      <c r="A211" t="s">
        <v>18</v>
      </c>
      <c r="B211" s="1">
        <v>41311</v>
      </c>
      <c r="C211" t="s">
        <v>19</v>
      </c>
      <c r="D211">
        <v>1</v>
      </c>
      <c r="E211" t="s">
        <v>2</v>
      </c>
      <c r="G211" s="2">
        <v>43698.26</v>
      </c>
      <c r="H211" s="13">
        <v>55.17</v>
      </c>
    </row>
    <row r="212" spans="1:8" x14ac:dyDescent="0.25">
      <c r="A212" t="s">
        <v>20</v>
      </c>
      <c r="B212" s="1">
        <v>41311</v>
      </c>
      <c r="C212" t="s">
        <v>21</v>
      </c>
      <c r="D212">
        <v>1</v>
      </c>
      <c r="E212" t="s">
        <v>2</v>
      </c>
      <c r="G212" s="2">
        <v>28736.53</v>
      </c>
      <c r="H212" s="13">
        <v>55.17</v>
      </c>
    </row>
    <row r="213" spans="1:8" x14ac:dyDescent="0.25">
      <c r="A213" t="s">
        <v>22</v>
      </c>
      <c r="B213" s="1">
        <v>41311</v>
      </c>
      <c r="C213" t="s">
        <v>23</v>
      </c>
      <c r="D213">
        <v>1</v>
      </c>
      <c r="E213" t="s">
        <v>2</v>
      </c>
      <c r="F213" s="2">
        <v>28736.53</v>
      </c>
      <c r="H213" s="13">
        <v>85248.82</v>
      </c>
    </row>
    <row r="214" spans="1:8" x14ac:dyDescent="0.25">
      <c r="A214" t="s">
        <v>24</v>
      </c>
      <c r="B214" s="1">
        <v>41312</v>
      </c>
      <c r="C214" t="s">
        <v>25</v>
      </c>
      <c r="D214">
        <v>1</v>
      </c>
      <c r="E214" t="s">
        <v>2</v>
      </c>
      <c r="F214" s="17">
        <v>34579.800000000003</v>
      </c>
      <c r="H214" s="13">
        <v>-40491.49</v>
      </c>
    </row>
    <row r="215" spans="1:8" x14ac:dyDescent="0.25">
      <c r="A215" t="s">
        <v>26</v>
      </c>
      <c r="B215" s="1">
        <v>41312</v>
      </c>
      <c r="C215" t="s">
        <v>27</v>
      </c>
      <c r="D215">
        <v>1</v>
      </c>
      <c r="E215" t="s">
        <v>2</v>
      </c>
      <c r="F215" s="2">
        <v>25671.78</v>
      </c>
      <c r="H215" s="13">
        <v>40630.93</v>
      </c>
    </row>
    <row r="216" spans="1:8" x14ac:dyDescent="0.25">
      <c r="A216" t="s">
        <v>28</v>
      </c>
      <c r="B216" s="1">
        <v>41312</v>
      </c>
      <c r="C216" t="s">
        <v>29</v>
      </c>
      <c r="D216">
        <v>1</v>
      </c>
      <c r="E216" t="s">
        <v>2</v>
      </c>
      <c r="F216" s="2">
        <v>57138.49</v>
      </c>
      <c r="H216" s="13">
        <v>42158.9</v>
      </c>
    </row>
    <row r="217" spans="1:8" x14ac:dyDescent="0.25">
      <c r="A217" t="s">
        <v>30</v>
      </c>
      <c r="B217" s="1">
        <v>41312</v>
      </c>
      <c r="C217" t="s">
        <v>31</v>
      </c>
      <c r="D217">
        <v>1</v>
      </c>
      <c r="E217" t="s">
        <v>2</v>
      </c>
      <c r="F217" s="2">
        <v>45904.73</v>
      </c>
      <c r="H217" s="13">
        <v>-43698.26</v>
      </c>
    </row>
    <row r="218" spans="1:8" x14ac:dyDescent="0.25">
      <c r="A218" t="s">
        <v>32</v>
      </c>
      <c r="B218" s="1">
        <v>41312</v>
      </c>
      <c r="C218" t="s">
        <v>33</v>
      </c>
      <c r="D218">
        <v>1</v>
      </c>
      <c r="E218" t="s">
        <v>2</v>
      </c>
      <c r="F218" s="2">
        <v>26863.5</v>
      </c>
      <c r="H218" s="13">
        <v>-28736.53</v>
      </c>
    </row>
    <row r="219" spans="1:8" x14ac:dyDescent="0.25">
      <c r="A219" t="s">
        <v>40</v>
      </c>
      <c r="B219" s="1">
        <v>41317</v>
      </c>
      <c r="C219" t="s">
        <v>41</v>
      </c>
      <c r="D219">
        <v>1</v>
      </c>
      <c r="E219" t="s">
        <v>2</v>
      </c>
      <c r="F219" s="2">
        <v>35299.620000000003</v>
      </c>
      <c r="H219" s="13">
        <v>28736.53</v>
      </c>
    </row>
    <row r="220" spans="1:8" x14ac:dyDescent="0.25">
      <c r="A220" t="s">
        <v>42</v>
      </c>
      <c r="B220" s="1">
        <v>41317</v>
      </c>
      <c r="C220" t="s">
        <v>43</v>
      </c>
      <c r="D220">
        <v>1</v>
      </c>
      <c r="E220" t="s">
        <v>2</v>
      </c>
      <c r="F220" s="2">
        <v>35299.620000000003</v>
      </c>
      <c r="H220" s="13">
        <v>34579.800000000003</v>
      </c>
    </row>
    <row r="221" spans="1:8" x14ac:dyDescent="0.25">
      <c r="A221" t="s">
        <v>44</v>
      </c>
      <c r="B221" s="1">
        <v>41317</v>
      </c>
      <c r="C221" t="s">
        <v>45</v>
      </c>
      <c r="D221">
        <v>1</v>
      </c>
      <c r="E221" t="s">
        <v>2</v>
      </c>
      <c r="F221" s="2">
        <v>30425.21</v>
      </c>
      <c r="H221" s="13">
        <v>25671.78</v>
      </c>
    </row>
    <row r="222" spans="1:8" x14ac:dyDescent="0.25">
      <c r="A222" t="s">
        <v>46</v>
      </c>
      <c r="B222" s="1">
        <v>41317</v>
      </c>
      <c r="C222" t="s">
        <v>47</v>
      </c>
      <c r="D222">
        <v>1</v>
      </c>
      <c r="E222" t="s">
        <v>2</v>
      </c>
      <c r="F222" s="2">
        <v>45904.73</v>
      </c>
      <c r="H222" s="13">
        <v>57138.49</v>
      </c>
    </row>
    <row r="223" spans="1:8" x14ac:dyDescent="0.25">
      <c r="A223" t="s">
        <v>57</v>
      </c>
      <c r="B223" s="1">
        <v>41319</v>
      </c>
      <c r="C223" t="s">
        <v>58</v>
      </c>
      <c r="D223">
        <v>1</v>
      </c>
      <c r="E223" t="s">
        <v>2</v>
      </c>
      <c r="F223" s="2">
        <v>37337.269999999997</v>
      </c>
      <c r="H223" s="13">
        <v>45904.73</v>
      </c>
    </row>
    <row r="224" spans="1:8" x14ac:dyDescent="0.25">
      <c r="A224" t="s">
        <v>71</v>
      </c>
      <c r="B224" s="1">
        <v>41323</v>
      </c>
      <c r="C224" t="s">
        <v>72</v>
      </c>
      <c r="D224">
        <v>1</v>
      </c>
      <c r="E224" t="s">
        <v>2</v>
      </c>
      <c r="F224" s="2">
        <v>37337.269999999997</v>
      </c>
      <c r="H224" s="13">
        <v>26863.5</v>
      </c>
    </row>
    <row r="225" spans="1:8" x14ac:dyDescent="0.25">
      <c r="A225" t="s">
        <v>73</v>
      </c>
      <c r="B225" s="1">
        <v>41324</v>
      </c>
      <c r="C225" t="s">
        <v>74</v>
      </c>
      <c r="D225">
        <v>1</v>
      </c>
      <c r="E225" t="s">
        <v>2</v>
      </c>
      <c r="F225" s="2">
        <v>25671.78</v>
      </c>
      <c r="H225" s="13">
        <v>35299.620000000003</v>
      </c>
    </row>
    <row r="226" spans="1:8" x14ac:dyDescent="0.25">
      <c r="A226" t="s">
        <v>75</v>
      </c>
      <c r="B226" s="1">
        <v>41324</v>
      </c>
      <c r="C226" t="s">
        <v>76</v>
      </c>
      <c r="D226">
        <v>1</v>
      </c>
      <c r="E226" t="s">
        <v>2</v>
      </c>
      <c r="F226" s="3">
        <v>37337.269999999997</v>
      </c>
      <c r="H226" s="13">
        <v>35299.620000000003</v>
      </c>
    </row>
    <row r="227" spans="1:8" x14ac:dyDescent="0.25">
      <c r="A227" t="s">
        <v>80</v>
      </c>
      <c r="B227" s="1">
        <v>41324</v>
      </c>
      <c r="C227" t="s">
        <v>58</v>
      </c>
      <c r="D227">
        <v>1</v>
      </c>
      <c r="E227" t="s">
        <v>2</v>
      </c>
      <c r="G227" s="2">
        <v>37337.269999999997</v>
      </c>
      <c r="H227" s="13">
        <v>30425.21</v>
      </c>
    </row>
    <row r="228" spans="1:8" x14ac:dyDescent="0.25">
      <c r="A228" t="s">
        <v>81</v>
      </c>
      <c r="B228" s="1">
        <v>41324</v>
      </c>
      <c r="C228" t="s">
        <v>58</v>
      </c>
      <c r="D228">
        <v>1</v>
      </c>
      <c r="E228" t="s">
        <v>2</v>
      </c>
      <c r="F228" s="2">
        <v>40630.93</v>
      </c>
      <c r="H228" s="13">
        <v>45904.73</v>
      </c>
    </row>
    <row r="229" spans="1:8" x14ac:dyDescent="0.25">
      <c r="A229" t="s">
        <v>82</v>
      </c>
      <c r="B229" s="1">
        <v>41324</v>
      </c>
      <c r="C229" t="s">
        <v>76</v>
      </c>
      <c r="D229">
        <v>1</v>
      </c>
      <c r="E229" t="s">
        <v>2</v>
      </c>
      <c r="G229" s="3">
        <v>37337.269999999997</v>
      </c>
      <c r="H229" s="13">
        <v>37337.269999999997</v>
      </c>
    </row>
    <row r="230" spans="1:8" x14ac:dyDescent="0.25">
      <c r="A230" t="s">
        <v>83</v>
      </c>
      <c r="B230" s="1">
        <v>41324</v>
      </c>
      <c r="C230" t="s">
        <v>76</v>
      </c>
      <c r="D230">
        <v>1</v>
      </c>
      <c r="E230" t="s">
        <v>2</v>
      </c>
      <c r="F230" s="2">
        <v>40630.93</v>
      </c>
      <c r="H230" s="13">
        <v>37337.269999999997</v>
      </c>
    </row>
    <row r="231" spans="1:8" x14ac:dyDescent="0.25">
      <c r="A231" t="s">
        <v>84</v>
      </c>
      <c r="B231" s="1">
        <v>41324</v>
      </c>
      <c r="C231" t="s">
        <v>72</v>
      </c>
      <c r="D231">
        <v>1</v>
      </c>
      <c r="E231" t="s">
        <v>2</v>
      </c>
      <c r="G231" s="2">
        <v>37337.269999999997</v>
      </c>
      <c r="H231" s="13">
        <v>25671.78</v>
      </c>
    </row>
    <row r="232" spans="1:8" x14ac:dyDescent="0.25">
      <c r="A232" t="s">
        <v>85</v>
      </c>
      <c r="B232" s="1">
        <v>41324</v>
      </c>
      <c r="C232" t="s">
        <v>72</v>
      </c>
      <c r="D232">
        <v>1</v>
      </c>
      <c r="E232" t="s">
        <v>2</v>
      </c>
      <c r="F232" s="2">
        <v>40630.93</v>
      </c>
      <c r="H232" s="13">
        <v>-37337.269999999997</v>
      </c>
    </row>
    <row r="233" spans="1:8" x14ac:dyDescent="0.25">
      <c r="A233" t="s">
        <v>89</v>
      </c>
      <c r="B233" s="1">
        <v>41325</v>
      </c>
      <c r="C233" t="s">
        <v>90</v>
      </c>
      <c r="D233">
        <v>1</v>
      </c>
      <c r="E233" t="s">
        <v>2</v>
      </c>
      <c r="F233" s="2">
        <v>49745.38</v>
      </c>
      <c r="H233" s="13">
        <v>40630.93</v>
      </c>
    </row>
    <row r="234" spans="1:8" x14ac:dyDescent="0.25">
      <c r="A234" t="s">
        <v>91</v>
      </c>
      <c r="B234" s="1">
        <v>41325</v>
      </c>
      <c r="C234" t="s">
        <v>90</v>
      </c>
      <c r="D234">
        <v>1</v>
      </c>
      <c r="E234" t="s">
        <v>2</v>
      </c>
      <c r="F234" s="4"/>
      <c r="G234" s="3">
        <v>49745.38</v>
      </c>
      <c r="H234" s="13">
        <v>40630.93</v>
      </c>
    </row>
    <row r="235" spans="1:8" x14ac:dyDescent="0.25">
      <c r="A235" t="s">
        <v>92</v>
      </c>
      <c r="B235" s="1">
        <v>41325</v>
      </c>
      <c r="C235" t="s">
        <v>93</v>
      </c>
      <c r="D235">
        <v>1</v>
      </c>
      <c r="E235" t="s">
        <v>2</v>
      </c>
      <c r="F235" s="3">
        <v>49745.38</v>
      </c>
      <c r="G235" s="4"/>
      <c r="H235" s="13">
        <v>-37337.269999999997</v>
      </c>
    </row>
    <row r="236" spans="1:8" x14ac:dyDescent="0.25">
      <c r="A236" t="s">
        <v>109</v>
      </c>
      <c r="B236" s="1">
        <v>41326</v>
      </c>
      <c r="C236" t="s">
        <v>110</v>
      </c>
      <c r="D236">
        <v>1</v>
      </c>
      <c r="E236" t="s">
        <v>2</v>
      </c>
      <c r="F236" s="2">
        <v>28042.81</v>
      </c>
      <c r="H236" s="13">
        <v>40630.93</v>
      </c>
    </row>
    <row r="237" spans="1:8" x14ac:dyDescent="0.25">
      <c r="A237" t="s">
        <v>114</v>
      </c>
      <c r="B237" s="1">
        <v>41326</v>
      </c>
      <c r="C237" t="s">
        <v>115</v>
      </c>
      <c r="D237">
        <v>1</v>
      </c>
      <c r="E237" t="s">
        <v>2</v>
      </c>
      <c r="F237" s="17">
        <v>33874.43</v>
      </c>
      <c r="H237" s="13">
        <v>49745.38</v>
      </c>
    </row>
    <row r="238" spans="1:8" x14ac:dyDescent="0.25">
      <c r="A238" t="s">
        <v>119</v>
      </c>
      <c r="B238" s="1">
        <v>41327</v>
      </c>
      <c r="C238" t="s">
        <v>120</v>
      </c>
      <c r="D238">
        <v>1</v>
      </c>
      <c r="E238" t="s">
        <v>2</v>
      </c>
      <c r="F238" s="2">
        <v>35299.620000000003</v>
      </c>
      <c r="H238" s="13">
        <v>28042.81</v>
      </c>
    </row>
    <row r="239" spans="1:8" x14ac:dyDescent="0.25">
      <c r="A239" t="s">
        <v>124</v>
      </c>
      <c r="B239" s="1">
        <v>41327</v>
      </c>
      <c r="C239" t="s">
        <v>125</v>
      </c>
      <c r="D239">
        <v>1</v>
      </c>
      <c r="E239" t="s">
        <v>2</v>
      </c>
      <c r="F239" s="2">
        <v>52882.03</v>
      </c>
      <c r="H239" s="13">
        <v>33874.43</v>
      </c>
    </row>
    <row r="240" spans="1:8" x14ac:dyDescent="0.25">
      <c r="A240" t="s">
        <v>135</v>
      </c>
      <c r="B240" s="1">
        <v>41328</v>
      </c>
      <c r="C240" t="s">
        <v>136</v>
      </c>
      <c r="D240">
        <v>1</v>
      </c>
      <c r="E240" t="s">
        <v>2</v>
      </c>
      <c r="F240" s="2">
        <v>52882.03</v>
      </c>
      <c r="H240" s="13">
        <v>35299.620000000003</v>
      </c>
    </row>
    <row r="241" spans="1:8" x14ac:dyDescent="0.25">
      <c r="A241" t="s">
        <v>146</v>
      </c>
      <c r="B241" s="1">
        <v>41330</v>
      </c>
      <c r="C241" t="s">
        <v>147</v>
      </c>
      <c r="D241">
        <v>1</v>
      </c>
      <c r="E241" t="s">
        <v>2</v>
      </c>
      <c r="F241" s="2">
        <v>35299.620000000003</v>
      </c>
      <c r="H241" s="13">
        <v>52882.03</v>
      </c>
    </row>
    <row r="242" spans="1:8" x14ac:dyDescent="0.25">
      <c r="A242" t="s">
        <v>148</v>
      </c>
      <c r="B242" s="1">
        <v>41330</v>
      </c>
      <c r="C242" t="s">
        <v>14</v>
      </c>
      <c r="D242">
        <v>1</v>
      </c>
      <c r="E242" t="s">
        <v>2</v>
      </c>
      <c r="G242" s="2">
        <v>42158.9</v>
      </c>
      <c r="H242" s="13">
        <v>52882.03</v>
      </c>
    </row>
    <row r="243" spans="1:8" x14ac:dyDescent="0.25">
      <c r="A243" t="s">
        <v>149</v>
      </c>
      <c r="B243" s="1">
        <v>41330</v>
      </c>
      <c r="C243" t="s">
        <v>14</v>
      </c>
      <c r="D243">
        <v>1</v>
      </c>
      <c r="E243" t="s">
        <v>2</v>
      </c>
      <c r="F243" s="2">
        <v>44440.29</v>
      </c>
      <c r="H243" s="13">
        <v>35299.620000000003</v>
      </c>
    </row>
    <row r="244" spans="1:8" x14ac:dyDescent="0.25">
      <c r="A244" t="s">
        <v>150</v>
      </c>
      <c r="B244" s="1">
        <v>41330</v>
      </c>
      <c r="C244" t="s">
        <v>151</v>
      </c>
      <c r="D244">
        <v>1</v>
      </c>
      <c r="E244" t="s">
        <v>2</v>
      </c>
      <c r="F244" s="2">
        <v>44440.29</v>
      </c>
      <c r="H244" s="13">
        <v>-42158.9</v>
      </c>
    </row>
    <row r="245" spans="1:8" x14ac:dyDescent="0.25">
      <c r="A245" t="s">
        <v>152</v>
      </c>
      <c r="B245" s="1">
        <v>41330</v>
      </c>
      <c r="C245" t="s">
        <v>151</v>
      </c>
      <c r="D245">
        <v>1</v>
      </c>
      <c r="E245" t="s">
        <v>2</v>
      </c>
      <c r="F245" s="4"/>
      <c r="G245" s="3">
        <v>44440.29</v>
      </c>
      <c r="H245" s="13">
        <v>44440.29</v>
      </c>
    </row>
    <row r="246" spans="1:8" x14ac:dyDescent="0.25">
      <c r="A246" t="s">
        <v>153</v>
      </c>
      <c r="B246" s="1">
        <v>41330</v>
      </c>
      <c r="C246" t="s">
        <v>154</v>
      </c>
      <c r="D246">
        <v>1</v>
      </c>
      <c r="E246" t="s">
        <v>2</v>
      </c>
      <c r="F246" s="3">
        <v>44440.29</v>
      </c>
      <c r="G246" s="4"/>
      <c r="H246" s="13">
        <v>44440.29</v>
      </c>
    </row>
    <row r="247" spans="1:8" x14ac:dyDescent="0.25">
      <c r="A247" t="s">
        <v>155</v>
      </c>
      <c r="B247" s="1">
        <v>41331</v>
      </c>
      <c r="C247" t="s">
        <v>76</v>
      </c>
      <c r="D247">
        <v>1</v>
      </c>
      <c r="E247" t="s">
        <v>2</v>
      </c>
      <c r="F247" s="4"/>
      <c r="G247" s="3">
        <v>40630.93</v>
      </c>
      <c r="H247" s="13">
        <v>40630.93</v>
      </c>
    </row>
    <row r="248" spans="1:8" x14ac:dyDescent="0.25">
      <c r="A248" t="s">
        <v>156</v>
      </c>
      <c r="B248" s="1">
        <v>41331</v>
      </c>
      <c r="C248" t="s">
        <v>76</v>
      </c>
      <c r="D248">
        <v>1</v>
      </c>
      <c r="E248" t="s">
        <v>2</v>
      </c>
      <c r="F248" s="3">
        <v>40630.93</v>
      </c>
      <c r="G248" s="4"/>
      <c r="H248" s="13">
        <v>52882.03</v>
      </c>
    </row>
    <row r="249" spans="1:8" x14ac:dyDescent="0.25">
      <c r="A249" t="s">
        <v>160</v>
      </c>
      <c r="B249" s="1">
        <v>41331</v>
      </c>
      <c r="C249" t="s">
        <v>161</v>
      </c>
      <c r="D249">
        <v>1</v>
      </c>
      <c r="E249" t="s">
        <v>2</v>
      </c>
      <c r="F249" s="2">
        <v>40630.93</v>
      </c>
      <c r="H249" s="13">
        <v>52882.03</v>
      </c>
    </row>
    <row r="250" spans="1:8" x14ac:dyDescent="0.25">
      <c r="A250" t="s">
        <v>165</v>
      </c>
      <c r="B250" s="1">
        <v>41331</v>
      </c>
      <c r="C250" t="s">
        <v>166</v>
      </c>
      <c r="D250">
        <v>1</v>
      </c>
      <c r="E250" t="s">
        <v>2</v>
      </c>
      <c r="F250" s="2">
        <v>52882.03</v>
      </c>
      <c r="H250" s="13">
        <v>49985.38</v>
      </c>
    </row>
    <row r="251" spans="1:8" x14ac:dyDescent="0.25">
      <c r="A251" t="s">
        <v>167</v>
      </c>
      <c r="B251" s="1">
        <v>41331</v>
      </c>
      <c r="C251" t="s">
        <v>168</v>
      </c>
      <c r="D251">
        <v>1</v>
      </c>
      <c r="E251" t="s">
        <v>2</v>
      </c>
      <c r="F251" s="2">
        <v>52882.03</v>
      </c>
      <c r="H251" s="13">
        <v>52882.03</v>
      </c>
    </row>
    <row r="252" spans="1:8" x14ac:dyDescent="0.25">
      <c r="A252" t="s">
        <v>169</v>
      </c>
      <c r="B252" s="1">
        <v>41331</v>
      </c>
      <c r="C252" t="s">
        <v>170</v>
      </c>
      <c r="D252">
        <v>1</v>
      </c>
      <c r="E252" t="s">
        <v>2</v>
      </c>
      <c r="F252" s="2">
        <v>49985.38</v>
      </c>
      <c r="H252" s="13">
        <v>44440.29</v>
      </c>
    </row>
    <row r="253" spans="1:8" x14ac:dyDescent="0.25">
      <c r="A253" t="s">
        <v>171</v>
      </c>
      <c r="B253" s="1">
        <v>41331</v>
      </c>
      <c r="C253" t="s">
        <v>172</v>
      </c>
      <c r="D253">
        <v>1</v>
      </c>
      <c r="E253" t="s">
        <v>2</v>
      </c>
      <c r="F253" s="2">
        <v>52882.03</v>
      </c>
      <c r="H253" s="13">
        <v>35299.620000000003</v>
      </c>
    </row>
    <row r="254" spans="1:8" x14ac:dyDescent="0.25">
      <c r="A254" t="s">
        <v>173</v>
      </c>
      <c r="B254" s="1">
        <v>41331</v>
      </c>
      <c r="C254" t="s">
        <v>174</v>
      </c>
      <c r="D254">
        <v>1</v>
      </c>
      <c r="E254" t="s">
        <v>2</v>
      </c>
      <c r="F254" s="2">
        <v>44440.29</v>
      </c>
      <c r="H254" s="13">
        <v>40631.07</v>
      </c>
    </row>
    <row r="255" spans="1:8" x14ac:dyDescent="0.25">
      <c r="A255" t="s">
        <v>175</v>
      </c>
      <c r="B255" s="1">
        <v>41331</v>
      </c>
      <c r="C255" t="s">
        <v>176</v>
      </c>
      <c r="D255">
        <v>1</v>
      </c>
      <c r="E255" t="s">
        <v>2</v>
      </c>
      <c r="F255" s="2">
        <v>35299.620000000003</v>
      </c>
      <c r="H255" s="13">
        <v>65292.69</v>
      </c>
    </row>
    <row r="256" spans="1:8" x14ac:dyDescent="0.25">
      <c r="A256" t="s">
        <v>179</v>
      </c>
      <c r="B256" s="1">
        <v>41332</v>
      </c>
      <c r="C256" t="s">
        <v>180</v>
      </c>
      <c r="D256">
        <v>1</v>
      </c>
      <c r="E256" t="s">
        <v>2</v>
      </c>
      <c r="F256" s="2">
        <v>40631.07</v>
      </c>
      <c r="H256" s="13">
        <v>65292.69</v>
      </c>
    </row>
    <row r="257" spans="1:8" x14ac:dyDescent="0.25">
      <c r="A257" t="s">
        <v>181</v>
      </c>
      <c r="B257" s="1">
        <v>41332</v>
      </c>
      <c r="C257" t="s">
        <v>182</v>
      </c>
      <c r="D257">
        <v>1</v>
      </c>
      <c r="E257" t="s">
        <v>2</v>
      </c>
      <c r="F257" s="2">
        <v>65292.69</v>
      </c>
      <c r="H257" s="13">
        <v>51048.39</v>
      </c>
    </row>
    <row r="258" spans="1:8" x14ac:dyDescent="0.25">
      <c r="A258" t="s">
        <v>183</v>
      </c>
      <c r="B258" s="1">
        <v>41332</v>
      </c>
      <c r="C258" t="s">
        <v>184</v>
      </c>
      <c r="D258">
        <v>1</v>
      </c>
      <c r="E258" t="s">
        <v>2</v>
      </c>
      <c r="F258" s="2">
        <v>65292.69</v>
      </c>
      <c r="H258" s="13">
        <v>49985.38</v>
      </c>
    </row>
    <row r="259" spans="1:8" x14ac:dyDescent="0.25">
      <c r="A259" t="s">
        <v>185</v>
      </c>
      <c r="B259" s="1">
        <v>41332</v>
      </c>
      <c r="C259" t="s">
        <v>186</v>
      </c>
      <c r="D259">
        <v>1</v>
      </c>
      <c r="E259" t="s">
        <v>2</v>
      </c>
      <c r="F259" s="2">
        <v>51048.39</v>
      </c>
      <c r="H259" s="13">
        <v>26863.5</v>
      </c>
    </row>
    <row r="260" spans="1:8" x14ac:dyDescent="0.25">
      <c r="A260" t="s">
        <v>187</v>
      </c>
      <c r="B260" s="1">
        <v>41332</v>
      </c>
      <c r="C260" t="s">
        <v>188</v>
      </c>
      <c r="D260">
        <v>1</v>
      </c>
      <c r="E260" t="s">
        <v>2</v>
      </c>
      <c r="F260" s="2">
        <v>49985.38</v>
      </c>
      <c r="H260" s="13">
        <v>26863.54</v>
      </c>
    </row>
    <row r="261" spans="1:8" x14ac:dyDescent="0.25">
      <c r="A261" t="s">
        <v>189</v>
      </c>
      <c r="B261" s="1">
        <v>41332</v>
      </c>
      <c r="C261" t="s">
        <v>190</v>
      </c>
      <c r="D261">
        <v>1</v>
      </c>
      <c r="E261" t="s">
        <v>2</v>
      </c>
      <c r="F261" s="17">
        <v>26863.5</v>
      </c>
      <c r="H261" s="13">
        <v>26863.5</v>
      </c>
    </row>
    <row r="262" spans="1:8" x14ac:dyDescent="0.25">
      <c r="A262" t="s">
        <v>191</v>
      </c>
      <c r="B262" s="1">
        <v>41332</v>
      </c>
      <c r="C262" t="s">
        <v>192</v>
      </c>
      <c r="D262">
        <v>1</v>
      </c>
      <c r="E262" t="s">
        <v>2</v>
      </c>
      <c r="F262" s="2">
        <v>26863.54</v>
      </c>
      <c r="H262" s="13">
        <v>52882.03</v>
      </c>
    </row>
    <row r="263" spans="1:8" x14ac:dyDescent="0.25">
      <c r="A263" t="s">
        <v>193</v>
      </c>
      <c r="B263" s="1">
        <v>41332</v>
      </c>
      <c r="C263" t="s">
        <v>194</v>
      </c>
      <c r="D263">
        <v>1</v>
      </c>
      <c r="E263" t="s">
        <v>2</v>
      </c>
      <c r="F263" s="2">
        <v>26863.5</v>
      </c>
      <c r="H263" s="13">
        <v>45904.73</v>
      </c>
    </row>
    <row r="264" spans="1:8" x14ac:dyDescent="0.25">
      <c r="A264" t="s">
        <v>195</v>
      </c>
      <c r="B264" s="1">
        <v>41332</v>
      </c>
      <c r="C264" t="s">
        <v>196</v>
      </c>
      <c r="D264">
        <v>1</v>
      </c>
      <c r="E264" t="s">
        <v>2</v>
      </c>
      <c r="F264" s="2">
        <v>52882.03</v>
      </c>
      <c r="H264" s="13">
        <v>52882.03</v>
      </c>
    </row>
    <row r="265" spans="1:8" x14ac:dyDescent="0.25">
      <c r="A265" t="s">
        <v>200</v>
      </c>
      <c r="B265" s="1">
        <v>41333</v>
      </c>
      <c r="C265" t="s">
        <v>201</v>
      </c>
      <c r="D265">
        <v>1</v>
      </c>
      <c r="E265" t="s">
        <v>2</v>
      </c>
      <c r="F265" s="2">
        <v>45904.73</v>
      </c>
      <c r="H265" s="13">
        <v>-40630.93</v>
      </c>
    </row>
    <row r="266" spans="1:8" x14ac:dyDescent="0.25">
      <c r="A266" t="s">
        <v>202</v>
      </c>
      <c r="B266" s="1">
        <v>41333</v>
      </c>
      <c r="C266" t="s">
        <v>203</v>
      </c>
      <c r="D266">
        <v>1</v>
      </c>
      <c r="E266" t="s">
        <v>2</v>
      </c>
      <c r="F266" s="2">
        <v>52882.03</v>
      </c>
      <c r="H266" s="13">
        <v>-52882.03</v>
      </c>
    </row>
    <row r="267" spans="1:8" x14ac:dyDescent="0.25">
      <c r="A267" t="s">
        <v>206</v>
      </c>
      <c r="B267" s="1">
        <v>41333</v>
      </c>
      <c r="C267" t="s">
        <v>58</v>
      </c>
      <c r="D267">
        <v>1</v>
      </c>
      <c r="E267" t="s">
        <v>2</v>
      </c>
      <c r="G267" s="2">
        <v>40630.93</v>
      </c>
      <c r="H267" s="13">
        <v>52882.03</v>
      </c>
    </row>
    <row r="268" spans="1:8" x14ac:dyDescent="0.25">
      <c r="A268" t="s">
        <v>207</v>
      </c>
      <c r="B268" s="1">
        <v>41333</v>
      </c>
      <c r="C268" t="s">
        <v>125</v>
      </c>
      <c r="D268">
        <v>1</v>
      </c>
      <c r="E268" t="s">
        <v>2</v>
      </c>
      <c r="G268" s="2">
        <v>52882.03</v>
      </c>
      <c r="H268" s="13">
        <v>44527.59</v>
      </c>
    </row>
    <row r="269" spans="1:8" x14ac:dyDescent="0.25">
      <c r="A269" t="s">
        <v>208</v>
      </c>
      <c r="B269" s="1">
        <v>41333</v>
      </c>
      <c r="C269" t="s">
        <v>209</v>
      </c>
      <c r="D269">
        <v>1</v>
      </c>
      <c r="E269" t="s">
        <v>2</v>
      </c>
      <c r="F269" s="2">
        <v>52882.03</v>
      </c>
      <c r="H269" s="13">
        <v>-44527.59</v>
      </c>
    </row>
    <row r="270" spans="1:8" x14ac:dyDescent="0.25">
      <c r="A270" t="s">
        <v>214</v>
      </c>
      <c r="B270" s="1">
        <v>41333</v>
      </c>
      <c r="C270" t="s">
        <v>215</v>
      </c>
      <c r="D270">
        <v>1</v>
      </c>
      <c r="E270" t="s">
        <v>2</v>
      </c>
      <c r="F270" s="2">
        <v>44527.59</v>
      </c>
      <c r="H270" s="13">
        <v>-36470.46</v>
      </c>
    </row>
    <row r="271" spans="1:8" x14ac:dyDescent="0.25">
      <c r="A271" t="s">
        <v>216</v>
      </c>
      <c r="B271" s="1">
        <v>41333</v>
      </c>
      <c r="C271" t="s">
        <v>217</v>
      </c>
      <c r="D271">
        <v>1</v>
      </c>
      <c r="E271" t="s">
        <v>2</v>
      </c>
      <c r="G271" s="2">
        <v>44527.59</v>
      </c>
      <c r="H271" s="13">
        <v>-40630.93</v>
      </c>
    </row>
    <row r="272" spans="1:8" x14ac:dyDescent="0.25">
      <c r="A272" t="s">
        <v>229</v>
      </c>
      <c r="B272" s="1">
        <v>41333</v>
      </c>
      <c r="C272" t="s">
        <v>230</v>
      </c>
      <c r="D272">
        <v>1</v>
      </c>
      <c r="E272" t="s">
        <v>2</v>
      </c>
      <c r="G272" s="2">
        <v>36470.46</v>
      </c>
      <c r="H272" s="13">
        <v>40630.93</v>
      </c>
    </row>
    <row r="273" spans="1:8" x14ac:dyDescent="0.25">
      <c r="A273" t="s">
        <v>231</v>
      </c>
      <c r="B273" s="1">
        <v>41333</v>
      </c>
      <c r="C273" t="s">
        <v>76</v>
      </c>
      <c r="D273">
        <v>1</v>
      </c>
      <c r="E273" t="s">
        <v>2</v>
      </c>
      <c r="G273" s="2">
        <v>40630.93</v>
      </c>
      <c r="H273" s="13">
        <v>52882.03</v>
      </c>
    </row>
    <row r="274" spans="1:8" x14ac:dyDescent="0.25">
      <c r="A274" t="s">
        <v>232</v>
      </c>
      <c r="B274" s="1">
        <v>41333</v>
      </c>
      <c r="C274" t="s">
        <v>233</v>
      </c>
      <c r="D274">
        <v>1</v>
      </c>
      <c r="E274" t="s">
        <v>2</v>
      </c>
      <c r="F274" s="2">
        <v>40630.93</v>
      </c>
      <c r="H274" s="13">
        <v>35299.620000000003</v>
      </c>
    </row>
    <row r="275" spans="1:8" x14ac:dyDescent="0.25">
      <c r="A275" t="s">
        <v>237</v>
      </c>
      <c r="B275" s="1">
        <v>41333</v>
      </c>
      <c r="C275" t="s">
        <v>238</v>
      </c>
      <c r="D275">
        <v>1</v>
      </c>
      <c r="E275" t="s">
        <v>2</v>
      </c>
      <c r="F275" s="2">
        <v>52882.03</v>
      </c>
      <c r="H275" s="13">
        <v>44440.29</v>
      </c>
    </row>
    <row r="276" spans="1:8" x14ac:dyDescent="0.25">
      <c r="A276" t="s">
        <v>242</v>
      </c>
      <c r="B276" s="1">
        <v>41333</v>
      </c>
      <c r="C276" t="s">
        <v>243</v>
      </c>
      <c r="D276">
        <v>1</v>
      </c>
      <c r="E276" t="s">
        <v>2</v>
      </c>
      <c r="F276" s="2">
        <v>35299.620000000003</v>
      </c>
      <c r="H276" s="13">
        <v>12.55</v>
      </c>
    </row>
    <row r="277" spans="1:8" x14ac:dyDescent="0.25">
      <c r="A277" t="s">
        <v>250</v>
      </c>
      <c r="B277" s="1">
        <v>41333</v>
      </c>
      <c r="C277" t="s">
        <v>251</v>
      </c>
      <c r="D277">
        <v>1</v>
      </c>
      <c r="E277" t="s">
        <v>2</v>
      </c>
      <c r="F277" s="2">
        <v>44440.29</v>
      </c>
      <c r="H277" s="14">
        <f>21.1+1.44</f>
        <v>22.540000000000003</v>
      </c>
    </row>
    <row r="278" spans="1:8" x14ac:dyDescent="0.25">
      <c r="A278" t="s">
        <v>405</v>
      </c>
      <c r="B278" s="1">
        <v>41333</v>
      </c>
      <c r="C278" t="s">
        <v>406</v>
      </c>
      <c r="D278">
        <v>1</v>
      </c>
      <c r="E278" t="s">
        <v>407</v>
      </c>
      <c r="F278" s="8">
        <v>12.55</v>
      </c>
      <c r="H278" s="14">
        <v>10.67</v>
      </c>
    </row>
    <row r="279" spans="1:8" x14ac:dyDescent="0.25">
      <c r="A279" t="s">
        <v>305</v>
      </c>
      <c r="B279" s="1">
        <v>41333</v>
      </c>
      <c r="C279" t="s">
        <v>300</v>
      </c>
      <c r="D279">
        <v>1</v>
      </c>
      <c r="E279" t="s">
        <v>306</v>
      </c>
      <c r="F279" s="5">
        <v>76.91</v>
      </c>
      <c r="H279" s="15">
        <v>43.7</v>
      </c>
    </row>
    <row r="280" spans="1:8" x14ac:dyDescent="0.25">
      <c r="A280" t="s">
        <v>423</v>
      </c>
      <c r="B280" s="1">
        <v>41333</v>
      </c>
      <c r="C280" t="s">
        <v>424</v>
      </c>
      <c r="D280">
        <v>1</v>
      </c>
      <c r="E280" t="s">
        <v>425</v>
      </c>
      <c r="F280">
        <v>127.53</v>
      </c>
      <c r="H280" s="21">
        <f>53.8+1.79</f>
        <v>55.589999999999996</v>
      </c>
    </row>
    <row r="281" spans="1:8" x14ac:dyDescent="0.25">
      <c r="A281" t="s">
        <v>450</v>
      </c>
      <c r="B281" s="1">
        <v>41333</v>
      </c>
      <c r="C281" t="s">
        <v>451</v>
      </c>
      <c r="D281">
        <v>1</v>
      </c>
      <c r="E281" t="s">
        <v>452</v>
      </c>
      <c r="F281" s="5">
        <v>79.17</v>
      </c>
      <c r="H281" s="21">
        <v>8.9700000000000006</v>
      </c>
    </row>
    <row r="282" spans="1:8" x14ac:dyDescent="0.25">
      <c r="A282" t="s">
        <v>447</v>
      </c>
      <c r="B282" s="1">
        <v>41333</v>
      </c>
      <c r="C282" t="s">
        <v>448</v>
      </c>
      <c r="D282">
        <v>1</v>
      </c>
      <c r="E282" t="s">
        <v>449</v>
      </c>
      <c r="F282" s="46">
        <v>126.21</v>
      </c>
      <c r="H282" s="21">
        <v>9.6</v>
      </c>
    </row>
    <row r="283" spans="1:8" x14ac:dyDescent="0.25">
      <c r="A283" t="s">
        <v>438</v>
      </c>
      <c r="B283" s="1">
        <v>41333</v>
      </c>
      <c r="C283" t="s">
        <v>439</v>
      </c>
      <c r="D283">
        <v>1</v>
      </c>
      <c r="E283" t="s">
        <v>440</v>
      </c>
      <c r="F283" s="6">
        <v>369.93</v>
      </c>
      <c r="H283" s="21">
        <v>53.37</v>
      </c>
    </row>
    <row r="284" spans="1:8" x14ac:dyDescent="0.25">
      <c r="A284" t="s">
        <v>435</v>
      </c>
      <c r="B284" s="1">
        <v>41333</v>
      </c>
      <c r="C284" t="s">
        <v>436</v>
      </c>
      <c r="D284">
        <v>1</v>
      </c>
      <c r="E284" t="s">
        <v>437</v>
      </c>
      <c r="F284" s="46">
        <v>281.38</v>
      </c>
      <c r="H284" s="14">
        <f>37.12+2.03</f>
        <v>39.15</v>
      </c>
    </row>
    <row r="285" spans="1:8" x14ac:dyDescent="0.25">
      <c r="A285" t="s">
        <v>317</v>
      </c>
      <c r="B285" s="1">
        <v>41333</v>
      </c>
      <c r="C285" t="s">
        <v>300</v>
      </c>
      <c r="D285">
        <v>1</v>
      </c>
      <c r="E285" t="s">
        <v>318</v>
      </c>
      <c r="F285" s="5">
        <v>122.18</v>
      </c>
      <c r="H285" s="15">
        <v>40.020000000000003</v>
      </c>
    </row>
    <row r="286" spans="1:8" x14ac:dyDescent="0.25">
      <c r="A286" t="s">
        <v>432</v>
      </c>
      <c r="B286" s="1">
        <v>41333</v>
      </c>
      <c r="C286" t="s">
        <v>433</v>
      </c>
      <c r="D286">
        <v>1</v>
      </c>
      <c r="E286" t="s">
        <v>434</v>
      </c>
      <c r="F286">
        <v>81.38</v>
      </c>
      <c r="H286" s="21">
        <f>62.08+1.72</f>
        <v>63.8</v>
      </c>
    </row>
    <row r="287" spans="1:8" x14ac:dyDescent="0.25">
      <c r="A287" t="s">
        <v>321</v>
      </c>
      <c r="B287" s="1">
        <v>41333</v>
      </c>
      <c r="C287" t="s">
        <v>300</v>
      </c>
      <c r="D287">
        <v>1</v>
      </c>
      <c r="E287" t="s">
        <v>322</v>
      </c>
      <c r="F287" s="5">
        <v>102.62</v>
      </c>
      <c r="H287" s="21">
        <v>11.72</v>
      </c>
    </row>
    <row r="288" spans="1:8" x14ac:dyDescent="0.25">
      <c r="A288" t="s">
        <v>441</v>
      </c>
      <c r="B288" s="1">
        <v>41333</v>
      </c>
      <c r="C288" t="s">
        <v>442</v>
      </c>
      <c r="D288">
        <v>1</v>
      </c>
      <c r="E288" t="s">
        <v>443</v>
      </c>
      <c r="F288">
        <v>92.14</v>
      </c>
      <c r="H288" s="20">
        <v>50.69</v>
      </c>
    </row>
    <row r="289" spans="1:8" x14ac:dyDescent="0.25">
      <c r="A289" t="s">
        <v>453</v>
      </c>
      <c r="B289" s="1">
        <v>41333</v>
      </c>
      <c r="C289" t="s">
        <v>454</v>
      </c>
      <c r="D289">
        <v>1</v>
      </c>
      <c r="E289" t="s">
        <v>455</v>
      </c>
      <c r="F289" s="49">
        <v>294.7</v>
      </c>
      <c r="H289" s="47">
        <f>95.89+8.32</f>
        <v>104.21000000000001</v>
      </c>
    </row>
    <row r="290" spans="1:8" x14ac:dyDescent="0.25">
      <c r="A290" t="s">
        <v>315</v>
      </c>
      <c r="B290" s="1">
        <v>41333</v>
      </c>
      <c r="C290" t="s">
        <v>300</v>
      </c>
      <c r="D290">
        <v>1</v>
      </c>
      <c r="E290" t="s">
        <v>316</v>
      </c>
      <c r="F290">
        <v>122.08</v>
      </c>
      <c r="H290" s="48">
        <v>109.11</v>
      </c>
    </row>
    <row r="291" spans="1:8" x14ac:dyDescent="0.25">
      <c r="A291" t="s">
        <v>456</v>
      </c>
      <c r="B291" s="1">
        <v>41333</v>
      </c>
      <c r="C291" t="s">
        <v>457</v>
      </c>
      <c r="D291">
        <v>1</v>
      </c>
      <c r="E291" t="s">
        <v>458</v>
      </c>
      <c r="F291" s="5">
        <v>287.89999999999998</v>
      </c>
      <c r="H291" s="48">
        <v>109.24</v>
      </c>
    </row>
    <row r="292" spans="1:8" x14ac:dyDescent="0.25">
      <c r="A292" t="s">
        <v>319</v>
      </c>
      <c r="B292" s="1">
        <v>41333</v>
      </c>
      <c r="C292" t="s">
        <v>300</v>
      </c>
      <c r="D292">
        <v>1</v>
      </c>
      <c r="E292" t="s">
        <v>320</v>
      </c>
      <c r="F292">
        <v>111.67</v>
      </c>
      <c r="H292" s="48">
        <v>26.68</v>
      </c>
    </row>
    <row r="293" spans="1:8" x14ac:dyDescent="0.25">
      <c r="A293" t="s">
        <v>311</v>
      </c>
      <c r="B293" s="1">
        <v>41333</v>
      </c>
      <c r="C293" t="s">
        <v>300</v>
      </c>
      <c r="D293">
        <v>1</v>
      </c>
      <c r="E293" t="s">
        <v>312</v>
      </c>
      <c r="F293" s="5">
        <v>120.97</v>
      </c>
      <c r="H293" s="47">
        <v>20.69</v>
      </c>
    </row>
    <row r="294" spans="1:8" x14ac:dyDescent="0.25">
      <c r="A294" t="s">
        <v>417</v>
      </c>
      <c r="B294" s="1">
        <v>41333</v>
      </c>
      <c r="C294" t="s">
        <v>418</v>
      </c>
      <c r="D294">
        <v>1</v>
      </c>
      <c r="E294" t="s">
        <v>419</v>
      </c>
      <c r="F294">
        <v>283.89999999999998</v>
      </c>
      <c r="H294" s="21">
        <f>29.11+5.39</f>
        <v>34.5</v>
      </c>
    </row>
    <row r="295" spans="1:8" x14ac:dyDescent="0.25">
      <c r="A295" t="s">
        <v>411</v>
      </c>
      <c r="B295" s="1">
        <v>41333</v>
      </c>
      <c r="C295" t="s">
        <v>412</v>
      </c>
      <c r="D295">
        <v>1</v>
      </c>
      <c r="E295" t="s">
        <v>413</v>
      </c>
      <c r="F295">
        <v>143.72</v>
      </c>
      <c r="H295" s="21">
        <v>76.430000000000007</v>
      </c>
    </row>
    <row r="296" spans="1:8" x14ac:dyDescent="0.25">
      <c r="A296" t="s">
        <v>402</v>
      </c>
      <c r="B296" s="1">
        <v>41333</v>
      </c>
      <c r="C296" t="s">
        <v>403</v>
      </c>
      <c r="D296">
        <v>1</v>
      </c>
      <c r="E296" t="s">
        <v>404</v>
      </c>
      <c r="F296">
        <v>143.72</v>
      </c>
      <c r="H296" s="20">
        <v>53.35</v>
      </c>
    </row>
    <row r="297" spans="1:8" x14ac:dyDescent="0.25">
      <c r="A297" t="s">
        <v>420</v>
      </c>
      <c r="B297" s="1">
        <v>41333</v>
      </c>
      <c r="C297" t="s">
        <v>421</v>
      </c>
      <c r="D297">
        <v>1</v>
      </c>
      <c r="E297" t="s">
        <v>422</v>
      </c>
      <c r="F297">
        <v>89.26</v>
      </c>
      <c r="H297" s="21">
        <v>11.73</v>
      </c>
    </row>
    <row r="298" spans="1:8" x14ac:dyDescent="0.25">
      <c r="A298" t="s">
        <v>426</v>
      </c>
      <c r="B298" s="1">
        <v>41333</v>
      </c>
      <c r="C298" t="s">
        <v>427</v>
      </c>
      <c r="D298">
        <v>1</v>
      </c>
      <c r="E298" t="s">
        <v>428</v>
      </c>
      <c r="F298">
        <v>67.72</v>
      </c>
      <c r="H298" s="20">
        <v>105.37</v>
      </c>
    </row>
    <row r="299" spans="1:8" x14ac:dyDescent="0.25">
      <c r="A299" t="s">
        <v>313</v>
      </c>
      <c r="B299" s="1">
        <v>41333</v>
      </c>
      <c r="C299" t="s">
        <v>300</v>
      </c>
      <c r="D299">
        <v>1</v>
      </c>
      <c r="E299" t="s">
        <v>314</v>
      </c>
      <c r="F299">
        <v>78.349999999999994</v>
      </c>
      <c r="H299" s="14">
        <f>62.08+10.1</f>
        <v>72.179999999999993</v>
      </c>
    </row>
    <row r="300" spans="1:8" x14ac:dyDescent="0.25">
      <c r="A300" t="s">
        <v>429</v>
      </c>
      <c r="B300" s="1">
        <v>41333</v>
      </c>
      <c r="C300" t="s">
        <v>430</v>
      </c>
      <c r="D300">
        <v>1</v>
      </c>
      <c r="E300" t="s">
        <v>431</v>
      </c>
      <c r="F300">
        <v>90.84</v>
      </c>
      <c r="H300" s="14">
        <v>50</v>
      </c>
    </row>
    <row r="301" spans="1:8" x14ac:dyDescent="0.25">
      <c r="A301" t="s">
        <v>414</v>
      </c>
      <c r="B301" s="1">
        <v>41333</v>
      </c>
      <c r="C301" t="s">
        <v>415</v>
      </c>
      <c r="D301">
        <v>1</v>
      </c>
      <c r="E301" t="s">
        <v>416</v>
      </c>
      <c r="F301">
        <v>19.04</v>
      </c>
      <c r="H301" s="11">
        <f>19.32+2.04</f>
        <v>21.36</v>
      </c>
    </row>
    <row r="302" spans="1:8" x14ac:dyDescent="0.25">
      <c r="A302" t="s">
        <v>307</v>
      </c>
      <c r="B302" s="1">
        <v>41333</v>
      </c>
      <c r="C302" t="s">
        <v>300</v>
      </c>
      <c r="D302">
        <v>1</v>
      </c>
      <c r="E302" t="s">
        <v>308</v>
      </c>
      <c r="F302">
        <v>214.1</v>
      </c>
      <c r="H302" s="11">
        <v>60.02</v>
      </c>
    </row>
    <row r="303" spans="1:8" x14ac:dyDescent="0.25">
      <c r="A303" t="s">
        <v>309</v>
      </c>
      <c r="B303" s="1">
        <v>41333</v>
      </c>
      <c r="C303" t="s">
        <v>300</v>
      </c>
      <c r="D303">
        <v>1</v>
      </c>
      <c r="E303" t="s">
        <v>310</v>
      </c>
      <c r="F303">
        <v>383.07</v>
      </c>
      <c r="H303" s="14">
        <f>19.32+2.26</f>
        <v>21.58</v>
      </c>
    </row>
    <row r="304" spans="1:8" x14ac:dyDescent="0.25">
      <c r="A304" t="s">
        <v>408</v>
      </c>
      <c r="B304" s="1">
        <v>41333</v>
      </c>
      <c r="C304" t="s">
        <v>409</v>
      </c>
      <c r="D304">
        <v>1</v>
      </c>
      <c r="E304" t="s">
        <v>410</v>
      </c>
      <c r="F304">
        <v>74.48</v>
      </c>
      <c r="H304" s="14">
        <v>14.35</v>
      </c>
    </row>
    <row r="305" spans="1:10" x14ac:dyDescent="0.25">
      <c r="A305" t="s">
        <v>247</v>
      </c>
      <c r="B305" s="1">
        <v>41333</v>
      </c>
      <c r="C305" t="s">
        <v>248</v>
      </c>
      <c r="D305">
        <v>1</v>
      </c>
      <c r="E305" t="s">
        <v>249</v>
      </c>
      <c r="F305" s="2">
        <v>41116.449999999997</v>
      </c>
      <c r="H305" s="15">
        <v>6.67</v>
      </c>
    </row>
    <row r="306" spans="1:10" x14ac:dyDescent="0.25">
      <c r="A306" t="s">
        <v>111</v>
      </c>
      <c r="B306" s="1">
        <v>41326</v>
      </c>
      <c r="C306" t="s">
        <v>112</v>
      </c>
      <c r="D306">
        <v>1</v>
      </c>
      <c r="E306" t="s">
        <v>113</v>
      </c>
      <c r="F306" s="2">
        <v>46634.89</v>
      </c>
      <c r="H306" s="15">
        <v>6.67</v>
      </c>
      <c r="J306" s="5"/>
    </row>
    <row r="307" spans="1:10" x14ac:dyDescent="0.25">
      <c r="A307" t="s">
        <v>48</v>
      </c>
      <c r="B307" s="1">
        <v>41318</v>
      </c>
      <c r="C307" t="s">
        <v>49</v>
      </c>
      <c r="D307">
        <v>1</v>
      </c>
      <c r="E307" t="s">
        <v>50</v>
      </c>
      <c r="F307" s="2">
        <v>35299.79</v>
      </c>
      <c r="H307" s="15">
        <v>53.35</v>
      </c>
    </row>
    <row r="308" spans="1:10" x14ac:dyDescent="0.25">
      <c r="A308" t="s">
        <v>177</v>
      </c>
      <c r="B308" s="1">
        <v>41332</v>
      </c>
      <c r="C308" t="s">
        <v>178</v>
      </c>
      <c r="D308">
        <v>1</v>
      </c>
      <c r="E308" t="s">
        <v>50</v>
      </c>
      <c r="F308" s="2">
        <v>52882.17</v>
      </c>
      <c r="H308" s="11">
        <f>39.05+1.35</f>
        <v>40.4</v>
      </c>
      <c r="J308" s="5"/>
    </row>
    <row r="309" spans="1:10" x14ac:dyDescent="0.25">
      <c r="A309" t="s">
        <v>204</v>
      </c>
      <c r="B309" s="1">
        <v>41333</v>
      </c>
      <c r="C309" t="s">
        <v>205</v>
      </c>
      <c r="D309">
        <v>1</v>
      </c>
      <c r="E309" t="s">
        <v>50</v>
      </c>
      <c r="F309" s="2">
        <v>44440.43</v>
      </c>
      <c r="H309" s="11">
        <v>40.020000000000003</v>
      </c>
    </row>
    <row r="310" spans="1:10" x14ac:dyDescent="0.25">
      <c r="A310" t="s">
        <v>506</v>
      </c>
      <c r="B310" s="1">
        <v>41311</v>
      </c>
      <c r="C310" t="s">
        <v>507</v>
      </c>
      <c r="D310">
        <v>1</v>
      </c>
      <c r="E310" t="s">
        <v>508</v>
      </c>
      <c r="F310">
        <v>276.20999999999998</v>
      </c>
      <c r="H310" s="11">
        <v>11.72</v>
      </c>
    </row>
    <row r="311" spans="1:10" x14ac:dyDescent="0.25">
      <c r="A311" t="s">
        <v>715</v>
      </c>
      <c r="B311" s="1">
        <v>41332</v>
      </c>
      <c r="C311" t="s">
        <v>716</v>
      </c>
      <c r="D311">
        <v>2</v>
      </c>
      <c r="E311" t="s">
        <v>717</v>
      </c>
      <c r="F311">
        <v>424</v>
      </c>
      <c r="H311" s="50">
        <f>105.54+5.72</f>
        <v>111.26</v>
      </c>
    </row>
    <row r="312" spans="1:10" x14ac:dyDescent="0.25">
      <c r="A312" t="s">
        <v>288</v>
      </c>
      <c r="B312" s="1">
        <v>41333</v>
      </c>
      <c r="C312" t="s">
        <v>284</v>
      </c>
      <c r="D312">
        <v>1</v>
      </c>
      <c r="E312" t="s">
        <v>289</v>
      </c>
      <c r="F312" s="2">
        <v>1016.42</v>
      </c>
      <c r="H312" s="50">
        <v>46.7</v>
      </c>
    </row>
    <row r="313" spans="1:10" x14ac:dyDescent="0.25">
      <c r="A313" t="s">
        <v>468</v>
      </c>
      <c r="B313" s="1">
        <v>41333</v>
      </c>
      <c r="C313" t="s">
        <v>284</v>
      </c>
      <c r="D313">
        <v>1</v>
      </c>
      <c r="E313" t="s">
        <v>469</v>
      </c>
      <c r="F313">
        <v>326.66000000000003</v>
      </c>
      <c r="H313" s="50">
        <v>13.11</v>
      </c>
    </row>
    <row r="314" spans="1:10" x14ac:dyDescent="0.25">
      <c r="A314" t="s">
        <v>609</v>
      </c>
      <c r="B314" s="1">
        <v>41320</v>
      </c>
      <c r="C314" t="s">
        <v>610</v>
      </c>
      <c r="D314">
        <v>1</v>
      </c>
      <c r="E314" t="s">
        <v>611</v>
      </c>
      <c r="F314" s="2">
        <v>2000</v>
      </c>
      <c r="H314" s="50">
        <v>123.63</v>
      </c>
    </row>
    <row r="315" spans="1:10" x14ac:dyDescent="0.25">
      <c r="A315" t="s">
        <v>729</v>
      </c>
      <c r="B315" s="1">
        <v>41330</v>
      </c>
      <c r="C315" t="s">
        <v>730</v>
      </c>
      <c r="D315">
        <v>1</v>
      </c>
      <c r="E315" t="s">
        <v>731</v>
      </c>
      <c r="F315">
        <v>293.04000000000002</v>
      </c>
      <c r="H315" s="11">
        <f>53.11+2.25</f>
        <v>55.36</v>
      </c>
    </row>
    <row r="316" spans="1:10" x14ac:dyDescent="0.25">
      <c r="A316" t="s">
        <v>363</v>
      </c>
      <c r="B316" s="1">
        <v>41333</v>
      </c>
      <c r="C316" t="s">
        <v>300</v>
      </c>
      <c r="D316">
        <v>1</v>
      </c>
      <c r="E316" t="s">
        <v>364</v>
      </c>
      <c r="F316">
        <v>96.77</v>
      </c>
      <c r="H316" s="12">
        <v>66.72</v>
      </c>
    </row>
    <row r="317" spans="1:10" x14ac:dyDescent="0.25">
      <c r="H317" s="14">
        <f>105.54+5.5</f>
        <v>111.04</v>
      </c>
    </row>
    <row r="318" spans="1:10" x14ac:dyDescent="0.25">
      <c r="H318" s="15">
        <v>53.37</v>
      </c>
    </row>
    <row r="319" spans="1:10" x14ac:dyDescent="0.25">
      <c r="H319" s="14">
        <v>13.11</v>
      </c>
    </row>
    <row r="320" spans="1:10" x14ac:dyDescent="0.25">
      <c r="H320" s="15">
        <v>110.38</v>
      </c>
    </row>
    <row r="321" spans="8:8" x14ac:dyDescent="0.25">
      <c r="H321" s="11">
        <f>53.8+1.57</f>
        <v>55.37</v>
      </c>
    </row>
    <row r="322" spans="8:8" x14ac:dyDescent="0.25">
      <c r="H322" s="11">
        <v>9.6</v>
      </c>
    </row>
    <row r="323" spans="8:8" x14ac:dyDescent="0.25">
      <c r="H323" s="12">
        <v>46.7</v>
      </c>
    </row>
    <row r="324" spans="8:8" x14ac:dyDescent="0.25">
      <c r="H324" s="14">
        <f>53.8+1.8</f>
        <v>55.599999999999994</v>
      </c>
    </row>
    <row r="325" spans="8:8" x14ac:dyDescent="0.25">
      <c r="H325" s="15">
        <v>53.37</v>
      </c>
    </row>
    <row r="326" spans="8:8" x14ac:dyDescent="0.25">
      <c r="H326" s="14">
        <v>12</v>
      </c>
    </row>
    <row r="327" spans="8:8" x14ac:dyDescent="0.25">
      <c r="H327" s="11">
        <f>105.54+5.55</f>
        <v>111.09</v>
      </c>
    </row>
    <row r="328" spans="8:8" x14ac:dyDescent="0.25">
      <c r="H328" s="12">
        <v>53.37</v>
      </c>
    </row>
    <row r="329" spans="8:8" x14ac:dyDescent="0.25">
      <c r="H329" s="11">
        <v>7.59</v>
      </c>
    </row>
    <row r="330" spans="8:8" x14ac:dyDescent="0.25">
      <c r="H330" s="12">
        <v>111.85</v>
      </c>
    </row>
    <row r="331" spans="8:8" x14ac:dyDescent="0.25">
      <c r="H331" s="14">
        <f>62.77+2.24</f>
        <v>65.010000000000005</v>
      </c>
    </row>
    <row r="332" spans="8:8" x14ac:dyDescent="0.25">
      <c r="H332" s="15">
        <v>66.709999999999994</v>
      </c>
    </row>
    <row r="333" spans="8:8" x14ac:dyDescent="0.25">
      <c r="H333" s="14">
        <v>12</v>
      </c>
    </row>
    <row r="334" spans="8:8" x14ac:dyDescent="0.25">
      <c r="H334" s="11">
        <f>62.77+2.24</f>
        <v>65.010000000000005</v>
      </c>
    </row>
    <row r="335" spans="8:8" x14ac:dyDescent="0.25">
      <c r="H335" s="12">
        <v>66.709999999999994</v>
      </c>
    </row>
    <row r="336" spans="8:8" x14ac:dyDescent="0.25">
      <c r="H336" s="11">
        <v>12</v>
      </c>
    </row>
    <row r="337" spans="8:8" x14ac:dyDescent="0.25">
      <c r="H337" s="14">
        <f>21.1+1.89</f>
        <v>22.990000000000002</v>
      </c>
    </row>
    <row r="338" spans="8:8" x14ac:dyDescent="0.25">
      <c r="H338" s="14">
        <v>10.34</v>
      </c>
    </row>
    <row r="339" spans="8:8" x14ac:dyDescent="0.25">
      <c r="H339" s="15">
        <v>55.93</v>
      </c>
    </row>
    <row r="340" spans="8:8" x14ac:dyDescent="0.25">
      <c r="H340" s="11">
        <f>26.35+1.34</f>
        <v>27.69</v>
      </c>
    </row>
    <row r="341" spans="8:8" x14ac:dyDescent="0.25">
      <c r="H341" s="12">
        <v>40.03</v>
      </c>
    </row>
    <row r="342" spans="8:8" x14ac:dyDescent="0.25">
      <c r="H342" s="14">
        <f>19.32+12.33</f>
        <v>31.65</v>
      </c>
    </row>
    <row r="343" spans="8:8" x14ac:dyDescent="0.25">
      <c r="H343" s="15">
        <v>46.7</v>
      </c>
    </row>
    <row r="344" spans="8:8" x14ac:dyDescent="0.25">
      <c r="H344" s="11">
        <f>28.29+9.18</f>
        <v>37.47</v>
      </c>
    </row>
    <row r="345" spans="8:8" x14ac:dyDescent="0.25">
      <c r="H345" s="12">
        <v>53.37</v>
      </c>
    </row>
    <row r="346" spans="8:8" x14ac:dyDescent="0.25">
      <c r="H346" s="10">
        <v>19.04</v>
      </c>
    </row>
    <row r="347" spans="8:8" x14ac:dyDescent="0.25">
      <c r="H347" s="14">
        <f>19.59+17.33</f>
        <v>36.92</v>
      </c>
    </row>
    <row r="348" spans="8:8" x14ac:dyDescent="0.25">
      <c r="H348" s="14">
        <v>14.76</v>
      </c>
    </row>
    <row r="349" spans="8:8" x14ac:dyDescent="0.25">
      <c r="H349" s="14">
        <v>52.04</v>
      </c>
    </row>
    <row r="350" spans="8:8" x14ac:dyDescent="0.25">
      <c r="H350" s="15">
        <v>110.38</v>
      </c>
    </row>
    <row r="351" spans="8:8" x14ac:dyDescent="0.25">
      <c r="H351" s="11">
        <f>57.53+63.66</f>
        <v>121.19</v>
      </c>
    </row>
    <row r="352" spans="8:8" x14ac:dyDescent="0.25">
      <c r="H352" s="11">
        <v>27.31</v>
      </c>
    </row>
    <row r="353" spans="8:10" x14ac:dyDescent="0.25">
      <c r="H353" s="12">
        <v>79.3</v>
      </c>
    </row>
    <row r="354" spans="8:10" x14ac:dyDescent="0.25">
      <c r="H354" s="12">
        <v>113.41</v>
      </c>
    </row>
    <row r="355" spans="8:10" x14ac:dyDescent="0.25">
      <c r="H355" s="11">
        <v>15.17</v>
      </c>
    </row>
    <row r="356" spans="8:10" x14ac:dyDescent="0.25">
      <c r="H356" s="27">
        <v>26.69</v>
      </c>
    </row>
    <row r="357" spans="8:10" x14ac:dyDescent="0.25">
      <c r="H357" s="14">
        <f>14.48+1.96</f>
        <v>16.440000000000001</v>
      </c>
    </row>
    <row r="358" spans="8:10" x14ac:dyDescent="0.25">
      <c r="H358" s="15">
        <v>58.04</v>
      </c>
    </row>
    <row r="359" spans="8:10" x14ac:dyDescent="0.25">
      <c r="H359" s="10">
        <v>41116.449999999997</v>
      </c>
      <c r="J359" s="2"/>
    </row>
    <row r="360" spans="8:10" x14ac:dyDescent="0.25">
      <c r="H360" s="10">
        <v>46634.89</v>
      </c>
      <c r="J360" s="2"/>
    </row>
    <row r="361" spans="8:10" x14ac:dyDescent="0.25">
      <c r="H361" s="10">
        <v>35299.79</v>
      </c>
      <c r="J361" s="2"/>
    </row>
    <row r="362" spans="8:10" x14ac:dyDescent="0.25">
      <c r="H362" s="10">
        <v>52882.17</v>
      </c>
      <c r="J362" s="2"/>
    </row>
    <row r="363" spans="8:10" x14ac:dyDescent="0.25">
      <c r="H363" s="10">
        <v>44440.43</v>
      </c>
      <c r="J363" s="2"/>
    </row>
    <row r="364" spans="8:10" x14ac:dyDescent="0.25">
      <c r="H364" s="10">
        <v>276.20999999999998</v>
      </c>
    </row>
    <row r="365" spans="8:10" x14ac:dyDescent="0.25">
      <c r="H365" s="10">
        <v>424</v>
      </c>
    </row>
    <row r="366" spans="8:10" x14ac:dyDescent="0.25">
      <c r="H366" s="51">
        <v>72.02</v>
      </c>
      <c r="J366" s="2"/>
    </row>
    <row r="367" spans="8:10" x14ac:dyDescent="0.25">
      <c r="H367" s="51">
        <v>15.59</v>
      </c>
    </row>
    <row r="368" spans="8:10" x14ac:dyDescent="0.25">
      <c r="H368" s="51">
        <v>35.86</v>
      </c>
      <c r="J368" s="2"/>
    </row>
    <row r="369" spans="6:8" x14ac:dyDescent="0.25">
      <c r="H369" s="51">
        <v>24.69</v>
      </c>
    </row>
    <row r="370" spans="6:8" x14ac:dyDescent="0.25">
      <c r="H370" s="51">
        <v>851.98</v>
      </c>
    </row>
    <row r="371" spans="6:8" x14ac:dyDescent="0.25">
      <c r="H371" s="51">
        <v>16.28</v>
      </c>
    </row>
    <row r="372" spans="6:8" x14ac:dyDescent="0.25">
      <c r="H372" s="51">
        <v>0.97</v>
      </c>
    </row>
    <row r="373" spans="6:8" x14ac:dyDescent="0.25">
      <c r="H373" s="11">
        <v>257.04000000000002</v>
      </c>
    </row>
    <row r="374" spans="6:8" x14ac:dyDescent="0.25">
      <c r="H374" s="11">
        <v>17.93</v>
      </c>
    </row>
    <row r="375" spans="6:8" x14ac:dyDescent="0.25">
      <c r="H375" s="12">
        <v>40.159999999999997</v>
      </c>
    </row>
    <row r="376" spans="6:8" x14ac:dyDescent="0.25">
      <c r="H376" s="11">
        <v>10.56</v>
      </c>
    </row>
    <row r="377" spans="6:8" x14ac:dyDescent="0.25">
      <c r="H377" s="10">
        <v>2000</v>
      </c>
    </row>
    <row r="378" spans="6:8" x14ac:dyDescent="0.25">
      <c r="H378" s="10">
        <v>293.04000000000002</v>
      </c>
    </row>
    <row r="379" spans="6:8" x14ac:dyDescent="0.25">
      <c r="H379" s="10">
        <v>96.77</v>
      </c>
    </row>
    <row r="380" spans="6:8" x14ac:dyDescent="0.25">
      <c r="F380" s="10">
        <f>SUM(F2:F379)</f>
        <v>4312525.9899999984</v>
      </c>
      <c r="G380" s="10">
        <f>SUM(G2:G379)</f>
        <v>884654.23000000021</v>
      </c>
      <c r="H380" s="25">
        <f>SUM(H2:H379)</f>
        <v>3427874.5199999986</v>
      </c>
    </row>
    <row r="381" spans="6:8" x14ac:dyDescent="0.25">
      <c r="G381" s="25">
        <f>+F380-G380</f>
        <v>3427871.7599999979</v>
      </c>
    </row>
  </sheetData>
  <autoFilter ref="A1:I316"/>
  <sortState ref="A1:K414">
    <sortCondition ref="E1:E41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8"/>
  <sheetViews>
    <sheetView topLeftCell="A331" workbookViewId="0">
      <selection activeCell="I332" sqref="I332"/>
    </sheetView>
  </sheetViews>
  <sheetFormatPr baseColWidth="10" defaultRowHeight="15" x14ac:dyDescent="0.25"/>
  <cols>
    <col min="1" max="1" width="11" customWidth="1"/>
    <col min="2" max="2" width="10.7109375" bestFit="1" customWidth="1"/>
    <col min="3" max="3" width="12.85546875" bestFit="1" customWidth="1"/>
    <col min="4" max="4" width="2" bestFit="1" customWidth="1"/>
    <col min="5" max="5" width="16.5703125" hidden="1" customWidth="1"/>
    <col min="6" max="6" width="24.28515625" hidden="1" customWidth="1"/>
    <col min="7" max="7" width="11.5703125" hidden="1" customWidth="1"/>
    <col min="8" max="8" width="39.85546875" bestFit="1" customWidth="1"/>
    <col min="9" max="9" width="9.140625" bestFit="1" customWidth="1"/>
  </cols>
  <sheetData>
    <row r="1" spans="1:9" x14ac:dyDescent="0.25">
      <c r="A1" t="s">
        <v>5998</v>
      </c>
      <c r="B1" s="1">
        <v>41597</v>
      </c>
      <c r="C1" t="s">
        <v>5999</v>
      </c>
      <c r="D1">
        <v>1</v>
      </c>
      <c r="E1" t="s">
        <v>6000</v>
      </c>
      <c r="F1" t="s">
        <v>1360</v>
      </c>
      <c r="G1" t="s">
        <v>1361</v>
      </c>
      <c r="H1" t="s">
        <v>6001</v>
      </c>
      <c r="I1" s="2">
        <v>33613.589999999997</v>
      </c>
    </row>
    <row r="2" spans="1:9" x14ac:dyDescent="0.25">
      <c r="A2" t="s">
        <v>5961</v>
      </c>
      <c r="B2" s="1">
        <v>41590</v>
      </c>
      <c r="C2" t="s">
        <v>5962</v>
      </c>
      <c r="D2">
        <v>1</v>
      </c>
      <c r="E2" t="s">
        <v>5963</v>
      </c>
      <c r="F2" t="s">
        <v>1360</v>
      </c>
      <c r="G2" t="s">
        <v>1361</v>
      </c>
      <c r="H2" t="s">
        <v>4759</v>
      </c>
      <c r="I2" s="2">
        <v>56806.98</v>
      </c>
    </row>
    <row r="3" spans="1:9" x14ac:dyDescent="0.25">
      <c r="A3" t="s">
        <v>2727</v>
      </c>
      <c r="B3" s="1">
        <v>41607</v>
      </c>
      <c r="C3" t="s">
        <v>6298</v>
      </c>
      <c r="D3">
        <v>1</v>
      </c>
      <c r="E3" t="s">
        <v>6299</v>
      </c>
      <c r="F3" t="s">
        <v>1360</v>
      </c>
      <c r="G3" t="s">
        <v>1361</v>
      </c>
      <c r="H3" t="s">
        <v>6300</v>
      </c>
      <c r="I3" s="2">
        <v>47673.86</v>
      </c>
    </row>
    <row r="4" spans="1:9" x14ac:dyDescent="0.25">
      <c r="A4" t="s">
        <v>5900</v>
      </c>
      <c r="B4" s="1">
        <v>41585</v>
      </c>
      <c r="C4" t="s">
        <v>5901</v>
      </c>
      <c r="D4">
        <v>1</v>
      </c>
      <c r="E4" t="s">
        <v>5902</v>
      </c>
      <c r="F4" t="s">
        <v>1360</v>
      </c>
      <c r="G4" t="s">
        <v>1361</v>
      </c>
      <c r="H4" t="s">
        <v>3824</v>
      </c>
      <c r="I4" s="2">
        <v>76310.66</v>
      </c>
    </row>
    <row r="5" spans="1:9" x14ac:dyDescent="0.25">
      <c r="A5" t="s">
        <v>4500</v>
      </c>
      <c r="B5" s="1">
        <v>41598</v>
      </c>
      <c r="C5" t="s">
        <v>6071</v>
      </c>
      <c r="D5">
        <v>1</v>
      </c>
      <c r="E5" t="s">
        <v>6072</v>
      </c>
      <c r="F5" t="s">
        <v>1360</v>
      </c>
      <c r="G5" t="s">
        <v>1361</v>
      </c>
      <c r="H5" t="s">
        <v>3235</v>
      </c>
      <c r="I5" s="2">
        <v>49511.6</v>
      </c>
    </row>
    <row r="6" spans="1:9" x14ac:dyDescent="0.25">
      <c r="A6" t="s">
        <v>6173</v>
      </c>
      <c r="B6" s="1">
        <v>41604</v>
      </c>
      <c r="C6" t="s">
        <v>6174</v>
      </c>
      <c r="D6">
        <v>1</v>
      </c>
      <c r="E6" t="s">
        <v>6175</v>
      </c>
      <c r="F6" t="s">
        <v>1360</v>
      </c>
      <c r="G6" t="s">
        <v>1361</v>
      </c>
      <c r="H6" t="s">
        <v>6176</v>
      </c>
      <c r="I6" s="2">
        <v>35998.9</v>
      </c>
    </row>
    <row r="7" spans="1:9" x14ac:dyDescent="0.25">
      <c r="A7" t="s">
        <v>5957</v>
      </c>
      <c r="B7" s="1">
        <v>41590</v>
      </c>
      <c r="C7" t="s">
        <v>5958</v>
      </c>
      <c r="D7">
        <v>1</v>
      </c>
      <c r="E7" t="s">
        <v>5959</v>
      </c>
      <c r="F7" t="s">
        <v>1360</v>
      </c>
      <c r="G7" t="s">
        <v>1361</v>
      </c>
      <c r="H7" t="s">
        <v>5960</v>
      </c>
      <c r="I7" s="2">
        <v>47673.86</v>
      </c>
    </row>
    <row r="8" spans="1:9" x14ac:dyDescent="0.25">
      <c r="A8" t="s">
        <v>4781</v>
      </c>
      <c r="B8" s="1">
        <v>41608</v>
      </c>
      <c r="C8">
        <v>9341</v>
      </c>
      <c r="D8">
        <v>1</v>
      </c>
      <c r="E8" t="s">
        <v>6340</v>
      </c>
      <c r="F8" t="s">
        <v>1409</v>
      </c>
      <c r="G8" t="s">
        <v>3087</v>
      </c>
      <c r="H8" t="s">
        <v>352</v>
      </c>
      <c r="I8">
        <v>38.520000000000003</v>
      </c>
    </row>
    <row r="9" spans="1:9" x14ac:dyDescent="0.25">
      <c r="A9" t="s">
        <v>2259</v>
      </c>
      <c r="B9" s="1">
        <v>41586</v>
      </c>
      <c r="C9" t="s">
        <v>6463</v>
      </c>
      <c r="D9">
        <v>1</v>
      </c>
      <c r="E9" t="s">
        <v>6464</v>
      </c>
      <c r="F9" t="s">
        <v>1779</v>
      </c>
      <c r="G9" t="s">
        <v>1401</v>
      </c>
      <c r="H9" t="s">
        <v>5707</v>
      </c>
      <c r="I9" s="2">
        <v>7120</v>
      </c>
    </row>
    <row r="10" spans="1:9" x14ac:dyDescent="0.25">
      <c r="A10" t="s">
        <v>4104</v>
      </c>
      <c r="B10" s="1">
        <v>41608</v>
      </c>
      <c r="C10">
        <v>9337</v>
      </c>
      <c r="D10">
        <v>1</v>
      </c>
      <c r="E10" t="s">
        <v>6338</v>
      </c>
      <c r="F10" t="s">
        <v>1409</v>
      </c>
      <c r="G10" t="s">
        <v>3087</v>
      </c>
      <c r="H10" t="s">
        <v>5461</v>
      </c>
      <c r="I10">
        <v>64</v>
      </c>
    </row>
    <row r="11" spans="1:9" x14ac:dyDescent="0.25">
      <c r="A11" t="s">
        <v>1330</v>
      </c>
      <c r="B11" s="1">
        <v>41606</v>
      </c>
      <c r="C11" t="s">
        <v>6597</v>
      </c>
      <c r="D11">
        <v>1</v>
      </c>
      <c r="E11" t="s">
        <v>6598</v>
      </c>
      <c r="F11" t="s">
        <v>1779</v>
      </c>
      <c r="G11" t="s">
        <v>1401</v>
      </c>
      <c r="H11" t="s">
        <v>6599</v>
      </c>
      <c r="I11" s="2">
        <v>7678.88</v>
      </c>
    </row>
    <row r="12" spans="1:9" x14ac:dyDescent="0.25">
      <c r="A12" t="s">
        <v>1356</v>
      </c>
      <c r="B12" s="1">
        <v>41607</v>
      </c>
      <c r="C12" t="s">
        <v>6628</v>
      </c>
      <c r="D12">
        <v>1</v>
      </c>
      <c r="E12" t="s">
        <v>6629</v>
      </c>
      <c r="F12" t="s">
        <v>1779</v>
      </c>
      <c r="G12" t="s">
        <v>1401</v>
      </c>
      <c r="H12" t="s">
        <v>6630</v>
      </c>
      <c r="I12">
        <v>536</v>
      </c>
    </row>
    <row r="13" spans="1:9" x14ac:dyDescent="0.25">
      <c r="A13" t="s">
        <v>1174</v>
      </c>
      <c r="B13" s="1">
        <v>41579</v>
      </c>
      <c r="C13" t="s">
        <v>6442</v>
      </c>
      <c r="D13">
        <v>1</v>
      </c>
      <c r="E13" t="s">
        <v>6443</v>
      </c>
      <c r="F13" t="s">
        <v>1779</v>
      </c>
      <c r="G13" t="s">
        <v>1401</v>
      </c>
      <c r="H13" t="s">
        <v>5704</v>
      </c>
      <c r="I13">
        <v>528</v>
      </c>
    </row>
    <row r="14" spans="1:9" x14ac:dyDescent="0.25">
      <c r="A14" t="s">
        <v>623</v>
      </c>
      <c r="B14" s="1">
        <v>41593</v>
      </c>
      <c r="C14" t="s">
        <v>6511</v>
      </c>
      <c r="D14">
        <v>1</v>
      </c>
      <c r="E14" t="s">
        <v>6512</v>
      </c>
      <c r="F14" t="s">
        <v>1779</v>
      </c>
      <c r="G14" t="s">
        <v>1401</v>
      </c>
      <c r="H14" t="s">
        <v>5704</v>
      </c>
      <c r="I14">
        <v>472</v>
      </c>
    </row>
    <row r="15" spans="1:9" x14ac:dyDescent="0.25">
      <c r="A15" t="s">
        <v>6023</v>
      </c>
      <c r="B15" s="1">
        <v>41598</v>
      </c>
      <c r="C15" t="s">
        <v>6024</v>
      </c>
      <c r="D15">
        <v>1</v>
      </c>
      <c r="E15" t="s">
        <v>6025</v>
      </c>
      <c r="F15" t="s">
        <v>1409</v>
      </c>
      <c r="G15" t="s">
        <v>3087</v>
      </c>
      <c r="H15" t="s">
        <v>1592</v>
      </c>
      <c r="I15">
        <v>34.479999999999997</v>
      </c>
    </row>
    <row r="16" spans="1:9" x14ac:dyDescent="0.25">
      <c r="A16" t="s">
        <v>5267</v>
      </c>
      <c r="B16" s="1">
        <v>41598</v>
      </c>
      <c r="C16" t="s">
        <v>6026</v>
      </c>
      <c r="D16">
        <v>1</v>
      </c>
      <c r="E16" t="s">
        <v>6027</v>
      </c>
      <c r="F16" t="s">
        <v>1409</v>
      </c>
      <c r="G16" t="s">
        <v>3087</v>
      </c>
      <c r="H16" t="s">
        <v>1592</v>
      </c>
      <c r="I16">
        <v>34.479999999999997</v>
      </c>
    </row>
    <row r="17" spans="1:9" x14ac:dyDescent="0.25">
      <c r="A17" t="s">
        <v>4485</v>
      </c>
      <c r="B17" s="1">
        <v>41598</v>
      </c>
      <c r="C17" t="s">
        <v>6028</v>
      </c>
      <c r="D17">
        <v>1</v>
      </c>
      <c r="E17" t="s">
        <v>6029</v>
      </c>
      <c r="F17" t="s">
        <v>1409</v>
      </c>
      <c r="G17" t="s">
        <v>3087</v>
      </c>
      <c r="H17" t="s">
        <v>1592</v>
      </c>
      <c r="I17">
        <v>34.479999999999997</v>
      </c>
    </row>
    <row r="18" spans="1:9" x14ac:dyDescent="0.25">
      <c r="A18" t="s">
        <v>86</v>
      </c>
      <c r="B18" s="1">
        <v>41598</v>
      </c>
      <c r="C18" t="s">
        <v>6030</v>
      </c>
      <c r="D18">
        <v>1</v>
      </c>
      <c r="E18" t="s">
        <v>6031</v>
      </c>
      <c r="F18" t="s">
        <v>1409</v>
      </c>
      <c r="G18" t="s">
        <v>3087</v>
      </c>
      <c r="H18" t="s">
        <v>1592</v>
      </c>
      <c r="I18">
        <v>68.97</v>
      </c>
    </row>
    <row r="19" spans="1:9" x14ac:dyDescent="0.25">
      <c r="A19" t="s">
        <v>858</v>
      </c>
      <c r="B19" s="1">
        <v>41598</v>
      </c>
      <c r="C19" t="s">
        <v>6032</v>
      </c>
      <c r="D19">
        <v>1</v>
      </c>
      <c r="E19" t="s">
        <v>6033</v>
      </c>
      <c r="F19" t="s">
        <v>1409</v>
      </c>
      <c r="G19" t="s">
        <v>3087</v>
      </c>
      <c r="H19" t="s">
        <v>1592</v>
      </c>
      <c r="I19">
        <v>34.479999999999997</v>
      </c>
    </row>
    <row r="20" spans="1:9" x14ac:dyDescent="0.25">
      <c r="A20" t="s">
        <v>6189</v>
      </c>
      <c r="B20" s="1">
        <v>41605</v>
      </c>
      <c r="C20" t="s">
        <v>6190</v>
      </c>
      <c r="D20">
        <v>1</v>
      </c>
      <c r="E20" t="s">
        <v>6191</v>
      </c>
      <c r="F20" t="s">
        <v>1409</v>
      </c>
      <c r="G20" t="s">
        <v>3087</v>
      </c>
      <c r="H20" t="s">
        <v>1592</v>
      </c>
      <c r="I20">
        <v>34.479999999999997</v>
      </c>
    </row>
    <row r="21" spans="1:9" x14ac:dyDescent="0.25">
      <c r="A21" t="s">
        <v>6192</v>
      </c>
      <c r="B21" s="1">
        <v>41605</v>
      </c>
      <c r="C21" t="s">
        <v>6193</v>
      </c>
      <c r="D21">
        <v>1</v>
      </c>
      <c r="E21" t="s">
        <v>6194</v>
      </c>
      <c r="F21" t="s">
        <v>1409</v>
      </c>
      <c r="G21" t="s">
        <v>3087</v>
      </c>
      <c r="H21" t="s">
        <v>1592</v>
      </c>
      <c r="I21">
        <v>34.479999999999997</v>
      </c>
    </row>
    <row r="22" spans="1:9" x14ac:dyDescent="0.25">
      <c r="A22" t="s">
        <v>6195</v>
      </c>
      <c r="B22" s="1">
        <v>41605</v>
      </c>
      <c r="C22" t="s">
        <v>6196</v>
      </c>
      <c r="D22">
        <v>1</v>
      </c>
      <c r="E22" t="s">
        <v>6197</v>
      </c>
      <c r="F22" t="s">
        <v>1409</v>
      </c>
      <c r="G22" t="s">
        <v>3087</v>
      </c>
      <c r="H22" t="s">
        <v>1592</v>
      </c>
      <c r="I22">
        <v>34.479999999999997</v>
      </c>
    </row>
    <row r="23" spans="1:9" x14ac:dyDescent="0.25">
      <c r="A23" t="s">
        <v>3107</v>
      </c>
      <c r="B23" s="1">
        <v>41598</v>
      </c>
      <c r="C23" t="s">
        <v>6014</v>
      </c>
      <c r="D23">
        <v>1</v>
      </c>
      <c r="E23" t="s">
        <v>6015</v>
      </c>
      <c r="F23" t="s">
        <v>1409</v>
      </c>
      <c r="G23" t="s">
        <v>3087</v>
      </c>
      <c r="H23" t="s">
        <v>6016</v>
      </c>
      <c r="I23">
        <v>70.400000000000006</v>
      </c>
    </row>
    <row r="24" spans="1:9" x14ac:dyDescent="0.25">
      <c r="A24" t="s">
        <v>4784</v>
      </c>
      <c r="B24" s="1">
        <v>41608</v>
      </c>
      <c r="C24">
        <v>9343</v>
      </c>
      <c r="D24">
        <v>1</v>
      </c>
      <c r="E24" t="s">
        <v>6341</v>
      </c>
      <c r="F24" t="s">
        <v>1409</v>
      </c>
      <c r="G24" t="s">
        <v>3087</v>
      </c>
      <c r="H24" t="s">
        <v>1053</v>
      </c>
      <c r="I24">
        <v>13.52</v>
      </c>
    </row>
    <row r="25" spans="1:9" x14ac:dyDescent="0.25">
      <c r="A25" t="s">
        <v>500</v>
      </c>
      <c r="B25" s="1">
        <v>41583</v>
      </c>
      <c r="C25" t="s">
        <v>6450</v>
      </c>
      <c r="D25">
        <v>1</v>
      </c>
      <c r="E25" t="s">
        <v>6451</v>
      </c>
      <c r="F25" t="s">
        <v>1779</v>
      </c>
      <c r="G25" t="s">
        <v>1401</v>
      </c>
      <c r="H25" t="s">
        <v>706</v>
      </c>
      <c r="I25">
        <v>372.41</v>
      </c>
    </row>
    <row r="26" spans="1:9" x14ac:dyDescent="0.25">
      <c r="A26" t="s">
        <v>4163</v>
      </c>
      <c r="B26" s="1">
        <v>41608</v>
      </c>
      <c r="C26">
        <v>9365</v>
      </c>
      <c r="D26">
        <v>1</v>
      </c>
      <c r="E26" t="s">
        <v>6371</v>
      </c>
      <c r="F26" t="s">
        <v>1409</v>
      </c>
      <c r="G26" t="s">
        <v>3087</v>
      </c>
      <c r="H26" t="s">
        <v>1124</v>
      </c>
      <c r="I26">
        <v>105.6</v>
      </c>
    </row>
    <row r="27" spans="1:9" x14ac:dyDescent="0.25">
      <c r="A27" t="s">
        <v>4709</v>
      </c>
      <c r="B27" s="1">
        <v>41608</v>
      </c>
      <c r="C27" t="s">
        <v>6321</v>
      </c>
      <c r="D27">
        <v>1</v>
      </c>
      <c r="E27" t="s">
        <v>6322</v>
      </c>
      <c r="F27" t="s">
        <v>1360</v>
      </c>
      <c r="G27" t="s">
        <v>1361</v>
      </c>
      <c r="H27" t="s">
        <v>6323</v>
      </c>
      <c r="I27" s="2">
        <v>41449.11</v>
      </c>
    </row>
    <row r="28" spans="1:9" x14ac:dyDescent="0.25">
      <c r="A28" t="s">
        <v>4478</v>
      </c>
      <c r="B28" s="1">
        <v>41597</v>
      </c>
      <c r="C28" t="s">
        <v>6010</v>
      </c>
      <c r="D28">
        <v>1</v>
      </c>
      <c r="E28" t="s">
        <v>6011</v>
      </c>
      <c r="F28" t="s">
        <v>1360</v>
      </c>
      <c r="G28" t="s">
        <v>1361</v>
      </c>
      <c r="H28" t="s">
        <v>4566</v>
      </c>
      <c r="I28" s="2">
        <v>27137.31</v>
      </c>
    </row>
    <row r="29" spans="1:9" x14ac:dyDescent="0.25">
      <c r="A29" t="s">
        <v>5922</v>
      </c>
      <c r="B29" s="1">
        <v>41586</v>
      </c>
      <c r="C29" t="s">
        <v>5923</v>
      </c>
      <c r="D29">
        <v>1</v>
      </c>
      <c r="E29" t="s">
        <v>5924</v>
      </c>
      <c r="F29" t="s">
        <v>1360</v>
      </c>
      <c r="G29" t="s">
        <v>1361</v>
      </c>
      <c r="H29" t="s">
        <v>17</v>
      </c>
      <c r="I29" s="2">
        <v>76310.66</v>
      </c>
    </row>
    <row r="30" spans="1:9" x14ac:dyDescent="0.25">
      <c r="A30" t="s">
        <v>1733</v>
      </c>
      <c r="B30" s="1">
        <v>41608</v>
      </c>
      <c r="C30">
        <v>9319</v>
      </c>
      <c r="D30">
        <v>1</v>
      </c>
      <c r="E30" t="s">
        <v>6332</v>
      </c>
      <c r="F30" t="s">
        <v>1409</v>
      </c>
      <c r="G30" t="s">
        <v>3087</v>
      </c>
      <c r="H30" t="s">
        <v>1007</v>
      </c>
      <c r="I30">
        <v>10.34</v>
      </c>
    </row>
    <row r="31" spans="1:9" x14ac:dyDescent="0.25">
      <c r="A31" t="s">
        <v>6372</v>
      </c>
      <c r="B31" s="1">
        <v>41608</v>
      </c>
      <c r="C31">
        <v>9373</v>
      </c>
      <c r="D31">
        <v>1</v>
      </c>
      <c r="E31" t="s">
        <v>6373</v>
      </c>
      <c r="F31" t="s">
        <v>1409</v>
      </c>
      <c r="G31" t="s">
        <v>3087</v>
      </c>
      <c r="H31" t="s">
        <v>1007</v>
      </c>
      <c r="I31">
        <v>10.34</v>
      </c>
    </row>
    <row r="32" spans="1:9" x14ac:dyDescent="0.25">
      <c r="A32" t="s">
        <v>1471</v>
      </c>
      <c r="B32" s="1">
        <v>41598</v>
      </c>
      <c r="C32">
        <v>9284</v>
      </c>
      <c r="D32">
        <v>1</v>
      </c>
      <c r="E32" t="s">
        <v>6052</v>
      </c>
      <c r="F32" t="s">
        <v>1409</v>
      </c>
      <c r="G32" t="s">
        <v>3087</v>
      </c>
      <c r="H32" t="s">
        <v>6053</v>
      </c>
      <c r="I32">
        <v>20.67</v>
      </c>
    </row>
    <row r="33" spans="1:10" x14ac:dyDescent="0.25">
      <c r="A33" t="s">
        <v>3283</v>
      </c>
      <c r="B33" s="1">
        <v>41608</v>
      </c>
      <c r="C33" t="s">
        <v>6368</v>
      </c>
      <c r="D33">
        <v>1</v>
      </c>
      <c r="E33" t="s">
        <v>6369</v>
      </c>
      <c r="F33" t="s">
        <v>1409</v>
      </c>
      <c r="G33" t="s">
        <v>3087</v>
      </c>
      <c r="H33" t="s">
        <v>3492</v>
      </c>
      <c r="I33">
        <v>20.56</v>
      </c>
    </row>
    <row r="34" spans="1:10" x14ac:dyDescent="0.25">
      <c r="A34" t="s">
        <v>6665</v>
      </c>
      <c r="B34" s="1">
        <v>41608</v>
      </c>
      <c r="C34" t="s">
        <v>6604</v>
      </c>
      <c r="D34">
        <v>1</v>
      </c>
      <c r="E34" t="s">
        <v>6605</v>
      </c>
      <c r="F34" t="s">
        <v>1779</v>
      </c>
      <c r="G34" t="s">
        <v>1401</v>
      </c>
      <c r="H34" t="s">
        <v>675</v>
      </c>
      <c r="J34" s="2">
        <v>17600</v>
      </c>
    </row>
    <row r="35" spans="1:10" x14ac:dyDescent="0.25">
      <c r="A35" t="s">
        <v>2773</v>
      </c>
      <c r="B35" s="1">
        <v>41582</v>
      </c>
      <c r="C35" t="s">
        <v>5765</v>
      </c>
      <c r="D35">
        <v>1</v>
      </c>
      <c r="E35" t="s">
        <v>5766</v>
      </c>
      <c r="F35" t="s">
        <v>1779</v>
      </c>
      <c r="G35" t="s">
        <v>1401</v>
      </c>
      <c r="H35" t="s">
        <v>6446</v>
      </c>
      <c r="J35">
        <v>174.24</v>
      </c>
    </row>
    <row r="36" spans="1:10" x14ac:dyDescent="0.25">
      <c r="A36" t="s">
        <v>2353</v>
      </c>
      <c r="B36" s="1">
        <v>41607</v>
      </c>
      <c r="C36" t="s">
        <v>6608</v>
      </c>
      <c r="D36">
        <v>1</v>
      </c>
      <c r="E36" t="s">
        <v>6609</v>
      </c>
      <c r="F36" t="s">
        <v>1779</v>
      </c>
      <c r="G36" t="s">
        <v>1401</v>
      </c>
      <c r="H36" t="s">
        <v>6610</v>
      </c>
      <c r="J36">
        <v>160</v>
      </c>
    </row>
    <row r="37" spans="1:10" x14ac:dyDescent="0.25">
      <c r="A37" t="s">
        <v>1223</v>
      </c>
      <c r="B37" s="1">
        <v>41589</v>
      </c>
      <c r="C37" t="s">
        <v>6475</v>
      </c>
      <c r="D37">
        <v>2</v>
      </c>
      <c r="E37" t="s">
        <v>6476</v>
      </c>
      <c r="F37" t="s">
        <v>1779</v>
      </c>
      <c r="G37" t="s">
        <v>1401</v>
      </c>
      <c r="H37" t="s">
        <v>6477</v>
      </c>
      <c r="J37">
        <v>280</v>
      </c>
    </row>
    <row r="38" spans="1:10" x14ac:dyDescent="0.25">
      <c r="A38" t="s">
        <v>6079</v>
      </c>
      <c r="B38" s="1">
        <v>41599</v>
      </c>
      <c r="C38" t="s">
        <v>6080</v>
      </c>
      <c r="D38">
        <v>1</v>
      </c>
      <c r="E38" t="s">
        <v>6081</v>
      </c>
      <c r="F38" t="s">
        <v>1360</v>
      </c>
      <c r="G38" t="s">
        <v>1361</v>
      </c>
      <c r="H38" t="s">
        <v>6082</v>
      </c>
      <c r="I38" s="2">
        <v>47477.34</v>
      </c>
    </row>
    <row r="39" spans="1:10" x14ac:dyDescent="0.25">
      <c r="A39" t="s">
        <v>3286</v>
      </c>
      <c r="B39" s="1">
        <v>41608</v>
      </c>
      <c r="C39">
        <v>9363</v>
      </c>
      <c r="D39">
        <v>1</v>
      </c>
      <c r="E39" t="s">
        <v>6370</v>
      </c>
      <c r="F39" t="s">
        <v>1409</v>
      </c>
      <c r="G39" t="s">
        <v>3087</v>
      </c>
      <c r="H39" t="s">
        <v>401</v>
      </c>
      <c r="I39">
        <v>169.19</v>
      </c>
    </row>
    <row r="40" spans="1:10" x14ac:dyDescent="0.25">
      <c r="A40" t="s">
        <v>4199</v>
      </c>
      <c r="B40" s="1">
        <v>41608</v>
      </c>
      <c r="C40">
        <v>9389</v>
      </c>
      <c r="D40">
        <v>1</v>
      </c>
      <c r="E40" t="s">
        <v>6411</v>
      </c>
      <c r="F40" t="s">
        <v>1409</v>
      </c>
      <c r="G40" t="s">
        <v>3087</v>
      </c>
      <c r="H40" t="s">
        <v>3569</v>
      </c>
      <c r="I40">
        <v>35.880000000000003</v>
      </c>
    </row>
    <row r="41" spans="1:10" x14ac:dyDescent="0.25">
      <c r="A41" t="s">
        <v>3044</v>
      </c>
      <c r="B41" s="1">
        <v>41593</v>
      </c>
      <c r="C41" t="s">
        <v>5981</v>
      </c>
      <c r="D41">
        <v>1</v>
      </c>
      <c r="E41" t="s">
        <v>5982</v>
      </c>
      <c r="F41" t="s">
        <v>1360</v>
      </c>
      <c r="G41" t="s">
        <v>1361</v>
      </c>
      <c r="H41" t="s">
        <v>1433</v>
      </c>
      <c r="I41" s="2">
        <v>34589.72</v>
      </c>
    </row>
    <row r="42" spans="1:10" x14ac:dyDescent="0.25">
      <c r="A42" t="s">
        <v>195</v>
      </c>
      <c r="B42" s="1">
        <v>41604</v>
      </c>
      <c r="C42" t="s">
        <v>6177</v>
      </c>
      <c r="D42">
        <v>1</v>
      </c>
      <c r="E42" t="s">
        <v>6178</v>
      </c>
      <c r="F42" t="s">
        <v>1360</v>
      </c>
      <c r="G42" t="s">
        <v>1361</v>
      </c>
      <c r="H42" t="s">
        <v>1433</v>
      </c>
      <c r="I42" s="2">
        <v>35998.9</v>
      </c>
    </row>
    <row r="43" spans="1:10" x14ac:dyDescent="0.25">
      <c r="A43" t="s">
        <v>5975</v>
      </c>
      <c r="B43" s="1">
        <v>41593</v>
      </c>
      <c r="C43" t="s">
        <v>5976</v>
      </c>
      <c r="D43">
        <v>1</v>
      </c>
      <c r="E43" t="s">
        <v>5977</v>
      </c>
      <c r="F43" t="s">
        <v>1360</v>
      </c>
      <c r="G43" t="s">
        <v>1361</v>
      </c>
      <c r="H43" t="s">
        <v>931</v>
      </c>
      <c r="I43" s="2">
        <v>41449.620000000003</v>
      </c>
    </row>
    <row r="44" spans="1:10" x14ac:dyDescent="0.25">
      <c r="A44" t="s">
        <v>5989</v>
      </c>
      <c r="B44" s="1">
        <v>41593</v>
      </c>
      <c r="C44" t="s">
        <v>5990</v>
      </c>
      <c r="D44">
        <v>1</v>
      </c>
      <c r="E44" t="s">
        <v>5991</v>
      </c>
      <c r="F44" t="s">
        <v>1360</v>
      </c>
      <c r="G44" t="s">
        <v>1361</v>
      </c>
      <c r="H44" t="s">
        <v>931</v>
      </c>
      <c r="I44" s="2">
        <v>49511.6</v>
      </c>
    </row>
    <row r="45" spans="1:10" x14ac:dyDescent="0.25">
      <c r="A45" t="s">
        <v>1490</v>
      </c>
      <c r="B45" s="1">
        <v>41600</v>
      </c>
      <c r="C45" t="s">
        <v>5580</v>
      </c>
      <c r="D45">
        <v>1</v>
      </c>
      <c r="E45" t="s">
        <v>6104</v>
      </c>
      <c r="F45" t="s">
        <v>1409</v>
      </c>
      <c r="G45" t="s">
        <v>3087</v>
      </c>
      <c r="H45" t="s">
        <v>6105</v>
      </c>
      <c r="I45">
        <v>407.64</v>
      </c>
    </row>
    <row r="46" spans="1:10" x14ac:dyDescent="0.25">
      <c r="A46" t="s">
        <v>1475</v>
      </c>
      <c r="B46" s="1">
        <v>41598</v>
      </c>
      <c r="C46">
        <v>9287</v>
      </c>
      <c r="D46">
        <v>1</v>
      </c>
      <c r="E46" t="s">
        <v>6057</v>
      </c>
      <c r="F46" t="s">
        <v>1409</v>
      </c>
      <c r="G46" t="s">
        <v>3087</v>
      </c>
      <c r="H46" t="s">
        <v>6058</v>
      </c>
      <c r="I46">
        <v>9.3800000000000008</v>
      </c>
    </row>
    <row r="47" spans="1:10" x14ac:dyDescent="0.25">
      <c r="A47" t="s">
        <v>1721</v>
      </c>
      <c r="B47" s="1">
        <v>41608</v>
      </c>
      <c r="C47">
        <v>9314</v>
      </c>
      <c r="D47">
        <v>1</v>
      </c>
      <c r="E47" t="s">
        <v>6324</v>
      </c>
      <c r="F47" t="s">
        <v>1409</v>
      </c>
      <c r="G47" t="s">
        <v>3087</v>
      </c>
      <c r="H47" t="s">
        <v>5427</v>
      </c>
      <c r="I47">
        <v>14.76</v>
      </c>
    </row>
    <row r="48" spans="1:10" x14ac:dyDescent="0.25">
      <c r="A48" t="s">
        <v>5896</v>
      </c>
      <c r="B48" s="1">
        <v>41585</v>
      </c>
      <c r="C48" t="s">
        <v>5897</v>
      </c>
      <c r="D48">
        <v>1</v>
      </c>
      <c r="E48" t="s">
        <v>5898</v>
      </c>
      <c r="F48" t="s">
        <v>1360</v>
      </c>
      <c r="G48" t="s">
        <v>1361</v>
      </c>
      <c r="H48" t="s">
        <v>5899</v>
      </c>
      <c r="I48" s="2">
        <v>27137.31</v>
      </c>
    </row>
    <row r="49" spans="1:9" x14ac:dyDescent="0.25">
      <c r="A49" t="s">
        <v>1649</v>
      </c>
      <c r="B49" s="1">
        <v>41608</v>
      </c>
      <c r="C49" t="s">
        <v>6318</v>
      </c>
      <c r="D49">
        <v>1</v>
      </c>
      <c r="E49" t="s">
        <v>6319</v>
      </c>
      <c r="F49" t="s">
        <v>1360</v>
      </c>
      <c r="G49" t="s">
        <v>1361</v>
      </c>
      <c r="H49" t="s">
        <v>6320</v>
      </c>
      <c r="I49" s="2">
        <v>76310.66</v>
      </c>
    </row>
    <row r="50" spans="1:9" x14ac:dyDescent="0.25">
      <c r="A50" t="s">
        <v>5590</v>
      </c>
      <c r="B50" s="1">
        <v>41579</v>
      </c>
      <c r="C50" t="s">
        <v>6440</v>
      </c>
      <c r="D50">
        <v>1</v>
      </c>
      <c r="E50" t="s">
        <v>6441</v>
      </c>
      <c r="F50" t="s">
        <v>1779</v>
      </c>
      <c r="G50" t="s">
        <v>1401</v>
      </c>
      <c r="H50" t="s">
        <v>5797</v>
      </c>
      <c r="I50" s="2">
        <v>2560</v>
      </c>
    </row>
    <row r="51" spans="1:9" x14ac:dyDescent="0.25">
      <c r="A51" t="s">
        <v>1247</v>
      </c>
      <c r="B51" s="1">
        <v>41593</v>
      </c>
      <c r="C51" t="s">
        <v>6509</v>
      </c>
      <c r="D51">
        <v>1</v>
      </c>
      <c r="E51" t="s">
        <v>6510</v>
      </c>
      <c r="F51" t="s">
        <v>1779</v>
      </c>
      <c r="G51" t="s">
        <v>1401</v>
      </c>
      <c r="H51" t="s">
        <v>5797</v>
      </c>
      <c r="I51" s="2">
        <v>9600</v>
      </c>
    </row>
    <row r="52" spans="1:9" x14ac:dyDescent="0.25">
      <c r="A52" t="s">
        <v>1275</v>
      </c>
      <c r="B52" s="1">
        <v>41600</v>
      </c>
      <c r="C52" t="s">
        <v>6546</v>
      </c>
      <c r="D52">
        <v>1</v>
      </c>
      <c r="E52" t="s">
        <v>6547</v>
      </c>
      <c r="F52" t="s">
        <v>1779</v>
      </c>
      <c r="G52" t="s">
        <v>1401</v>
      </c>
      <c r="H52" t="s">
        <v>5797</v>
      </c>
      <c r="I52" s="2">
        <v>9600</v>
      </c>
    </row>
    <row r="53" spans="1:9" x14ac:dyDescent="0.25">
      <c r="A53" t="s">
        <v>743</v>
      </c>
      <c r="B53" s="1">
        <v>41607</v>
      </c>
      <c r="C53" t="s">
        <v>6618</v>
      </c>
      <c r="D53">
        <v>1</v>
      </c>
      <c r="E53" t="s">
        <v>6619</v>
      </c>
      <c r="F53" t="s">
        <v>1779</v>
      </c>
      <c r="G53" t="s">
        <v>1401</v>
      </c>
      <c r="H53" t="s">
        <v>5797</v>
      </c>
      <c r="I53" s="2">
        <v>6896.55</v>
      </c>
    </row>
    <row r="54" spans="1:9" x14ac:dyDescent="0.25">
      <c r="A54" t="s">
        <v>746</v>
      </c>
      <c r="B54" s="1">
        <v>41607</v>
      </c>
      <c r="C54" t="s">
        <v>6620</v>
      </c>
      <c r="D54">
        <v>1</v>
      </c>
      <c r="E54" t="s">
        <v>6621</v>
      </c>
      <c r="F54" t="s">
        <v>1779</v>
      </c>
      <c r="G54" t="s">
        <v>1401</v>
      </c>
      <c r="H54" t="s">
        <v>5797</v>
      </c>
      <c r="I54" s="2">
        <v>6896.55</v>
      </c>
    </row>
    <row r="55" spans="1:9" x14ac:dyDescent="0.25">
      <c r="A55" t="s">
        <v>748</v>
      </c>
      <c r="B55" s="1">
        <v>41607</v>
      </c>
      <c r="C55" t="s">
        <v>6622</v>
      </c>
      <c r="D55">
        <v>1</v>
      </c>
      <c r="E55" t="s">
        <v>6623</v>
      </c>
      <c r="F55" t="s">
        <v>1779</v>
      </c>
      <c r="G55" t="s">
        <v>1401</v>
      </c>
      <c r="H55" t="s">
        <v>5797</v>
      </c>
      <c r="I55" s="2">
        <v>6896.55</v>
      </c>
    </row>
    <row r="56" spans="1:9" x14ac:dyDescent="0.25">
      <c r="A56" t="s">
        <v>1354</v>
      </c>
      <c r="B56" s="1">
        <v>41607</v>
      </c>
      <c r="C56" t="s">
        <v>6624</v>
      </c>
      <c r="D56">
        <v>1</v>
      </c>
      <c r="E56" t="s">
        <v>6625</v>
      </c>
      <c r="F56" t="s">
        <v>1779</v>
      </c>
      <c r="G56" t="s">
        <v>1401</v>
      </c>
      <c r="H56" t="s">
        <v>5797</v>
      </c>
      <c r="I56" s="2">
        <v>6896.55</v>
      </c>
    </row>
    <row r="57" spans="1:9" x14ac:dyDescent="0.25">
      <c r="A57" t="s">
        <v>6668</v>
      </c>
      <c r="B57" s="1">
        <v>41608</v>
      </c>
      <c r="C57" t="s">
        <v>6669</v>
      </c>
      <c r="D57">
        <v>1</v>
      </c>
      <c r="E57" t="s">
        <v>6670</v>
      </c>
      <c r="F57" t="s">
        <v>1779</v>
      </c>
      <c r="G57" t="s">
        <v>1401</v>
      </c>
      <c r="H57" t="s">
        <v>5797</v>
      </c>
      <c r="I57" s="2">
        <v>6896.55</v>
      </c>
    </row>
    <row r="58" spans="1:9" x14ac:dyDescent="0.25">
      <c r="A58" t="s">
        <v>1306</v>
      </c>
      <c r="B58" s="1">
        <v>41601</v>
      </c>
      <c r="C58" t="s">
        <v>6579</v>
      </c>
      <c r="D58">
        <v>1</v>
      </c>
      <c r="E58" t="s">
        <v>6580</v>
      </c>
      <c r="F58" t="s">
        <v>1789</v>
      </c>
      <c r="G58" t="s">
        <v>1401</v>
      </c>
      <c r="H58" t="s">
        <v>662</v>
      </c>
      <c r="I58">
        <v>145.76</v>
      </c>
    </row>
    <row r="59" spans="1:9" x14ac:dyDescent="0.25">
      <c r="A59" t="s">
        <v>591</v>
      </c>
      <c r="B59" s="1">
        <v>41592</v>
      </c>
      <c r="C59" t="s">
        <v>6486</v>
      </c>
      <c r="D59">
        <v>2</v>
      </c>
      <c r="E59" t="s">
        <v>6487</v>
      </c>
      <c r="F59" t="s">
        <v>1789</v>
      </c>
      <c r="G59" t="s">
        <v>1401</v>
      </c>
      <c r="H59" t="s">
        <v>553</v>
      </c>
      <c r="I59">
        <v>246.9</v>
      </c>
    </row>
    <row r="60" spans="1:9" x14ac:dyDescent="0.25">
      <c r="A60" t="s">
        <v>1931</v>
      </c>
      <c r="B60" s="1">
        <v>41607</v>
      </c>
      <c r="C60" t="s">
        <v>6637</v>
      </c>
      <c r="D60">
        <v>2</v>
      </c>
      <c r="E60" t="s">
        <v>6638</v>
      </c>
      <c r="F60" t="s">
        <v>1789</v>
      </c>
      <c r="G60" t="s">
        <v>1401</v>
      </c>
      <c r="H60" t="s">
        <v>553</v>
      </c>
      <c r="I60" s="2">
        <v>1042.76</v>
      </c>
    </row>
    <row r="61" spans="1:9" x14ac:dyDescent="0.25">
      <c r="A61" t="s">
        <v>5913</v>
      </c>
      <c r="B61" s="1">
        <v>41586</v>
      </c>
      <c r="C61" t="s">
        <v>5914</v>
      </c>
      <c r="D61">
        <v>1</v>
      </c>
      <c r="E61" t="s">
        <v>5915</v>
      </c>
      <c r="F61" t="s">
        <v>1409</v>
      </c>
      <c r="G61" t="s">
        <v>3087</v>
      </c>
      <c r="H61" t="s">
        <v>5916</v>
      </c>
      <c r="I61">
        <v>15.2</v>
      </c>
    </row>
    <row r="62" spans="1:9" x14ac:dyDescent="0.25">
      <c r="A62" t="s">
        <v>1207</v>
      </c>
      <c r="B62" s="1">
        <v>41589</v>
      </c>
      <c r="C62" t="s">
        <v>6467</v>
      </c>
      <c r="D62">
        <v>1</v>
      </c>
      <c r="E62" t="s">
        <v>6468</v>
      </c>
      <c r="F62" t="s">
        <v>1779</v>
      </c>
      <c r="G62" t="s">
        <v>1401</v>
      </c>
      <c r="H62" t="s">
        <v>1243</v>
      </c>
      <c r="I62" s="2">
        <v>3474.76</v>
      </c>
    </row>
    <row r="63" spans="1:9" x14ac:dyDescent="0.25">
      <c r="A63" t="s">
        <v>685</v>
      </c>
      <c r="B63" s="1">
        <v>41599</v>
      </c>
      <c r="C63" t="s">
        <v>6543</v>
      </c>
      <c r="D63">
        <v>1</v>
      </c>
      <c r="E63" t="s">
        <v>6544</v>
      </c>
      <c r="F63" t="s">
        <v>2939</v>
      </c>
      <c r="G63" t="s">
        <v>3087</v>
      </c>
      <c r="H63" t="s">
        <v>6545</v>
      </c>
      <c r="I63" s="2">
        <v>2021.48</v>
      </c>
    </row>
    <row r="64" spans="1:9" x14ac:dyDescent="0.25">
      <c r="A64" t="s">
        <v>6686</v>
      </c>
      <c r="B64" s="1">
        <v>41608</v>
      </c>
      <c r="C64" t="s">
        <v>6687</v>
      </c>
      <c r="D64">
        <v>1</v>
      </c>
      <c r="E64" t="s">
        <v>6688</v>
      </c>
      <c r="F64" t="s">
        <v>2939</v>
      </c>
      <c r="G64" t="s">
        <v>1410</v>
      </c>
      <c r="H64" t="s">
        <v>6689</v>
      </c>
      <c r="I64">
        <v>209.73</v>
      </c>
    </row>
    <row r="65" spans="1:9" x14ac:dyDescent="0.25">
      <c r="A65" t="s">
        <v>6677</v>
      </c>
      <c r="B65" s="1">
        <v>41608</v>
      </c>
      <c r="C65" t="s">
        <v>6678</v>
      </c>
      <c r="D65">
        <v>1</v>
      </c>
      <c r="E65" t="s">
        <v>6679</v>
      </c>
      <c r="F65" t="s">
        <v>2939</v>
      </c>
      <c r="G65" t="s">
        <v>3087</v>
      </c>
      <c r="H65" t="s">
        <v>6680</v>
      </c>
      <c r="I65">
        <v>42.4</v>
      </c>
    </row>
    <row r="66" spans="1:9" x14ac:dyDescent="0.25">
      <c r="A66" t="s">
        <v>6681</v>
      </c>
      <c r="B66" s="1">
        <v>41608</v>
      </c>
      <c r="C66" t="s">
        <v>6543</v>
      </c>
      <c r="D66">
        <v>1</v>
      </c>
      <c r="E66" t="s">
        <v>6682</v>
      </c>
      <c r="F66" t="s">
        <v>2939</v>
      </c>
      <c r="G66" t="s">
        <v>1410</v>
      </c>
      <c r="H66" t="s">
        <v>6683</v>
      </c>
      <c r="I66">
        <v>56.96</v>
      </c>
    </row>
    <row r="67" spans="1:9" x14ac:dyDescent="0.25">
      <c r="A67" t="s">
        <v>5847</v>
      </c>
      <c r="B67" s="1">
        <v>41608</v>
      </c>
      <c r="C67" t="s">
        <v>6543</v>
      </c>
      <c r="D67">
        <v>1</v>
      </c>
      <c r="E67" t="s">
        <v>6673</v>
      </c>
      <c r="F67" t="s">
        <v>2939</v>
      </c>
      <c r="G67" t="s">
        <v>3087</v>
      </c>
      <c r="H67" t="s">
        <v>6674</v>
      </c>
      <c r="I67">
        <v>738.31</v>
      </c>
    </row>
    <row r="68" spans="1:9" x14ac:dyDescent="0.25">
      <c r="A68" t="s">
        <v>5857</v>
      </c>
      <c r="B68" s="1">
        <v>41608</v>
      </c>
      <c r="C68" t="s">
        <v>5858</v>
      </c>
      <c r="D68">
        <v>1</v>
      </c>
      <c r="E68" t="s">
        <v>6675</v>
      </c>
      <c r="F68" t="s">
        <v>2939</v>
      </c>
      <c r="G68" t="s">
        <v>3087</v>
      </c>
      <c r="H68" t="s">
        <v>6676</v>
      </c>
      <c r="I68" s="2">
        <v>1496.08</v>
      </c>
    </row>
    <row r="69" spans="1:9" x14ac:dyDescent="0.25">
      <c r="A69" t="s">
        <v>6417</v>
      </c>
      <c r="B69" s="1">
        <v>41608</v>
      </c>
      <c r="C69" t="s">
        <v>6418</v>
      </c>
      <c r="D69">
        <v>1</v>
      </c>
      <c r="E69" t="s">
        <v>6419</v>
      </c>
      <c r="F69" t="s">
        <v>1409</v>
      </c>
      <c r="G69" t="s">
        <v>1410</v>
      </c>
      <c r="H69" t="s">
        <v>6420</v>
      </c>
      <c r="I69">
        <v>20.16</v>
      </c>
    </row>
    <row r="70" spans="1:9" x14ac:dyDescent="0.25">
      <c r="A70" t="s">
        <v>2408</v>
      </c>
      <c r="B70" s="1">
        <v>41585</v>
      </c>
      <c r="C70" t="s">
        <v>5580</v>
      </c>
      <c r="D70">
        <v>1</v>
      </c>
      <c r="E70" t="s">
        <v>5894</v>
      </c>
      <c r="F70" t="s">
        <v>1409</v>
      </c>
      <c r="G70" t="s">
        <v>3087</v>
      </c>
      <c r="H70" t="s">
        <v>5895</v>
      </c>
      <c r="I70">
        <v>211.68</v>
      </c>
    </row>
    <row r="71" spans="1:9" x14ac:dyDescent="0.25">
      <c r="A71" t="s">
        <v>6354</v>
      </c>
      <c r="B71" s="1">
        <v>41608</v>
      </c>
      <c r="C71" t="s">
        <v>5580</v>
      </c>
      <c r="D71">
        <v>1</v>
      </c>
      <c r="E71" t="s">
        <v>6355</v>
      </c>
      <c r="F71" t="s">
        <v>1409</v>
      </c>
      <c r="G71" t="s">
        <v>3087</v>
      </c>
      <c r="H71" t="s">
        <v>6356</v>
      </c>
      <c r="I71">
        <v>483.97</v>
      </c>
    </row>
    <row r="72" spans="1:9" x14ac:dyDescent="0.25">
      <c r="A72" t="s">
        <v>1644</v>
      </c>
      <c r="B72" s="1">
        <v>41608</v>
      </c>
      <c r="C72" t="s">
        <v>5580</v>
      </c>
      <c r="D72">
        <v>1</v>
      </c>
      <c r="E72" t="s">
        <v>6314</v>
      </c>
      <c r="F72" t="s">
        <v>1409</v>
      </c>
      <c r="G72" t="s">
        <v>3087</v>
      </c>
      <c r="H72" t="s">
        <v>6315</v>
      </c>
      <c r="I72">
        <v>429.16</v>
      </c>
    </row>
    <row r="73" spans="1:9" x14ac:dyDescent="0.25">
      <c r="A73" t="s">
        <v>1646</v>
      </c>
      <c r="B73" s="1">
        <v>41608</v>
      </c>
      <c r="C73" t="s">
        <v>5580</v>
      </c>
      <c r="D73">
        <v>1</v>
      </c>
      <c r="E73" t="s">
        <v>6316</v>
      </c>
      <c r="F73" t="s">
        <v>1409</v>
      </c>
      <c r="G73" t="s">
        <v>3087</v>
      </c>
      <c r="H73" t="s">
        <v>6317</v>
      </c>
      <c r="I73">
        <v>423.64</v>
      </c>
    </row>
    <row r="74" spans="1:9" x14ac:dyDescent="0.25">
      <c r="A74" t="s">
        <v>5164</v>
      </c>
      <c r="B74" s="1">
        <v>41586</v>
      </c>
      <c r="C74" t="s">
        <v>5580</v>
      </c>
      <c r="D74">
        <v>1</v>
      </c>
      <c r="E74" t="s">
        <v>5917</v>
      </c>
      <c r="F74" t="s">
        <v>1409</v>
      </c>
      <c r="G74" t="s">
        <v>3087</v>
      </c>
      <c r="H74" t="s">
        <v>5918</v>
      </c>
      <c r="I74">
        <v>443.7</v>
      </c>
    </row>
    <row r="75" spans="1:9" x14ac:dyDescent="0.25">
      <c r="A75" t="s">
        <v>599</v>
      </c>
      <c r="B75" s="1">
        <v>41592</v>
      </c>
      <c r="C75" t="s">
        <v>6492</v>
      </c>
      <c r="D75">
        <v>1</v>
      </c>
      <c r="E75" t="s">
        <v>6493</v>
      </c>
      <c r="F75" t="s">
        <v>1789</v>
      </c>
      <c r="G75" t="s">
        <v>1401</v>
      </c>
      <c r="H75" t="s">
        <v>488</v>
      </c>
      <c r="I75" s="2">
        <v>1720.47</v>
      </c>
    </row>
    <row r="76" spans="1:9" x14ac:dyDescent="0.25">
      <c r="A76" t="s">
        <v>6349</v>
      </c>
      <c r="B76" s="1">
        <v>41608</v>
      </c>
      <c r="C76">
        <v>9355</v>
      </c>
      <c r="D76">
        <v>1</v>
      </c>
      <c r="E76" t="s">
        <v>6350</v>
      </c>
      <c r="F76" t="s">
        <v>1409</v>
      </c>
      <c r="G76" t="s">
        <v>3087</v>
      </c>
      <c r="H76" t="s">
        <v>342</v>
      </c>
      <c r="I76">
        <v>179.31</v>
      </c>
    </row>
    <row r="77" spans="1:9" x14ac:dyDescent="0.25">
      <c r="A77" t="s">
        <v>620</v>
      </c>
      <c r="B77" s="1">
        <v>41592</v>
      </c>
      <c r="C77" t="s">
        <v>6507</v>
      </c>
      <c r="D77">
        <v>1</v>
      </c>
      <c r="E77" t="s">
        <v>6508</v>
      </c>
      <c r="F77" t="s">
        <v>1789</v>
      </c>
      <c r="G77" t="s">
        <v>1401</v>
      </c>
      <c r="H77" t="s">
        <v>622</v>
      </c>
      <c r="I77" s="2">
        <v>2480.3200000000002</v>
      </c>
    </row>
    <row r="78" spans="1:9" x14ac:dyDescent="0.25">
      <c r="A78" t="s">
        <v>698</v>
      </c>
      <c r="B78" s="1">
        <v>41601</v>
      </c>
      <c r="C78" t="s">
        <v>6585</v>
      </c>
      <c r="D78">
        <v>1</v>
      </c>
      <c r="E78" t="s">
        <v>6586</v>
      </c>
      <c r="F78" t="s">
        <v>1789</v>
      </c>
      <c r="G78" t="s">
        <v>1401</v>
      </c>
      <c r="H78" t="s">
        <v>622</v>
      </c>
      <c r="I78" s="2">
        <v>2801.44</v>
      </c>
    </row>
    <row r="79" spans="1:9" x14ac:dyDescent="0.25">
      <c r="A79" t="s">
        <v>470</v>
      </c>
      <c r="B79" s="1">
        <v>41579</v>
      </c>
      <c r="C79" t="s">
        <v>6436</v>
      </c>
      <c r="D79">
        <v>1</v>
      </c>
      <c r="E79" t="s">
        <v>6437</v>
      </c>
      <c r="F79" t="s">
        <v>1779</v>
      </c>
      <c r="G79" t="s">
        <v>1401</v>
      </c>
      <c r="H79" t="s">
        <v>472</v>
      </c>
      <c r="I79" s="2">
        <v>5297.89</v>
      </c>
    </row>
    <row r="80" spans="1:9" x14ac:dyDescent="0.25">
      <c r="A80" t="s">
        <v>473</v>
      </c>
      <c r="B80" s="1">
        <v>41579</v>
      </c>
      <c r="C80" t="s">
        <v>6438</v>
      </c>
      <c r="D80">
        <v>1</v>
      </c>
      <c r="E80" t="s">
        <v>6439</v>
      </c>
      <c r="F80" t="s">
        <v>1779</v>
      </c>
      <c r="G80" t="s">
        <v>1401</v>
      </c>
      <c r="H80" t="s">
        <v>472</v>
      </c>
      <c r="I80" s="2">
        <v>1393.21</v>
      </c>
    </row>
    <row r="81" spans="1:9" x14ac:dyDescent="0.25">
      <c r="A81" t="s">
        <v>479</v>
      </c>
      <c r="B81" s="1">
        <v>41579</v>
      </c>
      <c r="C81" t="s">
        <v>6444</v>
      </c>
      <c r="D81">
        <v>1</v>
      </c>
      <c r="E81" t="s">
        <v>6445</v>
      </c>
      <c r="F81" t="s">
        <v>1779</v>
      </c>
      <c r="G81" t="s">
        <v>1401</v>
      </c>
      <c r="H81" t="s">
        <v>472</v>
      </c>
      <c r="I81" s="2">
        <v>17600</v>
      </c>
    </row>
    <row r="82" spans="1:9" x14ac:dyDescent="0.25">
      <c r="A82" t="s">
        <v>486</v>
      </c>
      <c r="B82" s="1">
        <v>41583</v>
      </c>
      <c r="C82" t="s">
        <v>6448</v>
      </c>
      <c r="D82">
        <v>1</v>
      </c>
      <c r="E82" t="s">
        <v>6449</v>
      </c>
      <c r="F82" t="s">
        <v>1779</v>
      </c>
      <c r="G82" t="s">
        <v>1401</v>
      </c>
      <c r="H82" t="s">
        <v>472</v>
      </c>
      <c r="I82">
        <v>751.92</v>
      </c>
    </row>
    <row r="83" spans="1:9" x14ac:dyDescent="0.25">
      <c r="A83" t="s">
        <v>529</v>
      </c>
      <c r="B83" s="1">
        <v>41585</v>
      </c>
      <c r="C83" t="s">
        <v>6459</v>
      </c>
      <c r="D83">
        <v>1</v>
      </c>
      <c r="E83" t="s">
        <v>6460</v>
      </c>
      <c r="F83" t="s">
        <v>1779</v>
      </c>
      <c r="G83" t="s">
        <v>1401</v>
      </c>
      <c r="H83" t="s">
        <v>472</v>
      </c>
      <c r="I83" s="2">
        <v>4933.51</v>
      </c>
    </row>
    <row r="84" spans="1:9" x14ac:dyDescent="0.25">
      <c r="A84" t="s">
        <v>1810</v>
      </c>
      <c r="B84" s="1">
        <v>41586</v>
      </c>
      <c r="C84" t="s">
        <v>6465</v>
      </c>
      <c r="D84">
        <v>1</v>
      </c>
      <c r="E84" t="s">
        <v>6466</v>
      </c>
      <c r="F84" t="s">
        <v>1779</v>
      </c>
      <c r="G84" t="s">
        <v>1401</v>
      </c>
      <c r="H84" t="s">
        <v>472</v>
      </c>
      <c r="I84" s="2">
        <v>8644.25</v>
      </c>
    </row>
    <row r="85" spans="1:9" x14ac:dyDescent="0.25">
      <c r="A85" t="s">
        <v>1217</v>
      </c>
      <c r="B85" s="1">
        <v>41589</v>
      </c>
      <c r="C85" t="s">
        <v>6471</v>
      </c>
      <c r="D85">
        <v>1</v>
      </c>
      <c r="E85" t="s">
        <v>6472</v>
      </c>
      <c r="F85" t="s">
        <v>1779</v>
      </c>
      <c r="G85" t="s">
        <v>1401</v>
      </c>
      <c r="H85" t="s">
        <v>472</v>
      </c>
      <c r="I85">
        <v>239.01</v>
      </c>
    </row>
    <row r="86" spans="1:9" x14ac:dyDescent="0.25">
      <c r="A86" t="s">
        <v>581</v>
      </c>
      <c r="B86" s="1">
        <v>41592</v>
      </c>
      <c r="C86" t="s">
        <v>6482</v>
      </c>
      <c r="D86">
        <v>1</v>
      </c>
      <c r="E86" t="s">
        <v>6483</v>
      </c>
      <c r="F86" t="s">
        <v>1779</v>
      </c>
      <c r="G86" t="s">
        <v>1401</v>
      </c>
      <c r="H86" t="s">
        <v>472</v>
      </c>
      <c r="I86" s="2">
        <v>54853.89</v>
      </c>
    </row>
    <row r="87" spans="1:9" x14ac:dyDescent="0.25">
      <c r="A87" t="s">
        <v>583</v>
      </c>
      <c r="B87" s="1">
        <v>41592</v>
      </c>
      <c r="C87" t="s">
        <v>6484</v>
      </c>
      <c r="D87">
        <v>1</v>
      </c>
      <c r="E87" t="s">
        <v>6485</v>
      </c>
      <c r="F87" t="s">
        <v>1779</v>
      </c>
      <c r="G87" t="s">
        <v>1401</v>
      </c>
      <c r="H87" t="s">
        <v>472</v>
      </c>
      <c r="I87">
        <v>444.6</v>
      </c>
    </row>
    <row r="88" spans="1:9" x14ac:dyDescent="0.25">
      <c r="A88" t="s">
        <v>628</v>
      </c>
      <c r="B88" s="1">
        <v>41593</v>
      </c>
      <c r="C88" t="s">
        <v>6513</v>
      </c>
      <c r="D88">
        <v>1</v>
      </c>
      <c r="E88" t="s">
        <v>6514</v>
      </c>
      <c r="F88" t="s">
        <v>1779</v>
      </c>
      <c r="G88" t="s">
        <v>1401</v>
      </c>
      <c r="H88" t="s">
        <v>472</v>
      </c>
      <c r="I88" s="2">
        <v>11223.97</v>
      </c>
    </row>
    <row r="89" spans="1:9" x14ac:dyDescent="0.25">
      <c r="A89" t="s">
        <v>3708</v>
      </c>
      <c r="B89" s="1">
        <v>41598</v>
      </c>
      <c r="C89" t="s">
        <v>6533</v>
      </c>
      <c r="D89">
        <v>1</v>
      </c>
      <c r="E89" t="s">
        <v>6534</v>
      </c>
      <c r="F89" t="s">
        <v>1779</v>
      </c>
      <c r="G89" t="s">
        <v>1401</v>
      </c>
      <c r="H89" t="s">
        <v>472</v>
      </c>
      <c r="I89" s="2">
        <v>3615.36</v>
      </c>
    </row>
    <row r="90" spans="1:9" x14ac:dyDescent="0.25">
      <c r="A90" t="s">
        <v>1856</v>
      </c>
      <c r="B90" s="1">
        <v>41598</v>
      </c>
      <c r="C90" t="s">
        <v>6535</v>
      </c>
      <c r="D90">
        <v>1</v>
      </c>
      <c r="E90" t="s">
        <v>6536</v>
      </c>
      <c r="F90" t="s">
        <v>1779</v>
      </c>
      <c r="G90" t="s">
        <v>1401</v>
      </c>
      <c r="H90" t="s">
        <v>472</v>
      </c>
      <c r="I90" s="2">
        <v>5137.66</v>
      </c>
    </row>
    <row r="91" spans="1:9" x14ac:dyDescent="0.25">
      <c r="A91" t="s">
        <v>671</v>
      </c>
      <c r="B91" s="1">
        <v>41598</v>
      </c>
      <c r="C91" t="s">
        <v>6537</v>
      </c>
      <c r="D91">
        <v>1</v>
      </c>
      <c r="E91" t="s">
        <v>6538</v>
      </c>
      <c r="F91" t="s">
        <v>1779</v>
      </c>
      <c r="G91" t="s">
        <v>1401</v>
      </c>
      <c r="H91" t="s">
        <v>472</v>
      </c>
      <c r="I91" s="2">
        <v>4230.91</v>
      </c>
    </row>
    <row r="92" spans="1:9" x14ac:dyDescent="0.25">
      <c r="A92" t="s">
        <v>1265</v>
      </c>
      <c r="B92" s="1">
        <v>41598</v>
      </c>
      <c r="C92" t="s">
        <v>6539</v>
      </c>
      <c r="D92">
        <v>1</v>
      </c>
      <c r="E92" t="s">
        <v>6540</v>
      </c>
      <c r="F92" t="s">
        <v>1779</v>
      </c>
      <c r="G92" t="s">
        <v>1401</v>
      </c>
      <c r="H92" t="s">
        <v>472</v>
      </c>
      <c r="I92">
        <v>135.77000000000001</v>
      </c>
    </row>
    <row r="93" spans="1:9" x14ac:dyDescent="0.25">
      <c r="A93" t="s">
        <v>674</v>
      </c>
      <c r="B93" s="1">
        <v>41598</v>
      </c>
      <c r="C93" t="s">
        <v>6541</v>
      </c>
      <c r="D93">
        <v>1</v>
      </c>
      <c r="E93" t="s">
        <v>6542</v>
      </c>
      <c r="F93" t="s">
        <v>1779</v>
      </c>
      <c r="G93" t="s">
        <v>1401</v>
      </c>
      <c r="H93" t="s">
        <v>472</v>
      </c>
      <c r="I93">
        <v>101.09</v>
      </c>
    </row>
    <row r="94" spans="1:9" x14ac:dyDescent="0.25">
      <c r="A94" t="s">
        <v>687</v>
      </c>
      <c r="B94" s="1">
        <v>41600</v>
      </c>
      <c r="C94" t="s">
        <v>6550</v>
      </c>
      <c r="D94">
        <v>1</v>
      </c>
      <c r="E94" t="s">
        <v>6551</v>
      </c>
      <c r="F94" t="s">
        <v>1779</v>
      </c>
      <c r="G94" t="s">
        <v>1401</v>
      </c>
      <c r="H94" t="s">
        <v>472</v>
      </c>
      <c r="I94" s="2">
        <v>21182.79</v>
      </c>
    </row>
    <row r="95" spans="1:9" x14ac:dyDescent="0.25">
      <c r="A95" t="s">
        <v>715</v>
      </c>
      <c r="B95" s="1">
        <v>41605</v>
      </c>
      <c r="C95" t="s">
        <v>6589</v>
      </c>
      <c r="D95">
        <v>1</v>
      </c>
      <c r="E95" t="s">
        <v>6590</v>
      </c>
      <c r="F95" t="s">
        <v>1779</v>
      </c>
      <c r="G95" t="s">
        <v>1401</v>
      </c>
      <c r="H95" t="s">
        <v>472</v>
      </c>
      <c r="I95">
        <v>111.75</v>
      </c>
    </row>
    <row r="96" spans="1:9" x14ac:dyDescent="0.25">
      <c r="A96" t="s">
        <v>718</v>
      </c>
      <c r="B96" s="1">
        <v>41605</v>
      </c>
      <c r="C96" t="s">
        <v>6591</v>
      </c>
      <c r="D96">
        <v>1</v>
      </c>
      <c r="E96" t="s">
        <v>6592</v>
      </c>
      <c r="F96" t="s">
        <v>1779</v>
      </c>
      <c r="G96" t="s">
        <v>1401</v>
      </c>
      <c r="H96" t="s">
        <v>472</v>
      </c>
      <c r="I96" s="2">
        <v>1276.8</v>
      </c>
    </row>
    <row r="97" spans="1:9" x14ac:dyDescent="0.25">
      <c r="A97" t="s">
        <v>1341</v>
      </c>
      <c r="B97" s="1">
        <v>41607</v>
      </c>
      <c r="C97" t="s">
        <v>6604</v>
      </c>
      <c r="D97">
        <v>1</v>
      </c>
      <c r="E97" t="s">
        <v>6605</v>
      </c>
      <c r="F97" t="s">
        <v>1779</v>
      </c>
      <c r="G97" t="s">
        <v>1401</v>
      </c>
      <c r="H97" t="s">
        <v>472</v>
      </c>
      <c r="I97" s="2">
        <v>17600</v>
      </c>
    </row>
    <row r="98" spans="1:9" x14ac:dyDescent="0.25">
      <c r="A98" t="s">
        <v>2377</v>
      </c>
      <c r="B98" s="1">
        <v>41607</v>
      </c>
      <c r="C98" t="s">
        <v>6659</v>
      </c>
      <c r="D98">
        <v>1</v>
      </c>
      <c r="E98" t="s">
        <v>6660</v>
      </c>
      <c r="F98" t="s">
        <v>1779</v>
      </c>
      <c r="G98" t="s">
        <v>1401</v>
      </c>
      <c r="H98" t="s">
        <v>472</v>
      </c>
      <c r="I98" s="2">
        <v>28229.59</v>
      </c>
    </row>
    <row r="99" spans="1:9" x14ac:dyDescent="0.25">
      <c r="A99" t="s">
        <v>5815</v>
      </c>
      <c r="B99" s="1">
        <v>41607</v>
      </c>
      <c r="C99" t="s">
        <v>6661</v>
      </c>
      <c r="D99">
        <v>1</v>
      </c>
      <c r="E99" t="s">
        <v>6662</v>
      </c>
      <c r="F99" t="s">
        <v>1779</v>
      </c>
      <c r="G99" t="s">
        <v>1401</v>
      </c>
      <c r="H99" t="s">
        <v>472</v>
      </c>
      <c r="I99" s="2">
        <v>24051.599999999999</v>
      </c>
    </row>
    <row r="100" spans="1:9" x14ac:dyDescent="0.25">
      <c r="A100" t="s">
        <v>5818</v>
      </c>
      <c r="B100" s="1">
        <v>41607</v>
      </c>
      <c r="C100" t="s">
        <v>6663</v>
      </c>
      <c r="D100">
        <v>1</v>
      </c>
      <c r="E100" t="s">
        <v>6664</v>
      </c>
      <c r="F100" t="s">
        <v>1779</v>
      </c>
      <c r="G100" t="s">
        <v>1401</v>
      </c>
      <c r="H100" t="s">
        <v>472</v>
      </c>
      <c r="I100">
        <v>240.28</v>
      </c>
    </row>
    <row r="101" spans="1:9" x14ac:dyDescent="0.25">
      <c r="A101" t="s">
        <v>2290</v>
      </c>
      <c r="B101" s="1">
        <v>41593</v>
      </c>
      <c r="C101" t="s">
        <v>6527</v>
      </c>
      <c r="D101">
        <v>1</v>
      </c>
      <c r="E101" t="s">
        <v>6528</v>
      </c>
      <c r="F101" t="s">
        <v>1789</v>
      </c>
      <c r="G101" t="s">
        <v>1401</v>
      </c>
      <c r="H101" t="s">
        <v>684</v>
      </c>
      <c r="I101">
        <v>55.68</v>
      </c>
    </row>
    <row r="102" spans="1:9" x14ac:dyDescent="0.25">
      <c r="A102" t="s">
        <v>5972</v>
      </c>
      <c r="B102" s="1">
        <v>41592</v>
      </c>
      <c r="C102" t="s">
        <v>5973</v>
      </c>
      <c r="D102">
        <v>1</v>
      </c>
      <c r="E102" t="s">
        <v>5974</v>
      </c>
      <c r="F102" t="s">
        <v>1360</v>
      </c>
      <c r="G102" t="s">
        <v>1361</v>
      </c>
      <c r="H102" t="s">
        <v>1404</v>
      </c>
      <c r="I102" s="2">
        <v>35998.9</v>
      </c>
    </row>
    <row r="103" spans="1:9" x14ac:dyDescent="0.25">
      <c r="A103" t="s">
        <v>551</v>
      </c>
      <c r="B103" s="1">
        <v>41586</v>
      </c>
      <c r="C103" t="s">
        <v>6461</v>
      </c>
      <c r="D103">
        <v>1</v>
      </c>
      <c r="E103" t="s">
        <v>6462</v>
      </c>
      <c r="F103" t="s">
        <v>1779</v>
      </c>
      <c r="G103" t="s">
        <v>1401</v>
      </c>
      <c r="H103" t="s">
        <v>517</v>
      </c>
      <c r="I103" s="2">
        <v>1061.1199999999999</v>
      </c>
    </row>
    <row r="104" spans="1:9" x14ac:dyDescent="0.25">
      <c r="A104" t="s">
        <v>1281</v>
      </c>
      <c r="B104" s="1">
        <v>41600</v>
      </c>
      <c r="C104" t="s">
        <v>6548</v>
      </c>
      <c r="D104">
        <v>1</v>
      </c>
      <c r="E104" t="s">
        <v>6549</v>
      </c>
      <c r="F104" t="s">
        <v>1779</v>
      </c>
      <c r="G104" t="s">
        <v>1401</v>
      </c>
      <c r="H104" t="s">
        <v>517</v>
      </c>
      <c r="I104">
        <v>994.72</v>
      </c>
    </row>
    <row r="105" spans="1:9" x14ac:dyDescent="0.25">
      <c r="A105" t="s">
        <v>2283</v>
      </c>
      <c r="B105" s="1">
        <v>41593</v>
      </c>
      <c r="C105" t="s">
        <v>6517</v>
      </c>
      <c r="D105">
        <v>1</v>
      </c>
      <c r="E105" t="s">
        <v>6518</v>
      </c>
      <c r="F105" t="s">
        <v>1789</v>
      </c>
      <c r="G105" t="s">
        <v>1401</v>
      </c>
      <c r="H105" t="s">
        <v>511</v>
      </c>
      <c r="I105">
        <v>432.8</v>
      </c>
    </row>
    <row r="106" spans="1:9" x14ac:dyDescent="0.25">
      <c r="A106" t="s">
        <v>1289</v>
      </c>
      <c r="B106" s="1">
        <v>41601</v>
      </c>
      <c r="C106" t="s">
        <v>6558</v>
      </c>
      <c r="D106">
        <v>1</v>
      </c>
      <c r="E106" t="s">
        <v>6559</v>
      </c>
      <c r="F106" t="s">
        <v>1789</v>
      </c>
      <c r="G106" t="s">
        <v>1401</v>
      </c>
      <c r="H106" t="s">
        <v>511</v>
      </c>
      <c r="I106" s="2">
        <v>4469.6000000000004</v>
      </c>
    </row>
    <row r="107" spans="1:9" x14ac:dyDescent="0.25">
      <c r="A107" t="s">
        <v>2367</v>
      </c>
      <c r="B107" s="1">
        <v>41607</v>
      </c>
      <c r="C107" t="s">
        <v>6647</v>
      </c>
      <c r="D107">
        <v>1</v>
      </c>
      <c r="E107" t="s">
        <v>6648</v>
      </c>
      <c r="F107" t="s">
        <v>1789</v>
      </c>
      <c r="G107" t="s">
        <v>1401</v>
      </c>
      <c r="H107" t="s">
        <v>511</v>
      </c>
      <c r="I107" s="2">
        <v>2288</v>
      </c>
    </row>
    <row r="108" spans="1:9" x14ac:dyDescent="0.25">
      <c r="A108" t="s">
        <v>1297</v>
      </c>
      <c r="B108" s="1">
        <v>41601</v>
      </c>
      <c r="C108" t="s">
        <v>6569</v>
      </c>
      <c r="D108">
        <v>1</v>
      </c>
      <c r="E108" t="s">
        <v>6570</v>
      </c>
      <c r="F108" t="s">
        <v>1789</v>
      </c>
      <c r="G108" t="s">
        <v>1401</v>
      </c>
      <c r="H108" t="s">
        <v>619</v>
      </c>
      <c r="I108">
        <v>408.64</v>
      </c>
    </row>
    <row r="109" spans="1:9" x14ac:dyDescent="0.25">
      <c r="A109" t="s">
        <v>2375</v>
      </c>
      <c r="B109" s="1">
        <v>41607</v>
      </c>
      <c r="C109" t="s">
        <v>6653</v>
      </c>
      <c r="D109">
        <v>1</v>
      </c>
      <c r="E109" t="s">
        <v>6654</v>
      </c>
      <c r="F109" t="s">
        <v>1789</v>
      </c>
      <c r="G109" t="s">
        <v>1401</v>
      </c>
      <c r="H109" t="s">
        <v>619</v>
      </c>
      <c r="I109">
        <v>347.68</v>
      </c>
    </row>
    <row r="110" spans="1:9" x14ac:dyDescent="0.25">
      <c r="A110" t="s">
        <v>4765</v>
      </c>
      <c r="B110" s="1">
        <v>41608</v>
      </c>
      <c r="C110">
        <v>9317</v>
      </c>
      <c r="D110">
        <v>1</v>
      </c>
      <c r="E110" t="s">
        <v>6330</v>
      </c>
      <c r="F110" t="s">
        <v>1409</v>
      </c>
      <c r="G110" t="s">
        <v>3087</v>
      </c>
      <c r="H110" t="s">
        <v>350</v>
      </c>
      <c r="I110">
        <v>27.59</v>
      </c>
    </row>
    <row r="111" spans="1:9" x14ac:dyDescent="0.25">
      <c r="A111" t="s">
        <v>206</v>
      </c>
      <c r="B111" s="1">
        <v>41605</v>
      </c>
      <c r="C111" t="s">
        <v>6210</v>
      </c>
      <c r="D111">
        <v>1</v>
      </c>
      <c r="E111" t="s">
        <v>6211</v>
      </c>
      <c r="F111" t="s">
        <v>1409</v>
      </c>
      <c r="G111" t="s">
        <v>3087</v>
      </c>
      <c r="H111" t="s">
        <v>6212</v>
      </c>
      <c r="I111">
        <v>56</v>
      </c>
    </row>
    <row r="112" spans="1:9" x14ac:dyDescent="0.25">
      <c r="A112" t="s">
        <v>5861</v>
      </c>
      <c r="B112" s="1">
        <v>41593</v>
      </c>
      <c r="C112" t="s">
        <v>6684</v>
      </c>
      <c r="D112">
        <v>1</v>
      </c>
      <c r="E112" t="s">
        <v>6685</v>
      </c>
      <c r="F112" t="s">
        <v>1779</v>
      </c>
      <c r="G112" t="s">
        <v>1410</v>
      </c>
      <c r="H112" t="s">
        <v>483</v>
      </c>
      <c r="I112" s="2">
        <v>2387.08</v>
      </c>
    </row>
    <row r="113" spans="1:9" x14ac:dyDescent="0.25">
      <c r="A113" t="s">
        <v>6701</v>
      </c>
      <c r="B113" s="1">
        <v>41605</v>
      </c>
      <c r="C113" t="s">
        <v>6702</v>
      </c>
      <c r="D113">
        <v>1</v>
      </c>
      <c r="E113" t="s">
        <v>6703</v>
      </c>
      <c r="F113" t="s">
        <v>2382</v>
      </c>
      <c r="G113" t="s">
        <v>3087</v>
      </c>
      <c r="H113" t="s">
        <v>6704</v>
      </c>
      <c r="I113">
        <v>99.38</v>
      </c>
    </row>
    <row r="114" spans="1:9" x14ac:dyDescent="0.25">
      <c r="A114" t="s">
        <v>6693</v>
      </c>
      <c r="B114" s="1">
        <v>41587</v>
      </c>
      <c r="C114" t="s">
        <v>6694</v>
      </c>
      <c r="D114">
        <v>1</v>
      </c>
      <c r="E114" t="s">
        <v>6695</v>
      </c>
      <c r="F114" t="s">
        <v>2382</v>
      </c>
      <c r="G114" t="s">
        <v>3087</v>
      </c>
      <c r="H114" t="s">
        <v>6696</v>
      </c>
      <c r="I114">
        <v>96.77</v>
      </c>
    </row>
    <row r="115" spans="1:9" x14ac:dyDescent="0.25">
      <c r="A115" t="s">
        <v>5786</v>
      </c>
      <c r="B115" s="1">
        <v>41607</v>
      </c>
      <c r="C115" t="s">
        <v>6634</v>
      </c>
      <c r="D115">
        <v>1</v>
      </c>
      <c r="E115" t="s">
        <v>6635</v>
      </c>
      <c r="F115" t="s">
        <v>1779</v>
      </c>
      <c r="G115" t="s">
        <v>1401</v>
      </c>
      <c r="H115" t="s">
        <v>6636</v>
      </c>
      <c r="I115" s="2">
        <v>2636.55</v>
      </c>
    </row>
    <row r="116" spans="1:9" x14ac:dyDescent="0.25">
      <c r="A116" t="s">
        <v>4173</v>
      </c>
      <c r="B116" s="1">
        <v>41608</v>
      </c>
      <c r="C116">
        <v>9379</v>
      </c>
      <c r="D116">
        <v>1</v>
      </c>
      <c r="E116" t="s">
        <v>6380</v>
      </c>
      <c r="F116" t="s">
        <v>1409</v>
      </c>
      <c r="G116" t="s">
        <v>3087</v>
      </c>
      <c r="H116" t="s">
        <v>6381</v>
      </c>
      <c r="I116">
        <v>5.38</v>
      </c>
    </row>
    <row r="117" spans="1:9" x14ac:dyDescent="0.25">
      <c r="A117" t="s">
        <v>213</v>
      </c>
      <c r="B117" s="1">
        <v>41605</v>
      </c>
      <c r="C117" t="s">
        <v>6219</v>
      </c>
      <c r="D117">
        <v>1</v>
      </c>
      <c r="E117" t="s">
        <v>6220</v>
      </c>
      <c r="F117" t="s">
        <v>1360</v>
      </c>
      <c r="G117" t="s">
        <v>1361</v>
      </c>
      <c r="H117" t="s">
        <v>6221</v>
      </c>
      <c r="I117" s="2">
        <v>27137.31</v>
      </c>
    </row>
    <row r="118" spans="1:9" x14ac:dyDescent="0.25">
      <c r="A118" t="s">
        <v>6119</v>
      </c>
      <c r="B118" s="1">
        <v>41600</v>
      </c>
      <c r="C118" t="s">
        <v>6120</v>
      </c>
      <c r="D118">
        <v>1</v>
      </c>
      <c r="E118" t="s">
        <v>6121</v>
      </c>
      <c r="F118" t="s">
        <v>1360</v>
      </c>
      <c r="G118" t="s">
        <v>1361</v>
      </c>
      <c r="H118" t="s">
        <v>199</v>
      </c>
      <c r="I118" s="2">
        <v>76310.66</v>
      </c>
    </row>
    <row r="119" spans="1:9" x14ac:dyDescent="0.25">
      <c r="A119" t="s">
        <v>1759</v>
      </c>
      <c r="B119" s="1">
        <v>41608</v>
      </c>
      <c r="C119">
        <v>9345</v>
      </c>
      <c r="D119">
        <v>1</v>
      </c>
      <c r="E119" t="s">
        <v>6342</v>
      </c>
      <c r="F119" t="s">
        <v>1409</v>
      </c>
      <c r="G119" t="s">
        <v>3087</v>
      </c>
      <c r="H119" t="s">
        <v>6343</v>
      </c>
      <c r="I119">
        <v>80</v>
      </c>
    </row>
    <row r="120" spans="1:9" x14ac:dyDescent="0.25">
      <c r="A120" t="s">
        <v>5807</v>
      </c>
      <c r="B120" s="1">
        <v>41607</v>
      </c>
      <c r="C120" t="s">
        <v>6655</v>
      </c>
      <c r="D120">
        <v>1</v>
      </c>
      <c r="E120" t="s">
        <v>6656</v>
      </c>
      <c r="F120" t="s">
        <v>1789</v>
      </c>
      <c r="G120" t="s">
        <v>1401</v>
      </c>
      <c r="H120" t="s">
        <v>567</v>
      </c>
      <c r="I120" s="2">
        <v>1787.78</v>
      </c>
    </row>
    <row r="121" spans="1:9" x14ac:dyDescent="0.25">
      <c r="A121" t="s">
        <v>6429</v>
      </c>
      <c r="B121" s="1">
        <v>41608</v>
      </c>
      <c r="C121" t="s">
        <v>5914</v>
      </c>
      <c r="D121">
        <v>1</v>
      </c>
      <c r="E121" t="s">
        <v>6430</v>
      </c>
      <c r="F121" t="s">
        <v>1409</v>
      </c>
      <c r="G121" t="s">
        <v>1410</v>
      </c>
      <c r="H121" t="s">
        <v>6431</v>
      </c>
      <c r="I121" s="2">
        <v>2281.5300000000002</v>
      </c>
    </row>
    <row r="122" spans="1:9" x14ac:dyDescent="0.25">
      <c r="A122" t="s">
        <v>97</v>
      </c>
      <c r="B122" s="1">
        <v>41598</v>
      </c>
      <c r="C122">
        <v>9282</v>
      </c>
      <c r="D122">
        <v>1</v>
      </c>
      <c r="E122" t="s">
        <v>6050</v>
      </c>
      <c r="F122" t="s">
        <v>1409</v>
      </c>
      <c r="G122" t="s">
        <v>3087</v>
      </c>
      <c r="H122" t="s">
        <v>393</v>
      </c>
      <c r="I122">
        <v>5.29</v>
      </c>
    </row>
    <row r="123" spans="1:9" x14ac:dyDescent="0.25">
      <c r="A123" t="s">
        <v>1465</v>
      </c>
      <c r="B123" s="1">
        <v>41598</v>
      </c>
      <c r="C123">
        <v>9283</v>
      </c>
      <c r="D123">
        <v>1</v>
      </c>
      <c r="E123" t="s">
        <v>6051</v>
      </c>
      <c r="F123" t="s">
        <v>1409</v>
      </c>
      <c r="G123" t="s">
        <v>3087</v>
      </c>
      <c r="H123" t="s">
        <v>393</v>
      </c>
      <c r="I123">
        <v>54.2</v>
      </c>
    </row>
    <row r="124" spans="1:9" x14ac:dyDescent="0.25">
      <c r="A124" t="s">
        <v>6054</v>
      </c>
      <c r="B124" s="1">
        <v>41598</v>
      </c>
      <c r="C124">
        <v>9285</v>
      </c>
      <c r="D124">
        <v>1</v>
      </c>
      <c r="E124" t="s">
        <v>6055</v>
      </c>
      <c r="F124" t="s">
        <v>1409</v>
      </c>
      <c r="G124" t="s">
        <v>3087</v>
      </c>
      <c r="H124" t="s">
        <v>393</v>
      </c>
      <c r="I124">
        <v>34.159999999999997</v>
      </c>
    </row>
    <row r="125" spans="1:9" x14ac:dyDescent="0.25">
      <c r="A125" t="s">
        <v>1473</v>
      </c>
      <c r="B125" s="1">
        <v>41598</v>
      </c>
      <c r="C125">
        <v>9286</v>
      </c>
      <c r="D125">
        <v>1</v>
      </c>
      <c r="E125" t="s">
        <v>6056</v>
      </c>
      <c r="F125" t="s">
        <v>1409</v>
      </c>
      <c r="G125" t="s">
        <v>3087</v>
      </c>
      <c r="H125" t="s">
        <v>393</v>
      </c>
      <c r="I125">
        <v>8.52</v>
      </c>
    </row>
    <row r="126" spans="1:9" x14ac:dyDescent="0.25">
      <c r="A126" t="s">
        <v>1258</v>
      </c>
      <c r="B126" s="1">
        <v>41593</v>
      </c>
      <c r="C126" t="s">
        <v>6523</v>
      </c>
      <c r="D126">
        <v>1</v>
      </c>
      <c r="E126" t="s">
        <v>6524</v>
      </c>
      <c r="F126" t="s">
        <v>1789</v>
      </c>
      <c r="G126" t="s">
        <v>1401</v>
      </c>
      <c r="H126" t="s">
        <v>5767</v>
      </c>
      <c r="I126">
        <v>174.24</v>
      </c>
    </row>
    <row r="127" spans="1:9" x14ac:dyDescent="0.25">
      <c r="A127" t="s">
        <v>1228</v>
      </c>
      <c r="B127" s="1">
        <v>41589</v>
      </c>
      <c r="C127" t="s">
        <v>6480</v>
      </c>
      <c r="D127">
        <v>1</v>
      </c>
      <c r="E127" t="s">
        <v>6481</v>
      </c>
      <c r="F127" t="s">
        <v>1779</v>
      </c>
      <c r="G127" t="s">
        <v>1401</v>
      </c>
      <c r="H127" t="s">
        <v>502</v>
      </c>
      <c r="I127" s="2">
        <v>1660.7</v>
      </c>
    </row>
    <row r="128" spans="1:9" x14ac:dyDescent="0.25">
      <c r="A128" t="s">
        <v>1937</v>
      </c>
      <c r="B128" s="1">
        <v>41607</v>
      </c>
      <c r="C128" t="s">
        <v>6641</v>
      </c>
      <c r="D128">
        <v>1</v>
      </c>
      <c r="E128" t="s">
        <v>6642</v>
      </c>
      <c r="F128" t="s">
        <v>1789</v>
      </c>
      <c r="G128" t="s">
        <v>1401</v>
      </c>
      <c r="H128" t="s">
        <v>5621</v>
      </c>
      <c r="I128" s="2">
        <v>2048</v>
      </c>
    </row>
    <row r="129" spans="1:9" x14ac:dyDescent="0.25">
      <c r="A129" t="s">
        <v>853</v>
      </c>
      <c r="B129" s="1">
        <v>41597</v>
      </c>
      <c r="C129" t="s">
        <v>5995</v>
      </c>
      <c r="D129">
        <v>1</v>
      </c>
      <c r="E129" t="s">
        <v>5996</v>
      </c>
      <c r="F129" t="s">
        <v>1360</v>
      </c>
      <c r="G129" t="s">
        <v>1361</v>
      </c>
      <c r="H129" t="s">
        <v>5997</v>
      </c>
      <c r="I129" s="2">
        <v>49776.47</v>
      </c>
    </row>
    <row r="130" spans="1:9" x14ac:dyDescent="0.25">
      <c r="A130" t="s">
        <v>313</v>
      </c>
      <c r="B130" s="1">
        <v>41607</v>
      </c>
      <c r="C130" t="s">
        <v>6295</v>
      </c>
      <c r="D130">
        <v>1</v>
      </c>
      <c r="E130" t="s">
        <v>6296</v>
      </c>
      <c r="F130" t="s">
        <v>1360</v>
      </c>
      <c r="G130" t="s">
        <v>1361</v>
      </c>
      <c r="H130" t="s">
        <v>6297</v>
      </c>
      <c r="I130" s="2">
        <v>29057.19</v>
      </c>
    </row>
    <row r="131" spans="1:9" x14ac:dyDescent="0.25">
      <c r="A131" t="s">
        <v>2869</v>
      </c>
      <c r="B131" s="1">
        <v>41593</v>
      </c>
      <c r="C131" t="s">
        <v>6529</v>
      </c>
      <c r="D131">
        <v>2</v>
      </c>
      <c r="E131" t="s">
        <v>6530</v>
      </c>
      <c r="F131" t="s">
        <v>1789</v>
      </c>
      <c r="G131" t="s">
        <v>1401</v>
      </c>
      <c r="H131" t="s">
        <v>1909</v>
      </c>
      <c r="I131" s="2">
        <v>1599.2</v>
      </c>
    </row>
    <row r="132" spans="1:9" x14ac:dyDescent="0.25">
      <c r="A132" t="s">
        <v>701</v>
      </c>
      <c r="B132" s="1">
        <v>41601</v>
      </c>
      <c r="C132" t="s">
        <v>6587</v>
      </c>
      <c r="D132">
        <v>2</v>
      </c>
      <c r="E132" t="s">
        <v>6588</v>
      </c>
      <c r="F132" t="s">
        <v>1789</v>
      </c>
      <c r="G132" t="s">
        <v>1401</v>
      </c>
      <c r="H132" t="s">
        <v>1909</v>
      </c>
      <c r="I132">
        <v>88</v>
      </c>
    </row>
    <row r="133" spans="1:9" x14ac:dyDescent="0.25">
      <c r="A133" t="s">
        <v>617</v>
      </c>
      <c r="B133" s="1">
        <v>41592</v>
      </c>
      <c r="C133" t="s">
        <v>6505</v>
      </c>
      <c r="D133">
        <v>1</v>
      </c>
      <c r="E133" t="s">
        <v>6506</v>
      </c>
      <c r="F133" t="s">
        <v>1789</v>
      </c>
      <c r="G133" t="s">
        <v>1401</v>
      </c>
      <c r="H133" t="s">
        <v>1214</v>
      </c>
      <c r="I133">
        <v>655.97</v>
      </c>
    </row>
    <row r="134" spans="1:9" x14ac:dyDescent="0.25">
      <c r="A134" t="s">
        <v>689</v>
      </c>
      <c r="B134" s="1">
        <v>41601</v>
      </c>
      <c r="C134" t="s">
        <v>6560</v>
      </c>
      <c r="D134">
        <v>1</v>
      </c>
      <c r="E134" t="s">
        <v>6561</v>
      </c>
      <c r="F134" t="s">
        <v>1789</v>
      </c>
      <c r="G134" t="s">
        <v>1401</v>
      </c>
      <c r="H134" t="s">
        <v>1214</v>
      </c>
      <c r="I134">
        <v>86.4</v>
      </c>
    </row>
    <row r="135" spans="1:9" x14ac:dyDescent="0.25">
      <c r="A135" t="s">
        <v>1736</v>
      </c>
      <c r="B135" s="1">
        <v>41608</v>
      </c>
      <c r="C135">
        <v>9321</v>
      </c>
      <c r="D135">
        <v>1</v>
      </c>
      <c r="E135" t="s">
        <v>6334</v>
      </c>
      <c r="F135" t="s">
        <v>1409</v>
      </c>
      <c r="G135" t="s">
        <v>3087</v>
      </c>
      <c r="H135" t="s">
        <v>6335</v>
      </c>
      <c r="I135">
        <v>15.04</v>
      </c>
    </row>
    <row r="136" spans="1:9" x14ac:dyDescent="0.25">
      <c r="A136" t="s">
        <v>645</v>
      </c>
      <c r="B136" s="1">
        <v>41593</v>
      </c>
      <c r="C136" t="s">
        <v>6521</v>
      </c>
      <c r="D136">
        <v>1</v>
      </c>
      <c r="E136" t="s">
        <v>6522</v>
      </c>
      <c r="F136" t="s">
        <v>1789</v>
      </c>
      <c r="G136" t="s">
        <v>1401</v>
      </c>
      <c r="H136" t="s">
        <v>1232</v>
      </c>
      <c r="I136">
        <v>624</v>
      </c>
    </row>
    <row r="137" spans="1:9" x14ac:dyDescent="0.25">
      <c r="A137" t="s">
        <v>4129</v>
      </c>
      <c r="B137" s="1">
        <v>41608</v>
      </c>
      <c r="C137">
        <v>9362</v>
      </c>
      <c r="D137">
        <v>1</v>
      </c>
      <c r="E137" t="s">
        <v>6353</v>
      </c>
      <c r="F137" t="s">
        <v>1409</v>
      </c>
      <c r="G137" t="s">
        <v>3087</v>
      </c>
      <c r="H137" t="s">
        <v>5476</v>
      </c>
      <c r="I137">
        <v>55.17</v>
      </c>
    </row>
    <row r="138" spans="1:9" x14ac:dyDescent="0.25">
      <c r="A138" t="s">
        <v>6374</v>
      </c>
      <c r="B138" s="1">
        <v>41608</v>
      </c>
      <c r="C138">
        <v>9375</v>
      </c>
      <c r="D138">
        <v>1</v>
      </c>
      <c r="E138" t="s">
        <v>6375</v>
      </c>
      <c r="F138" t="s">
        <v>1409</v>
      </c>
      <c r="G138" t="s">
        <v>3087</v>
      </c>
      <c r="H138" t="s">
        <v>6376</v>
      </c>
      <c r="I138">
        <v>55.17</v>
      </c>
    </row>
    <row r="139" spans="1:9" x14ac:dyDescent="0.25">
      <c r="A139" t="s">
        <v>694</v>
      </c>
      <c r="B139" s="1">
        <v>41601</v>
      </c>
      <c r="C139" t="s">
        <v>6577</v>
      </c>
      <c r="D139">
        <v>1</v>
      </c>
      <c r="E139" t="s">
        <v>6578</v>
      </c>
      <c r="F139" t="s">
        <v>1789</v>
      </c>
      <c r="G139" t="s">
        <v>1401</v>
      </c>
      <c r="H139" t="s">
        <v>1225</v>
      </c>
      <c r="I139">
        <v>23.68</v>
      </c>
    </row>
    <row r="140" spans="1:9" x14ac:dyDescent="0.25">
      <c r="A140" t="s">
        <v>1292</v>
      </c>
      <c r="B140" s="1">
        <v>41601</v>
      </c>
      <c r="C140" t="s">
        <v>6562</v>
      </c>
      <c r="D140">
        <v>2</v>
      </c>
      <c r="E140" t="s">
        <v>6563</v>
      </c>
      <c r="F140" t="s">
        <v>1789</v>
      </c>
      <c r="G140" t="s">
        <v>1401</v>
      </c>
      <c r="H140" t="s">
        <v>559</v>
      </c>
      <c r="I140">
        <v>608.51</v>
      </c>
    </row>
    <row r="141" spans="1:9" x14ac:dyDescent="0.25">
      <c r="A141" t="s">
        <v>2373</v>
      </c>
      <c r="B141" s="1">
        <v>41607</v>
      </c>
      <c r="C141" t="s">
        <v>6651</v>
      </c>
      <c r="D141">
        <v>2</v>
      </c>
      <c r="E141" t="s">
        <v>6652</v>
      </c>
      <c r="F141" t="s">
        <v>1789</v>
      </c>
      <c r="G141" t="s">
        <v>1401</v>
      </c>
      <c r="H141" t="s">
        <v>559</v>
      </c>
      <c r="I141">
        <v>304.25</v>
      </c>
    </row>
    <row r="142" spans="1:9" x14ac:dyDescent="0.25">
      <c r="A142" t="s">
        <v>509</v>
      </c>
      <c r="B142" s="1">
        <v>41584</v>
      </c>
      <c r="C142" t="s">
        <v>6457</v>
      </c>
      <c r="D142">
        <v>1</v>
      </c>
      <c r="E142" t="s">
        <v>6458</v>
      </c>
      <c r="F142" t="s">
        <v>1779</v>
      </c>
      <c r="G142" t="s">
        <v>1401</v>
      </c>
      <c r="H142" t="s">
        <v>578</v>
      </c>
      <c r="I142" s="2">
        <v>4000</v>
      </c>
    </row>
    <row r="143" spans="1:9" x14ac:dyDescent="0.25">
      <c r="A143" t="s">
        <v>667</v>
      </c>
      <c r="B143" s="1">
        <v>41597</v>
      </c>
      <c r="C143" t="s">
        <v>6531</v>
      </c>
      <c r="D143">
        <v>1</v>
      </c>
      <c r="E143" t="s">
        <v>6532</v>
      </c>
      <c r="F143" t="s">
        <v>1779</v>
      </c>
      <c r="G143" t="s">
        <v>1401</v>
      </c>
      <c r="H143" t="s">
        <v>578</v>
      </c>
      <c r="I143" s="2">
        <v>1600</v>
      </c>
    </row>
    <row r="144" spans="1:9" x14ac:dyDescent="0.25">
      <c r="A144" t="s">
        <v>4197</v>
      </c>
      <c r="B144" s="1">
        <v>41608</v>
      </c>
      <c r="C144">
        <v>9386</v>
      </c>
      <c r="D144">
        <v>1</v>
      </c>
      <c r="E144" t="s">
        <v>6409</v>
      </c>
      <c r="F144" t="s">
        <v>1409</v>
      </c>
      <c r="G144" t="s">
        <v>3087</v>
      </c>
      <c r="H144" t="s">
        <v>6410</v>
      </c>
      <c r="I144">
        <v>164.01</v>
      </c>
    </row>
    <row r="145" spans="1:9" x14ac:dyDescent="0.25">
      <c r="A145" t="s">
        <v>4195</v>
      </c>
      <c r="B145" s="1">
        <v>41608</v>
      </c>
      <c r="C145">
        <v>9385</v>
      </c>
      <c r="D145">
        <v>1</v>
      </c>
      <c r="E145" t="s">
        <v>6407</v>
      </c>
      <c r="F145" t="s">
        <v>1409</v>
      </c>
      <c r="G145" t="s">
        <v>3087</v>
      </c>
      <c r="H145" t="s">
        <v>6408</v>
      </c>
      <c r="I145">
        <v>171.35</v>
      </c>
    </row>
    <row r="146" spans="1:9" x14ac:dyDescent="0.25">
      <c r="A146" t="s">
        <v>596</v>
      </c>
      <c r="B146" s="1">
        <v>41592</v>
      </c>
      <c r="C146" t="s">
        <v>6490</v>
      </c>
      <c r="D146">
        <v>1</v>
      </c>
      <c r="E146" t="s">
        <v>6491</v>
      </c>
      <c r="F146" t="s">
        <v>1789</v>
      </c>
      <c r="G146" t="s">
        <v>1401</v>
      </c>
      <c r="H146" t="s">
        <v>1805</v>
      </c>
      <c r="I146">
        <v>560</v>
      </c>
    </row>
    <row r="147" spans="1:9" x14ac:dyDescent="0.25">
      <c r="A147" t="s">
        <v>3111</v>
      </c>
      <c r="B147" s="1">
        <v>41598</v>
      </c>
      <c r="C147" t="s">
        <v>6017</v>
      </c>
      <c r="D147">
        <v>1</v>
      </c>
      <c r="E147" t="s">
        <v>6018</v>
      </c>
      <c r="F147" t="s">
        <v>1409</v>
      </c>
      <c r="G147" t="s">
        <v>3087</v>
      </c>
      <c r="H147" t="s">
        <v>6019</v>
      </c>
      <c r="I147">
        <v>97.93</v>
      </c>
    </row>
    <row r="148" spans="1:9" x14ac:dyDescent="0.25">
      <c r="A148" t="s">
        <v>204</v>
      </c>
      <c r="B148" s="1">
        <v>41605</v>
      </c>
      <c r="C148" t="s">
        <v>6204</v>
      </c>
      <c r="D148">
        <v>1</v>
      </c>
      <c r="E148" t="s">
        <v>6205</v>
      </c>
      <c r="F148" t="s">
        <v>1409</v>
      </c>
      <c r="G148" t="s">
        <v>3087</v>
      </c>
      <c r="H148" t="s">
        <v>6206</v>
      </c>
      <c r="I148">
        <v>32</v>
      </c>
    </row>
    <row r="149" spans="1:9" x14ac:dyDescent="0.25">
      <c r="A149" t="s">
        <v>2019</v>
      </c>
      <c r="B149" s="1">
        <v>41598</v>
      </c>
      <c r="C149" t="s">
        <v>6020</v>
      </c>
      <c r="D149">
        <v>1</v>
      </c>
      <c r="E149" t="s">
        <v>6021</v>
      </c>
      <c r="F149" t="s">
        <v>1409</v>
      </c>
      <c r="G149" t="s">
        <v>3087</v>
      </c>
      <c r="H149" t="s">
        <v>6022</v>
      </c>
      <c r="I149">
        <v>127.68</v>
      </c>
    </row>
    <row r="150" spans="1:9" x14ac:dyDescent="0.25">
      <c r="A150" t="s">
        <v>609</v>
      </c>
      <c r="B150" s="1">
        <v>41592</v>
      </c>
      <c r="C150" t="s">
        <v>6496</v>
      </c>
      <c r="D150">
        <v>2</v>
      </c>
      <c r="E150" t="s">
        <v>6497</v>
      </c>
      <c r="F150" t="s">
        <v>1789</v>
      </c>
      <c r="G150" t="s">
        <v>1401</v>
      </c>
      <c r="H150" t="s">
        <v>6022</v>
      </c>
      <c r="I150">
        <v>176.4</v>
      </c>
    </row>
    <row r="151" spans="1:9" x14ac:dyDescent="0.25">
      <c r="A151" t="s">
        <v>594</v>
      </c>
      <c r="B151" s="1">
        <v>41592</v>
      </c>
      <c r="C151" t="s">
        <v>6488</v>
      </c>
      <c r="D151">
        <v>2</v>
      </c>
      <c r="E151" t="s">
        <v>6489</v>
      </c>
      <c r="F151" t="s">
        <v>1789</v>
      </c>
      <c r="G151" t="s">
        <v>1401</v>
      </c>
      <c r="H151" t="s">
        <v>588</v>
      </c>
      <c r="I151">
        <v>234.08</v>
      </c>
    </row>
    <row r="152" spans="1:9" x14ac:dyDescent="0.25">
      <c r="A152" t="s">
        <v>2912</v>
      </c>
      <c r="B152" s="1">
        <v>41601</v>
      </c>
      <c r="C152" t="s">
        <v>6554</v>
      </c>
      <c r="D152">
        <v>2</v>
      </c>
      <c r="E152" t="s">
        <v>6555</v>
      </c>
      <c r="F152" t="s">
        <v>1789</v>
      </c>
      <c r="G152" t="s">
        <v>1401</v>
      </c>
      <c r="H152" t="s">
        <v>588</v>
      </c>
      <c r="I152">
        <v>141.12</v>
      </c>
    </row>
    <row r="153" spans="1:9" x14ac:dyDescent="0.25">
      <c r="A153" t="s">
        <v>6325</v>
      </c>
      <c r="B153" s="1">
        <v>41608</v>
      </c>
      <c r="C153" t="s">
        <v>6326</v>
      </c>
      <c r="D153">
        <v>1</v>
      </c>
      <c r="E153" t="s">
        <v>6327</v>
      </c>
      <c r="F153" t="s">
        <v>1409</v>
      </c>
      <c r="G153" t="s">
        <v>3087</v>
      </c>
      <c r="H153" t="s">
        <v>6328</v>
      </c>
      <c r="I153">
        <v>7.43</v>
      </c>
    </row>
    <row r="154" spans="1:9" x14ac:dyDescent="0.25">
      <c r="A154" t="s">
        <v>1764</v>
      </c>
      <c r="B154" s="1">
        <v>41608</v>
      </c>
      <c r="C154">
        <v>9347</v>
      </c>
      <c r="D154">
        <v>1</v>
      </c>
      <c r="E154" t="s">
        <v>6344</v>
      </c>
      <c r="F154" t="s">
        <v>1409</v>
      </c>
      <c r="G154" t="s">
        <v>3087</v>
      </c>
      <c r="H154" t="s">
        <v>1105</v>
      </c>
      <c r="I154">
        <v>68</v>
      </c>
    </row>
    <row r="155" spans="1:9" x14ac:dyDescent="0.25">
      <c r="A155" t="s">
        <v>1343</v>
      </c>
      <c r="B155" s="1">
        <v>41607</v>
      </c>
      <c r="C155" t="s">
        <v>6606</v>
      </c>
      <c r="D155">
        <v>1</v>
      </c>
      <c r="E155" t="s">
        <v>6607</v>
      </c>
      <c r="F155" t="s">
        <v>1779</v>
      </c>
      <c r="G155" t="s">
        <v>1401</v>
      </c>
      <c r="H155" t="s">
        <v>1916</v>
      </c>
      <c r="I155" s="2">
        <v>1600</v>
      </c>
    </row>
    <row r="156" spans="1:9" x14ac:dyDescent="0.25">
      <c r="A156" t="s">
        <v>1345</v>
      </c>
      <c r="B156" s="1">
        <v>41607</v>
      </c>
      <c r="C156" t="s">
        <v>6608</v>
      </c>
      <c r="D156">
        <v>1</v>
      </c>
      <c r="E156" t="s">
        <v>6609</v>
      </c>
      <c r="F156" t="s">
        <v>1779</v>
      </c>
      <c r="G156" t="s">
        <v>1401</v>
      </c>
      <c r="H156" t="s">
        <v>1916</v>
      </c>
      <c r="I156">
        <v>160</v>
      </c>
    </row>
    <row r="157" spans="1:9" x14ac:dyDescent="0.25">
      <c r="A157" t="s">
        <v>2355</v>
      </c>
      <c r="B157" s="1">
        <v>41607</v>
      </c>
      <c r="C157" t="s">
        <v>6608</v>
      </c>
      <c r="D157">
        <v>1</v>
      </c>
      <c r="E157" t="s">
        <v>6611</v>
      </c>
      <c r="F157" t="s">
        <v>1779</v>
      </c>
      <c r="G157" t="s">
        <v>1401</v>
      </c>
      <c r="H157" t="s">
        <v>1916</v>
      </c>
      <c r="I157" s="2">
        <v>1600</v>
      </c>
    </row>
    <row r="158" spans="1:9" x14ac:dyDescent="0.25">
      <c r="A158" t="s">
        <v>1347</v>
      </c>
      <c r="B158" s="1">
        <v>41607</v>
      </c>
      <c r="C158" t="s">
        <v>6612</v>
      </c>
      <c r="D158">
        <v>1</v>
      </c>
      <c r="E158" t="s">
        <v>6613</v>
      </c>
      <c r="F158" t="s">
        <v>1779</v>
      </c>
      <c r="G158" t="s">
        <v>1401</v>
      </c>
      <c r="H158" t="s">
        <v>1916</v>
      </c>
      <c r="I158">
        <v>952</v>
      </c>
    </row>
    <row r="159" spans="1:9" x14ac:dyDescent="0.25">
      <c r="A159" t="s">
        <v>1912</v>
      </c>
      <c r="B159" s="1">
        <v>41607</v>
      </c>
      <c r="C159" t="s">
        <v>6614</v>
      </c>
      <c r="D159">
        <v>1</v>
      </c>
      <c r="E159" t="s">
        <v>6615</v>
      </c>
      <c r="F159" t="s">
        <v>1779</v>
      </c>
      <c r="G159" t="s">
        <v>1401</v>
      </c>
      <c r="H159" t="s">
        <v>1916</v>
      </c>
      <c r="I159" s="2">
        <v>1120</v>
      </c>
    </row>
    <row r="160" spans="1:9" x14ac:dyDescent="0.25">
      <c r="A160" t="s">
        <v>1350</v>
      </c>
      <c r="B160" s="1">
        <v>41607</v>
      </c>
      <c r="C160" t="s">
        <v>6616</v>
      </c>
      <c r="D160">
        <v>1</v>
      </c>
      <c r="E160" t="s">
        <v>6617</v>
      </c>
      <c r="F160" t="s">
        <v>1779</v>
      </c>
      <c r="G160" t="s">
        <v>1401</v>
      </c>
      <c r="H160" t="s">
        <v>1916</v>
      </c>
      <c r="I160">
        <v>800</v>
      </c>
    </row>
    <row r="161" spans="1:9" x14ac:dyDescent="0.25">
      <c r="A161" t="s">
        <v>5821</v>
      </c>
      <c r="B161" s="1">
        <v>41608</v>
      </c>
      <c r="C161" t="s">
        <v>6671</v>
      </c>
      <c r="D161">
        <v>1</v>
      </c>
      <c r="E161" t="s">
        <v>6672</v>
      </c>
      <c r="F161" t="s">
        <v>1779</v>
      </c>
      <c r="G161" t="s">
        <v>1401</v>
      </c>
      <c r="H161" t="s">
        <v>1916</v>
      </c>
      <c r="I161">
        <v>965.52</v>
      </c>
    </row>
    <row r="162" spans="1:9" x14ac:dyDescent="0.25">
      <c r="A162" t="s">
        <v>855</v>
      </c>
      <c r="B162" s="1">
        <v>41597</v>
      </c>
      <c r="C162" t="s">
        <v>6004</v>
      </c>
      <c r="D162">
        <v>1</v>
      </c>
      <c r="E162" t="s">
        <v>6005</v>
      </c>
      <c r="F162" t="s">
        <v>1360</v>
      </c>
      <c r="G162" t="s">
        <v>1361</v>
      </c>
      <c r="H162" t="s">
        <v>6006</v>
      </c>
      <c r="I162" s="2">
        <v>44419.42</v>
      </c>
    </row>
    <row r="163" spans="1:9" x14ac:dyDescent="0.25">
      <c r="A163" t="s">
        <v>391</v>
      </c>
      <c r="B163" s="1">
        <v>41608</v>
      </c>
      <c r="C163" t="s">
        <v>6307</v>
      </c>
      <c r="D163">
        <v>1</v>
      </c>
      <c r="E163" t="s">
        <v>6308</v>
      </c>
      <c r="F163" t="s">
        <v>1360</v>
      </c>
      <c r="G163" t="s">
        <v>1361</v>
      </c>
      <c r="H163" t="s">
        <v>6006</v>
      </c>
      <c r="I163" s="2">
        <v>41586.57</v>
      </c>
    </row>
    <row r="164" spans="1:9" x14ac:dyDescent="0.25">
      <c r="A164" t="s">
        <v>371</v>
      </c>
      <c r="B164" s="1">
        <v>41608</v>
      </c>
      <c r="C164" t="s">
        <v>6304</v>
      </c>
      <c r="D164">
        <v>1</v>
      </c>
      <c r="E164" t="s">
        <v>6305</v>
      </c>
      <c r="F164" t="s">
        <v>1360</v>
      </c>
      <c r="G164" t="s">
        <v>1361</v>
      </c>
      <c r="H164" t="s">
        <v>6306</v>
      </c>
      <c r="I164" s="2">
        <v>41586.019999999997</v>
      </c>
    </row>
    <row r="165" spans="1:9" x14ac:dyDescent="0.25">
      <c r="A165" t="s">
        <v>835</v>
      </c>
      <c r="B165" s="1">
        <v>41593</v>
      </c>
      <c r="C165" t="s">
        <v>5983</v>
      </c>
      <c r="D165">
        <v>1</v>
      </c>
      <c r="E165" t="s">
        <v>5984</v>
      </c>
      <c r="F165" t="s">
        <v>1360</v>
      </c>
      <c r="G165" t="s">
        <v>1361</v>
      </c>
      <c r="H165" t="s">
        <v>1969</v>
      </c>
      <c r="I165" s="2">
        <v>51534.38</v>
      </c>
    </row>
    <row r="166" spans="1:9" x14ac:dyDescent="0.25">
      <c r="A166" t="s">
        <v>1295</v>
      </c>
      <c r="B166" s="1">
        <v>41601</v>
      </c>
      <c r="C166" t="s">
        <v>6566</v>
      </c>
      <c r="D166">
        <v>1</v>
      </c>
      <c r="E166" t="s">
        <v>6567</v>
      </c>
      <c r="F166" t="s">
        <v>1789</v>
      </c>
      <c r="G166" t="s">
        <v>1401</v>
      </c>
      <c r="H166" t="s">
        <v>6568</v>
      </c>
      <c r="I166" s="2">
        <v>1670.95</v>
      </c>
    </row>
    <row r="167" spans="1:9" x14ac:dyDescent="0.25">
      <c r="A167" t="s">
        <v>4832</v>
      </c>
      <c r="B167" s="1">
        <v>41608</v>
      </c>
      <c r="C167" t="s">
        <v>6365</v>
      </c>
      <c r="D167">
        <v>1</v>
      </c>
      <c r="E167" t="s">
        <v>6366</v>
      </c>
      <c r="F167" t="s">
        <v>1409</v>
      </c>
      <c r="G167" t="s">
        <v>3087</v>
      </c>
      <c r="H167" t="s">
        <v>6367</v>
      </c>
      <c r="I167">
        <v>34.479999999999997</v>
      </c>
    </row>
    <row r="168" spans="1:9" x14ac:dyDescent="0.25">
      <c r="A168" t="s">
        <v>6666</v>
      </c>
      <c r="B168" s="1">
        <v>41608</v>
      </c>
      <c r="C168" t="s">
        <v>6604</v>
      </c>
      <c r="D168">
        <v>1</v>
      </c>
      <c r="E168" t="s">
        <v>6667</v>
      </c>
      <c r="F168" t="s">
        <v>1779</v>
      </c>
      <c r="G168" t="s">
        <v>1401</v>
      </c>
      <c r="H168" t="s">
        <v>5713</v>
      </c>
      <c r="I168" s="2">
        <v>17600</v>
      </c>
    </row>
    <row r="169" spans="1:9" x14ac:dyDescent="0.25">
      <c r="A169" t="s">
        <v>6705</v>
      </c>
      <c r="B169" s="1">
        <v>41605</v>
      </c>
      <c r="C169" t="s">
        <v>6706</v>
      </c>
      <c r="D169">
        <v>1</v>
      </c>
      <c r="E169" t="s">
        <v>6707</v>
      </c>
      <c r="F169" t="s">
        <v>2382</v>
      </c>
      <c r="G169" t="s">
        <v>3087</v>
      </c>
      <c r="H169" t="s">
        <v>6708</v>
      </c>
      <c r="I169">
        <v>101.36</v>
      </c>
    </row>
    <row r="170" spans="1:9" x14ac:dyDescent="0.25">
      <c r="A170" t="s">
        <v>6697</v>
      </c>
      <c r="B170" s="1">
        <v>41599</v>
      </c>
      <c r="C170" t="s">
        <v>6698</v>
      </c>
      <c r="D170">
        <v>1</v>
      </c>
      <c r="E170" t="s">
        <v>6699</v>
      </c>
      <c r="F170" t="s">
        <v>2382</v>
      </c>
      <c r="G170" t="s">
        <v>2044</v>
      </c>
      <c r="H170" t="s">
        <v>6700</v>
      </c>
      <c r="I170">
        <v>45.62</v>
      </c>
    </row>
    <row r="171" spans="1:9" x14ac:dyDescent="0.25">
      <c r="A171" t="s">
        <v>6122</v>
      </c>
      <c r="B171" s="1">
        <v>41600</v>
      </c>
      <c r="C171" t="s">
        <v>6123</v>
      </c>
      <c r="D171">
        <v>1</v>
      </c>
      <c r="E171" t="s">
        <v>6124</v>
      </c>
      <c r="F171" t="s">
        <v>1506</v>
      </c>
      <c r="G171" t="s">
        <v>1410</v>
      </c>
      <c r="H171" t="s">
        <v>6125</v>
      </c>
      <c r="I171">
        <v>254.02</v>
      </c>
    </row>
    <row r="172" spans="1:9" x14ac:dyDescent="0.25">
      <c r="A172" t="s">
        <v>1221</v>
      </c>
      <c r="B172" s="1">
        <v>41589</v>
      </c>
      <c r="C172" t="s">
        <v>6473</v>
      </c>
      <c r="D172">
        <v>1</v>
      </c>
      <c r="E172" t="s">
        <v>6474</v>
      </c>
      <c r="F172" t="s">
        <v>1779</v>
      </c>
      <c r="G172" t="s">
        <v>1401</v>
      </c>
      <c r="H172" t="s">
        <v>5783</v>
      </c>
      <c r="I172">
        <v>6.95</v>
      </c>
    </row>
    <row r="173" spans="1:9" x14ac:dyDescent="0.25">
      <c r="A173" t="s">
        <v>6432</v>
      </c>
      <c r="B173" s="1">
        <v>41592</v>
      </c>
      <c r="C173" t="s">
        <v>6433</v>
      </c>
      <c r="D173">
        <v>1</v>
      </c>
      <c r="E173" t="s">
        <v>6434</v>
      </c>
      <c r="F173" t="s">
        <v>1409</v>
      </c>
      <c r="G173" t="s">
        <v>1410</v>
      </c>
      <c r="H173" t="s">
        <v>6435</v>
      </c>
      <c r="I173">
        <v>368</v>
      </c>
    </row>
    <row r="174" spans="1:9" x14ac:dyDescent="0.25">
      <c r="A174" t="s">
        <v>4525</v>
      </c>
      <c r="B174" s="1">
        <v>41600</v>
      </c>
      <c r="C174" t="s">
        <v>6116</v>
      </c>
      <c r="D174">
        <v>1</v>
      </c>
      <c r="E174" t="s">
        <v>6117</v>
      </c>
      <c r="F174" t="s">
        <v>1506</v>
      </c>
      <c r="G174" t="s">
        <v>1410</v>
      </c>
      <c r="H174" t="s">
        <v>6118</v>
      </c>
      <c r="I174">
        <v>571.38</v>
      </c>
    </row>
    <row r="175" spans="1:9" x14ac:dyDescent="0.25">
      <c r="A175" t="s">
        <v>2396</v>
      </c>
      <c r="B175" s="1">
        <v>41579</v>
      </c>
      <c r="C175" s="43">
        <v>41579</v>
      </c>
      <c r="D175">
        <v>1</v>
      </c>
      <c r="E175" t="s">
        <v>5888</v>
      </c>
      <c r="F175" t="s">
        <v>1506</v>
      </c>
      <c r="G175" t="s">
        <v>1410</v>
      </c>
      <c r="H175" t="s">
        <v>254</v>
      </c>
      <c r="I175" s="2">
        <v>17142.86</v>
      </c>
    </row>
    <row r="176" spans="1:9" x14ac:dyDescent="0.25">
      <c r="A176" t="s">
        <v>5889</v>
      </c>
      <c r="B176" s="1">
        <v>41579</v>
      </c>
      <c r="C176" s="43">
        <v>41579</v>
      </c>
      <c r="D176">
        <v>1</v>
      </c>
      <c r="E176" t="s">
        <v>5890</v>
      </c>
      <c r="F176" t="s">
        <v>1506</v>
      </c>
      <c r="G176" t="s">
        <v>1410</v>
      </c>
      <c r="H176" t="s">
        <v>257</v>
      </c>
      <c r="I176" s="2">
        <v>17142.86</v>
      </c>
    </row>
    <row r="177" spans="1:9" x14ac:dyDescent="0.25">
      <c r="A177" t="s">
        <v>1782</v>
      </c>
      <c r="B177" s="1">
        <v>41583</v>
      </c>
      <c r="C177" t="s">
        <v>5689</v>
      </c>
      <c r="D177">
        <v>1</v>
      </c>
      <c r="E177" t="s">
        <v>6447</v>
      </c>
      <c r="F177" t="s">
        <v>1779</v>
      </c>
      <c r="G177" t="s">
        <v>1401</v>
      </c>
      <c r="H177" t="s">
        <v>4172</v>
      </c>
      <c r="I177" s="2">
        <v>6381.55</v>
      </c>
    </row>
    <row r="178" spans="1:9" x14ac:dyDescent="0.25">
      <c r="A178" t="s">
        <v>5992</v>
      </c>
      <c r="B178" s="1">
        <v>41593</v>
      </c>
      <c r="C178" t="s">
        <v>5993</v>
      </c>
      <c r="D178">
        <v>1</v>
      </c>
      <c r="E178" t="s">
        <v>5994</v>
      </c>
      <c r="F178" t="s">
        <v>1506</v>
      </c>
      <c r="G178" t="s">
        <v>1410</v>
      </c>
      <c r="H178" t="s">
        <v>260</v>
      </c>
      <c r="I178" s="2">
        <v>2957.91</v>
      </c>
    </row>
    <row r="179" spans="1:9" x14ac:dyDescent="0.25">
      <c r="A179" t="s">
        <v>299</v>
      </c>
      <c r="B179" s="1">
        <v>41607</v>
      </c>
      <c r="C179" t="s">
        <v>6292</v>
      </c>
      <c r="D179">
        <v>1</v>
      </c>
      <c r="E179" t="s">
        <v>6293</v>
      </c>
      <c r="F179" t="s">
        <v>6294</v>
      </c>
      <c r="G179" t="s">
        <v>1952</v>
      </c>
      <c r="H179" t="s">
        <v>260</v>
      </c>
      <c r="I179">
        <v>611.76</v>
      </c>
    </row>
    <row r="180" spans="1:9" x14ac:dyDescent="0.25">
      <c r="A180" t="s">
        <v>6112</v>
      </c>
      <c r="B180" s="1">
        <v>41600</v>
      </c>
      <c r="C180" t="s">
        <v>6113</v>
      </c>
      <c r="D180">
        <v>1</v>
      </c>
      <c r="E180" t="s">
        <v>6114</v>
      </c>
      <c r="F180" t="s">
        <v>1506</v>
      </c>
      <c r="G180" t="s">
        <v>1410</v>
      </c>
      <c r="H180" t="s">
        <v>6115</v>
      </c>
      <c r="I180" s="2">
        <v>2551.23</v>
      </c>
    </row>
    <row r="181" spans="1:9" x14ac:dyDescent="0.25">
      <c r="A181" t="s">
        <v>4948</v>
      </c>
      <c r="B181" s="1">
        <v>41592</v>
      </c>
      <c r="C181" t="s">
        <v>6498</v>
      </c>
      <c r="D181">
        <v>1</v>
      </c>
      <c r="E181" t="s">
        <v>6499</v>
      </c>
      <c r="F181" t="s">
        <v>1789</v>
      </c>
      <c r="G181" t="s">
        <v>1401</v>
      </c>
      <c r="H181" t="s">
        <v>593</v>
      </c>
      <c r="I181" s="2">
        <v>3235.43</v>
      </c>
    </row>
    <row r="182" spans="1:9" x14ac:dyDescent="0.25">
      <c r="A182" t="s">
        <v>1939</v>
      </c>
      <c r="B182" s="1">
        <v>41607</v>
      </c>
      <c r="C182" t="s">
        <v>6643</v>
      </c>
      <c r="D182">
        <v>1</v>
      </c>
      <c r="E182" t="s">
        <v>6644</v>
      </c>
      <c r="F182" t="s">
        <v>1789</v>
      </c>
      <c r="G182" t="s">
        <v>1401</v>
      </c>
      <c r="H182" t="s">
        <v>593</v>
      </c>
      <c r="I182" s="2">
        <v>2371.25</v>
      </c>
    </row>
    <row r="183" spans="1:9" x14ac:dyDescent="0.25">
      <c r="A183" t="s">
        <v>4769</v>
      </c>
      <c r="B183" s="1">
        <v>41608</v>
      </c>
      <c r="C183">
        <v>9320</v>
      </c>
      <c r="D183">
        <v>1</v>
      </c>
      <c r="E183" t="s">
        <v>6333</v>
      </c>
      <c r="F183" t="s">
        <v>1409</v>
      </c>
      <c r="G183" t="s">
        <v>3087</v>
      </c>
      <c r="H183" t="s">
        <v>334</v>
      </c>
      <c r="I183">
        <v>10.8</v>
      </c>
    </row>
    <row r="184" spans="1:9" x14ac:dyDescent="0.25">
      <c r="A184" t="s">
        <v>4096</v>
      </c>
      <c r="B184" s="1">
        <v>41608</v>
      </c>
      <c r="C184">
        <v>9334</v>
      </c>
      <c r="D184">
        <v>1</v>
      </c>
      <c r="E184" t="s">
        <v>6336</v>
      </c>
      <c r="F184" t="s">
        <v>1409</v>
      </c>
      <c r="G184" t="s">
        <v>3087</v>
      </c>
      <c r="H184" t="s">
        <v>334</v>
      </c>
      <c r="I184">
        <v>28.05</v>
      </c>
    </row>
    <row r="185" spans="1:9" x14ac:dyDescent="0.25">
      <c r="A185" t="s">
        <v>1750</v>
      </c>
      <c r="B185" s="1">
        <v>41608</v>
      </c>
      <c r="C185">
        <v>9340</v>
      </c>
      <c r="D185">
        <v>1</v>
      </c>
      <c r="E185" t="s">
        <v>6339</v>
      </c>
      <c r="F185" t="s">
        <v>1409</v>
      </c>
      <c r="G185" t="s">
        <v>3087</v>
      </c>
      <c r="H185" t="s">
        <v>334</v>
      </c>
      <c r="I185">
        <v>21.3</v>
      </c>
    </row>
    <row r="186" spans="1:9" x14ac:dyDescent="0.25">
      <c r="A186" t="s">
        <v>4156</v>
      </c>
      <c r="B186" s="1">
        <v>41608</v>
      </c>
      <c r="C186" t="s">
        <v>6357</v>
      </c>
      <c r="D186">
        <v>1</v>
      </c>
      <c r="E186" t="s">
        <v>6358</v>
      </c>
      <c r="F186" t="s">
        <v>1409</v>
      </c>
      <c r="G186" t="s">
        <v>3087</v>
      </c>
      <c r="H186" t="s">
        <v>5243</v>
      </c>
      <c r="I186">
        <v>41.43</v>
      </c>
    </row>
    <row r="187" spans="1:9" x14ac:dyDescent="0.25">
      <c r="A187" t="s">
        <v>4823</v>
      </c>
      <c r="B187" s="1">
        <v>41608</v>
      </c>
      <c r="C187" t="s">
        <v>6359</v>
      </c>
      <c r="D187">
        <v>1</v>
      </c>
      <c r="E187" t="s">
        <v>6360</v>
      </c>
      <c r="F187" t="s">
        <v>1409</v>
      </c>
      <c r="G187" t="s">
        <v>3087</v>
      </c>
      <c r="H187" t="s">
        <v>5243</v>
      </c>
      <c r="I187">
        <v>41.43</v>
      </c>
    </row>
    <row r="188" spans="1:9" x14ac:dyDescent="0.25">
      <c r="A188" t="s">
        <v>4827</v>
      </c>
      <c r="B188" s="1">
        <v>41608</v>
      </c>
      <c r="C188" t="s">
        <v>6361</v>
      </c>
      <c r="D188">
        <v>1</v>
      </c>
      <c r="E188" t="s">
        <v>6362</v>
      </c>
      <c r="F188" t="s">
        <v>1409</v>
      </c>
      <c r="G188" t="s">
        <v>3087</v>
      </c>
      <c r="H188" t="s">
        <v>5243</v>
      </c>
      <c r="I188">
        <v>41.43</v>
      </c>
    </row>
    <row r="189" spans="1:9" x14ac:dyDescent="0.25">
      <c r="A189" t="s">
        <v>4158</v>
      </c>
      <c r="B189" s="1">
        <v>41608</v>
      </c>
      <c r="C189" t="s">
        <v>6363</v>
      </c>
      <c r="D189">
        <v>1</v>
      </c>
      <c r="E189" t="s">
        <v>6364</v>
      </c>
      <c r="F189" t="s">
        <v>1409</v>
      </c>
      <c r="G189" t="s">
        <v>3087</v>
      </c>
      <c r="H189" t="s">
        <v>5243</v>
      </c>
      <c r="I189">
        <v>41.43</v>
      </c>
    </row>
    <row r="190" spans="1:9" x14ac:dyDescent="0.25">
      <c r="A190" t="s">
        <v>1769</v>
      </c>
      <c r="B190" s="1">
        <v>41608</v>
      </c>
      <c r="C190">
        <v>9349</v>
      </c>
      <c r="D190">
        <v>1</v>
      </c>
      <c r="E190" t="s">
        <v>6345</v>
      </c>
      <c r="F190" t="s">
        <v>1409</v>
      </c>
      <c r="G190" t="s">
        <v>3087</v>
      </c>
      <c r="H190" t="s">
        <v>378</v>
      </c>
      <c r="I190">
        <v>57.36</v>
      </c>
    </row>
    <row r="191" spans="1:9" x14ac:dyDescent="0.25">
      <c r="A191" t="s">
        <v>4127</v>
      </c>
      <c r="B191" s="1">
        <v>41608</v>
      </c>
      <c r="C191">
        <v>9360</v>
      </c>
      <c r="D191">
        <v>1</v>
      </c>
      <c r="E191" t="s">
        <v>6352</v>
      </c>
      <c r="F191" t="s">
        <v>1409</v>
      </c>
      <c r="G191" t="s">
        <v>3087</v>
      </c>
      <c r="H191" t="s">
        <v>378</v>
      </c>
      <c r="I191">
        <v>61.98</v>
      </c>
    </row>
    <row r="192" spans="1:9" x14ac:dyDescent="0.25">
      <c r="A192" t="s">
        <v>1301</v>
      </c>
      <c r="B192" s="1">
        <v>41601</v>
      </c>
      <c r="C192" t="s">
        <v>6575</v>
      </c>
      <c r="D192">
        <v>1</v>
      </c>
      <c r="E192" t="s">
        <v>6576</v>
      </c>
      <c r="F192" t="s">
        <v>1789</v>
      </c>
      <c r="G192" t="s">
        <v>1401</v>
      </c>
      <c r="H192" t="s">
        <v>598</v>
      </c>
      <c r="I192">
        <v>561.14</v>
      </c>
    </row>
    <row r="193" spans="1:9" x14ac:dyDescent="0.25">
      <c r="A193" t="s">
        <v>6034</v>
      </c>
      <c r="B193" s="1">
        <v>41598</v>
      </c>
      <c r="C193" t="s">
        <v>6035</v>
      </c>
      <c r="D193">
        <v>1</v>
      </c>
      <c r="E193" t="s">
        <v>6036</v>
      </c>
      <c r="F193" t="s">
        <v>1409</v>
      </c>
      <c r="G193" t="s">
        <v>3087</v>
      </c>
      <c r="H193" t="s">
        <v>1768</v>
      </c>
      <c r="I193">
        <v>92.8</v>
      </c>
    </row>
    <row r="194" spans="1:9" x14ac:dyDescent="0.25">
      <c r="A194" t="s">
        <v>2794</v>
      </c>
      <c r="B194" s="1">
        <v>41584</v>
      </c>
      <c r="C194" t="s">
        <v>6452</v>
      </c>
      <c r="D194">
        <v>1</v>
      </c>
      <c r="E194" t="s">
        <v>6453</v>
      </c>
      <c r="F194" t="s">
        <v>1779</v>
      </c>
      <c r="G194" t="s">
        <v>1401</v>
      </c>
      <c r="H194" t="s">
        <v>6454</v>
      </c>
      <c r="I194" s="8">
        <v>75.87</v>
      </c>
    </row>
    <row r="195" spans="1:9" x14ac:dyDescent="0.25">
      <c r="A195" t="s">
        <v>1881</v>
      </c>
      <c r="B195" s="1">
        <v>41601</v>
      </c>
      <c r="C195" t="s">
        <v>6556</v>
      </c>
      <c r="D195">
        <v>1</v>
      </c>
      <c r="E195" t="s">
        <v>6557</v>
      </c>
      <c r="F195" t="s">
        <v>1789</v>
      </c>
      <c r="G195" t="s">
        <v>1401</v>
      </c>
      <c r="H195" t="s">
        <v>1240</v>
      </c>
      <c r="I195">
        <v>20.69</v>
      </c>
    </row>
    <row r="196" spans="1:9" x14ac:dyDescent="0.25">
      <c r="A196" t="s">
        <v>1299</v>
      </c>
      <c r="B196" s="1">
        <v>41601</v>
      </c>
      <c r="C196" t="s">
        <v>6573</v>
      </c>
      <c r="D196">
        <v>1</v>
      </c>
      <c r="E196" t="s">
        <v>6574</v>
      </c>
      <c r="F196" t="s">
        <v>1789</v>
      </c>
      <c r="G196" t="s">
        <v>1401</v>
      </c>
      <c r="H196" t="s">
        <v>1209</v>
      </c>
      <c r="I196">
        <v>275.2</v>
      </c>
    </row>
    <row r="197" spans="1:9" x14ac:dyDescent="0.25">
      <c r="A197" t="s">
        <v>2370</v>
      </c>
      <c r="B197" s="1">
        <v>41607</v>
      </c>
      <c r="C197" t="s">
        <v>6649</v>
      </c>
      <c r="D197">
        <v>1</v>
      </c>
      <c r="E197" t="s">
        <v>6650</v>
      </c>
      <c r="F197" t="s">
        <v>1789</v>
      </c>
      <c r="G197" t="s">
        <v>1401</v>
      </c>
      <c r="H197" t="s">
        <v>601</v>
      </c>
      <c r="I197">
        <v>553.26</v>
      </c>
    </row>
    <row r="198" spans="1:9" x14ac:dyDescent="0.25">
      <c r="A198" t="s">
        <v>1921</v>
      </c>
      <c r="B198" s="1">
        <v>41607</v>
      </c>
      <c r="C198" t="s">
        <v>6631</v>
      </c>
      <c r="D198">
        <v>1</v>
      </c>
      <c r="E198" t="s">
        <v>6632</v>
      </c>
      <c r="F198" t="s">
        <v>1779</v>
      </c>
      <c r="G198" t="s">
        <v>1401</v>
      </c>
      <c r="H198" t="s">
        <v>6633</v>
      </c>
      <c r="I198" s="2">
        <v>1443.36</v>
      </c>
    </row>
    <row r="199" spans="1:9" x14ac:dyDescent="0.25">
      <c r="A199" t="s">
        <v>1727</v>
      </c>
      <c r="B199" s="1">
        <v>41608</v>
      </c>
      <c r="C199">
        <v>9316</v>
      </c>
      <c r="D199">
        <v>1</v>
      </c>
      <c r="E199" t="s">
        <v>6329</v>
      </c>
      <c r="F199" t="s">
        <v>1409</v>
      </c>
      <c r="G199" t="s">
        <v>3087</v>
      </c>
      <c r="H199" t="s">
        <v>4122</v>
      </c>
      <c r="I199">
        <v>12.97</v>
      </c>
    </row>
    <row r="200" spans="1:9" x14ac:dyDescent="0.25">
      <c r="A200" t="s">
        <v>1260</v>
      </c>
      <c r="B200" s="1">
        <v>41593</v>
      </c>
      <c r="C200" t="s">
        <v>6525</v>
      </c>
      <c r="D200">
        <v>2</v>
      </c>
      <c r="E200" t="s">
        <v>6526</v>
      </c>
      <c r="F200" t="s">
        <v>1789</v>
      </c>
      <c r="G200" t="s">
        <v>1401</v>
      </c>
      <c r="H200" t="s">
        <v>499</v>
      </c>
      <c r="I200">
        <v>40</v>
      </c>
    </row>
    <row r="201" spans="1:9" x14ac:dyDescent="0.25">
      <c r="A201" t="s">
        <v>691</v>
      </c>
      <c r="B201" s="1">
        <v>41601</v>
      </c>
      <c r="C201" t="s">
        <v>6564</v>
      </c>
      <c r="D201">
        <v>2</v>
      </c>
      <c r="E201" t="s">
        <v>6565</v>
      </c>
      <c r="F201" t="s">
        <v>1789</v>
      </c>
      <c r="G201" t="s">
        <v>1401</v>
      </c>
      <c r="H201" t="s">
        <v>499</v>
      </c>
      <c r="I201">
        <v>592</v>
      </c>
    </row>
    <row r="202" spans="1:9" x14ac:dyDescent="0.25">
      <c r="A202" t="s">
        <v>612</v>
      </c>
      <c r="B202" s="1">
        <v>41592</v>
      </c>
      <c r="C202" t="s">
        <v>6500</v>
      </c>
      <c r="D202">
        <v>1</v>
      </c>
      <c r="E202" t="s">
        <v>6501</v>
      </c>
      <c r="F202" t="s">
        <v>1789</v>
      </c>
      <c r="G202" t="s">
        <v>1401</v>
      </c>
      <c r="H202" t="s">
        <v>573</v>
      </c>
      <c r="I202">
        <v>177.52</v>
      </c>
    </row>
    <row r="203" spans="1:9" x14ac:dyDescent="0.25">
      <c r="A203" t="s">
        <v>3730</v>
      </c>
      <c r="B203" s="1">
        <v>41601</v>
      </c>
      <c r="C203" t="s">
        <v>6571</v>
      </c>
      <c r="D203">
        <v>1</v>
      </c>
      <c r="E203" t="s">
        <v>6572</v>
      </c>
      <c r="F203" t="s">
        <v>1789</v>
      </c>
      <c r="G203" t="s">
        <v>1401</v>
      </c>
      <c r="H203" t="s">
        <v>573</v>
      </c>
      <c r="I203">
        <v>58.32</v>
      </c>
    </row>
    <row r="204" spans="1:9" x14ac:dyDescent="0.25">
      <c r="A204" t="s">
        <v>1941</v>
      </c>
      <c r="B204" s="1">
        <v>41607</v>
      </c>
      <c r="C204" t="s">
        <v>6645</v>
      </c>
      <c r="D204">
        <v>1</v>
      </c>
      <c r="E204" t="s">
        <v>6646</v>
      </c>
      <c r="F204" t="s">
        <v>1789</v>
      </c>
      <c r="G204" t="s">
        <v>1401</v>
      </c>
      <c r="H204" t="s">
        <v>573</v>
      </c>
      <c r="I204">
        <v>320.10000000000002</v>
      </c>
    </row>
    <row r="205" spans="1:9" x14ac:dyDescent="0.25">
      <c r="A205" t="s">
        <v>1744</v>
      </c>
      <c r="B205" s="1">
        <v>41608</v>
      </c>
      <c r="C205">
        <v>9336</v>
      </c>
      <c r="D205">
        <v>1</v>
      </c>
      <c r="E205" t="s">
        <v>6337</v>
      </c>
      <c r="F205" t="s">
        <v>1409</v>
      </c>
      <c r="G205" t="s">
        <v>3087</v>
      </c>
      <c r="H205" t="s">
        <v>2682</v>
      </c>
      <c r="I205">
        <v>18.739999999999998</v>
      </c>
    </row>
    <row r="206" spans="1:9" x14ac:dyDescent="0.25">
      <c r="A206" t="s">
        <v>4203</v>
      </c>
      <c r="B206" s="1">
        <v>41608</v>
      </c>
      <c r="C206">
        <v>9391</v>
      </c>
      <c r="D206">
        <v>1</v>
      </c>
      <c r="E206" t="s">
        <v>6412</v>
      </c>
      <c r="F206" t="s">
        <v>1409</v>
      </c>
      <c r="G206" t="s">
        <v>3087</v>
      </c>
      <c r="H206" t="s">
        <v>2682</v>
      </c>
      <c r="I206">
        <v>60.55</v>
      </c>
    </row>
    <row r="207" spans="1:9" x14ac:dyDescent="0.25">
      <c r="A207" t="s">
        <v>6083</v>
      </c>
      <c r="B207" s="1">
        <v>41599</v>
      </c>
      <c r="C207" t="s">
        <v>6084</v>
      </c>
      <c r="D207">
        <v>1</v>
      </c>
      <c r="E207" t="s">
        <v>6085</v>
      </c>
      <c r="F207" t="s">
        <v>1360</v>
      </c>
      <c r="G207" t="s">
        <v>1361</v>
      </c>
      <c r="H207" t="s">
        <v>1974</v>
      </c>
      <c r="I207" s="2">
        <v>34791.050000000003</v>
      </c>
    </row>
    <row r="208" spans="1:9" x14ac:dyDescent="0.25">
      <c r="A208" t="s">
        <v>5929</v>
      </c>
      <c r="B208" s="1">
        <v>41587</v>
      </c>
      <c r="C208" t="s">
        <v>5930</v>
      </c>
      <c r="D208">
        <v>1</v>
      </c>
      <c r="E208" t="s">
        <v>5931</v>
      </c>
      <c r="F208" t="s">
        <v>1360</v>
      </c>
      <c r="G208" t="s">
        <v>1361</v>
      </c>
      <c r="H208" t="s">
        <v>1966</v>
      </c>
      <c r="I208" s="2">
        <v>32436.13</v>
      </c>
    </row>
    <row r="209" spans="1:9" x14ac:dyDescent="0.25">
      <c r="A209" t="s">
        <v>6413</v>
      </c>
      <c r="B209" s="1">
        <v>41607</v>
      </c>
      <c r="C209" t="s">
        <v>6414</v>
      </c>
      <c r="D209">
        <v>1</v>
      </c>
      <c r="E209" t="s">
        <v>6415</v>
      </c>
      <c r="F209" t="s">
        <v>1409</v>
      </c>
      <c r="G209" t="s">
        <v>1410</v>
      </c>
      <c r="H209" t="s">
        <v>6416</v>
      </c>
      <c r="I209" s="2">
        <v>87664.69</v>
      </c>
    </row>
    <row r="210" spans="1:9" x14ac:dyDescent="0.25">
      <c r="A210" t="s">
        <v>574</v>
      </c>
      <c r="B210" s="1">
        <v>41589</v>
      </c>
      <c r="C210" t="s">
        <v>6475</v>
      </c>
      <c r="D210">
        <v>2</v>
      </c>
      <c r="E210" t="s">
        <v>6476</v>
      </c>
      <c r="F210" t="s">
        <v>1779</v>
      </c>
      <c r="G210" t="s">
        <v>1401</v>
      </c>
      <c r="H210" t="s">
        <v>630</v>
      </c>
      <c r="I210">
        <v>280</v>
      </c>
    </row>
    <row r="211" spans="1:9" x14ac:dyDescent="0.25">
      <c r="A211" t="s">
        <v>1226</v>
      </c>
      <c r="B211" s="1">
        <v>41589</v>
      </c>
      <c r="C211" t="s">
        <v>6478</v>
      </c>
      <c r="D211">
        <v>2</v>
      </c>
      <c r="E211" t="s">
        <v>6479</v>
      </c>
      <c r="F211" t="s">
        <v>1779</v>
      </c>
      <c r="G211" t="s">
        <v>1401</v>
      </c>
      <c r="H211" t="s">
        <v>630</v>
      </c>
      <c r="I211">
        <v>280</v>
      </c>
    </row>
    <row r="212" spans="1:9" x14ac:dyDescent="0.25">
      <c r="A212" t="s">
        <v>6377</v>
      </c>
      <c r="B212" s="1">
        <v>41608</v>
      </c>
      <c r="C212">
        <v>9377</v>
      </c>
      <c r="D212">
        <v>1</v>
      </c>
      <c r="E212" t="s">
        <v>6378</v>
      </c>
      <c r="F212" t="s">
        <v>1409</v>
      </c>
      <c r="G212" t="s">
        <v>3087</v>
      </c>
      <c r="H212" t="s">
        <v>6379</v>
      </c>
      <c r="I212">
        <v>32.28</v>
      </c>
    </row>
    <row r="213" spans="1:9" x14ac:dyDescent="0.25">
      <c r="A213" t="s">
        <v>722</v>
      </c>
      <c r="B213" s="1">
        <v>41606</v>
      </c>
      <c r="C213" t="s">
        <v>6600</v>
      </c>
      <c r="D213">
        <v>1</v>
      </c>
      <c r="E213" t="s">
        <v>6601</v>
      </c>
      <c r="F213" t="s">
        <v>1779</v>
      </c>
      <c r="G213" t="s">
        <v>1401</v>
      </c>
      <c r="H213" t="s">
        <v>5856</v>
      </c>
      <c r="I213" s="2">
        <v>1208.82</v>
      </c>
    </row>
    <row r="214" spans="1:9" x14ac:dyDescent="0.25">
      <c r="A214" t="s">
        <v>724</v>
      </c>
      <c r="B214" s="1">
        <v>41606</v>
      </c>
      <c r="C214" t="s">
        <v>6602</v>
      </c>
      <c r="D214">
        <v>1</v>
      </c>
      <c r="E214" t="s">
        <v>6603</v>
      </c>
      <c r="F214" t="s">
        <v>1779</v>
      </c>
      <c r="G214" t="s">
        <v>1401</v>
      </c>
      <c r="H214" t="s">
        <v>5856</v>
      </c>
      <c r="I214" s="2">
        <v>2821.08</v>
      </c>
    </row>
    <row r="215" spans="1:9" x14ac:dyDescent="0.25">
      <c r="A215" t="s">
        <v>1917</v>
      </c>
      <c r="B215" s="1">
        <v>41607</v>
      </c>
      <c r="C215" t="s">
        <v>6626</v>
      </c>
      <c r="D215">
        <v>1</v>
      </c>
      <c r="E215" t="s">
        <v>6627</v>
      </c>
      <c r="F215" t="s">
        <v>1779</v>
      </c>
      <c r="G215" t="s">
        <v>1401</v>
      </c>
      <c r="H215" t="s">
        <v>1923</v>
      </c>
      <c r="I215">
        <v>725.46</v>
      </c>
    </row>
    <row r="216" spans="1:9" x14ac:dyDescent="0.25">
      <c r="A216" t="s">
        <v>1625</v>
      </c>
      <c r="B216" s="1">
        <v>41608</v>
      </c>
      <c r="C216" t="s">
        <v>6311</v>
      </c>
      <c r="D216">
        <v>1</v>
      </c>
      <c r="E216" t="s">
        <v>6312</v>
      </c>
      <c r="F216" t="s">
        <v>1360</v>
      </c>
      <c r="G216" t="s">
        <v>1361</v>
      </c>
      <c r="H216" t="s">
        <v>6313</v>
      </c>
      <c r="I216" s="2">
        <v>29057.19</v>
      </c>
    </row>
    <row r="217" spans="1:9" x14ac:dyDescent="0.25">
      <c r="A217" t="s">
        <v>615</v>
      </c>
      <c r="B217" s="1">
        <v>41592</v>
      </c>
      <c r="C217" t="s">
        <v>6502</v>
      </c>
      <c r="D217">
        <v>2</v>
      </c>
      <c r="E217" t="s">
        <v>6503</v>
      </c>
      <c r="F217" t="s">
        <v>1789</v>
      </c>
      <c r="G217" t="s">
        <v>1401</v>
      </c>
      <c r="H217" t="s">
        <v>6504</v>
      </c>
      <c r="I217">
        <v>226.56</v>
      </c>
    </row>
    <row r="218" spans="1:9" x14ac:dyDescent="0.25">
      <c r="A218" t="s">
        <v>3268</v>
      </c>
      <c r="B218" s="1">
        <v>41608</v>
      </c>
      <c r="C218">
        <v>9318</v>
      </c>
      <c r="D218">
        <v>1</v>
      </c>
      <c r="E218" t="s">
        <v>6331</v>
      </c>
      <c r="F218" t="s">
        <v>1409</v>
      </c>
      <c r="G218" t="s">
        <v>3087</v>
      </c>
      <c r="H218" t="s">
        <v>1000</v>
      </c>
      <c r="I218">
        <v>14.08</v>
      </c>
    </row>
    <row r="219" spans="1:9" x14ac:dyDescent="0.25">
      <c r="A219" t="s">
        <v>4450</v>
      </c>
      <c r="B219" s="1">
        <v>41593</v>
      </c>
      <c r="C219" t="s">
        <v>5985</v>
      </c>
      <c r="D219">
        <v>1</v>
      </c>
      <c r="E219" t="s">
        <v>5986</v>
      </c>
      <c r="F219" t="s">
        <v>1360</v>
      </c>
      <c r="G219" t="s">
        <v>1361</v>
      </c>
      <c r="H219" t="s">
        <v>5987</v>
      </c>
      <c r="I219" s="2">
        <v>35998.9</v>
      </c>
    </row>
    <row r="220" spans="1:9" x14ac:dyDescent="0.25">
      <c r="A220" t="s">
        <v>2253</v>
      </c>
      <c r="B220" s="1">
        <v>41584</v>
      </c>
      <c r="C220" t="s">
        <v>6455</v>
      </c>
      <c r="D220">
        <v>2</v>
      </c>
      <c r="E220" t="s">
        <v>6456</v>
      </c>
      <c r="F220" t="s">
        <v>1779</v>
      </c>
      <c r="G220" t="s">
        <v>1401</v>
      </c>
      <c r="H220" t="s">
        <v>514</v>
      </c>
      <c r="I220">
        <v>985.6</v>
      </c>
    </row>
    <row r="221" spans="1:9" x14ac:dyDescent="0.25">
      <c r="A221" t="s">
        <v>1933</v>
      </c>
      <c r="B221" s="1">
        <v>41607</v>
      </c>
      <c r="C221" t="s">
        <v>6639</v>
      </c>
      <c r="D221">
        <v>2</v>
      </c>
      <c r="E221" t="s">
        <v>6640</v>
      </c>
      <c r="F221" t="s">
        <v>1789</v>
      </c>
      <c r="G221" t="s">
        <v>1401</v>
      </c>
      <c r="H221" t="s">
        <v>514</v>
      </c>
      <c r="I221">
        <v>409.6</v>
      </c>
    </row>
    <row r="222" spans="1:9" x14ac:dyDescent="0.25">
      <c r="A222" t="s">
        <v>6185</v>
      </c>
      <c r="B222" s="1">
        <v>41605</v>
      </c>
      <c r="C222" t="s">
        <v>6186</v>
      </c>
      <c r="D222">
        <v>1</v>
      </c>
      <c r="E222" t="s">
        <v>6187</v>
      </c>
      <c r="F222" t="s">
        <v>1409</v>
      </c>
      <c r="G222" t="s">
        <v>3087</v>
      </c>
      <c r="H222" t="s">
        <v>6188</v>
      </c>
      <c r="I222">
        <v>128</v>
      </c>
    </row>
    <row r="223" spans="1:9" x14ac:dyDescent="0.25">
      <c r="A223" t="s">
        <v>6179</v>
      </c>
      <c r="B223" s="1">
        <v>41605</v>
      </c>
      <c r="C223" t="s">
        <v>6180</v>
      </c>
      <c r="D223">
        <v>1</v>
      </c>
      <c r="E223" t="s">
        <v>6181</v>
      </c>
      <c r="F223" t="s">
        <v>1409</v>
      </c>
      <c r="G223" t="s">
        <v>3087</v>
      </c>
      <c r="H223" t="s">
        <v>4835</v>
      </c>
      <c r="I223">
        <v>124.14</v>
      </c>
    </row>
    <row r="224" spans="1:9" x14ac:dyDescent="0.25">
      <c r="A224" t="s">
        <v>6182</v>
      </c>
      <c r="B224" s="1">
        <v>41605</v>
      </c>
      <c r="C224" t="s">
        <v>6183</v>
      </c>
      <c r="D224">
        <v>1</v>
      </c>
      <c r="E224" t="s">
        <v>6184</v>
      </c>
      <c r="F224" t="s">
        <v>1409</v>
      </c>
      <c r="G224" t="s">
        <v>3087</v>
      </c>
      <c r="H224" t="s">
        <v>4835</v>
      </c>
      <c r="I224">
        <v>56</v>
      </c>
    </row>
    <row r="225" spans="1:9" x14ac:dyDescent="0.25">
      <c r="A225" t="s">
        <v>1256</v>
      </c>
      <c r="B225" s="1">
        <v>41593</v>
      </c>
      <c r="C225" t="s">
        <v>6515</v>
      </c>
      <c r="D225">
        <v>2</v>
      </c>
      <c r="E225" t="s">
        <v>6516</v>
      </c>
      <c r="F225" t="s">
        <v>1789</v>
      </c>
      <c r="G225" t="s">
        <v>1401</v>
      </c>
      <c r="H225" t="s">
        <v>570</v>
      </c>
      <c r="I225" s="2">
        <v>4704</v>
      </c>
    </row>
    <row r="226" spans="1:9" x14ac:dyDescent="0.25">
      <c r="A226" t="s">
        <v>1308</v>
      </c>
      <c r="B226" s="1">
        <v>41601</v>
      </c>
      <c r="C226" t="s">
        <v>6581</v>
      </c>
      <c r="D226">
        <v>2</v>
      </c>
      <c r="E226" t="s">
        <v>6582</v>
      </c>
      <c r="F226" t="s">
        <v>1789</v>
      </c>
      <c r="G226" t="s">
        <v>1401</v>
      </c>
      <c r="H226" t="s">
        <v>570</v>
      </c>
      <c r="I226">
        <v>608</v>
      </c>
    </row>
    <row r="227" spans="1:9" x14ac:dyDescent="0.25">
      <c r="A227" t="s">
        <v>5810</v>
      </c>
      <c r="B227" s="1">
        <v>41607</v>
      </c>
      <c r="C227" t="s">
        <v>6657</v>
      </c>
      <c r="D227">
        <v>2</v>
      </c>
      <c r="E227" t="s">
        <v>6658</v>
      </c>
      <c r="F227" t="s">
        <v>1789</v>
      </c>
      <c r="G227" t="s">
        <v>1401</v>
      </c>
      <c r="H227" t="s">
        <v>570</v>
      </c>
      <c r="I227" s="2">
        <v>2600</v>
      </c>
    </row>
    <row r="228" spans="1:9" x14ac:dyDescent="0.25">
      <c r="A228" t="s">
        <v>5162</v>
      </c>
      <c r="B228" s="1">
        <v>41586</v>
      </c>
      <c r="C228" t="s">
        <v>5907</v>
      </c>
      <c r="D228">
        <v>1</v>
      </c>
      <c r="E228" t="s">
        <v>5908</v>
      </c>
      <c r="F228" t="s">
        <v>1360</v>
      </c>
      <c r="G228" t="s">
        <v>1361</v>
      </c>
      <c r="H228" t="s">
        <v>5909</v>
      </c>
      <c r="I228" s="2">
        <v>65656.25</v>
      </c>
    </row>
    <row r="229" spans="1:9" x14ac:dyDescent="0.25">
      <c r="A229" t="s">
        <v>2285</v>
      </c>
      <c r="B229" s="1">
        <v>41593</v>
      </c>
      <c r="C229" t="s">
        <v>6519</v>
      </c>
      <c r="D229">
        <v>1</v>
      </c>
      <c r="E229" t="s">
        <v>6520</v>
      </c>
      <c r="F229" t="s">
        <v>1789</v>
      </c>
      <c r="G229" t="s">
        <v>1401</v>
      </c>
      <c r="H229" t="s">
        <v>1315</v>
      </c>
      <c r="I229">
        <v>115.31</v>
      </c>
    </row>
    <row r="230" spans="1:9" x14ac:dyDescent="0.25">
      <c r="A230" t="s">
        <v>696</v>
      </c>
      <c r="B230" s="1">
        <v>41601</v>
      </c>
      <c r="C230" t="s">
        <v>6583</v>
      </c>
      <c r="D230">
        <v>1</v>
      </c>
      <c r="E230" t="s">
        <v>6584</v>
      </c>
      <c r="F230" t="s">
        <v>1789</v>
      </c>
      <c r="G230" t="s">
        <v>1401</v>
      </c>
      <c r="H230" t="s">
        <v>1315</v>
      </c>
      <c r="I230">
        <v>11.79</v>
      </c>
    </row>
    <row r="231" spans="1:9" x14ac:dyDescent="0.25">
      <c r="A231" t="s">
        <v>1773</v>
      </c>
      <c r="B231" s="1">
        <v>41608</v>
      </c>
      <c r="C231">
        <v>9352</v>
      </c>
      <c r="D231">
        <v>1</v>
      </c>
      <c r="E231" t="s">
        <v>6346</v>
      </c>
      <c r="F231" t="s">
        <v>1409</v>
      </c>
      <c r="G231" t="s">
        <v>3087</v>
      </c>
      <c r="H231" t="s">
        <v>6347</v>
      </c>
      <c r="I231">
        <v>13.48</v>
      </c>
    </row>
    <row r="232" spans="1:9" x14ac:dyDescent="0.25">
      <c r="A232" t="s">
        <v>6690</v>
      </c>
      <c r="B232" s="1">
        <v>41597</v>
      </c>
      <c r="C232" t="s">
        <v>6691</v>
      </c>
      <c r="D232">
        <v>1</v>
      </c>
      <c r="E232" t="s">
        <v>6692</v>
      </c>
      <c r="F232" t="s">
        <v>1779</v>
      </c>
      <c r="G232" t="s">
        <v>1410</v>
      </c>
      <c r="H232" t="s">
        <v>700</v>
      </c>
      <c r="I232" s="2">
        <v>5240.59</v>
      </c>
    </row>
    <row r="233" spans="1:9" x14ac:dyDescent="0.25">
      <c r="A233" t="s">
        <v>4800</v>
      </c>
      <c r="B233" s="1">
        <v>41608</v>
      </c>
      <c r="C233">
        <v>9358</v>
      </c>
      <c r="D233">
        <v>1</v>
      </c>
      <c r="E233" t="s">
        <v>6351</v>
      </c>
      <c r="F233" t="s">
        <v>1409</v>
      </c>
      <c r="G233" t="s">
        <v>3087</v>
      </c>
      <c r="H233" t="s">
        <v>4739</v>
      </c>
      <c r="I233">
        <v>20.059999999999999</v>
      </c>
    </row>
    <row r="234" spans="1:9" x14ac:dyDescent="0.25">
      <c r="A234" t="s">
        <v>6207</v>
      </c>
      <c r="B234" s="1">
        <v>41605</v>
      </c>
      <c r="C234" t="s">
        <v>6208</v>
      </c>
      <c r="D234">
        <v>1</v>
      </c>
      <c r="E234" t="s">
        <v>6209</v>
      </c>
      <c r="F234" t="s">
        <v>1409</v>
      </c>
      <c r="G234" t="s">
        <v>3087</v>
      </c>
      <c r="H234" t="s">
        <v>5561</v>
      </c>
      <c r="I234">
        <v>12.41</v>
      </c>
    </row>
    <row r="235" spans="1:9" x14ac:dyDescent="0.25">
      <c r="A235" t="s">
        <v>605</v>
      </c>
      <c r="B235" s="1">
        <v>41592</v>
      </c>
      <c r="C235" t="s">
        <v>6494</v>
      </c>
      <c r="D235">
        <v>1</v>
      </c>
      <c r="E235" t="s">
        <v>6495</v>
      </c>
      <c r="F235" t="s">
        <v>1789</v>
      </c>
      <c r="G235" t="s">
        <v>1401</v>
      </c>
      <c r="H235" t="s">
        <v>550</v>
      </c>
      <c r="I235">
        <v>303.58999999999997</v>
      </c>
    </row>
    <row r="236" spans="1:9" x14ac:dyDescent="0.25">
      <c r="A236" t="s">
        <v>1892</v>
      </c>
      <c r="B236" s="1">
        <v>41606</v>
      </c>
      <c r="C236" t="s">
        <v>6593</v>
      </c>
      <c r="D236">
        <v>1</v>
      </c>
      <c r="E236" t="s">
        <v>6594</v>
      </c>
      <c r="F236" t="s">
        <v>1779</v>
      </c>
      <c r="G236" t="s">
        <v>1401</v>
      </c>
      <c r="H236" t="s">
        <v>478</v>
      </c>
      <c r="I236" s="2">
        <v>2209.08</v>
      </c>
    </row>
    <row r="237" spans="1:9" x14ac:dyDescent="0.25">
      <c r="A237" t="s">
        <v>2339</v>
      </c>
      <c r="B237" s="1">
        <v>41606</v>
      </c>
      <c r="C237" t="s">
        <v>6595</v>
      </c>
      <c r="D237">
        <v>1</v>
      </c>
      <c r="E237" t="s">
        <v>6596</v>
      </c>
      <c r="F237" t="s">
        <v>1779</v>
      </c>
      <c r="G237" t="s">
        <v>1401</v>
      </c>
      <c r="H237" t="s">
        <v>478</v>
      </c>
      <c r="I237" s="2">
        <v>1031.2</v>
      </c>
    </row>
    <row r="238" spans="1:9" x14ac:dyDescent="0.25">
      <c r="A238" t="s">
        <v>4118</v>
      </c>
      <c r="B238" s="1">
        <v>41608</v>
      </c>
      <c r="C238">
        <v>9353</v>
      </c>
      <c r="D238">
        <v>1</v>
      </c>
      <c r="E238" t="s">
        <v>6348</v>
      </c>
      <c r="F238" t="s">
        <v>1409</v>
      </c>
      <c r="G238" t="s">
        <v>3087</v>
      </c>
      <c r="H238" t="s">
        <v>992</v>
      </c>
      <c r="I238">
        <v>52.48</v>
      </c>
    </row>
    <row r="239" spans="1:9" x14ac:dyDescent="0.25">
      <c r="A239" t="s">
        <v>5165</v>
      </c>
      <c r="B239" s="1">
        <v>41586</v>
      </c>
      <c r="C239" t="s">
        <v>5919</v>
      </c>
      <c r="D239">
        <v>1</v>
      </c>
      <c r="E239" t="s">
        <v>5920</v>
      </c>
      <c r="F239" t="s">
        <v>1360</v>
      </c>
      <c r="G239" t="s">
        <v>1361</v>
      </c>
      <c r="H239" t="s">
        <v>5921</v>
      </c>
      <c r="I239" s="2">
        <v>38027.32</v>
      </c>
    </row>
    <row r="240" spans="1:9" x14ac:dyDescent="0.25">
      <c r="A240" t="s">
        <v>239</v>
      </c>
      <c r="B240" s="1">
        <v>41606</v>
      </c>
      <c r="C240" t="s">
        <v>6246</v>
      </c>
      <c r="D240">
        <v>1</v>
      </c>
      <c r="E240" t="s">
        <v>6247</v>
      </c>
      <c r="F240" t="s">
        <v>1360</v>
      </c>
      <c r="G240" t="s">
        <v>1361</v>
      </c>
      <c r="H240" t="s">
        <v>6248</v>
      </c>
      <c r="I240" s="2">
        <v>49776.47</v>
      </c>
    </row>
    <row r="241" spans="1:10" x14ac:dyDescent="0.25">
      <c r="A241" t="s">
        <v>5880</v>
      </c>
      <c r="B241" s="1">
        <v>41579</v>
      </c>
      <c r="C241" t="s">
        <v>5331</v>
      </c>
      <c r="D241">
        <v>1</v>
      </c>
      <c r="E241" t="s">
        <v>5881</v>
      </c>
      <c r="F241" t="s">
        <v>1383</v>
      </c>
      <c r="G241" t="s">
        <v>1361</v>
      </c>
      <c r="H241" t="s">
        <v>2</v>
      </c>
      <c r="J241" s="2">
        <v>28896.42</v>
      </c>
    </row>
    <row r="242" spans="1:10" x14ac:dyDescent="0.25">
      <c r="A242" t="s">
        <v>5882</v>
      </c>
      <c r="B242" s="1">
        <v>41579</v>
      </c>
      <c r="C242" t="s">
        <v>5331</v>
      </c>
      <c r="D242">
        <v>1</v>
      </c>
      <c r="E242" t="s">
        <v>5883</v>
      </c>
      <c r="F242" t="s">
        <v>1360</v>
      </c>
      <c r="G242" t="s">
        <v>1361</v>
      </c>
      <c r="H242" t="s">
        <v>2</v>
      </c>
      <c r="I242" s="2">
        <v>29057.19</v>
      </c>
    </row>
    <row r="243" spans="1:10" x14ac:dyDescent="0.25">
      <c r="A243" t="s">
        <v>5884</v>
      </c>
      <c r="B243" s="1">
        <v>41579</v>
      </c>
      <c r="C243" t="s">
        <v>5542</v>
      </c>
      <c r="D243">
        <v>1</v>
      </c>
      <c r="E243" t="s">
        <v>5885</v>
      </c>
      <c r="F243" t="s">
        <v>1383</v>
      </c>
      <c r="G243" t="s">
        <v>1361</v>
      </c>
      <c r="H243" t="s">
        <v>2</v>
      </c>
      <c r="J243" s="2">
        <v>52882.03</v>
      </c>
    </row>
    <row r="244" spans="1:10" x14ac:dyDescent="0.25">
      <c r="A244" t="s">
        <v>5886</v>
      </c>
      <c r="B244" s="1">
        <v>41579</v>
      </c>
      <c r="C244" t="s">
        <v>5544</v>
      </c>
      <c r="D244">
        <v>1</v>
      </c>
      <c r="E244" t="s">
        <v>5887</v>
      </c>
      <c r="F244" t="s">
        <v>1383</v>
      </c>
      <c r="G244" t="s">
        <v>1361</v>
      </c>
      <c r="H244" t="s">
        <v>2</v>
      </c>
      <c r="J244" s="2">
        <v>28266.26</v>
      </c>
    </row>
    <row r="245" spans="1:10" x14ac:dyDescent="0.25">
      <c r="A245" t="s">
        <v>5891</v>
      </c>
      <c r="B245" s="1">
        <v>41583</v>
      </c>
      <c r="C245" t="s">
        <v>5892</v>
      </c>
      <c r="D245">
        <v>1</v>
      </c>
      <c r="E245" t="s">
        <v>5893</v>
      </c>
      <c r="F245" t="s">
        <v>1360</v>
      </c>
      <c r="G245" t="s">
        <v>1361</v>
      </c>
      <c r="H245" t="s">
        <v>2</v>
      </c>
      <c r="I245" s="2">
        <v>35461.57</v>
      </c>
    </row>
    <row r="246" spans="1:10" x14ac:dyDescent="0.25">
      <c r="A246" t="s">
        <v>4408</v>
      </c>
      <c r="B246" s="1">
        <v>41585</v>
      </c>
      <c r="C246" t="s">
        <v>5903</v>
      </c>
      <c r="D246">
        <v>1</v>
      </c>
      <c r="E246" t="s">
        <v>5904</v>
      </c>
      <c r="F246" t="s">
        <v>1360</v>
      </c>
      <c r="G246" t="s">
        <v>1361</v>
      </c>
      <c r="H246" t="s">
        <v>2</v>
      </c>
      <c r="I246" s="2">
        <v>51754.52</v>
      </c>
    </row>
    <row r="247" spans="1:10" x14ac:dyDescent="0.25">
      <c r="A247" t="s">
        <v>4421</v>
      </c>
      <c r="B247" s="1">
        <v>41585</v>
      </c>
      <c r="C247" t="s">
        <v>5905</v>
      </c>
      <c r="D247">
        <v>1</v>
      </c>
      <c r="E247" t="s">
        <v>5906</v>
      </c>
      <c r="F247" t="s">
        <v>1360</v>
      </c>
      <c r="G247" t="s">
        <v>1361</v>
      </c>
      <c r="H247" t="s">
        <v>2</v>
      </c>
      <c r="I247" s="2">
        <v>27137.25</v>
      </c>
    </row>
    <row r="248" spans="1:10" x14ac:dyDescent="0.25">
      <c r="A248" t="s">
        <v>5910</v>
      </c>
      <c r="B248" s="1">
        <v>41586</v>
      </c>
      <c r="C248" t="s">
        <v>5911</v>
      </c>
      <c r="D248">
        <v>1</v>
      </c>
      <c r="E248" t="s">
        <v>5912</v>
      </c>
      <c r="F248" t="s">
        <v>1360</v>
      </c>
      <c r="G248" t="s">
        <v>1361</v>
      </c>
      <c r="H248" t="s">
        <v>2</v>
      </c>
      <c r="I248" s="2">
        <v>49776.47</v>
      </c>
    </row>
    <row r="249" spans="1:10" x14ac:dyDescent="0.25">
      <c r="A249" t="s">
        <v>3006</v>
      </c>
      <c r="B249" s="1">
        <v>41586</v>
      </c>
      <c r="C249" t="s">
        <v>5925</v>
      </c>
      <c r="D249">
        <v>1</v>
      </c>
      <c r="E249" t="s">
        <v>5926</v>
      </c>
      <c r="F249" t="s">
        <v>1360</v>
      </c>
      <c r="G249" t="s">
        <v>1361</v>
      </c>
      <c r="H249" t="s">
        <v>2</v>
      </c>
      <c r="I249" s="2">
        <v>47673.86</v>
      </c>
    </row>
    <row r="250" spans="1:10" x14ac:dyDescent="0.25">
      <c r="A250" t="s">
        <v>776</v>
      </c>
      <c r="B250" s="1">
        <v>41587</v>
      </c>
      <c r="C250" t="s">
        <v>5927</v>
      </c>
      <c r="D250">
        <v>1</v>
      </c>
      <c r="E250" t="s">
        <v>5928</v>
      </c>
      <c r="F250" t="s">
        <v>1360</v>
      </c>
      <c r="G250" t="s">
        <v>1361</v>
      </c>
      <c r="H250" t="s">
        <v>2</v>
      </c>
      <c r="I250" s="2">
        <v>29057.19</v>
      </c>
    </row>
    <row r="251" spans="1:10" x14ac:dyDescent="0.25">
      <c r="A251" t="s">
        <v>5932</v>
      </c>
      <c r="B251" s="1">
        <v>41587</v>
      </c>
      <c r="C251" t="s">
        <v>5933</v>
      </c>
      <c r="D251">
        <v>1</v>
      </c>
      <c r="E251" t="s">
        <v>5934</v>
      </c>
      <c r="F251" t="s">
        <v>1360</v>
      </c>
      <c r="G251" t="s">
        <v>1361</v>
      </c>
      <c r="H251" t="s">
        <v>2</v>
      </c>
      <c r="I251" s="2">
        <v>25933.17</v>
      </c>
    </row>
    <row r="252" spans="1:10" x14ac:dyDescent="0.25">
      <c r="A252" t="s">
        <v>5935</v>
      </c>
      <c r="B252" s="1">
        <v>41587</v>
      </c>
      <c r="C252" t="s">
        <v>5936</v>
      </c>
      <c r="D252">
        <v>1</v>
      </c>
      <c r="E252" t="s">
        <v>5937</v>
      </c>
      <c r="F252" t="s">
        <v>1360</v>
      </c>
      <c r="G252" t="s">
        <v>1361</v>
      </c>
      <c r="H252" t="s">
        <v>2</v>
      </c>
      <c r="I252" s="2">
        <v>27137.31</v>
      </c>
    </row>
    <row r="253" spans="1:10" x14ac:dyDescent="0.25">
      <c r="A253" t="s">
        <v>3010</v>
      </c>
      <c r="B253" s="1">
        <v>41587</v>
      </c>
      <c r="C253" t="s">
        <v>5938</v>
      </c>
      <c r="D253">
        <v>1</v>
      </c>
      <c r="E253" t="s">
        <v>5939</v>
      </c>
      <c r="F253" t="s">
        <v>1360</v>
      </c>
      <c r="G253" t="s">
        <v>1361</v>
      </c>
      <c r="H253" t="s">
        <v>2</v>
      </c>
      <c r="I253" s="2">
        <v>31340.5</v>
      </c>
    </row>
    <row r="254" spans="1:10" x14ac:dyDescent="0.25">
      <c r="A254" t="s">
        <v>5940</v>
      </c>
      <c r="B254" s="1">
        <v>41587</v>
      </c>
      <c r="C254" t="s">
        <v>5941</v>
      </c>
      <c r="D254">
        <v>1</v>
      </c>
      <c r="E254" t="s">
        <v>5942</v>
      </c>
      <c r="F254" t="s">
        <v>1360</v>
      </c>
      <c r="G254" t="s">
        <v>1361</v>
      </c>
      <c r="H254" t="s">
        <v>2</v>
      </c>
      <c r="I254" s="2">
        <v>35998.9</v>
      </c>
    </row>
    <row r="255" spans="1:10" x14ac:dyDescent="0.25">
      <c r="A255" t="s">
        <v>5943</v>
      </c>
      <c r="B255" s="1">
        <v>41587</v>
      </c>
      <c r="C255" t="s">
        <v>5944</v>
      </c>
      <c r="D255">
        <v>1</v>
      </c>
      <c r="E255" t="s">
        <v>5945</v>
      </c>
      <c r="F255" t="s">
        <v>1360</v>
      </c>
      <c r="G255" t="s">
        <v>1361</v>
      </c>
      <c r="H255" t="s">
        <v>2</v>
      </c>
      <c r="I255" s="2">
        <v>31340.5</v>
      </c>
    </row>
    <row r="256" spans="1:10" x14ac:dyDescent="0.25">
      <c r="A256" t="s">
        <v>5946</v>
      </c>
      <c r="B256" s="1">
        <v>41587</v>
      </c>
      <c r="C256" t="s">
        <v>5947</v>
      </c>
      <c r="D256">
        <v>1</v>
      </c>
      <c r="E256" t="s">
        <v>5948</v>
      </c>
      <c r="F256" t="s">
        <v>1360</v>
      </c>
      <c r="G256" t="s">
        <v>1361</v>
      </c>
      <c r="H256" t="s">
        <v>2</v>
      </c>
      <c r="I256" s="2">
        <v>25933.17</v>
      </c>
    </row>
    <row r="257" spans="1:10" x14ac:dyDescent="0.25">
      <c r="A257" t="s">
        <v>5949</v>
      </c>
      <c r="B257" s="1">
        <v>41587</v>
      </c>
      <c r="C257" t="s">
        <v>5950</v>
      </c>
      <c r="D257">
        <v>1</v>
      </c>
      <c r="E257" t="s">
        <v>5951</v>
      </c>
      <c r="F257" t="s">
        <v>1360</v>
      </c>
      <c r="G257" t="s">
        <v>1361</v>
      </c>
      <c r="H257" t="s">
        <v>2</v>
      </c>
      <c r="I257" s="2">
        <v>27137.25</v>
      </c>
    </row>
    <row r="258" spans="1:10" x14ac:dyDescent="0.25">
      <c r="A258" t="s">
        <v>1953</v>
      </c>
      <c r="B258" s="1">
        <v>41589</v>
      </c>
      <c r="C258" t="s">
        <v>5952</v>
      </c>
      <c r="D258">
        <v>1</v>
      </c>
      <c r="E258" t="s">
        <v>5953</v>
      </c>
      <c r="F258" t="s">
        <v>1360</v>
      </c>
      <c r="G258" t="s">
        <v>1361</v>
      </c>
      <c r="H258" t="s">
        <v>2</v>
      </c>
      <c r="I258" s="2">
        <v>32436.13</v>
      </c>
    </row>
    <row r="259" spans="1:10" x14ac:dyDescent="0.25">
      <c r="A259" t="s">
        <v>5954</v>
      </c>
      <c r="B259" s="1">
        <v>41590</v>
      </c>
      <c r="C259" t="s">
        <v>5955</v>
      </c>
      <c r="D259">
        <v>1</v>
      </c>
      <c r="E259" t="s">
        <v>5956</v>
      </c>
      <c r="F259" t="s">
        <v>1360</v>
      </c>
      <c r="G259" t="s">
        <v>1361</v>
      </c>
      <c r="H259" t="s">
        <v>2</v>
      </c>
      <c r="I259" s="2">
        <v>49776.47</v>
      </c>
    </row>
    <row r="260" spans="1:10" x14ac:dyDescent="0.25">
      <c r="A260" t="s">
        <v>4436</v>
      </c>
      <c r="B260" s="1">
        <v>41590</v>
      </c>
      <c r="C260" t="s">
        <v>5964</v>
      </c>
      <c r="D260">
        <v>1</v>
      </c>
      <c r="E260" t="s">
        <v>5965</v>
      </c>
      <c r="F260" t="s">
        <v>1360</v>
      </c>
      <c r="G260" t="s">
        <v>1361</v>
      </c>
      <c r="H260" t="s">
        <v>2</v>
      </c>
      <c r="I260" s="2">
        <v>27137.31</v>
      </c>
    </row>
    <row r="261" spans="1:10" x14ac:dyDescent="0.25">
      <c r="A261" t="s">
        <v>5969</v>
      </c>
      <c r="B261" s="1">
        <v>41591</v>
      </c>
      <c r="C261" t="s">
        <v>5970</v>
      </c>
      <c r="D261">
        <v>1</v>
      </c>
      <c r="E261" t="s">
        <v>5971</v>
      </c>
      <c r="F261" t="s">
        <v>1360</v>
      </c>
      <c r="G261" t="s">
        <v>1361</v>
      </c>
      <c r="H261" t="s">
        <v>2</v>
      </c>
      <c r="I261" s="2">
        <v>30074.639999999999</v>
      </c>
    </row>
    <row r="262" spans="1:10" x14ac:dyDescent="0.25">
      <c r="A262" t="s">
        <v>4468</v>
      </c>
      <c r="B262" s="1">
        <v>41597</v>
      </c>
      <c r="C262" t="s">
        <v>6002</v>
      </c>
      <c r="D262">
        <v>1</v>
      </c>
      <c r="E262" t="s">
        <v>6003</v>
      </c>
      <c r="F262" t="s">
        <v>1360</v>
      </c>
      <c r="G262" t="s">
        <v>1361</v>
      </c>
      <c r="H262" t="s">
        <v>2</v>
      </c>
      <c r="I262" s="2">
        <v>29057.14</v>
      </c>
    </row>
    <row r="263" spans="1:10" x14ac:dyDescent="0.25">
      <c r="A263" t="s">
        <v>6007</v>
      </c>
      <c r="B263" s="1">
        <v>41597</v>
      </c>
      <c r="C263" t="s">
        <v>6008</v>
      </c>
      <c r="D263">
        <v>1</v>
      </c>
      <c r="E263" t="s">
        <v>6009</v>
      </c>
      <c r="F263" t="s">
        <v>1360</v>
      </c>
      <c r="G263" t="s">
        <v>1361</v>
      </c>
      <c r="H263" t="s">
        <v>2</v>
      </c>
      <c r="I263" s="2">
        <v>29057.14</v>
      </c>
    </row>
    <row r="264" spans="1:10" x14ac:dyDescent="0.25">
      <c r="A264" t="s">
        <v>82</v>
      </c>
      <c r="B264" s="1">
        <v>41597</v>
      </c>
      <c r="C264" t="s">
        <v>6012</v>
      </c>
      <c r="D264">
        <v>1</v>
      </c>
      <c r="E264" t="s">
        <v>6013</v>
      </c>
      <c r="F264" t="s">
        <v>1360</v>
      </c>
      <c r="G264" t="s">
        <v>1361</v>
      </c>
      <c r="H264" t="s">
        <v>2</v>
      </c>
      <c r="I264" s="2">
        <v>30074.639999999999</v>
      </c>
    </row>
    <row r="265" spans="1:10" x14ac:dyDescent="0.25">
      <c r="A265" t="s">
        <v>111</v>
      </c>
      <c r="B265" s="1">
        <v>41598</v>
      </c>
      <c r="C265" t="s">
        <v>6059</v>
      </c>
      <c r="D265">
        <v>1</v>
      </c>
      <c r="E265" t="s">
        <v>6060</v>
      </c>
      <c r="F265" t="s">
        <v>1360</v>
      </c>
      <c r="G265" t="s">
        <v>1361</v>
      </c>
      <c r="H265" t="s">
        <v>2</v>
      </c>
      <c r="I265" s="2">
        <v>34589.72</v>
      </c>
    </row>
    <row r="266" spans="1:10" x14ac:dyDescent="0.25">
      <c r="A266" t="s">
        <v>6061</v>
      </c>
      <c r="B266" s="1">
        <v>41598</v>
      </c>
      <c r="C266" t="s">
        <v>5925</v>
      </c>
      <c r="D266">
        <v>1</v>
      </c>
      <c r="E266" t="s">
        <v>6062</v>
      </c>
      <c r="F266" t="s">
        <v>1383</v>
      </c>
      <c r="G266" t="s">
        <v>1361</v>
      </c>
      <c r="H266" t="s">
        <v>2</v>
      </c>
      <c r="J266" s="2">
        <v>47673.86</v>
      </c>
    </row>
    <row r="267" spans="1:10" x14ac:dyDescent="0.25">
      <c r="A267" t="s">
        <v>6063</v>
      </c>
      <c r="B267" s="1">
        <v>41598</v>
      </c>
      <c r="C267" t="s">
        <v>5925</v>
      </c>
      <c r="D267">
        <v>1</v>
      </c>
      <c r="E267" t="s">
        <v>6064</v>
      </c>
      <c r="F267" t="s">
        <v>1360</v>
      </c>
      <c r="G267" t="s">
        <v>1361</v>
      </c>
      <c r="H267" t="s">
        <v>2</v>
      </c>
      <c r="I267" s="2">
        <v>47477.34</v>
      </c>
    </row>
    <row r="268" spans="1:10" x14ac:dyDescent="0.25">
      <c r="A268" t="s">
        <v>6065</v>
      </c>
      <c r="B268" s="1">
        <v>41598</v>
      </c>
      <c r="C268" t="s">
        <v>6066</v>
      </c>
      <c r="D268">
        <v>1</v>
      </c>
      <c r="E268" t="s">
        <v>6067</v>
      </c>
      <c r="F268" t="s">
        <v>1360</v>
      </c>
      <c r="G268" t="s">
        <v>1361</v>
      </c>
      <c r="H268" t="s">
        <v>2</v>
      </c>
      <c r="I268" s="2">
        <v>47477.34</v>
      </c>
    </row>
    <row r="269" spans="1:10" x14ac:dyDescent="0.25">
      <c r="A269" t="s">
        <v>6068</v>
      </c>
      <c r="B269" s="1">
        <v>41598</v>
      </c>
      <c r="C269" t="s">
        <v>6069</v>
      </c>
      <c r="D269">
        <v>1</v>
      </c>
      <c r="E269" t="s">
        <v>6070</v>
      </c>
      <c r="F269" t="s">
        <v>1360</v>
      </c>
      <c r="G269" t="s">
        <v>1361</v>
      </c>
      <c r="H269" t="s">
        <v>2</v>
      </c>
      <c r="I269" s="2">
        <v>55369.63</v>
      </c>
    </row>
    <row r="270" spans="1:10" x14ac:dyDescent="0.25">
      <c r="A270" t="s">
        <v>6076</v>
      </c>
      <c r="B270" s="1">
        <v>41599</v>
      </c>
      <c r="C270" t="s">
        <v>6077</v>
      </c>
      <c r="D270">
        <v>1</v>
      </c>
      <c r="E270" t="s">
        <v>6078</v>
      </c>
      <c r="F270" t="s">
        <v>1360</v>
      </c>
      <c r="G270" t="s">
        <v>1361</v>
      </c>
      <c r="H270" t="s">
        <v>2</v>
      </c>
      <c r="I270" s="2">
        <v>47477.34</v>
      </c>
    </row>
    <row r="271" spans="1:10" x14ac:dyDescent="0.25">
      <c r="A271" t="s">
        <v>6086</v>
      </c>
      <c r="B271" s="1">
        <v>41599</v>
      </c>
      <c r="C271" t="s">
        <v>6087</v>
      </c>
      <c r="D271">
        <v>1</v>
      </c>
      <c r="E271" t="s">
        <v>6088</v>
      </c>
      <c r="F271" t="s">
        <v>1360</v>
      </c>
      <c r="G271" t="s">
        <v>1361</v>
      </c>
      <c r="H271" t="s">
        <v>2</v>
      </c>
      <c r="I271" s="2">
        <v>24592.48</v>
      </c>
    </row>
    <row r="272" spans="1:10" x14ac:dyDescent="0.25">
      <c r="A272" t="s">
        <v>6089</v>
      </c>
      <c r="B272" s="1">
        <v>41599</v>
      </c>
      <c r="C272" t="s">
        <v>6090</v>
      </c>
      <c r="D272">
        <v>1</v>
      </c>
      <c r="E272" t="s">
        <v>6091</v>
      </c>
      <c r="F272" t="s">
        <v>1360</v>
      </c>
      <c r="G272" t="s">
        <v>1361</v>
      </c>
      <c r="H272" t="s">
        <v>2</v>
      </c>
      <c r="I272" s="2">
        <v>26901.45</v>
      </c>
    </row>
    <row r="273" spans="1:10" x14ac:dyDescent="0.25">
      <c r="A273" t="s">
        <v>6092</v>
      </c>
      <c r="B273" s="1">
        <v>41599</v>
      </c>
      <c r="C273" t="s">
        <v>6093</v>
      </c>
      <c r="D273">
        <v>1</v>
      </c>
      <c r="E273" t="s">
        <v>6094</v>
      </c>
      <c r="F273" t="s">
        <v>1360</v>
      </c>
      <c r="G273" t="s">
        <v>1361</v>
      </c>
      <c r="H273" t="s">
        <v>2</v>
      </c>
      <c r="I273" s="2">
        <v>26901.45</v>
      </c>
    </row>
    <row r="274" spans="1:10" x14ac:dyDescent="0.25">
      <c r="A274" t="s">
        <v>6095</v>
      </c>
      <c r="B274" s="1">
        <v>41599</v>
      </c>
      <c r="C274" t="s">
        <v>6096</v>
      </c>
      <c r="D274">
        <v>1</v>
      </c>
      <c r="E274" t="s">
        <v>6097</v>
      </c>
      <c r="F274" t="s">
        <v>1360</v>
      </c>
      <c r="G274" t="s">
        <v>1361</v>
      </c>
      <c r="H274" t="s">
        <v>2</v>
      </c>
      <c r="I274" s="2">
        <v>33613.589999999997</v>
      </c>
    </row>
    <row r="275" spans="1:10" x14ac:dyDescent="0.25">
      <c r="A275" t="s">
        <v>6098</v>
      </c>
      <c r="B275" s="1">
        <v>41599</v>
      </c>
      <c r="C275" t="s">
        <v>6099</v>
      </c>
      <c r="D275">
        <v>1</v>
      </c>
      <c r="E275" t="s">
        <v>6100</v>
      </c>
      <c r="F275" t="s">
        <v>1360</v>
      </c>
      <c r="G275" t="s">
        <v>1361</v>
      </c>
      <c r="H275" t="s">
        <v>2</v>
      </c>
      <c r="I275" s="2">
        <v>30074.639999999999</v>
      </c>
    </row>
    <row r="276" spans="1:10" x14ac:dyDescent="0.25">
      <c r="A276" t="s">
        <v>6101</v>
      </c>
      <c r="B276" s="1">
        <v>41599</v>
      </c>
      <c r="C276" t="s">
        <v>6102</v>
      </c>
      <c r="D276">
        <v>1</v>
      </c>
      <c r="E276" t="s">
        <v>6103</v>
      </c>
      <c r="F276" t="s">
        <v>1360</v>
      </c>
      <c r="G276" t="s">
        <v>1361</v>
      </c>
      <c r="H276" t="s">
        <v>2</v>
      </c>
      <c r="I276" s="2">
        <v>30074.639999999999</v>
      </c>
    </row>
    <row r="277" spans="1:10" x14ac:dyDescent="0.25">
      <c r="A277" t="s">
        <v>4538</v>
      </c>
      <c r="B277" s="1">
        <v>41600</v>
      </c>
      <c r="C277" t="s">
        <v>6126</v>
      </c>
      <c r="D277">
        <v>1</v>
      </c>
      <c r="E277" t="s">
        <v>6127</v>
      </c>
      <c r="F277" t="s">
        <v>1360</v>
      </c>
      <c r="G277" t="s">
        <v>1361</v>
      </c>
      <c r="H277" t="s">
        <v>2</v>
      </c>
      <c r="I277" s="2">
        <v>35998.9</v>
      </c>
    </row>
    <row r="278" spans="1:10" x14ac:dyDescent="0.25">
      <c r="A278" t="s">
        <v>6128</v>
      </c>
      <c r="B278" s="1">
        <v>41600</v>
      </c>
      <c r="C278" t="s">
        <v>6129</v>
      </c>
      <c r="D278">
        <v>1</v>
      </c>
      <c r="E278" t="s">
        <v>6130</v>
      </c>
      <c r="F278" t="s">
        <v>1360</v>
      </c>
      <c r="G278" t="s">
        <v>1361</v>
      </c>
      <c r="H278" t="s">
        <v>2</v>
      </c>
      <c r="I278" s="2">
        <v>34589.72</v>
      </c>
    </row>
    <row r="279" spans="1:10" x14ac:dyDescent="0.25">
      <c r="A279" t="s">
        <v>2531</v>
      </c>
      <c r="B279" s="1">
        <v>41603</v>
      </c>
      <c r="C279" t="s">
        <v>4037</v>
      </c>
      <c r="D279">
        <v>1</v>
      </c>
      <c r="E279" t="s">
        <v>6131</v>
      </c>
      <c r="F279" t="s">
        <v>1383</v>
      </c>
      <c r="G279" t="s">
        <v>1361</v>
      </c>
      <c r="H279" t="s">
        <v>2</v>
      </c>
      <c r="J279" s="2">
        <v>29209.71</v>
      </c>
    </row>
    <row r="280" spans="1:10" x14ac:dyDescent="0.25">
      <c r="A280" t="s">
        <v>6132</v>
      </c>
      <c r="B280" s="1">
        <v>41603</v>
      </c>
      <c r="C280" t="s">
        <v>6133</v>
      </c>
      <c r="D280">
        <v>1</v>
      </c>
      <c r="E280" t="s">
        <v>6134</v>
      </c>
      <c r="F280" t="s">
        <v>1360</v>
      </c>
      <c r="G280" t="s">
        <v>1361</v>
      </c>
      <c r="H280" t="s">
        <v>2</v>
      </c>
      <c r="I280" s="2">
        <v>56806.98</v>
      </c>
    </row>
    <row r="281" spans="1:10" x14ac:dyDescent="0.25">
      <c r="A281" t="s">
        <v>6138</v>
      </c>
      <c r="B281" s="1">
        <v>41603</v>
      </c>
      <c r="C281" t="s">
        <v>4039</v>
      </c>
      <c r="D281">
        <v>1</v>
      </c>
      <c r="E281" t="s">
        <v>6139</v>
      </c>
      <c r="F281" t="s">
        <v>1383</v>
      </c>
      <c r="G281" t="s">
        <v>1361</v>
      </c>
      <c r="H281" t="s">
        <v>2</v>
      </c>
      <c r="J281" s="2">
        <v>34039.57</v>
      </c>
    </row>
    <row r="282" spans="1:10" x14ac:dyDescent="0.25">
      <c r="A282" t="s">
        <v>160</v>
      </c>
      <c r="B282" s="1">
        <v>41603</v>
      </c>
      <c r="C282" t="s">
        <v>4043</v>
      </c>
      <c r="D282">
        <v>1</v>
      </c>
      <c r="E282" t="s">
        <v>6140</v>
      </c>
      <c r="F282" t="s">
        <v>1383</v>
      </c>
      <c r="G282" t="s">
        <v>1361</v>
      </c>
      <c r="H282" t="s">
        <v>2</v>
      </c>
      <c r="J282" s="2">
        <v>34039.57</v>
      </c>
    </row>
    <row r="283" spans="1:10" x14ac:dyDescent="0.25">
      <c r="A283" t="s">
        <v>3173</v>
      </c>
      <c r="B283" s="1">
        <v>41603</v>
      </c>
      <c r="C283" t="s">
        <v>6141</v>
      </c>
      <c r="D283">
        <v>1</v>
      </c>
      <c r="E283" t="s">
        <v>6142</v>
      </c>
      <c r="F283" t="s">
        <v>1360</v>
      </c>
      <c r="G283" t="s">
        <v>1361</v>
      </c>
      <c r="H283" t="s">
        <v>2</v>
      </c>
      <c r="I283" s="2">
        <v>35998.9</v>
      </c>
    </row>
    <row r="284" spans="1:10" x14ac:dyDescent="0.25">
      <c r="A284" t="s">
        <v>3209</v>
      </c>
      <c r="B284" s="1">
        <v>41604</v>
      </c>
      <c r="C284" t="s">
        <v>6168</v>
      </c>
      <c r="D284">
        <v>1</v>
      </c>
      <c r="E284" t="s">
        <v>6169</v>
      </c>
      <c r="F284" t="s">
        <v>1360</v>
      </c>
      <c r="G284" t="s">
        <v>1361</v>
      </c>
      <c r="H284" t="s">
        <v>2</v>
      </c>
      <c r="I284" s="2">
        <v>29057.19</v>
      </c>
    </row>
    <row r="285" spans="1:10" x14ac:dyDescent="0.25">
      <c r="A285" t="s">
        <v>216</v>
      </c>
      <c r="B285" s="1">
        <v>41605</v>
      </c>
      <c r="C285" t="s">
        <v>5481</v>
      </c>
      <c r="D285">
        <v>1</v>
      </c>
      <c r="E285" t="s">
        <v>6225</v>
      </c>
      <c r="F285" t="s">
        <v>1383</v>
      </c>
      <c r="G285" t="s">
        <v>1361</v>
      </c>
      <c r="H285" t="s">
        <v>2</v>
      </c>
      <c r="J285" s="2">
        <v>49776.47</v>
      </c>
    </row>
    <row r="286" spans="1:10" x14ac:dyDescent="0.25">
      <c r="A286" t="s">
        <v>6241</v>
      </c>
      <c r="B286" s="1">
        <v>41605</v>
      </c>
      <c r="C286" t="s">
        <v>6242</v>
      </c>
      <c r="D286">
        <v>1</v>
      </c>
      <c r="E286" t="s">
        <v>6243</v>
      </c>
      <c r="F286" t="s">
        <v>1360</v>
      </c>
      <c r="G286" t="s">
        <v>1361</v>
      </c>
      <c r="H286" t="s">
        <v>2</v>
      </c>
      <c r="I286" s="2">
        <v>34791.050000000003</v>
      </c>
    </row>
    <row r="287" spans="1:10" x14ac:dyDescent="0.25">
      <c r="A287" t="s">
        <v>4604</v>
      </c>
      <c r="B287" s="1">
        <v>41605</v>
      </c>
      <c r="C287" t="s">
        <v>6244</v>
      </c>
      <c r="D287">
        <v>1</v>
      </c>
      <c r="E287" t="s">
        <v>6245</v>
      </c>
      <c r="F287" t="s">
        <v>1360</v>
      </c>
      <c r="G287" t="s">
        <v>1361</v>
      </c>
      <c r="H287" t="s">
        <v>2</v>
      </c>
      <c r="I287" s="2">
        <v>27137.31</v>
      </c>
    </row>
    <row r="288" spans="1:10" x14ac:dyDescent="0.25">
      <c r="A288" t="s">
        <v>6249</v>
      </c>
      <c r="B288" s="1">
        <v>41606</v>
      </c>
      <c r="C288" t="s">
        <v>6250</v>
      </c>
      <c r="D288">
        <v>1</v>
      </c>
      <c r="E288" t="s">
        <v>6251</v>
      </c>
      <c r="F288" t="s">
        <v>1360</v>
      </c>
      <c r="G288" t="s">
        <v>1361</v>
      </c>
      <c r="H288" t="s">
        <v>2</v>
      </c>
      <c r="I288" s="2">
        <v>25933.17</v>
      </c>
    </row>
    <row r="289" spans="1:10" x14ac:dyDescent="0.25">
      <c r="A289" t="s">
        <v>6252</v>
      </c>
      <c r="B289" s="1">
        <v>41606</v>
      </c>
      <c r="C289" t="s">
        <v>6253</v>
      </c>
      <c r="D289">
        <v>1</v>
      </c>
      <c r="E289" t="s">
        <v>6254</v>
      </c>
      <c r="F289" t="s">
        <v>1360</v>
      </c>
      <c r="G289" t="s">
        <v>1361</v>
      </c>
      <c r="H289" t="s">
        <v>2</v>
      </c>
      <c r="I289" s="2">
        <v>29057.19</v>
      </c>
    </row>
    <row r="290" spans="1:10" x14ac:dyDescent="0.25">
      <c r="A290" t="s">
        <v>242</v>
      </c>
      <c r="B290" s="1">
        <v>41606</v>
      </c>
      <c r="C290" t="s">
        <v>6255</v>
      </c>
      <c r="D290">
        <v>1</v>
      </c>
      <c r="E290" t="s">
        <v>6256</v>
      </c>
      <c r="F290" t="s">
        <v>1360</v>
      </c>
      <c r="G290" t="s">
        <v>1361</v>
      </c>
      <c r="H290" t="s">
        <v>2</v>
      </c>
      <c r="I290" s="2">
        <v>41586.57</v>
      </c>
    </row>
    <row r="291" spans="1:10" x14ac:dyDescent="0.25">
      <c r="A291" t="s">
        <v>961</v>
      </c>
      <c r="B291" s="1">
        <v>41606</v>
      </c>
      <c r="C291" t="s">
        <v>6257</v>
      </c>
      <c r="D291">
        <v>1</v>
      </c>
      <c r="E291" t="s">
        <v>6258</v>
      </c>
      <c r="F291" t="s">
        <v>1360</v>
      </c>
      <c r="G291" t="s">
        <v>1361</v>
      </c>
      <c r="H291" t="s">
        <v>2</v>
      </c>
      <c r="I291" s="2">
        <v>32436.13</v>
      </c>
    </row>
    <row r="292" spans="1:10" x14ac:dyDescent="0.25">
      <c r="A292" t="s">
        <v>244</v>
      </c>
      <c r="B292" s="1">
        <v>41606</v>
      </c>
      <c r="C292" t="s">
        <v>6259</v>
      </c>
      <c r="D292">
        <v>1</v>
      </c>
      <c r="E292" t="s">
        <v>6260</v>
      </c>
      <c r="F292" t="s">
        <v>1360</v>
      </c>
      <c r="G292" t="s">
        <v>1361</v>
      </c>
      <c r="H292" t="s">
        <v>2</v>
      </c>
      <c r="I292" s="2">
        <v>32436.13</v>
      </c>
    </row>
    <row r="293" spans="1:10" x14ac:dyDescent="0.25">
      <c r="A293" t="s">
        <v>967</v>
      </c>
      <c r="B293" s="1">
        <v>41606</v>
      </c>
      <c r="C293" t="s">
        <v>6261</v>
      </c>
      <c r="D293">
        <v>1</v>
      </c>
      <c r="E293" t="s">
        <v>6262</v>
      </c>
      <c r="F293" t="s">
        <v>1360</v>
      </c>
      <c r="G293" t="s">
        <v>1361</v>
      </c>
      <c r="H293" t="s">
        <v>2</v>
      </c>
      <c r="I293" s="2">
        <v>32436.13</v>
      </c>
    </row>
    <row r="294" spans="1:10" x14ac:dyDescent="0.25">
      <c r="A294" t="s">
        <v>6263</v>
      </c>
      <c r="B294" s="1">
        <v>41606</v>
      </c>
      <c r="C294" t="s">
        <v>6264</v>
      </c>
      <c r="D294">
        <v>1</v>
      </c>
      <c r="E294" t="s">
        <v>6265</v>
      </c>
      <c r="F294" t="s">
        <v>1360</v>
      </c>
      <c r="G294" t="s">
        <v>1361</v>
      </c>
      <c r="H294" t="s">
        <v>2</v>
      </c>
      <c r="I294" s="2">
        <v>30074.639999999999</v>
      </c>
    </row>
    <row r="295" spans="1:10" x14ac:dyDescent="0.25">
      <c r="A295" t="s">
        <v>4008</v>
      </c>
      <c r="B295" s="1">
        <v>41606</v>
      </c>
      <c r="C295" t="s">
        <v>6266</v>
      </c>
      <c r="D295">
        <v>1</v>
      </c>
      <c r="E295" t="s">
        <v>6267</v>
      </c>
      <c r="F295" t="s">
        <v>1360</v>
      </c>
      <c r="G295" t="s">
        <v>1361</v>
      </c>
      <c r="H295" t="s">
        <v>2</v>
      </c>
      <c r="I295" s="2">
        <v>30074.639999999999</v>
      </c>
    </row>
    <row r="296" spans="1:10" x14ac:dyDescent="0.25">
      <c r="A296" t="s">
        <v>6268</v>
      </c>
      <c r="B296" s="1">
        <v>41606</v>
      </c>
      <c r="C296" t="s">
        <v>6269</v>
      </c>
      <c r="D296">
        <v>1</v>
      </c>
      <c r="E296" t="s">
        <v>6270</v>
      </c>
      <c r="F296" t="s">
        <v>1360</v>
      </c>
      <c r="G296" t="s">
        <v>1361</v>
      </c>
      <c r="H296" t="s">
        <v>2</v>
      </c>
      <c r="I296" s="2">
        <v>28879.7</v>
      </c>
    </row>
    <row r="297" spans="1:10" x14ac:dyDescent="0.25">
      <c r="A297" t="s">
        <v>6271</v>
      </c>
      <c r="B297" s="1">
        <v>41606</v>
      </c>
      <c r="C297" t="s">
        <v>6272</v>
      </c>
      <c r="D297">
        <v>1</v>
      </c>
      <c r="E297" t="s">
        <v>6273</v>
      </c>
      <c r="F297" t="s">
        <v>1360</v>
      </c>
      <c r="G297" t="s">
        <v>1361</v>
      </c>
      <c r="H297" t="s">
        <v>2</v>
      </c>
      <c r="I297" s="2">
        <v>32436.13</v>
      </c>
    </row>
    <row r="298" spans="1:10" x14ac:dyDescent="0.25">
      <c r="A298" t="s">
        <v>6274</v>
      </c>
      <c r="B298" s="1">
        <v>41606</v>
      </c>
      <c r="C298" t="s">
        <v>6275</v>
      </c>
      <c r="D298">
        <v>1</v>
      </c>
      <c r="E298" t="s">
        <v>6276</v>
      </c>
      <c r="F298" t="s">
        <v>1360</v>
      </c>
      <c r="G298" t="s">
        <v>1361</v>
      </c>
      <c r="H298" t="s">
        <v>2</v>
      </c>
      <c r="I298" s="2">
        <v>28879.7</v>
      </c>
    </row>
    <row r="299" spans="1:10" x14ac:dyDescent="0.25">
      <c r="A299" t="s">
        <v>6277</v>
      </c>
      <c r="B299" s="1">
        <v>41606</v>
      </c>
      <c r="C299" t="s">
        <v>6278</v>
      </c>
      <c r="D299">
        <v>1</v>
      </c>
      <c r="E299" t="s">
        <v>6279</v>
      </c>
      <c r="F299" t="s">
        <v>1360</v>
      </c>
      <c r="G299" t="s">
        <v>1361</v>
      </c>
      <c r="H299" t="s">
        <v>2</v>
      </c>
      <c r="I299" s="2">
        <v>51534.38</v>
      </c>
    </row>
    <row r="300" spans="1:10" x14ac:dyDescent="0.25">
      <c r="A300" t="s">
        <v>247</v>
      </c>
      <c r="B300" s="1">
        <v>41606</v>
      </c>
      <c r="C300" t="s">
        <v>6280</v>
      </c>
      <c r="D300">
        <v>1</v>
      </c>
      <c r="E300" t="s">
        <v>6281</v>
      </c>
      <c r="F300" t="s">
        <v>1360</v>
      </c>
      <c r="G300" t="s">
        <v>1361</v>
      </c>
      <c r="H300" t="s">
        <v>2</v>
      </c>
      <c r="I300" s="2">
        <v>56806.98</v>
      </c>
    </row>
    <row r="301" spans="1:10" x14ac:dyDescent="0.25">
      <c r="A301" t="s">
        <v>1535</v>
      </c>
      <c r="B301" s="1">
        <v>41606</v>
      </c>
      <c r="C301" t="s">
        <v>5096</v>
      </c>
      <c r="D301">
        <v>1</v>
      </c>
      <c r="E301" t="s">
        <v>6282</v>
      </c>
      <c r="F301" t="s">
        <v>1383</v>
      </c>
      <c r="G301" t="s">
        <v>1361</v>
      </c>
      <c r="H301" t="s">
        <v>2</v>
      </c>
      <c r="J301" s="2">
        <v>32393.9</v>
      </c>
    </row>
    <row r="302" spans="1:10" x14ac:dyDescent="0.25">
      <c r="A302" t="s">
        <v>2092</v>
      </c>
      <c r="B302" s="1">
        <v>41606</v>
      </c>
      <c r="C302" t="s">
        <v>5179</v>
      </c>
      <c r="D302">
        <v>1</v>
      </c>
      <c r="E302" t="s">
        <v>6283</v>
      </c>
      <c r="F302" t="s">
        <v>1383</v>
      </c>
      <c r="G302" t="s">
        <v>1361</v>
      </c>
      <c r="H302" t="s">
        <v>2</v>
      </c>
      <c r="J302" s="2">
        <v>32393.9</v>
      </c>
    </row>
    <row r="303" spans="1:10" x14ac:dyDescent="0.25">
      <c r="A303" t="s">
        <v>6284</v>
      </c>
      <c r="B303" s="1">
        <v>41606</v>
      </c>
      <c r="C303" t="s">
        <v>6285</v>
      </c>
      <c r="D303">
        <v>1</v>
      </c>
      <c r="E303" t="s">
        <v>6286</v>
      </c>
      <c r="F303" t="s">
        <v>1360</v>
      </c>
      <c r="G303" t="s">
        <v>1361</v>
      </c>
      <c r="H303" t="s">
        <v>2</v>
      </c>
      <c r="I303" s="2">
        <v>35998.9</v>
      </c>
    </row>
    <row r="304" spans="1:10" x14ac:dyDescent="0.25">
      <c r="A304" t="s">
        <v>990</v>
      </c>
      <c r="B304" s="1">
        <v>41607</v>
      </c>
      <c r="C304" t="s">
        <v>5229</v>
      </c>
      <c r="D304">
        <v>1</v>
      </c>
      <c r="E304" t="s">
        <v>6290</v>
      </c>
      <c r="F304" t="s">
        <v>1383</v>
      </c>
      <c r="G304" t="s">
        <v>1361</v>
      </c>
      <c r="H304" t="s">
        <v>2</v>
      </c>
      <c r="J304" s="2">
        <v>47477.34</v>
      </c>
    </row>
    <row r="305" spans="1:9" x14ac:dyDescent="0.25">
      <c r="A305" t="s">
        <v>993</v>
      </c>
      <c r="B305" s="1">
        <v>41607</v>
      </c>
      <c r="C305" t="s">
        <v>5229</v>
      </c>
      <c r="D305">
        <v>1</v>
      </c>
      <c r="E305" t="s">
        <v>6291</v>
      </c>
      <c r="F305" t="s">
        <v>1360</v>
      </c>
      <c r="G305" t="s">
        <v>1361</v>
      </c>
      <c r="H305" t="s">
        <v>2</v>
      </c>
      <c r="I305" s="2">
        <v>47673.86</v>
      </c>
    </row>
    <row r="306" spans="1:9" x14ac:dyDescent="0.25">
      <c r="A306" t="s">
        <v>1575</v>
      </c>
      <c r="B306" s="1">
        <v>41608</v>
      </c>
      <c r="C306" t="s">
        <v>6309</v>
      </c>
      <c r="D306">
        <v>1</v>
      </c>
      <c r="E306" t="s">
        <v>6310</v>
      </c>
      <c r="F306" t="s">
        <v>1360</v>
      </c>
      <c r="G306" t="s">
        <v>1361</v>
      </c>
      <c r="H306" t="s">
        <v>2</v>
      </c>
      <c r="I306" s="2">
        <v>44419.42</v>
      </c>
    </row>
    <row r="307" spans="1:9" x14ac:dyDescent="0.25">
      <c r="A307" t="s">
        <v>6421</v>
      </c>
      <c r="B307" s="1">
        <v>41608</v>
      </c>
      <c r="C307" t="s">
        <v>6422</v>
      </c>
      <c r="D307">
        <v>1</v>
      </c>
      <c r="E307" t="s">
        <v>6423</v>
      </c>
      <c r="F307" t="s">
        <v>1360</v>
      </c>
      <c r="G307" t="s">
        <v>1410</v>
      </c>
      <c r="H307" t="s">
        <v>2</v>
      </c>
      <c r="I307" s="2">
        <v>26900.74</v>
      </c>
    </row>
    <row r="308" spans="1:9" x14ac:dyDescent="0.25">
      <c r="A308" t="s">
        <v>6424</v>
      </c>
      <c r="B308" s="1">
        <v>41608</v>
      </c>
      <c r="C308" t="s">
        <v>6425</v>
      </c>
      <c r="D308">
        <v>1</v>
      </c>
      <c r="E308" t="s">
        <v>6426</v>
      </c>
      <c r="F308" t="s">
        <v>1360</v>
      </c>
      <c r="G308" t="s">
        <v>1410</v>
      </c>
      <c r="H308" t="s">
        <v>2</v>
      </c>
      <c r="I308" s="2">
        <v>32436.13</v>
      </c>
    </row>
    <row r="309" spans="1:9" x14ac:dyDescent="0.25">
      <c r="A309" t="s">
        <v>3288</v>
      </c>
      <c r="B309" s="1">
        <v>41608</v>
      </c>
      <c r="C309" t="s">
        <v>6427</v>
      </c>
      <c r="D309">
        <v>1</v>
      </c>
      <c r="E309" t="s">
        <v>6428</v>
      </c>
      <c r="F309" t="s">
        <v>1360</v>
      </c>
      <c r="G309" t="s">
        <v>1410</v>
      </c>
      <c r="H309" t="s">
        <v>2</v>
      </c>
      <c r="I309" s="2">
        <v>32436.13</v>
      </c>
    </row>
    <row r="310" spans="1:9" x14ac:dyDescent="0.25">
      <c r="A310" t="s">
        <v>1212</v>
      </c>
      <c r="B310" s="1">
        <v>41589</v>
      </c>
      <c r="C310" t="s">
        <v>6469</v>
      </c>
      <c r="D310">
        <v>1</v>
      </c>
      <c r="E310" t="s">
        <v>6470</v>
      </c>
      <c r="F310" t="s">
        <v>1779</v>
      </c>
      <c r="G310" t="s">
        <v>1401</v>
      </c>
      <c r="H310" t="s">
        <v>2</v>
      </c>
      <c r="I310" s="2">
        <v>51674.26</v>
      </c>
    </row>
    <row r="311" spans="1:9" x14ac:dyDescent="0.25">
      <c r="A311" t="s">
        <v>208</v>
      </c>
      <c r="B311" s="1">
        <v>41605</v>
      </c>
      <c r="C311" t="s">
        <v>6216</v>
      </c>
      <c r="D311">
        <v>1</v>
      </c>
      <c r="E311" t="s">
        <v>6217</v>
      </c>
      <c r="F311" t="s">
        <v>1409</v>
      </c>
      <c r="G311" t="s">
        <v>3087</v>
      </c>
      <c r="H311" t="s">
        <v>6218</v>
      </c>
      <c r="I311">
        <v>168.13</v>
      </c>
    </row>
    <row r="312" spans="1:9" x14ac:dyDescent="0.25">
      <c r="A312" t="s">
        <v>6037</v>
      </c>
      <c r="B312" s="1">
        <v>41598</v>
      </c>
      <c r="C312" t="s">
        <v>6038</v>
      </c>
      <c r="D312">
        <v>1</v>
      </c>
      <c r="E312" t="s">
        <v>6039</v>
      </c>
      <c r="F312" t="s">
        <v>1409</v>
      </c>
      <c r="G312" t="s">
        <v>3087</v>
      </c>
      <c r="H312" t="s">
        <v>6040</v>
      </c>
      <c r="I312">
        <v>120.71</v>
      </c>
    </row>
    <row r="313" spans="1:9" x14ac:dyDescent="0.25">
      <c r="A313" t="s">
        <v>6226</v>
      </c>
      <c r="B313" s="1">
        <v>41605</v>
      </c>
      <c r="C313" t="s">
        <v>6227</v>
      </c>
      <c r="D313">
        <v>1</v>
      </c>
      <c r="E313" t="s">
        <v>6228</v>
      </c>
      <c r="F313" t="s">
        <v>1409</v>
      </c>
      <c r="G313" t="s">
        <v>3087</v>
      </c>
      <c r="H313" t="s">
        <v>6229</v>
      </c>
      <c r="I313">
        <v>98.37</v>
      </c>
    </row>
    <row r="314" spans="1:9" x14ac:dyDescent="0.25">
      <c r="A314" t="s">
        <v>221</v>
      </c>
      <c r="B314" s="1">
        <v>41605</v>
      </c>
      <c r="C314" t="s">
        <v>6234</v>
      </c>
      <c r="D314">
        <v>1</v>
      </c>
      <c r="E314" t="s">
        <v>6235</v>
      </c>
      <c r="F314" t="s">
        <v>1409</v>
      </c>
      <c r="G314" t="s">
        <v>3087</v>
      </c>
      <c r="H314" t="s">
        <v>6236</v>
      </c>
      <c r="I314">
        <v>240.96</v>
      </c>
    </row>
    <row r="315" spans="1:9" x14ac:dyDescent="0.25">
      <c r="A315" t="s">
        <v>6230</v>
      </c>
      <c r="B315" s="1">
        <v>41605</v>
      </c>
      <c r="C315" t="s">
        <v>6231</v>
      </c>
      <c r="D315">
        <v>1</v>
      </c>
      <c r="E315" t="s">
        <v>6232</v>
      </c>
      <c r="F315" t="s">
        <v>1409</v>
      </c>
      <c r="G315" t="s">
        <v>3087</v>
      </c>
      <c r="H315" t="s">
        <v>6233</v>
      </c>
      <c r="I315">
        <v>104.85</v>
      </c>
    </row>
    <row r="316" spans="1:9" x14ac:dyDescent="0.25">
      <c r="A316" t="s">
        <v>6158</v>
      </c>
      <c r="B316" s="1">
        <v>41604</v>
      </c>
      <c r="C316" t="s">
        <v>6159</v>
      </c>
      <c r="D316">
        <v>1</v>
      </c>
      <c r="E316" t="s">
        <v>6160</v>
      </c>
      <c r="F316" t="s">
        <v>1409</v>
      </c>
      <c r="G316" t="s">
        <v>3087</v>
      </c>
      <c r="H316" t="s">
        <v>6161</v>
      </c>
      <c r="I316">
        <v>116.98</v>
      </c>
    </row>
    <row r="317" spans="1:9" x14ac:dyDescent="0.25">
      <c r="A317" t="s">
        <v>6154</v>
      </c>
      <c r="B317" s="1">
        <v>41604</v>
      </c>
      <c r="C317" t="s">
        <v>6155</v>
      </c>
      <c r="D317">
        <v>1</v>
      </c>
      <c r="E317" t="s">
        <v>6156</v>
      </c>
      <c r="F317" t="s">
        <v>1409</v>
      </c>
      <c r="G317" t="s">
        <v>3087</v>
      </c>
      <c r="H317" t="s">
        <v>6157</v>
      </c>
      <c r="I317">
        <v>8.9700000000000006</v>
      </c>
    </row>
    <row r="318" spans="1:9" x14ac:dyDescent="0.25">
      <c r="A318" t="s">
        <v>4186</v>
      </c>
      <c r="B318" s="1">
        <v>41608</v>
      </c>
      <c r="C318" t="s">
        <v>6400</v>
      </c>
      <c r="D318">
        <v>1</v>
      </c>
      <c r="E318" t="s">
        <v>6401</v>
      </c>
      <c r="F318" t="s">
        <v>1409</v>
      </c>
      <c r="G318" t="s">
        <v>3087</v>
      </c>
      <c r="H318" t="s">
        <v>6402</v>
      </c>
      <c r="I318">
        <v>309.63</v>
      </c>
    </row>
    <row r="319" spans="1:9" x14ac:dyDescent="0.25">
      <c r="A319" t="s">
        <v>4178</v>
      </c>
      <c r="B319" s="1">
        <v>41608</v>
      </c>
      <c r="C319" t="s">
        <v>6382</v>
      </c>
      <c r="D319">
        <v>1</v>
      </c>
      <c r="E319" t="s">
        <v>6383</v>
      </c>
      <c r="F319" t="s">
        <v>1409</v>
      </c>
      <c r="G319" t="s">
        <v>3087</v>
      </c>
      <c r="H319" t="s">
        <v>6384</v>
      </c>
      <c r="I319">
        <v>152.97999999999999</v>
      </c>
    </row>
    <row r="320" spans="1:9" x14ac:dyDescent="0.25">
      <c r="A320" t="s">
        <v>6143</v>
      </c>
      <c r="B320" s="1">
        <v>41604</v>
      </c>
      <c r="C320" t="s">
        <v>6144</v>
      </c>
      <c r="D320">
        <v>1</v>
      </c>
      <c r="E320" t="s">
        <v>6145</v>
      </c>
      <c r="F320" t="s">
        <v>1409</v>
      </c>
      <c r="G320" t="s">
        <v>3087</v>
      </c>
      <c r="H320" t="s">
        <v>6146</v>
      </c>
      <c r="I320">
        <v>95.6</v>
      </c>
    </row>
    <row r="321" spans="1:9" x14ac:dyDescent="0.25">
      <c r="A321" t="s">
        <v>6389</v>
      </c>
      <c r="B321" s="1">
        <v>41608</v>
      </c>
      <c r="C321" t="s">
        <v>6390</v>
      </c>
      <c r="D321">
        <v>1</v>
      </c>
      <c r="E321" t="s">
        <v>6391</v>
      </c>
      <c r="F321" t="s">
        <v>1409</v>
      </c>
      <c r="G321" t="s">
        <v>3087</v>
      </c>
      <c r="H321" t="s">
        <v>6392</v>
      </c>
      <c r="I321">
        <v>155.44999999999999</v>
      </c>
    </row>
    <row r="322" spans="1:9" x14ac:dyDescent="0.25">
      <c r="A322" t="s">
        <v>167</v>
      </c>
      <c r="B322" s="1">
        <v>41604</v>
      </c>
      <c r="C322" t="s">
        <v>6147</v>
      </c>
      <c r="D322">
        <v>1</v>
      </c>
      <c r="E322" t="s">
        <v>6148</v>
      </c>
      <c r="F322" t="s">
        <v>1409</v>
      </c>
      <c r="G322" t="s">
        <v>3087</v>
      </c>
      <c r="H322" t="s">
        <v>6149</v>
      </c>
      <c r="I322">
        <v>8.9700000000000006</v>
      </c>
    </row>
    <row r="323" spans="1:9" x14ac:dyDescent="0.25">
      <c r="A323" t="s">
        <v>3128</v>
      </c>
      <c r="B323" s="1">
        <v>41598</v>
      </c>
      <c r="C323" t="s">
        <v>6044</v>
      </c>
      <c r="D323">
        <v>1</v>
      </c>
      <c r="E323" t="s">
        <v>6045</v>
      </c>
      <c r="F323" t="s">
        <v>1409</v>
      </c>
      <c r="G323" t="s">
        <v>3087</v>
      </c>
      <c r="H323" t="s">
        <v>6046</v>
      </c>
      <c r="I323">
        <v>108.68</v>
      </c>
    </row>
    <row r="324" spans="1:9" x14ac:dyDescent="0.25">
      <c r="A324" t="s">
        <v>3966</v>
      </c>
      <c r="B324" s="1">
        <v>41604</v>
      </c>
      <c r="C324" t="s">
        <v>6162</v>
      </c>
      <c r="D324">
        <v>1</v>
      </c>
      <c r="E324" t="s">
        <v>6163</v>
      </c>
      <c r="F324" t="s">
        <v>1409</v>
      </c>
      <c r="G324" t="s">
        <v>3087</v>
      </c>
      <c r="H324" t="s">
        <v>6164</v>
      </c>
      <c r="I324">
        <v>276.77</v>
      </c>
    </row>
    <row r="325" spans="1:9" x14ac:dyDescent="0.25">
      <c r="A325" t="s">
        <v>3118</v>
      </c>
      <c r="B325" s="1">
        <v>41598</v>
      </c>
      <c r="C325" t="s">
        <v>6041</v>
      </c>
      <c r="D325">
        <v>1</v>
      </c>
      <c r="E325" t="s">
        <v>6042</v>
      </c>
      <c r="F325" t="s">
        <v>1409</v>
      </c>
      <c r="G325" t="s">
        <v>3087</v>
      </c>
      <c r="H325" t="s">
        <v>6043</v>
      </c>
      <c r="I325">
        <v>13.38</v>
      </c>
    </row>
    <row r="326" spans="1:9" x14ac:dyDescent="0.25">
      <c r="A326" t="s">
        <v>94</v>
      </c>
      <c r="B326" s="1">
        <v>41598</v>
      </c>
      <c r="C326" t="s">
        <v>6047</v>
      </c>
      <c r="D326">
        <v>1</v>
      </c>
      <c r="E326" t="s">
        <v>6048</v>
      </c>
      <c r="F326" t="s">
        <v>1409</v>
      </c>
      <c r="G326" t="s">
        <v>3087</v>
      </c>
      <c r="H326" t="s">
        <v>6049</v>
      </c>
      <c r="I326">
        <v>277.01</v>
      </c>
    </row>
    <row r="327" spans="1:9" x14ac:dyDescent="0.25">
      <c r="A327" t="s">
        <v>3176</v>
      </c>
      <c r="B327" s="1">
        <v>41604</v>
      </c>
      <c r="C327" t="s">
        <v>6165</v>
      </c>
      <c r="D327">
        <v>1</v>
      </c>
      <c r="E327" t="s">
        <v>6166</v>
      </c>
      <c r="F327" t="s">
        <v>1409</v>
      </c>
      <c r="G327" t="s">
        <v>3087</v>
      </c>
      <c r="H327" t="s">
        <v>6167</v>
      </c>
      <c r="I327">
        <v>93.87</v>
      </c>
    </row>
    <row r="328" spans="1:9" x14ac:dyDescent="0.25">
      <c r="A328" t="s">
        <v>6396</v>
      </c>
      <c r="B328" s="1">
        <v>41608</v>
      </c>
      <c r="C328" t="s">
        <v>6397</v>
      </c>
      <c r="D328">
        <v>1</v>
      </c>
      <c r="E328" t="s">
        <v>6398</v>
      </c>
      <c r="F328" t="s">
        <v>1409</v>
      </c>
      <c r="G328" t="s">
        <v>3087</v>
      </c>
      <c r="H328" t="s">
        <v>6399</v>
      </c>
      <c r="I328">
        <v>126.79</v>
      </c>
    </row>
    <row r="329" spans="1:9" x14ac:dyDescent="0.25">
      <c r="A329" t="s">
        <v>6385</v>
      </c>
      <c r="B329" s="1">
        <v>41608</v>
      </c>
      <c r="C329" t="s">
        <v>6386</v>
      </c>
      <c r="D329">
        <v>1</v>
      </c>
      <c r="E329" t="s">
        <v>6387</v>
      </c>
      <c r="F329" t="s">
        <v>1409</v>
      </c>
      <c r="G329" t="s">
        <v>3087</v>
      </c>
      <c r="H329" t="s">
        <v>6388</v>
      </c>
      <c r="I329">
        <v>109.04</v>
      </c>
    </row>
    <row r="330" spans="1:9" x14ac:dyDescent="0.25">
      <c r="A330" t="s">
        <v>6150</v>
      </c>
      <c r="B330" s="1">
        <v>41604</v>
      </c>
      <c r="C330" t="s">
        <v>6151</v>
      </c>
      <c r="D330">
        <v>1</v>
      </c>
      <c r="E330" t="s">
        <v>6152</v>
      </c>
      <c r="F330" t="s">
        <v>1409</v>
      </c>
      <c r="G330" t="s">
        <v>3087</v>
      </c>
      <c r="H330" t="s">
        <v>6153</v>
      </c>
      <c r="I330">
        <v>143.88</v>
      </c>
    </row>
    <row r="331" spans="1:9" x14ac:dyDescent="0.25">
      <c r="A331" t="s">
        <v>5539</v>
      </c>
      <c r="B331" s="1">
        <v>41608</v>
      </c>
      <c r="C331" t="s">
        <v>6393</v>
      </c>
      <c r="D331">
        <v>1</v>
      </c>
      <c r="E331" t="s">
        <v>6394</v>
      </c>
      <c r="F331" t="s">
        <v>1409</v>
      </c>
      <c r="G331" t="s">
        <v>3087</v>
      </c>
      <c r="H331" t="s">
        <v>6395</v>
      </c>
      <c r="I331">
        <v>102.48</v>
      </c>
    </row>
    <row r="332" spans="1:9" x14ac:dyDescent="0.25">
      <c r="A332" t="s">
        <v>2072</v>
      </c>
      <c r="B332" s="1">
        <v>41605</v>
      </c>
      <c r="C332" t="s">
        <v>6222</v>
      </c>
      <c r="D332">
        <v>1</v>
      </c>
      <c r="E332" t="s">
        <v>6223</v>
      </c>
      <c r="F332" t="s">
        <v>1409</v>
      </c>
      <c r="G332" t="s">
        <v>3087</v>
      </c>
      <c r="H332" t="s">
        <v>6224</v>
      </c>
      <c r="I332" s="8">
        <v>162.03</v>
      </c>
    </row>
    <row r="333" spans="1:9" x14ac:dyDescent="0.25">
      <c r="A333" t="s">
        <v>4191</v>
      </c>
      <c r="B333" s="1">
        <v>41608</v>
      </c>
      <c r="C333">
        <v>9382</v>
      </c>
      <c r="D333">
        <v>1</v>
      </c>
      <c r="E333" t="s">
        <v>6405</v>
      </c>
      <c r="F333" t="s">
        <v>1409</v>
      </c>
      <c r="G333" t="s">
        <v>3087</v>
      </c>
      <c r="H333" t="s">
        <v>6406</v>
      </c>
      <c r="I333">
        <v>218.91</v>
      </c>
    </row>
    <row r="334" spans="1:9" x14ac:dyDescent="0.25">
      <c r="A334" t="s">
        <v>4189</v>
      </c>
      <c r="B334" s="1">
        <v>41608</v>
      </c>
      <c r="C334">
        <v>9381</v>
      </c>
      <c r="D334">
        <v>1</v>
      </c>
      <c r="E334" t="s">
        <v>6403</v>
      </c>
      <c r="F334" t="s">
        <v>1409</v>
      </c>
      <c r="G334" t="s">
        <v>3087</v>
      </c>
      <c r="H334" t="s">
        <v>6404</v>
      </c>
      <c r="I334">
        <v>223.41</v>
      </c>
    </row>
    <row r="335" spans="1:9" x14ac:dyDescent="0.25">
      <c r="A335" t="s">
        <v>5330</v>
      </c>
      <c r="B335" s="1">
        <v>41605</v>
      </c>
      <c r="C335" t="s">
        <v>6213</v>
      </c>
      <c r="D335">
        <v>1</v>
      </c>
      <c r="E335" t="s">
        <v>6214</v>
      </c>
      <c r="F335" t="s">
        <v>1409</v>
      </c>
      <c r="G335" t="s">
        <v>3087</v>
      </c>
      <c r="H335" t="s">
        <v>6215</v>
      </c>
      <c r="I335">
        <v>92.39</v>
      </c>
    </row>
    <row r="336" spans="1:9" x14ac:dyDescent="0.25">
      <c r="A336" t="s">
        <v>5966</v>
      </c>
      <c r="B336" s="1">
        <v>41591</v>
      </c>
      <c r="C336" t="s">
        <v>5914</v>
      </c>
      <c r="D336">
        <v>1</v>
      </c>
      <c r="E336" t="s">
        <v>5967</v>
      </c>
      <c r="F336" t="s">
        <v>1409</v>
      </c>
      <c r="G336" t="s">
        <v>3087</v>
      </c>
      <c r="H336" t="s">
        <v>5968</v>
      </c>
      <c r="I336">
        <v>15.2</v>
      </c>
    </row>
    <row r="337" spans="1:9" x14ac:dyDescent="0.25">
      <c r="A337" t="s">
        <v>5978</v>
      </c>
      <c r="B337" s="1">
        <v>41593</v>
      </c>
      <c r="C337" t="s">
        <v>5914</v>
      </c>
      <c r="D337">
        <v>1</v>
      </c>
      <c r="E337" t="s">
        <v>5979</v>
      </c>
      <c r="F337" t="s">
        <v>1409</v>
      </c>
      <c r="G337" t="s">
        <v>3087</v>
      </c>
      <c r="H337" t="s">
        <v>5980</v>
      </c>
      <c r="I337">
        <v>15.2</v>
      </c>
    </row>
    <row r="338" spans="1:9" x14ac:dyDescent="0.25">
      <c r="A338" t="s">
        <v>347</v>
      </c>
      <c r="B338" s="1">
        <v>41607</v>
      </c>
      <c r="C338" t="s">
        <v>6301</v>
      </c>
      <c r="D338">
        <v>1</v>
      </c>
      <c r="E338" t="s">
        <v>6302</v>
      </c>
      <c r="F338" t="s">
        <v>1360</v>
      </c>
      <c r="G338" t="s">
        <v>1361</v>
      </c>
      <c r="H338" t="s">
        <v>6303</v>
      </c>
      <c r="I338" s="2">
        <v>49511.6</v>
      </c>
    </row>
    <row r="339" spans="1:9" x14ac:dyDescent="0.25">
      <c r="A339" t="s">
        <v>3960</v>
      </c>
      <c r="B339" s="1">
        <v>41603</v>
      </c>
      <c r="C339" t="s">
        <v>6135</v>
      </c>
      <c r="D339">
        <v>1</v>
      </c>
      <c r="E339" t="s">
        <v>6136</v>
      </c>
      <c r="F339" t="s">
        <v>1360</v>
      </c>
      <c r="G339" t="s">
        <v>1361</v>
      </c>
      <c r="H339" t="s">
        <v>6137</v>
      </c>
      <c r="I339" s="2">
        <v>40598.17</v>
      </c>
    </row>
    <row r="340" spans="1:9" x14ac:dyDescent="0.25">
      <c r="A340" t="s">
        <v>6073</v>
      </c>
      <c r="B340" s="1">
        <v>41599</v>
      </c>
      <c r="C340" t="s">
        <v>5988</v>
      </c>
      <c r="D340">
        <v>1</v>
      </c>
      <c r="E340" t="s">
        <v>6074</v>
      </c>
      <c r="F340" t="s">
        <v>1360</v>
      </c>
      <c r="G340" t="s">
        <v>1361</v>
      </c>
      <c r="H340" t="s">
        <v>6075</v>
      </c>
      <c r="I340" s="2">
        <v>28093.17</v>
      </c>
    </row>
    <row r="341" spans="1:9" x14ac:dyDescent="0.25">
      <c r="A341" t="s">
        <v>3161</v>
      </c>
      <c r="B341" s="1">
        <v>41600</v>
      </c>
      <c r="C341" t="s">
        <v>6106</v>
      </c>
      <c r="D341">
        <v>1</v>
      </c>
      <c r="E341" t="s">
        <v>6107</v>
      </c>
      <c r="F341" t="s">
        <v>1360</v>
      </c>
      <c r="G341" t="s">
        <v>1361</v>
      </c>
      <c r="H341" t="s">
        <v>6108</v>
      </c>
      <c r="I341" s="2">
        <v>41449.11</v>
      </c>
    </row>
    <row r="342" spans="1:9" x14ac:dyDescent="0.25">
      <c r="A342" t="s">
        <v>1538</v>
      </c>
      <c r="B342" s="1">
        <v>41606</v>
      </c>
      <c r="C342" t="s">
        <v>6287</v>
      </c>
      <c r="D342">
        <v>1</v>
      </c>
      <c r="E342" t="s">
        <v>6288</v>
      </c>
      <c r="F342" t="s">
        <v>1360</v>
      </c>
      <c r="G342" t="s">
        <v>1361</v>
      </c>
      <c r="H342" t="s">
        <v>6289</v>
      </c>
      <c r="I342" s="2">
        <v>28042.81</v>
      </c>
    </row>
    <row r="343" spans="1:9" x14ac:dyDescent="0.25">
      <c r="A343" t="s">
        <v>891</v>
      </c>
      <c r="B343" s="1">
        <v>41600</v>
      </c>
      <c r="C343" t="s">
        <v>6109</v>
      </c>
      <c r="D343">
        <v>1</v>
      </c>
      <c r="E343" t="s">
        <v>6110</v>
      </c>
      <c r="F343" t="s">
        <v>1360</v>
      </c>
      <c r="G343" t="s">
        <v>1361</v>
      </c>
      <c r="H343" t="s">
        <v>6111</v>
      </c>
      <c r="I343" s="2">
        <v>52882.03</v>
      </c>
    </row>
    <row r="344" spans="1:9" x14ac:dyDescent="0.25">
      <c r="A344" t="s">
        <v>6237</v>
      </c>
      <c r="B344" s="1">
        <v>41605</v>
      </c>
      <c r="C344" t="s">
        <v>6238</v>
      </c>
      <c r="D344">
        <v>1</v>
      </c>
      <c r="E344" t="s">
        <v>6239</v>
      </c>
      <c r="F344" t="s">
        <v>1360</v>
      </c>
      <c r="G344" t="s">
        <v>1361</v>
      </c>
      <c r="H344" t="s">
        <v>6240</v>
      </c>
      <c r="I344" s="2">
        <v>49511.6</v>
      </c>
    </row>
    <row r="345" spans="1:9" x14ac:dyDescent="0.25">
      <c r="A345" t="s">
        <v>6170</v>
      </c>
      <c r="B345" s="1">
        <v>41604</v>
      </c>
      <c r="C345" t="s">
        <v>5580</v>
      </c>
      <c r="D345">
        <v>1</v>
      </c>
      <c r="E345" t="s">
        <v>6171</v>
      </c>
      <c r="F345" t="s">
        <v>1409</v>
      </c>
      <c r="G345" t="s">
        <v>3087</v>
      </c>
      <c r="H345" t="s">
        <v>6172</v>
      </c>
      <c r="I345">
        <v>400.34</v>
      </c>
    </row>
    <row r="346" spans="1:9" x14ac:dyDescent="0.25">
      <c r="A346" t="s">
        <v>6198</v>
      </c>
      <c r="B346" s="1">
        <v>41605</v>
      </c>
      <c r="C346" t="s">
        <v>6199</v>
      </c>
      <c r="D346">
        <v>1</v>
      </c>
      <c r="E346" t="s">
        <v>6200</v>
      </c>
      <c r="F346" t="s">
        <v>1409</v>
      </c>
      <c r="G346" t="s">
        <v>3087</v>
      </c>
      <c r="H346" t="s">
        <v>6201</v>
      </c>
      <c r="I346">
        <v>55.17</v>
      </c>
    </row>
    <row r="347" spans="1:9" x14ac:dyDescent="0.25">
      <c r="A347" t="s">
        <v>202</v>
      </c>
      <c r="B347" s="1">
        <v>41605</v>
      </c>
      <c r="C347" t="s">
        <v>6202</v>
      </c>
      <c r="D347">
        <v>1</v>
      </c>
      <c r="E347" t="s">
        <v>6203</v>
      </c>
      <c r="F347" t="s">
        <v>1409</v>
      </c>
      <c r="G347" t="s">
        <v>3087</v>
      </c>
      <c r="H347" t="s">
        <v>6201</v>
      </c>
      <c r="I347">
        <v>55.17</v>
      </c>
    </row>
    <row r="348" spans="1:9" x14ac:dyDescent="0.25">
      <c r="A348" t="s">
        <v>2310</v>
      </c>
      <c r="B348" s="1">
        <v>41601</v>
      </c>
      <c r="C348" t="s">
        <v>6552</v>
      </c>
      <c r="D348">
        <v>1</v>
      </c>
      <c r="E348" t="s">
        <v>6553</v>
      </c>
      <c r="F348" t="s">
        <v>1789</v>
      </c>
      <c r="G348" t="s">
        <v>1401</v>
      </c>
      <c r="H348" t="s">
        <v>731</v>
      </c>
      <c r="I348">
        <v>95.15</v>
      </c>
    </row>
  </sheetData>
  <sortState ref="A1:K480">
    <sortCondition ref="H1:H48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6"/>
  <sheetViews>
    <sheetView topLeftCell="A372" workbookViewId="0">
      <selection activeCell="L396" sqref="L396"/>
    </sheetView>
  </sheetViews>
  <sheetFormatPr baseColWidth="10" defaultRowHeight="15" x14ac:dyDescent="0.25"/>
  <cols>
    <col min="1" max="1" width="7.7109375" bestFit="1" customWidth="1"/>
    <col min="2" max="2" width="10.7109375" bestFit="1" customWidth="1"/>
    <col min="3" max="3" width="13.140625" bestFit="1" customWidth="1"/>
    <col min="4" max="4" width="2" bestFit="1" customWidth="1"/>
    <col min="5" max="5" width="16.5703125" hidden="1" customWidth="1"/>
    <col min="6" max="6" width="9.140625" hidden="1" customWidth="1"/>
    <col min="7" max="7" width="17.28515625" hidden="1" customWidth="1"/>
    <col min="8" max="8" width="0" hidden="1" customWidth="1"/>
    <col min="9" max="9" width="40.140625" bestFit="1" customWidth="1"/>
    <col min="10" max="10" width="10.140625" bestFit="1" customWidth="1"/>
    <col min="11" max="11" width="12.7109375" bestFit="1" customWidth="1"/>
  </cols>
  <sheetData>
    <row r="1" spans="1:11" x14ac:dyDescent="0.25">
      <c r="A1" t="s">
        <v>1929</v>
      </c>
      <c r="B1" s="1">
        <v>41639</v>
      </c>
      <c r="C1" t="s">
        <v>7673</v>
      </c>
      <c r="D1">
        <v>1</v>
      </c>
      <c r="E1" t="s">
        <v>7674</v>
      </c>
      <c r="F1" t="s">
        <v>7455</v>
      </c>
      <c r="G1" t="s">
        <v>7456</v>
      </c>
      <c r="H1" t="s">
        <v>1401</v>
      </c>
      <c r="I1" t="s">
        <v>1280</v>
      </c>
      <c r="J1" s="2">
        <v>1058.3499999999999</v>
      </c>
    </row>
    <row r="2" spans="1:11" x14ac:dyDescent="0.25">
      <c r="A2" t="s">
        <v>7425</v>
      </c>
      <c r="B2" s="1">
        <v>41639</v>
      </c>
      <c r="C2" t="s">
        <v>7426</v>
      </c>
      <c r="D2">
        <v>1</v>
      </c>
      <c r="E2" t="s">
        <v>7427</v>
      </c>
      <c r="F2" t="s">
        <v>6803</v>
      </c>
      <c r="G2" t="s">
        <v>6804</v>
      </c>
      <c r="H2" t="s">
        <v>1410</v>
      </c>
      <c r="I2" t="s">
        <v>7428</v>
      </c>
      <c r="K2" s="2">
        <v>38827377.5</v>
      </c>
    </row>
    <row r="3" spans="1:11" x14ac:dyDescent="0.25">
      <c r="A3" t="s">
        <v>2107</v>
      </c>
      <c r="B3" s="1">
        <v>41635</v>
      </c>
      <c r="C3" t="s">
        <v>6938</v>
      </c>
      <c r="D3">
        <v>1</v>
      </c>
      <c r="E3" t="s">
        <v>6939</v>
      </c>
      <c r="F3" t="s">
        <v>6711</v>
      </c>
      <c r="G3" t="s">
        <v>6712</v>
      </c>
      <c r="H3" t="s">
        <v>1361</v>
      </c>
      <c r="I3" t="s">
        <v>6940</v>
      </c>
      <c r="J3" s="2">
        <v>29057.19</v>
      </c>
    </row>
    <row r="4" spans="1:11" x14ac:dyDescent="0.25">
      <c r="A4" t="s">
        <v>1501</v>
      </c>
      <c r="B4" s="1">
        <v>41631</v>
      </c>
      <c r="C4" t="s">
        <v>6881</v>
      </c>
      <c r="D4">
        <v>1</v>
      </c>
      <c r="E4" t="s">
        <v>6882</v>
      </c>
      <c r="F4" t="s">
        <v>6711</v>
      </c>
      <c r="G4" t="s">
        <v>6712</v>
      </c>
      <c r="H4" t="s">
        <v>1361</v>
      </c>
      <c r="I4" t="s">
        <v>6883</v>
      </c>
      <c r="J4" s="2">
        <v>30074.639999999999</v>
      </c>
    </row>
    <row r="5" spans="1:11" x14ac:dyDescent="0.25">
      <c r="A5" t="s">
        <v>3101</v>
      </c>
      <c r="B5" s="1">
        <v>41624</v>
      </c>
      <c r="C5" t="s">
        <v>6820</v>
      </c>
      <c r="D5">
        <v>1</v>
      </c>
      <c r="E5" t="s">
        <v>6821</v>
      </c>
      <c r="F5" t="s">
        <v>6711</v>
      </c>
      <c r="G5" t="s">
        <v>6712</v>
      </c>
      <c r="H5" t="s">
        <v>1361</v>
      </c>
      <c r="I5" t="s">
        <v>6822</v>
      </c>
      <c r="J5" s="2">
        <v>44419.42</v>
      </c>
    </row>
    <row r="6" spans="1:11" x14ac:dyDescent="0.25">
      <c r="A6" t="s">
        <v>1005</v>
      </c>
      <c r="B6" s="1">
        <v>41635</v>
      </c>
      <c r="C6" t="s">
        <v>6931</v>
      </c>
      <c r="D6">
        <v>1</v>
      </c>
      <c r="E6" t="s">
        <v>6932</v>
      </c>
      <c r="F6" t="s">
        <v>6711</v>
      </c>
      <c r="G6" t="s">
        <v>6712</v>
      </c>
      <c r="H6" t="s">
        <v>1361</v>
      </c>
      <c r="I6" t="s">
        <v>6933</v>
      </c>
      <c r="J6" s="2">
        <v>28266.26</v>
      </c>
    </row>
    <row r="7" spans="1:11" x14ac:dyDescent="0.25">
      <c r="A7" t="s">
        <v>6941</v>
      </c>
      <c r="B7" s="1">
        <v>41635</v>
      </c>
      <c r="C7" t="s">
        <v>6942</v>
      </c>
      <c r="D7">
        <v>1</v>
      </c>
      <c r="E7" t="s">
        <v>6943</v>
      </c>
      <c r="F7" t="s">
        <v>6711</v>
      </c>
      <c r="G7" t="s">
        <v>6712</v>
      </c>
      <c r="H7" t="s">
        <v>1361</v>
      </c>
      <c r="I7" t="s">
        <v>4759</v>
      </c>
      <c r="J7" s="2">
        <v>29057.19</v>
      </c>
    </row>
    <row r="8" spans="1:11" x14ac:dyDescent="0.25">
      <c r="A8" t="s">
        <v>6993</v>
      </c>
      <c r="B8" s="1">
        <v>41639</v>
      </c>
      <c r="C8" t="s">
        <v>6994</v>
      </c>
      <c r="D8">
        <v>1</v>
      </c>
      <c r="E8" t="s">
        <v>6995</v>
      </c>
      <c r="F8" t="s">
        <v>6711</v>
      </c>
      <c r="G8" t="s">
        <v>6712</v>
      </c>
      <c r="H8" t="s">
        <v>1361</v>
      </c>
      <c r="I8" t="s">
        <v>6996</v>
      </c>
      <c r="J8" s="2">
        <v>26926.28</v>
      </c>
    </row>
    <row r="9" spans="1:11" x14ac:dyDescent="0.25">
      <c r="A9" t="s">
        <v>6732</v>
      </c>
      <c r="B9" s="1">
        <v>41611</v>
      </c>
      <c r="C9" t="s">
        <v>6733</v>
      </c>
      <c r="D9">
        <v>1</v>
      </c>
      <c r="E9" t="s">
        <v>6734</v>
      </c>
      <c r="F9" t="s">
        <v>6711</v>
      </c>
      <c r="G9" t="s">
        <v>6712</v>
      </c>
      <c r="H9" t="s">
        <v>1361</v>
      </c>
      <c r="I9" t="s">
        <v>6735</v>
      </c>
      <c r="J9" s="2">
        <v>47673.86</v>
      </c>
    </row>
    <row r="10" spans="1:11" x14ac:dyDescent="0.25">
      <c r="A10" t="s">
        <v>1283</v>
      </c>
      <c r="B10" s="1">
        <v>41631</v>
      </c>
      <c r="C10" t="s">
        <v>7605</v>
      </c>
      <c r="D10">
        <v>1</v>
      </c>
      <c r="E10" t="s">
        <v>7606</v>
      </c>
      <c r="F10" t="s">
        <v>7455</v>
      </c>
      <c r="G10" t="s">
        <v>7456</v>
      </c>
      <c r="H10" t="s">
        <v>1401</v>
      </c>
      <c r="I10" t="s">
        <v>5707</v>
      </c>
      <c r="J10" s="2">
        <v>4072</v>
      </c>
    </row>
    <row r="11" spans="1:11" x14ac:dyDescent="0.25">
      <c r="A11" t="s">
        <v>1535</v>
      </c>
      <c r="B11" s="1">
        <v>41635</v>
      </c>
      <c r="C11">
        <v>9445</v>
      </c>
      <c r="D11">
        <v>1</v>
      </c>
      <c r="E11" t="s">
        <v>6918</v>
      </c>
      <c r="F11" t="s">
        <v>6803</v>
      </c>
      <c r="G11" t="s">
        <v>6804</v>
      </c>
      <c r="H11" t="s">
        <v>3087</v>
      </c>
      <c r="I11" t="s">
        <v>5461</v>
      </c>
      <c r="J11">
        <v>64</v>
      </c>
    </row>
    <row r="12" spans="1:11" x14ac:dyDescent="0.25">
      <c r="A12" t="s">
        <v>1256</v>
      </c>
      <c r="B12" s="1">
        <v>41626</v>
      </c>
      <c r="C12" t="s">
        <v>7542</v>
      </c>
      <c r="D12">
        <v>1</v>
      </c>
      <c r="E12" t="s">
        <v>7543</v>
      </c>
      <c r="F12" t="s">
        <v>7431</v>
      </c>
      <c r="G12" t="s">
        <v>7432</v>
      </c>
      <c r="H12" t="s">
        <v>1401</v>
      </c>
      <c r="I12" t="s">
        <v>7544</v>
      </c>
      <c r="J12">
        <v>27.59</v>
      </c>
    </row>
    <row r="13" spans="1:11" x14ac:dyDescent="0.25">
      <c r="A13" t="s">
        <v>2546</v>
      </c>
      <c r="B13" s="1">
        <v>41635</v>
      </c>
      <c r="C13">
        <v>9449</v>
      </c>
      <c r="D13">
        <v>1</v>
      </c>
      <c r="E13" t="s">
        <v>6922</v>
      </c>
      <c r="F13" t="s">
        <v>6803</v>
      </c>
      <c r="G13" t="s">
        <v>6804</v>
      </c>
      <c r="H13" t="s">
        <v>3087</v>
      </c>
      <c r="I13" t="s">
        <v>2703</v>
      </c>
      <c r="J13">
        <v>15.87</v>
      </c>
    </row>
    <row r="14" spans="1:11" x14ac:dyDescent="0.25">
      <c r="A14" t="s">
        <v>2251</v>
      </c>
      <c r="B14" s="1">
        <v>41614</v>
      </c>
      <c r="C14" t="s">
        <v>7443</v>
      </c>
      <c r="D14">
        <v>1</v>
      </c>
      <c r="E14" t="s">
        <v>7444</v>
      </c>
      <c r="F14" t="s">
        <v>7431</v>
      </c>
      <c r="G14" t="s">
        <v>7432</v>
      </c>
      <c r="H14" t="s">
        <v>1401</v>
      </c>
      <c r="I14" t="s">
        <v>6630</v>
      </c>
      <c r="J14" s="2">
        <v>1824</v>
      </c>
    </row>
    <row r="15" spans="1:11" x14ac:dyDescent="0.25">
      <c r="A15" t="s">
        <v>1295</v>
      </c>
      <c r="B15" s="1">
        <v>41634</v>
      </c>
      <c r="C15" t="s">
        <v>7621</v>
      </c>
      <c r="D15">
        <v>1</v>
      </c>
      <c r="E15" t="s">
        <v>7622</v>
      </c>
      <c r="F15" t="s">
        <v>7431</v>
      </c>
      <c r="G15" t="s">
        <v>7432</v>
      </c>
      <c r="H15" t="s">
        <v>1401</v>
      </c>
      <c r="I15" t="s">
        <v>6630</v>
      </c>
      <c r="J15">
        <v>464</v>
      </c>
    </row>
    <row r="16" spans="1:11" x14ac:dyDescent="0.25">
      <c r="A16" t="s">
        <v>7167</v>
      </c>
      <c r="B16" s="1">
        <v>41639</v>
      </c>
      <c r="C16" t="s">
        <v>7168</v>
      </c>
      <c r="D16">
        <v>1</v>
      </c>
      <c r="E16" t="s">
        <v>7169</v>
      </c>
      <c r="F16" t="s">
        <v>6803</v>
      </c>
      <c r="G16" t="s">
        <v>6804</v>
      </c>
      <c r="H16" t="s">
        <v>1410</v>
      </c>
      <c r="I16" t="s">
        <v>1592</v>
      </c>
      <c r="J16">
        <v>34.479999999999997</v>
      </c>
    </row>
    <row r="17" spans="1:10" x14ac:dyDescent="0.25">
      <c r="A17" t="s">
        <v>7170</v>
      </c>
      <c r="B17" s="1">
        <v>41639</v>
      </c>
      <c r="C17" t="s">
        <v>7171</v>
      </c>
      <c r="D17">
        <v>1</v>
      </c>
      <c r="E17" t="s">
        <v>7172</v>
      </c>
      <c r="F17" t="s">
        <v>6803</v>
      </c>
      <c r="G17" t="s">
        <v>6804</v>
      </c>
      <c r="H17" t="s">
        <v>1410</v>
      </c>
      <c r="I17" t="s">
        <v>1592</v>
      </c>
      <c r="J17">
        <v>34.479999999999997</v>
      </c>
    </row>
    <row r="18" spans="1:10" x14ac:dyDescent="0.25">
      <c r="A18" t="s">
        <v>7182</v>
      </c>
      <c r="B18" s="1">
        <v>41639</v>
      </c>
      <c r="C18" t="s">
        <v>7183</v>
      </c>
      <c r="D18">
        <v>1</v>
      </c>
      <c r="E18" t="s">
        <v>7184</v>
      </c>
      <c r="F18" t="s">
        <v>6803</v>
      </c>
      <c r="G18" t="s">
        <v>6804</v>
      </c>
      <c r="H18" t="s">
        <v>1410</v>
      </c>
      <c r="I18" t="s">
        <v>1592</v>
      </c>
      <c r="J18">
        <v>34.479999999999997</v>
      </c>
    </row>
    <row r="19" spans="1:10" x14ac:dyDescent="0.25">
      <c r="A19" t="s">
        <v>7195</v>
      </c>
      <c r="B19" s="1">
        <v>41639</v>
      </c>
      <c r="C19" t="s">
        <v>7196</v>
      </c>
      <c r="D19">
        <v>1</v>
      </c>
      <c r="E19" t="s">
        <v>7197</v>
      </c>
      <c r="F19" t="s">
        <v>6803</v>
      </c>
      <c r="G19" t="s">
        <v>6804</v>
      </c>
      <c r="H19" t="s">
        <v>1410</v>
      </c>
      <c r="I19" t="s">
        <v>1592</v>
      </c>
      <c r="J19">
        <v>34.479999999999997</v>
      </c>
    </row>
    <row r="20" spans="1:10" x14ac:dyDescent="0.25">
      <c r="A20" t="s">
        <v>7204</v>
      </c>
      <c r="B20" s="1">
        <v>41639</v>
      </c>
      <c r="C20" t="s">
        <v>7205</v>
      </c>
      <c r="D20">
        <v>1</v>
      </c>
      <c r="E20" t="s">
        <v>7206</v>
      </c>
      <c r="F20" t="s">
        <v>6803</v>
      </c>
      <c r="G20" t="s">
        <v>6804</v>
      </c>
      <c r="H20" t="s">
        <v>1410</v>
      </c>
      <c r="I20" t="s">
        <v>1592</v>
      </c>
      <c r="J20">
        <v>34.479999999999997</v>
      </c>
    </row>
    <row r="21" spans="1:10" x14ac:dyDescent="0.25">
      <c r="A21" t="s">
        <v>7220</v>
      </c>
      <c r="B21" s="1">
        <v>41639</v>
      </c>
      <c r="C21">
        <v>9487</v>
      </c>
      <c r="D21">
        <v>1</v>
      </c>
      <c r="E21" t="s">
        <v>7221</v>
      </c>
      <c r="F21" t="s">
        <v>6803</v>
      </c>
      <c r="G21" t="s">
        <v>6804</v>
      </c>
      <c r="H21" t="s">
        <v>1410</v>
      </c>
      <c r="I21" t="s">
        <v>1053</v>
      </c>
      <c r="J21">
        <v>10.9</v>
      </c>
    </row>
    <row r="22" spans="1:10" x14ac:dyDescent="0.25">
      <c r="A22" t="s">
        <v>7235</v>
      </c>
      <c r="B22" s="1">
        <v>41639</v>
      </c>
      <c r="C22">
        <v>9496</v>
      </c>
      <c r="D22">
        <v>1</v>
      </c>
      <c r="E22" t="s">
        <v>7236</v>
      </c>
      <c r="F22" t="s">
        <v>6803</v>
      </c>
      <c r="G22" t="s">
        <v>6804</v>
      </c>
      <c r="H22" t="s">
        <v>1410</v>
      </c>
      <c r="I22" t="s">
        <v>1053</v>
      </c>
      <c r="J22">
        <v>9.0399999999999991</v>
      </c>
    </row>
    <row r="23" spans="1:10" x14ac:dyDescent="0.25">
      <c r="A23" t="s">
        <v>7250</v>
      </c>
      <c r="B23" s="1">
        <v>41639</v>
      </c>
      <c r="C23">
        <v>9506</v>
      </c>
      <c r="D23">
        <v>1</v>
      </c>
      <c r="E23" t="s">
        <v>7251</v>
      </c>
      <c r="F23" t="s">
        <v>6803</v>
      </c>
      <c r="G23" t="s">
        <v>6804</v>
      </c>
      <c r="H23" t="s">
        <v>1410</v>
      </c>
      <c r="I23" t="s">
        <v>1053</v>
      </c>
      <c r="J23">
        <v>8.94</v>
      </c>
    </row>
    <row r="24" spans="1:10" x14ac:dyDescent="0.25">
      <c r="A24" t="s">
        <v>7274</v>
      </c>
      <c r="B24" s="1">
        <v>41639</v>
      </c>
      <c r="C24">
        <v>9520</v>
      </c>
      <c r="D24">
        <v>1</v>
      </c>
      <c r="E24" t="s">
        <v>7275</v>
      </c>
      <c r="F24" t="s">
        <v>6803</v>
      </c>
      <c r="G24" t="s">
        <v>6804</v>
      </c>
      <c r="H24" t="s">
        <v>1410</v>
      </c>
      <c r="I24" t="s">
        <v>1053</v>
      </c>
      <c r="J24">
        <v>23.17</v>
      </c>
    </row>
    <row r="25" spans="1:10" x14ac:dyDescent="0.25">
      <c r="A25" t="s">
        <v>1287</v>
      </c>
      <c r="B25" s="1">
        <v>41634</v>
      </c>
      <c r="C25" t="s">
        <v>7609</v>
      </c>
      <c r="D25">
        <v>1</v>
      </c>
      <c r="E25" t="s">
        <v>7610</v>
      </c>
      <c r="F25" t="s">
        <v>7431</v>
      </c>
      <c r="G25" t="s">
        <v>7432</v>
      </c>
      <c r="H25" t="s">
        <v>1401</v>
      </c>
      <c r="I25" t="s">
        <v>706</v>
      </c>
      <c r="J25">
        <v>965.52</v>
      </c>
    </row>
    <row r="26" spans="1:10" x14ac:dyDescent="0.25">
      <c r="A26" t="s">
        <v>6729</v>
      </c>
      <c r="B26" s="1">
        <v>41611</v>
      </c>
      <c r="C26" t="s">
        <v>6730</v>
      </c>
      <c r="D26">
        <v>1</v>
      </c>
      <c r="E26" t="s">
        <v>6731</v>
      </c>
      <c r="F26" t="s">
        <v>6711</v>
      </c>
      <c r="G26" t="s">
        <v>6712</v>
      </c>
      <c r="H26" t="s">
        <v>1361</v>
      </c>
      <c r="I26" t="s">
        <v>4017</v>
      </c>
      <c r="J26" s="2">
        <v>34791.050000000003</v>
      </c>
    </row>
    <row r="27" spans="1:10" x14ac:dyDescent="0.25">
      <c r="A27" t="s">
        <v>405</v>
      </c>
      <c r="B27" s="1">
        <v>41636</v>
      </c>
      <c r="C27" t="s">
        <v>6962</v>
      </c>
      <c r="D27">
        <v>1</v>
      </c>
      <c r="E27" t="s">
        <v>6963</v>
      </c>
      <c r="F27" t="s">
        <v>6711</v>
      </c>
      <c r="G27" t="s">
        <v>6712</v>
      </c>
      <c r="H27" t="s">
        <v>1361</v>
      </c>
      <c r="I27" t="s">
        <v>6964</v>
      </c>
      <c r="J27" s="2">
        <v>44419.42</v>
      </c>
    </row>
    <row r="28" spans="1:10" x14ac:dyDescent="0.25">
      <c r="A28" t="s">
        <v>6789</v>
      </c>
      <c r="B28" s="1">
        <v>41619</v>
      </c>
      <c r="C28" t="s">
        <v>6790</v>
      </c>
      <c r="D28">
        <v>1</v>
      </c>
      <c r="E28" t="s">
        <v>6791</v>
      </c>
      <c r="F28" t="s">
        <v>6711</v>
      </c>
      <c r="G28" t="s">
        <v>6712</v>
      </c>
      <c r="H28" t="s">
        <v>1361</v>
      </c>
      <c r="I28" t="s">
        <v>5313</v>
      </c>
      <c r="J28" s="2">
        <v>49511.6</v>
      </c>
    </row>
    <row r="29" spans="1:10" x14ac:dyDescent="0.25">
      <c r="A29" t="s">
        <v>7218</v>
      </c>
      <c r="B29" s="1">
        <v>41639</v>
      </c>
      <c r="C29">
        <v>9486</v>
      </c>
      <c r="D29">
        <v>1</v>
      </c>
      <c r="E29" t="s">
        <v>7219</v>
      </c>
      <c r="F29" t="s">
        <v>6803</v>
      </c>
      <c r="G29" t="s">
        <v>6804</v>
      </c>
      <c r="H29" t="s">
        <v>1410</v>
      </c>
      <c r="I29" t="s">
        <v>5470</v>
      </c>
      <c r="J29">
        <v>31</v>
      </c>
    </row>
    <row r="30" spans="1:10" x14ac:dyDescent="0.25">
      <c r="A30" t="s">
        <v>7278</v>
      </c>
      <c r="B30" s="1">
        <v>41639</v>
      </c>
      <c r="C30">
        <v>9522</v>
      </c>
      <c r="D30">
        <v>1</v>
      </c>
      <c r="E30" t="s">
        <v>7279</v>
      </c>
      <c r="F30" t="s">
        <v>6803</v>
      </c>
      <c r="G30" t="s">
        <v>6804</v>
      </c>
      <c r="H30" t="s">
        <v>1410</v>
      </c>
      <c r="I30" t="s">
        <v>5470</v>
      </c>
      <c r="J30">
        <v>20.67</v>
      </c>
    </row>
    <row r="31" spans="1:10" x14ac:dyDescent="0.25">
      <c r="A31" t="s">
        <v>7185</v>
      </c>
      <c r="B31" s="1">
        <v>41639</v>
      </c>
      <c r="C31" t="s">
        <v>7186</v>
      </c>
      <c r="D31">
        <v>1</v>
      </c>
      <c r="E31" t="s">
        <v>7187</v>
      </c>
      <c r="F31" t="s">
        <v>6803</v>
      </c>
      <c r="G31" t="s">
        <v>6804</v>
      </c>
      <c r="H31" t="s">
        <v>1410</v>
      </c>
      <c r="I31" t="s">
        <v>1007</v>
      </c>
      <c r="J31">
        <v>4.13</v>
      </c>
    </row>
    <row r="32" spans="1:10" x14ac:dyDescent="0.25">
      <c r="A32" t="s">
        <v>1235</v>
      </c>
      <c r="B32" s="1">
        <v>41621</v>
      </c>
      <c r="C32" t="s">
        <v>7493</v>
      </c>
      <c r="D32">
        <v>1</v>
      </c>
      <c r="E32" t="s">
        <v>7494</v>
      </c>
      <c r="F32" t="s">
        <v>7431</v>
      </c>
      <c r="G32" t="s">
        <v>7432</v>
      </c>
      <c r="H32" t="s">
        <v>1401</v>
      </c>
      <c r="I32" t="s">
        <v>7495</v>
      </c>
      <c r="J32">
        <v>770.69</v>
      </c>
    </row>
    <row r="33" spans="1:11" x14ac:dyDescent="0.25">
      <c r="A33" t="s">
        <v>1892</v>
      </c>
      <c r="B33" s="1">
        <v>41636</v>
      </c>
      <c r="C33" t="s">
        <v>7577</v>
      </c>
      <c r="D33">
        <v>1</v>
      </c>
      <c r="E33" t="s">
        <v>7578</v>
      </c>
      <c r="F33" t="s">
        <v>7431</v>
      </c>
      <c r="G33" t="s">
        <v>7432</v>
      </c>
      <c r="H33" t="s">
        <v>1401</v>
      </c>
      <c r="I33" t="s">
        <v>7641</v>
      </c>
      <c r="K33">
        <v>640</v>
      </c>
    </row>
    <row r="34" spans="1:11" x14ac:dyDescent="0.25">
      <c r="A34" t="s">
        <v>694</v>
      </c>
      <c r="B34" s="1">
        <v>41634</v>
      </c>
      <c r="C34" t="s">
        <v>7623</v>
      </c>
      <c r="D34">
        <v>1</v>
      </c>
      <c r="E34" t="s">
        <v>7624</v>
      </c>
      <c r="F34" t="s">
        <v>7431</v>
      </c>
      <c r="G34" t="s">
        <v>7432</v>
      </c>
      <c r="H34" t="s">
        <v>1401</v>
      </c>
      <c r="I34" t="s">
        <v>7625</v>
      </c>
      <c r="K34">
        <v>313.2</v>
      </c>
    </row>
    <row r="35" spans="1:11" x14ac:dyDescent="0.25">
      <c r="A35" t="s">
        <v>7207</v>
      </c>
      <c r="B35" s="1">
        <v>41639</v>
      </c>
      <c r="C35">
        <v>9479</v>
      </c>
      <c r="D35">
        <v>1</v>
      </c>
      <c r="E35" t="s">
        <v>7208</v>
      </c>
      <c r="F35" t="s">
        <v>6803</v>
      </c>
      <c r="G35" t="s">
        <v>6804</v>
      </c>
      <c r="H35" t="s">
        <v>1410</v>
      </c>
      <c r="I35" t="s">
        <v>4597</v>
      </c>
      <c r="J35">
        <v>84</v>
      </c>
    </row>
    <row r="36" spans="1:11" x14ac:dyDescent="0.25">
      <c r="A36" t="s">
        <v>7245</v>
      </c>
      <c r="B36" s="1">
        <v>41639</v>
      </c>
      <c r="C36">
        <v>9504</v>
      </c>
      <c r="D36">
        <v>1</v>
      </c>
      <c r="E36" t="s">
        <v>7246</v>
      </c>
      <c r="F36" t="s">
        <v>6803</v>
      </c>
      <c r="G36" t="s">
        <v>6804</v>
      </c>
      <c r="H36" t="s">
        <v>1410</v>
      </c>
      <c r="I36" t="s">
        <v>7247</v>
      </c>
      <c r="J36">
        <v>20</v>
      </c>
    </row>
    <row r="37" spans="1:11" x14ac:dyDescent="0.25">
      <c r="A37" t="s">
        <v>531</v>
      </c>
      <c r="B37" s="1">
        <v>41617</v>
      </c>
      <c r="C37" t="s">
        <v>7453</v>
      </c>
      <c r="D37">
        <v>1</v>
      </c>
      <c r="E37" t="s">
        <v>7454</v>
      </c>
      <c r="F37" t="s">
        <v>7455</v>
      </c>
      <c r="G37" t="s">
        <v>7456</v>
      </c>
      <c r="H37" t="s">
        <v>1401</v>
      </c>
      <c r="I37" t="s">
        <v>7457</v>
      </c>
      <c r="J37">
        <v>763.25</v>
      </c>
    </row>
    <row r="38" spans="1:11" x14ac:dyDescent="0.25">
      <c r="A38" t="s">
        <v>1993</v>
      </c>
      <c r="B38" s="1">
        <v>41620</v>
      </c>
      <c r="C38" t="s">
        <v>5580</v>
      </c>
      <c r="D38">
        <v>1</v>
      </c>
      <c r="E38" t="s">
        <v>6802</v>
      </c>
      <c r="F38" t="s">
        <v>6803</v>
      </c>
      <c r="G38" t="s">
        <v>6804</v>
      </c>
      <c r="H38" t="s">
        <v>3087</v>
      </c>
      <c r="I38" t="s">
        <v>6805</v>
      </c>
      <c r="J38">
        <v>312.83999999999997</v>
      </c>
    </row>
    <row r="39" spans="1:11" x14ac:dyDescent="0.25">
      <c r="A39" t="s">
        <v>7283</v>
      </c>
      <c r="B39" s="1">
        <v>41639</v>
      </c>
      <c r="C39">
        <v>9525</v>
      </c>
      <c r="D39">
        <v>1</v>
      </c>
      <c r="E39" t="s">
        <v>7284</v>
      </c>
      <c r="F39" t="s">
        <v>6803</v>
      </c>
      <c r="G39" t="s">
        <v>6804</v>
      </c>
      <c r="H39" t="s">
        <v>1410</v>
      </c>
      <c r="I39" t="s">
        <v>7285</v>
      </c>
      <c r="J39">
        <v>13.1</v>
      </c>
    </row>
    <row r="40" spans="1:11" x14ac:dyDescent="0.25">
      <c r="A40" t="s">
        <v>2555</v>
      </c>
      <c r="B40" s="1">
        <v>41635</v>
      </c>
      <c r="C40">
        <v>9451</v>
      </c>
      <c r="D40">
        <v>1</v>
      </c>
      <c r="E40" t="s">
        <v>6924</v>
      </c>
      <c r="F40" t="s">
        <v>6803</v>
      </c>
      <c r="G40" t="s">
        <v>6804</v>
      </c>
      <c r="H40" t="s">
        <v>3087</v>
      </c>
      <c r="I40" t="s">
        <v>3569</v>
      </c>
      <c r="J40">
        <v>152.49</v>
      </c>
    </row>
    <row r="41" spans="1:11" x14ac:dyDescent="0.25">
      <c r="A41" t="s">
        <v>7257</v>
      </c>
      <c r="B41" s="1">
        <v>41639</v>
      </c>
      <c r="C41">
        <v>9511</v>
      </c>
      <c r="D41">
        <v>1</v>
      </c>
      <c r="E41" t="s">
        <v>7258</v>
      </c>
      <c r="F41" t="s">
        <v>6803</v>
      </c>
      <c r="G41" t="s">
        <v>6804</v>
      </c>
      <c r="H41" t="s">
        <v>1410</v>
      </c>
      <c r="I41" t="s">
        <v>3569</v>
      </c>
      <c r="J41">
        <v>97.29</v>
      </c>
    </row>
    <row r="42" spans="1:11" x14ac:dyDescent="0.25">
      <c r="A42" t="s">
        <v>6983</v>
      </c>
      <c r="B42" s="1">
        <v>41639</v>
      </c>
      <c r="C42" t="s">
        <v>6984</v>
      </c>
      <c r="D42">
        <v>1</v>
      </c>
      <c r="E42" t="s">
        <v>6985</v>
      </c>
      <c r="F42" t="s">
        <v>6711</v>
      </c>
      <c r="G42" t="s">
        <v>6712</v>
      </c>
      <c r="H42" t="s">
        <v>1361</v>
      </c>
      <c r="I42" t="s">
        <v>6986</v>
      </c>
      <c r="J42" s="2">
        <v>31340.5</v>
      </c>
    </row>
    <row r="43" spans="1:11" x14ac:dyDescent="0.25">
      <c r="A43" t="s">
        <v>6795</v>
      </c>
      <c r="B43" s="1">
        <v>41620</v>
      </c>
      <c r="C43" t="s">
        <v>6796</v>
      </c>
      <c r="D43">
        <v>1</v>
      </c>
      <c r="E43" t="s">
        <v>6797</v>
      </c>
      <c r="F43" t="s">
        <v>6711</v>
      </c>
      <c r="G43" t="s">
        <v>6712</v>
      </c>
      <c r="H43" t="s">
        <v>1361</v>
      </c>
      <c r="I43" t="s">
        <v>1433</v>
      </c>
      <c r="J43" s="2">
        <v>35998.9</v>
      </c>
    </row>
    <row r="44" spans="1:11" x14ac:dyDescent="0.25">
      <c r="A44" t="s">
        <v>6792</v>
      </c>
      <c r="B44" s="1">
        <v>41619</v>
      </c>
      <c r="C44" t="s">
        <v>6793</v>
      </c>
      <c r="D44">
        <v>1</v>
      </c>
      <c r="E44" t="s">
        <v>6794</v>
      </c>
      <c r="F44" t="s">
        <v>6711</v>
      </c>
      <c r="G44" t="s">
        <v>6712</v>
      </c>
      <c r="H44" t="s">
        <v>1361</v>
      </c>
      <c r="I44" t="s">
        <v>4646</v>
      </c>
      <c r="J44" s="2">
        <v>41449.11</v>
      </c>
    </row>
    <row r="45" spans="1:11" x14ac:dyDescent="0.25">
      <c r="A45" t="s">
        <v>7213</v>
      </c>
      <c r="B45" s="1">
        <v>41639</v>
      </c>
      <c r="C45">
        <v>9483</v>
      </c>
      <c r="D45">
        <v>1</v>
      </c>
      <c r="E45" t="s">
        <v>7214</v>
      </c>
      <c r="F45" t="s">
        <v>6803</v>
      </c>
      <c r="G45" t="s">
        <v>6804</v>
      </c>
      <c r="H45" t="s">
        <v>1410</v>
      </c>
      <c r="I45" t="s">
        <v>7215</v>
      </c>
      <c r="J45">
        <v>9.11</v>
      </c>
    </row>
    <row r="46" spans="1:11" x14ac:dyDescent="0.25">
      <c r="A46" t="s">
        <v>2527</v>
      </c>
      <c r="B46" s="1">
        <v>41627</v>
      </c>
      <c r="C46" t="s">
        <v>6859</v>
      </c>
      <c r="D46">
        <v>1</v>
      </c>
      <c r="E46" t="s">
        <v>6860</v>
      </c>
      <c r="F46" t="s">
        <v>6711</v>
      </c>
      <c r="G46" t="s">
        <v>6712</v>
      </c>
      <c r="H46" t="s">
        <v>1361</v>
      </c>
      <c r="I46" t="s">
        <v>6861</v>
      </c>
      <c r="J46" s="2">
        <v>35998.9</v>
      </c>
    </row>
    <row r="47" spans="1:11" x14ac:dyDescent="0.25">
      <c r="A47" t="s">
        <v>4248</v>
      </c>
      <c r="B47" s="1">
        <v>41614</v>
      </c>
      <c r="C47" t="s">
        <v>7445</v>
      </c>
      <c r="D47">
        <v>1</v>
      </c>
      <c r="E47" t="s">
        <v>7446</v>
      </c>
      <c r="F47" t="s">
        <v>7431</v>
      </c>
      <c r="G47" t="s">
        <v>7432</v>
      </c>
      <c r="H47" t="s">
        <v>1401</v>
      </c>
      <c r="I47" t="s">
        <v>5797</v>
      </c>
      <c r="J47" s="2">
        <v>6896.55</v>
      </c>
    </row>
    <row r="48" spans="1:11" x14ac:dyDescent="0.25">
      <c r="A48" t="s">
        <v>3647</v>
      </c>
      <c r="B48" s="1">
        <v>41619</v>
      </c>
      <c r="C48" t="s">
        <v>7480</v>
      </c>
      <c r="D48">
        <v>1</v>
      </c>
      <c r="E48" t="s">
        <v>7481</v>
      </c>
      <c r="F48" t="s">
        <v>7431</v>
      </c>
      <c r="G48" t="s">
        <v>7432</v>
      </c>
      <c r="H48" t="s">
        <v>1401</v>
      </c>
      <c r="I48" t="s">
        <v>5797</v>
      </c>
      <c r="J48" s="2">
        <v>1472</v>
      </c>
    </row>
    <row r="49" spans="1:10" x14ac:dyDescent="0.25">
      <c r="A49" t="s">
        <v>1233</v>
      </c>
      <c r="B49" s="1">
        <v>41621</v>
      </c>
      <c r="C49" t="s">
        <v>7491</v>
      </c>
      <c r="D49">
        <v>1</v>
      </c>
      <c r="E49" t="s">
        <v>7492</v>
      </c>
      <c r="F49" t="s">
        <v>7431</v>
      </c>
      <c r="G49" t="s">
        <v>7432</v>
      </c>
      <c r="H49" t="s">
        <v>1401</v>
      </c>
      <c r="I49" t="s">
        <v>5797</v>
      </c>
      <c r="J49" s="2">
        <v>9600</v>
      </c>
    </row>
    <row r="50" spans="1:10" x14ac:dyDescent="0.25">
      <c r="A50" t="s">
        <v>1238</v>
      </c>
      <c r="B50" s="1">
        <v>41621</v>
      </c>
      <c r="C50" t="s">
        <v>7498</v>
      </c>
      <c r="D50">
        <v>1</v>
      </c>
      <c r="E50" t="s">
        <v>7499</v>
      </c>
      <c r="F50" t="s">
        <v>7431</v>
      </c>
      <c r="G50" t="s">
        <v>7432</v>
      </c>
      <c r="H50" t="s">
        <v>1401</v>
      </c>
      <c r="I50" t="s">
        <v>5797</v>
      </c>
      <c r="J50" s="2">
        <v>8275.86</v>
      </c>
    </row>
    <row r="51" spans="1:10" x14ac:dyDescent="0.25">
      <c r="A51" t="s">
        <v>594</v>
      </c>
      <c r="B51" s="1">
        <v>41624</v>
      </c>
      <c r="C51" t="s">
        <v>7512</v>
      </c>
      <c r="D51">
        <v>1</v>
      </c>
      <c r="E51" t="s">
        <v>7513</v>
      </c>
      <c r="F51" t="s">
        <v>7431</v>
      </c>
      <c r="G51" t="s">
        <v>7432</v>
      </c>
      <c r="H51" t="s">
        <v>1401</v>
      </c>
      <c r="I51" t="s">
        <v>5797</v>
      </c>
      <c r="J51" s="2">
        <v>1379.31</v>
      </c>
    </row>
    <row r="52" spans="1:10" x14ac:dyDescent="0.25">
      <c r="A52" t="s">
        <v>1848</v>
      </c>
      <c r="B52" s="1">
        <v>41631</v>
      </c>
      <c r="C52" t="s">
        <v>7563</v>
      </c>
      <c r="D52">
        <v>1</v>
      </c>
      <c r="E52" t="s">
        <v>7564</v>
      </c>
      <c r="F52" t="s">
        <v>7431</v>
      </c>
      <c r="G52" t="s">
        <v>7432</v>
      </c>
      <c r="H52" t="s">
        <v>1401</v>
      </c>
      <c r="I52" t="s">
        <v>5797</v>
      </c>
      <c r="J52">
        <v>736</v>
      </c>
    </row>
    <row r="53" spans="1:10" x14ac:dyDescent="0.25">
      <c r="A53" t="s">
        <v>1850</v>
      </c>
      <c r="B53" s="1">
        <v>41631</v>
      </c>
      <c r="C53" t="s">
        <v>7565</v>
      </c>
      <c r="D53">
        <v>1</v>
      </c>
      <c r="E53" t="s">
        <v>7566</v>
      </c>
      <c r="F53" t="s">
        <v>7431</v>
      </c>
      <c r="G53" t="s">
        <v>7432</v>
      </c>
      <c r="H53" t="s">
        <v>1401</v>
      </c>
      <c r="I53" t="s">
        <v>5797</v>
      </c>
      <c r="J53" s="2">
        <v>8275.86</v>
      </c>
    </row>
    <row r="54" spans="1:10" x14ac:dyDescent="0.25">
      <c r="A54" t="s">
        <v>1912</v>
      </c>
      <c r="B54" s="1">
        <v>41638</v>
      </c>
      <c r="C54" t="s">
        <v>7658</v>
      </c>
      <c r="D54">
        <v>1</v>
      </c>
      <c r="E54" t="s">
        <v>7659</v>
      </c>
      <c r="F54" t="s">
        <v>7431</v>
      </c>
      <c r="G54" t="s">
        <v>7432</v>
      </c>
      <c r="H54" t="s">
        <v>1401</v>
      </c>
      <c r="I54" t="s">
        <v>5797</v>
      </c>
      <c r="J54" s="2">
        <v>8275.86</v>
      </c>
    </row>
    <row r="55" spans="1:10" x14ac:dyDescent="0.25">
      <c r="A55" t="s">
        <v>2299</v>
      </c>
      <c r="B55" s="1">
        <v>41631</v>
      </c>
      <c r="C55" t="s">
        <v>7595</v>
      </c>
      <c r="D55">
        <v>1</v>
      </c>
      <c r="E55" t="s">
        <v>7596</v>
      </c>
      <c r="F55" t="s">
        <v>7455</v>
      </c>
      <c r="G55" t="s">
        <v>7456</v>
      </c>
      <c r="H55" t="s">
        <v>1401</v>
      </c>
      <c r="I55" t="s">
        <v>547</v>
      </c>
      <c r="J55">
        <v>132.41999999999999</v>
      </c>
    </row>
    <row r="56" spans="1:10" x14ac:dyDescent="0.25">
      <c r="A56" t="s">
        <v>589</v>
      </c>
      <c r="B56" s="1">
        <v>41624</v>
      </c>
      <c r="C56" t="s">
        <v>7508</v>
      </c>
      <c r="D56">
        <v>1</v>
      </c>
      <c r="E56" t="s">
        <v>7509</v>
      </c>
      <c r="F56" t="s">
        <v>7431</v>
      </c>
      <c r="G56" t="s">
        <v>7432</v>
      </c>
      <c r="H56" t="s">
        <v>1401</v>
      </c>
      <c r="I56" t="s">
        <v>3783</v>
      </c>
      <c r="J56" s="2">
        <v>2548</v>
      </c>
    </row>
    <row r="57" spans="1:10" x14ac:dyDescent="0.25">
      <c r="A57" t="s">
        <v>718</v>
      </c>
      <c r="B57" s="1">
        <v>41636</v>
      </c>
      <c r="C57" t="s">
        <v>7637</v>
      </c>
      <c r="D57">
        <v>1</v>
      </c>
      <c r="E57" t="s">
        <v>7638</v>
      </c>
      <c r="F57" t="s">
        <v>7431</v>
      </c>
      <c r="G57" t="s">
        <v>7432</v>
      </c>
      <c r="H57" t="s">
        <v>1401</v>
      </c>
      <c r="I57" t="s">
        <v>3783</v>
      </c>
      <c r="J57" s="2">
        <v>2548</v>
      </c>
    </row>
    <row r="58" spans="1:10" x14ac:dyDescent="0.25">
      <c r="A58" t="s">
        <v>1215</v>
      </c>
      <c r="B58" s="1">
        <v>41619</v>
      </c>
      <c r="C58" t="s">
        <v>7482</v>
      </c>
      <c r="D58">
        <v>1</v>
      </c>
      <c r="E58" t="s">
        <v>7483</v>
      </c>
      <c r="F58" t="s">
        <v>7431</v>
      </c>
      <c r="G58" t="s">
        <v>7432</v>
      </c>
      <c r="H58" t="s">
        <v>1401</v>
      </c>
      <c r="I58" t="s">
        <v>1243</v>
      </c>
      <c r="J58" s="2">
        <v>3683.17</v>
      </c>
    </row>
    <row r="59" spans="1:10" x14ac:dyDescent="0.25">
      <c r="A59" t="s">
        <v>687</v>
      </c>
      <c r="B59" s="1">
        <v>41634</v>
      </c>
      <c r="C59" t="s">
        <v>7611</v>
      </c>
      <c r="D59">
        <v>1</v>
      </c>
      <c r="E59" t="s">
        <v>7612</v>
      </c>
      <c r="F59" t="s">
        <v>6803</v>
      </c>
      <c r="G59" t="s">
        <v>7613</v>
      </c>
      <c r="H59" t="s">
        <v>3087</v>
      </c>
      <c r="I59" t="s">
        <v>7614</v>
      </c>
      <c r="J59" s="2">
        <v>1667.95</v>
      </c>
    </row>
    <row r="60" spans="1:10" x14ac:dyDescent="0.25">
      <c r="A60" t="s">
        <v>5847</v>
      </c>
      <c r="B60" s="1">
        <v>41639</v>
      </c>
      <c r="C60" t="s">
        <v>7710</v>
      </c>
      <c r="D60">
        <v>1</v>
      </c>
      <c r="E60" t="s">
        <v>7711</v>
      </c>
      <c r="F60" t="s">
        <v>6803</v>
      </c>
      <c r="G60" t="s">
        <v>7613</v>
      </c>
      <c r="H60" t="s">
        <v>3087</v>
      </c>
      <c r="I60" t="s">
        <v>7712</v>
      </c>
      <c r="J60">
        <v>192.32</v>
      </c>
    </row>
    <row r="61" spans="1:10" x14ac:dyDescent="0.25">
      <c r="A61" t="s">
        <v>6681</v>
      </c>
      <c r="B61" s="1">
        <v>41639</v>
      </c>
      <c r="C61" t="s">
        <v>281</v>
      </c>
      <c r="D61">
        <v>1</v>
      </c>
      <c r="E61" t="s">
        <v>7723</v>
      </c>
      <c r="F61" t="s">
        <v>6803</v>
      </c>
      <c r="G61" t="s">
        <v>7613</v>
      </c>
      <c r="H61" t="s">
        <v>1410</v>
      </c>
      <c r="I61" t="s">
        <v>7724</v>
      </c>
      <c r="J61">
        <v>42.4</v>
      </c>
    </row>
    <row r="62" spans="1:10" x14ac:dyDescent="0.25">
      <c r="A62" t="s">
        <v>5827</v>
      </c>
      <c r="B62" s="1">
        <v>41639</v>
      </c>
      <c r="C62" t="s">
        <v>281</v>
      </c>
      <c r="D62">
        <v>1</v>
      </c>
      <c r="E62" t="s">
        <v>7706</v>
      </c>
      <c r="F62" t="s">
        <v>6803</v>
      </c>
      <c r="G62" t="s">
        <v>7613</v>
      </c>
      <c r="H62" t="s">
        <v>3087</v>
      </c>
      <c r="I62" t="s">
        <v>7707</v>
      </c>
      <c r="J62">
        <v>427.74</v>
      </c>
    </row>
    <row r="63" spans="1:10" x14ac:dyDescent="0.25">
      <c r="A63" t="s">
        <v>5835</v>
      </c>
      <c r="B63" s="1">
        <v>41639</v>
      </c>
      <c r="C63" t="s">
        <v>4851</v>
      </c>
      <c r="D63">
        <v>1</v>
      </c>
      <c r="E63" t="s">
        <v>7708</v>
      </c>
      <c r="F63" t="s">
        <v>6803</v>
      </c>
      <c r="G63" t="s">
        <v>7613</v>
      </c>
      <c r="H63" t="s">
        <v>3087</v>
      </c>
      <c r="I63" t="s">
        <v>7709</v>
      </c>
      <c r="J63" s="2">
        <v>1606.97</v>
      </c>
    </row>
    <row r="64" spans="1:10" x14ac:dyDescent="0.25">
      <c r="A64" t="s">
        <v>7715</v>
      </c>
      <c r="B64" s="1">
        <v>41639</v>
      </c>
      <c r="C64" t="s">
        <v>281</v>
      </c>
      <c r="D64">
        <v>1</v>
      </c>
      <c r="E64" t="s">
        <v>7716</v>
      </c>
      <c r="F64" t="s">
        <v>6803</v>
      </c>
      <c r="G64" t="s">
        <v>7613</v>
      </c>
      <c r="H64" t="s">
        <v>1410</v>
      </c>
      <c r="I64" t="s">
        <v>7717</v>
      </c>
      <c r="J64">
        <v>52.16</v>
      </c>
    </row>
    <row r="65" spans="1:10" x14ac:dyDescent="0.25">
      <c r="A65" t="s">
        <v>7718</v>
      </c>
      <c r="B65" s="1">
        <v>41639</v>
      </c>
      <c r="C65" t="s">
        <v>281</v>
      </c>
      <c r="D65">
        <v>1</v>
      </c>
      <c r="E65" t="s">
        <v>7719</v>
      </c>
      <c r="F65" t="s">
        <v>6803</v>
      </c>
      <c r="G65" t="s">
        <v>7613</v>
      </c>
      <c r="H65" t="s">
        <v>1410</v>
      </c>
      <c r="I65" t="s">
        <v>7720</v>
      </c>
      <c r="J65">
        <v>47.52</v>
      </c>
    </row>
    <row r="66" spans="1:10" x14ac:dyDescent="0.25">
      <c r="A66" t="s">
        <v>6677</v>
      </c>
      <c r="B66" s="1">
        <v>41639</v>
      </c>
      <c r="C66" t="s">
        <v>281</v>
      </c>
      <c r="D66">
        <v>1</v>
      </c>
      <c r="E66" t="s">
        <v>7721</v>
      </c>
      <c r="F66" t="s">
        <v>6803</v>
      </c>
      <c r="G66" t="s">
        <v>7613</v>
      </c>
      <c r="H66" t="s">
        <v>1410</v>
      </c>
      <c r="I66" t="s">
        <v>7722</v>
      </c>
      <c r="J66">
        <v>30.4</v>
      </c>
    </row>
    <row r="67" spans="1:10" x14ac:dyDescent="0.25">
      <c r="A67" t="s">
        <v>6823</v>
      </c>
      <c r="B67" s="1">
        <v>41625</v>
      </c>
      <c r="C67" t="s">
        <v>5580</v>
      </c>
      <c r="D67">
        <v>1</v>
      </c>
      <c r="E67" t="s">
        <v>6824</v>
      </c>
      <c r="F67" t="s">
        <v>6803</v>
      </c>
      <c r="G67" t="s">
        <v>6804</v>
      </c>
      <c r="H67" t="s">
        <v>3087</v>
      </c>
      <c r="I67" t="s">
        <v>6825</v>
      </c>
      <c r="J67">
        <v>177.48</v>
      </c>
    </row>
    <row r="68" spans="1:10" x14ac:dyDescent="0.25">
      <c r="A68" t="s">
        <v>7064</v>
      </c>
      <c r="B68" s="1">
        <v>41639</v>
      </c>
      <c r="C68" t="s">
        <v>7065</v>
      </c>
      <c r="D68">
        <v>1</v>
      </c>
      <c r="E68" t="s">
        <v>7066</v>
      </c>
      <c r="F68" t="s">
        <v>6803</v>
      </c>
      <c r="G68" t="s">
        <v>6804</v>
      </c>
      <c r="H68" t="s">
        <v>3087</v>
      </c>
      <c r="I68" t="s">
        <v>7067</v>
      </c>
      <c r="J68">
        <v>127.88</v>
      </c>
    </row>
    <row r="69" spans="1:10" x14ac:dyDescent="0.25">
      <c r="A69" t="s">
        <v>560</v>
      </c>
      <c r="B69" s="1">
        <v>41617</v>
      </c>
      <c r="C69" t="s">
        <v>7474</v>
      </c>
      <c r="D69">
        <v>1</v>
      </c>
      <c r="E69" t="s">
        <v>7475</v>
      </c>
      <c r="F69" t="s">
        <v>7455</v>
      </c>
      <c r="G69" t="s">
        <v>7456</v>
      </c>
      <c r="H69" t="s">
        <v>1401</v>
      </c>
      <c r="I69" t="s">
        <v>488</v>
      </c>
      <c r="J69" s="2">
        <v>1720.54</v>
      </c>
    </row>
    <row r="70" spans="1:10" x14ac:dyDescent="0.25">
      <c r="A70" t="s">
        <v>7150</v>
      </c>
      <c r="B70" s="1">
        <v>41639</v>
      </c>
      <c r="C70">
        <v>9473</v>
      </c>
      <c r="D70">
        <v>1</v>
      </c>
      <c r="E70" t="s">
        <v>7151</v>
      </c>
      <c r="F70" t="s">
        <v>6803</v>
      </c>
      <c r="G70" t="s">
        <v>6804</v>
      </c>
      <c r="H70" t="s">
        <v>1410</v>
      </c>
      <c r="I70" t="s">
        <v>342</v>
      </c>
      <c r="J70">
        <v>172.68</v>
      </c>
    </row>
    <row r="71" spans="1:10" x14ac:dyDescent="0.25">
      <c r="A71" t="s">
        <v>1870</v>
      </c>
      <c r="B71" s="1">
        <v>41631</v>
      </c>
      <c r="C71" t="s">
        <v>7593</v>
      </c>
      <c r="D71">
        <v>1</v>
      </c>
      <c r="E71" t="s">
        <v>7594</v>
      </c>
      <c r="F71" t="s">
        <v>7455</v>
      </c>
      <c r="G71" t="s">
        <v>7456</v>
      </c>
      <c r="H71" t="s">
        <v>1401</v>
      </c>
      <c r="I71" t="s">
        <v>622</v>
      </c>
      <c r="J71" s="2">
        <v>2264.64</v>
      </c>
    </row>
    <row r="72" spans="1:10" x14ac:dyDescent="0.25">
      <c r="A72" t="s">
        <v>1931</v>
      </c>
      <c r="B72" s="1">
        <v>41639</v>
      </c>
      <c r="C72" t="s">
        <v>7675</v>
      </c>
      <c r="D72">
        <v>1</v>
      </c>
      <c r="E72" t="s">
        <v>7676</v>
      </c>
      <c r="F72" t="s">
        <v>7455</v>
      </c>
      <c r="G72" t="s">
        <v>7456</v>
      </c>
      <c r="H72" t="s">
        <v>1401</v>
      </c>
      <c r="I72" t="s">
        <v>622</v>
      </c>
      <c r="J72">
        <v>709.6</v>
      </c>
    </row>
    <row r="73" spans="1:10" x14ac:dyDescent="0.25">
      <c r="A73" t="s">
        <v>5590</v>
      </c>
      <c r="B73" s="1">
        <v>41610</v>
      </c>
      <c r="C73" t="s">
        <v>7433</v>
      </c>
      <c r="D73">
        <v>1</v>
      </c>
      <c r="E73" t="s">
        <v>7434</v>
      </c>
      <c r="F73" t="s">
        <v>7431</v>
      </c>
      <c r="G73" t="s">
        <v>7432</v>
      </c>
      <c r="H73" t="s">
        <v>1401</v>
      </c>
      <c r="I73" t="s">
        <v>472</v>
      </c>
      <c r="J73" s="2">
        <v>2124.64</v>
      </c>
    </row>
    <row r="74" spans="1:10" x14ac:dyDescent="0.25">
      <c r="A74" t="s">
        <v>1176</v>
      </c>
      <c r="B74" s="1">
        <v>41610</v>
      </c>
      <c r="C74" t="s">
        <v>7435</v>
      </c>
      <c r="D74">
        <v>1</v>
      </c>
      <c r="E74" t="s">
        <v>7436</v>
      </c>
      <c r="F74" t="s">
        <v>7431</v>
      </c>
      <c r="G74" t="s">
        <v>7432</v>
      </c>
      <c r="H74" t="s">
        <v>1401</v>
      </c>
      <c r="I74" t="s">
        <v>472</v>
      </c>
      <c r="J74">
        <v>606.24</v>
      </c>
    </row>
    <row r="75" spans="1:10" x14ac:dyDescent="0.25">
      <c r="A75" t="s">
        <v>476</v>
      </c>
      <c r="B75" s="1">
        <v>41610</v>
      </c>
      <c r="C75" t="s">
        <v>7437</v>
      </c>
      <c r="D75">
        <v>1</v>
      </c>
      <c r="E75" t="s">
        <v>7438</v>
      </c>
      <c r="F75" t="s">
        <v>7431</v>
      </c>
      <c r="G75" t="s">
        <v>7432</v>
      </c>
      <c r="H75" t="s">
        <v>1401</v>
      </c>
      <c r="I75" t="s">
        <v>472</v>
      </c>
      <c r="J75">
        <v>163.19999999999999</v>
      </c>
    </row>
    <row r="76" spans="1:10" x14ac:dyDescent="0.25">
      <c r="A76" t="s">
        <v>479</v>
      </c>
      <c r="B76" s="1">
        <v>41610</v>
      </c>
      <c r="C76" t="s">
        <v>7439</v>
      </c>
      <c r="D76">
        <v>1</v>
      </c>
      <c r="E76" t="s">
        <v>7440</v>
      </c>
      <c r="F76" t="s">
        <v>7431</v>
      </c>
      <c r="G76" t="s">
        <v>7432</v>
      </c>
      <c r="H76" t="s">
        <v>1401</v>
      </c>
      <c r="I76" t="s">
        <v>472</v>
      </c>
      <c r="J76">
        <v>163.19999999999999</v>
      </c>
    </row>
    <row r="77" spans="1:10" x14ac:dyDescent="0.25">
      <c r="A77" t="s">
        <v>2253</v>
      </c>
      <c r="B77" s="1">
        <v>41614</v>
      </c>
      <c r="C77" t="s">
        <v>7449</v>
      </c>
      <c r="D77">
        <v>1</v>
      </c>
      <c r="E77" t="s">
        <v>7450</v>
      </c>
      <c r="F77" t="s">
        <v>7431</v>
      </c>
      <c r="G77" t="s">
        <v>7432</v>
      </c>
      <c r="H77" t="s">
        <v>1401</v>
      </c>
      <c r="I77" t="s">
        <v>472</v>
      </c>
      <c r="J77" s="2">
        <v>20170.650000000001</v>
      </c>
    </row>
    <row r="78" spans="1:10" x14ac:dyDescent="0.25">
      <c r="A78" t="s">
        <v>1217</v>
      </c>
      <c r="B78" s="1">
        <v>41619</v>
      </c>
      <c r="C78" t="s">
        <v>7484</v>
      </c>
      <c r="D78">
        <v>1</v>
      </c>
      <c r="E78" t="s">
        <v>7485</v>
      </c>
      <c r="F78" t="s">
        <v>7431</v>
      </c>
      <c r="G78" t="s">
        <v>7432</v>
      </c>
      <c r="H78" t="s">
        <v>1401</v>
      </c>
      <c r="I78" t="s">
        <v>472</v>
      </c>
      <c r="J78" s="2">
        <v>2548</v>
      </c>
    </row>
    <row r="79" spans="1:10" x14ac:dyDescent="0.25">
      <c r="A79" t="s">
        <v>1820</v>
      </c>
      <c r="B79" s="1">
        <v>41621</v>
      </c>
      <c r="C79" t="s">
        <v>7500</v>
      </c>
      <c r="D79">
        <v>1</v>
      </c>
      <c r="E79" t="s">
        <v>7501</v>
      </c>
      <c r="F79" t="s">
        <v>7431</v>
      </c>
      <c r="G79" t="s">
        <v>7432</v>
      </c>
      <c r="H79" t="s">
        <v>1401</v>
      </c>
      <c r="I79" t="s">
        <v>472</v>
      </c>
      <c r="J79">
        <v>656.23</v>
      </c>
    </row>
    <row r="80" spans="1:10" x14ac:dyDescent="0.25">
      <c r="A80" t="s">
        <v>579</v>
      </c>
      <c r="B80" s="1">
        <v>41621</v>
      </c>
      <c r="C80" t="s">
        <v>7504</v>
      </c>
      <c r="D80">
        <v>1</v>
      </c>
      <c r="E80" t="s">
        <v>7505</v>
      </c>
      <c r="F80" t="s">
        <v>7431</v>
      </c>
      <c r="G80" t="s">
        <v>7432</v>
      </c>
      <c r="H80" t="s">
        <v>1401</v>
      </c>
      <c r="I80" t="s">
        <v>472</v>
      </c>
      <c r="J80" s="2">
        <v>18400</v>
      </c>
    </row>
    <row r="81" spans="1:10" x14ac:dyDescent="0.25">
      <c r="A81" t="s">
        <v>581</v>
      </c>
      <c r="B81" s="1">
        <v>41622</v>
      </c>
      <c r="C81" t="s">
        <v>7506</v>
      </c>
      <c r="D81">
        <v>1</v>
      </c>
      <c r="E81" t="s">
        <v>7507</v>
      </c>
      <c r="F81" t="s">
        <v>7431</v>
      </c>
      <c r="G81" t="s">
        <v>7432</v>
      </c>
      <c r="H81" t="s">
        <v>1410</v>
      </c>
      <c r="I81" t="s">
        <v>472</v>
      </c>
      <c r="J81">
        <v>189.66</v>
      </c>
    </row>
    <row r="82" spans="1:10" x14ac:dyDescent="0.25">
      <c r="A82" t="s">
        <v>596</v>
      </c>
      <c r="B82" s="1">
        <v>41624</v>
      </c>
      <c r="C82" t="s">
        <v>7514</v>
      </c>
      <c r="D82">
        <v>1</v>
      </c>
      <c r="E82" t="s">
        <v>7515</v>
      </c>
      <c r="F82" t="s">
        <v>7431</v>
      </c>
      <c r="G82" t="s">
        <v>7432</v>
      </c>
      <c r="H82" t="s">
        <v>1401</v>
      </c>
      <c r="I82" t="s">
        <v>472</v>
      </c>
      <c r="J82" s="2">
        <v>16547.88</v>
      </c>
    </row>
    <row r="83" spans="1:10" x14ac:dyDescent="0.25">
      <c r="A83" t="s">
        <v>599</v>
      </c>
      <c r="B83" s="1">
        <v>41624</v>
      </c>
      <c r="C83" t="s">
        <v>7516</v>
      </c>
      <c r="D83">
        <v>1</v>
      </c>
      <c r="E83" t="s">
        <v>7517</v>
      </c>
      <c r="F83" t="s">
        <v>7431</v>
      </c>
      <c r="G83" t="s">
        <v>7432</v>
      </c>
      <c r="H83" t="s">
        <v>1401</v>
      </c>
      <c r="I83" t="s">
        <v>472</v>
      </c>
      <c r="J83">
        <v>402.44</v>
      </c>
    </row>
    <row r="84" spans="1:10" x14ac:dyDescent="0.25">
      <c r="A84" t="s">
        <v>602</v>
      </c>
      <c r="B84" s="1">
        <v>41624</v>
      </c>
      <c r="C84" t="s">
        <v>7518</v>
      </c>
      <c r="D84">
        <v>1</v>
      </c>
      <c r="E84" t="s">
        <v>7519</v>
      </c>
      <c r="F84" t="s">
        <v>7431</v>
      </c>
      <c r="G84" t="s">
        <v>7432</v>
      </c>
      <c r="H84" t="s">
        <v>1401</v>
      </c>
      <c r="I84" t="s">
        <v>472</v>
      </c>
      <c r="J84" s="2">
        <v>65711.360000000001</v>
      </c>
    </row>
    <row r="85" spans="1:10" x14ac:dyDescent="0.25">
      <c r="A85" t="s">
        <v>609</v>
      </c>
      <c r="B85" s="1">
        <v>41625</v>
      </c>
      <c r="C85" t="s">
        <v>7525</v>
      </c>
      <c r="D85">
        <v>1</v>
      </c>
      <c r="E85" t="s">
        <v>7526</v>
      </c>
      <c r="F85" t="s">
        <v>7431</v>
      </c>
      <c r="G85" t="s">
        <v>7432</v>
      </c>
      <c r="H85" t="s">
        <v>1401</v>
      </c>
      <c r="I85" t="s">
        <v>472</v>
      </c>
      <c r="J85">
        <v>42.16</v>
      </c>
    </row>
    <row r="86" spans="1:10" x14ac:dyDescent="0.25">
      <c r="A86" t="s">
        <v>615</v>
      </c>
      <c r="B86" s="1">
        <v>41625</v>
      </c>
      <c r="C86" t="s">
        <v>7532</v>
      </c>
      <c r="D86">
        <v>1</v>
      </c>
      <c r="E86" t="s">
        <v>7533</v>
      </c>
      <c r="F86" t="s">
        <v>7431</v>
      </c>
      <c r="G86" t="s">
        <v>7432</v>
      </c>
      <c r="H86" t="s">
        <v>1401</v>
      </c>
      <c r="I86" t="s">
        <v>472</v>
      </c>
      <c r="J86">
        <v>97.99</v>
      </c>
    </row>
    <row r="87" spans="1:10" x14ac:dyDescent="0.25">
      <c r="A87" t="s">
        <v>617</v>
      </c>
      <c r="B87" s="1">
        <v>41625</v>
      </c>
      <c r="C87" t="s">
        <v>7534</v>
      </c>
      <c r="D87">
        <v>1</v>
      </c>
      <c r="E87" t="s">
        <v>7535</v>
      </c>
      <c r="F87" t="s">
        <v>7431</v>
      </c>
      <c r="G87" t="s">
        <v>7432</v>
      </c>
      <c r="H87" t="s">
        <v>1401</v>
      </c>
      <c r="I87" t="s">
        <v>472</v>
      </c>
      <c r="J87" s="2">
        <v>4912.3999999999996</v>
      </c>
    </row>
    <row r="88" spans="1:10" x14ac:dyDescent="0.25">
      <c r="A88" t="s">
        <v>634</v>
      </c>
      <c r="B88" s="1">
        <v>41626</v>
      </c>
      <c r="C88" t="s">
        <v>7538</v>
      </c>
      <c r="D88">
        <v>1</v>
      </c>
      <c r="E88" t="s">
        <v>7539</v>
      </c>
      <c r="F88" t="s">
        <v>7431</v>
      </c>
      <c r="G88" t="s">
        <v>7432</v>
      </c>
      <c r="H88" t="s">
        <v>1401</v>
      </c>
      <c r="I88" t="s">
        <v>472</v>
      </c>
      <c r="J88" s="2">
        <v>3508.54</v>
      </c>
    </row>
    <row r="89" spans="1:10" x14ac:dyDescent="0.25">
      <c r="A89" t="s">
        <v>2869</v>
      </c>
      <c r="B89" s="1">
        <v>41627</v>
      </c>
      <c r="C89" t="s">
        <v>7553</v>
      </c>
      <c r="D89">
        <v>1</v>
      </c>
      <c r="E89" t="s">
        <v>7554</v>
      </c>
      <c r="F89" t="s">
        <v>7431</v>
      </c>
      <c r="G89" t="s">
        <v>7432</v>
      </c>
      <c r="H89" t="s">
        <v>1401</v>
      </c>
      <c r="I89" t="s">
        <v>472</v>
      </c>
      <c r="J89" s="2">
        <v>38130.11</v>
      </c>
    </row>
    <row r="90" spans="1:10" x14ac:dyDescent="0.25">
      <c r="A90" t="s">
        <v>657</v>
      </c>
      <c r="B90" s="1">
        <v>41627</v>
      </c>
      <c r="C90" t="s">
        <v>7555</v>
      </c>
      <c r="D90">
        <v>1</v>
      </c>
      <c r="E90" t="s">
        <v>7556</v>
      </c>
      <c r="F90" t="s">
        <v>7431</v>
      </c>
      <c r="G90" t="s">
        <v>7432</v>
      </c>
      <c r="H90" t="s">
        <v>1401</v>
      </c>
      <c r="I90" t="s">
        <v>472</v>
      </c>
      <c r="J90" s="2">
        <v>23470.84</v>
      </c>
    </row>
    <row r="91" spans="1:10" x14ac:dyDescent="0.25">
      <c r="A91" t="s">
        <v>669</v>
      </c>
      <c r="B91" s="1">
        <v>41628</v>
      </c>
      <c r="C91" t="s">
        <v>7557</v>
      </c>
      <c r="D91">
        <v>1</v>
      </c>
      <c r="E91" t="s">
        <v>7558</v>
      </c>
      <c r="F91" t="s">
        <v>7431</v>
      </c>
      <c r="G91" t="s">
        <v>7432</v>
      </c>
      <c r="H91" t="s">
        <v>1401</v>
      </c>
      <c r="I91" t="s">
        <v>472</v>
      </c>
      <c r="J91" s="2">
        <v>17239.75</v>
      </c>
    </row>
    <row r="92" spans="1:10" x14ac:dyDescent="0.25">
      <c r="A92" t="s">
        <v>2310</v>
      </c>
      <c r="B92" s="1">
        <v>41634</v>
      </c>
      <c r="C92" t="s">
        <v>7615</v>
      </c>
      <c r="D92">
        <v>1</v>
      </c>
      <c r="E92" t="s">
        <v>7616</v>
      </c>
      <c r="F92" t="s">
        <v>7431</v>
      </c>
      <c r="G92" t="s">
        <v>7432</v>
      </c>
      <c r="H92" t="s">
        <v>1401</v>
      </c>
      <c r="I92" t="s">
        <v>472</v>
      </c>
      <c r="J92">
        <v>355.28</v>
      </c>
    </row>
    <row r="93" spans="1:10" x14ac:dyDescent="0.25">
      <c r="A93" t="s">
        <v>1888</v>
      </c>
      <c r="B93" s="1">
        <v>41635</v>
      </c>
      <c r="C93" t="s">
        <v>7631</v>
      </c>
      <c r="D93">
        <v>1</v>
      </c>
      <c r="E93" t="s">
        <v>7632</v>
      </c>
      <c r="F93" t="s">
        <v>7431</v>
      </c>
      <c r="G93" t="s">
        <v>7432</v>
      </c>
      <c r="H93" t="s">
        <v>1401</v>
      </c>
      <c r="I93" t="s">
        <v>472</v>
      </c>
      <c r="J93" s="2">
        <v>25530.37</v>
      </c>
    </row>
    <row r="94" spans="1:10" x14ac:dyDescent="0.25">
      <c r="A94" t="s">
        <v>713</v>
      </c>
      <c r="B94" s="1">
        <v>41635</v>
      </c>
      <c r="C94" t="s">
        <v>7633</v>
      </c>
      <c r="D94">
        <v>1</v>
      </c>
      <c r="E94" t="s">
        <v>7634</v>
      </c>
      <c r="F94" t="s">
        <v>7431</v>
      </c>
      <c r="G94" t="s">
        <v>7432</v>
      </c>
      <c r="H94" t="s">
        <v>1401</v>
      </c>
      <c r="I94" t="s">
        <v>472</v>
      </c>
      <c r="J94">
        <v>240.26</v>
      </c>
    </row>
    <row r="95" spans="1:10" x14ac:dyDescent="0.25">
      <c r="A95" t="s">
        <v>3745</v>
      </c>
      <c r="B95" s="1">
        <v>41635</v>
      </c>
      <c r="C95" t="s">
        <v>7635</v>
      </c>
      <c r="D95">
        <v>1</v>
      </c>
      <c r="E95" t="s">
        <v>7636</v>
      </c>
      <c r="F95" t="s">
        <v>7431</v>
      </c>
      <c r="G95" t="s">
        <v>7432</v>
      </c>
      <c r="H95" t="s">
        <v>1401</v>
      </c>
      <c r="I95" t="s">
        <v>472</v>
      </c>
      <c r="J95" s="2">
        <v>12485.37</v>
      </c>
    </row>
    <row r="96" spans="1:10" x14ac:dyDescent="0.25">
      <c r="A96" t="s">
        <v>1927</v>
      </c>
      <c r="B96" s="1">
        <v>41639</v>
      </c>
      <c r="C96" t="s">
        <v>7671</v>
      </c>
      <c r="D96">
        <v>1</v>
      </c>
      <c r="E96" t="s">
        <v>7672</v>
      </c>
      <c r="F96" t="s">
        <v>7431</v>
      </c>
      <c r="G96" t="s">
        <v>7432</v>
      </c>
      <c r="H96" t="s">
        <v>1401</v>
      </c>
      <c r="I96" t="s">
        <v>472</v>
      </c>
      <c r="J96">
        <v>231.77</v>
      </c>
    </row>
    <row r="97" spans="1:10" x14ac:dyDescent="0.25">
      <c r="A97" t="s">
        <v>2377</v>
      </c>
      <c r="B97" s="1">
        <v>41639</v>
      </c>
      <c r="C97" t="s">
        <v>7697</v>
      </c>
      <c r="D97">
        <v>1</v>
      </c>
      <c r="E97" t="s">
        <v>7698</v>
      </c>
      <c r="F97" t="s">
        <v>7455</v>
      </c>
      <c r="G97" t="s">
        <v>7456</v>
      </c>
      <c r="H97" t="s">
        <v>1401</v>
      </c>
      <c r="I97" t="s">
        <v>472</v>
      </c>
      <c r="J97" s="2">
        <v>5062.83</v>
      </c>
    </row>
    <row r="98" spans="1:10" x14ac:dyDescent="0.25">
      <c r="A98" t="s">
        <v>7263</v>
      </c>
      <c r="B98" s="1">
        <v>41639</v>
      </c>
      <c r="C98">
        <v>9515</v>
      </c>
      <c r="D98">
        <v>1</v>
      </c>
      <c r="E98" t="s">
        <v>7264</v>
      </c>
      <c r="F98" t="s">
        <v>6803</v>
      </c>
      <c r="G98" t="s">
        <v>6804</v>
      </c>
      <c r="H98" t="s">
        <v>1410</v>
      </c>
      <c r="I98" t="s">
        <v>7265</v>
      </c>
      <c r="J98">
        <v>8.5500000000000007</v>
      </c>
    </row>
    <row r="99" spans="1:10" x14ac:dyDescent="0.25">
      <c r="A99" t="s">
        <v>7173</v>
      </c>
      <c r="B99" s="1">
        <v>41639</v>
      </c>
      <c r="C99" t="s">
        <v>7174</v>
      </c>
      <c r="D99">
        <v>1</v>
      </c>
      <c r="E99" t="s">
        <v>7175</v>
      </c>
      <c r="F99" t="s">
        <v>6803</v>
      </c>
      <c r="G99" t="s">
        <v>6804</v>
      </c>
      <c r="H99" t="s">
        <v>1410</v>
      </c>
      <c r="I99" t="s">
        <v>344</v>
      </c>
      <c r="J99">
        <v>133.66</v>
      </c>
    </row>
    <row r="100" spans="1:10" x14ac:dyDescent="0.25">
      <c r="A100" t="s">
        <v>7266</v>
      </c>
      <c r="B100" s="1">
        <v>41639</v>
      </c>
      <c r="C100">
        <v>9516</v>
      </c>
      <c r="D100">
        <v>1</v>
      </c>
      <c r="E100" t="s">
        <v>7267</v>
      </c>
      <c r="F100" t="s">
        <v>6803</v>
      </c>
      <c r="G100" t="s">
        <v>6804</v>
      </c>
      <c r="H100" t="s">
        <v>1410</v>
      </c>
      <c r="I100" t="s">
        <v>344</v>
      </c>
      <c r="J100">
        <v>62.23</v>
      </c>
    </row>
    <row r="101" spans="1:10" x14ac:dyDescent="0.25">
      <c r="A101" t="s">
        <v>607</v>
      </c>
      <c r="B101" s="1">
        <v>41625</v>
      </c>
      <c r="C101" t="s">
        <v>7522</v>
      </c>
      <c r="D101">
        <v>1</v>
      </c>
      <c r="E101" t="s">
        <v>7523</v>
      </c>
      <c r="F101" t="s">
        <v>7431</v>
      </c>
      <c r="G101" t="s">
        <v>7432</v>
      </c>
      <c r="H101" t="s">
        <v>1401</v>
      </c>
      <c r="I101" t="s">
        <v>7524</v>
      </c>
      <c r="J101" s="2">
        <v>11344.83</v>
      </c>
    </row>
    <row r="102" spans="1:10" x14ac:dyDescent="0.25">
      <c r="A102" t="s">
        <v>3268</v>
      </c>
      <c r="B102" s="1">
        <v>41638</v>
      </c>
      <c r="C102" t="s">
        <v>6971</v>
      </c>
      <c r="D102">
        <v>1</v>
      </c>
      <c r="E102" t="s">
        <v>6972</v>
      </c>
      <c r="F102" t="s">
        <v>6711</v>
      </c>
      <c r="G102" t="s">
        <v>6712</v>
      </c>
      <c r="H102" t="s">
        <v>1361</v>
      </c>
      <c r="I102" t="s">
        <v>6973</v>
      </c>
      <c r="J102" s="2">
        <v>35998.9</v>
      </c>
    </row>
    <row r="103" spans="1:10" x14ac:dyDescent="0.25">
      <c r="A103" t="s">
        <v>3275</v>
      </c>
      <c r="B103" s="1">
        <v>41638</v>
      </c>
      <c r="C103" t="s">
        <v>6974</v>
      </c>
      <c r="D103">
        <v>1</v>
      </c>
      <c r="E103" t="s">
        <v>6975</v>
      </c>
      <c r="F103" t="s">
        <v>6711</v>
      </c>
      <c r="G103" t="s">
        <v>6712</v>
      </c>
      <c r="H103" t="s">
        <v>1361</v>
      </c>
      <c r="I103" t="s">
        <v>1545</v>
      </c>
      <c r="J103" s="2">
        <v>27137.31</v>
      </c>
    </row>
    <row r="104" spans="1:10" x14ac:dyDescent="0.25">
      <c r="A104" t="s">
        <v>3403</v>
      </c>
      <c r="B104" s="1">
        <v>41639</v>
      </c>
      <c r="C104" t="s">
        <v>7009</v>
      </c>
      <c r="D104">
        <v>1</v>
      </c>
      <c r="E104" t="s">
        <v>7010</v>
      </c>
      <c r="F104" t="s">
        <v>6711</v>
      </c>
      <c r="G104" t="s">
        <v>6712</v>
      </c>
      <c r="H104" t="s">
        <v>1361</v>
      </c>
      <c r="I104" t="s">
        <v>3047</v>
      </c>
      <c r="J104" s="2">
        <v>41586.57</v>
      </c>
    </row>
    <row r="105" spans="1:10" x14ac:dyDescent="0.25">
      <c r="A105" t="s">
        <v>506</v>
      </c>
      <c r="B105" s="1">
        <v>41614</v>
      </c>
      <c r="C105" t="s">
        <v>7447</v>
      </c>
      <c r="D105">
        <v>1</v>
      </c>
      <c r="E105" t="s">
        <v>7448</v>
      </c>
      <c r="F105" t="s">
        <v>7431</v>
      </c>
      <c r="G105" t="s">
        <v>7432</v>
      </c>
      <c r="H105" t="s">
        <v>1401</v>
      </c>
      <c r="I105" t="s">
        <v>517</v>
      </c>
      <c r="J105">
        <v>994.72</v>
      </c>
    </row>
    <row r="106" spans="1:10" x14ac:dyDescent="0.25">
      <c r="A106" t="s">
        <v>636</v>
      </c>
      <c r="B106" s="1">
        <v>41626</v>
      </c>
      <c r="C106" t="s">
        <v>7540</v>
      </c>
      <c r="D106">
        <v>1</v>
      </c>
      <c r="E106" t="s">
        <v>7541</v>
      </c>
      <c r="F106" t="s">
        <v>7431</v>
      </c>
      <c r="G106" t="s">
        <v>7432</v>
      </c>
      <c r="H106" t="s">
        <v>1401</v>
      </c>
      <c r="I106" t="s">
        <v>517</v>
      </c>
      <c r="J106">
        <v>717.6</v>
      </c>
    </row>
    <row r="107" spans="1:10" x14ac:dyDescent="0.25">
      <c r="A107" t="s">
        <v>6835</v>
      </c>
      <c r="B107" s="1">
        <v>41626</v>
      </c>
      <c r="C107" t="s">
        <v>6836</v>
      </c>
      <c r="D107">
        <v>1</v>
      </c>
      <c r="E107" t="s">
        <v>6837</v>
      </c>
      <c r="F107" t="s">
        <v>6711</v>
      </c>
      <c r="G107" t="s">
        <v>6712</v>
      </c>
      <c r="H107" t="s">
        <v>1361</v>
      </c>
      <c r="I107" t="s">
        <v>6838</v>
      </c>
      <c r="J107" s="2">
        <v>41449.11</v>
      </c>
    </row>
    <row r="108" spans="1:10" x14ac:dyDescent="0.25">
      <c r="A108" t="s">
        <v>6896</v>
      </c>
      <c r="B108" s="1">
        <v>41634</v>
      </c>
      <c r="C108" t="s">
        <v>6897</v>
      </c>
      <c r="D108">
        <v>1</v>
      </c>
      <c r="E108" t="s">
        <v>6898</v>
      </c>
      <c r="F108" t="s">
        <v>6711</v>
      </c>
      <c r="G108" t="s">
        <v>6712</v>
      </c>
      <c r="H108" t="s">
        <v>1361</v>
      </c>
      <c r="I108" t="s">
        <v>6899</v>
      </c>
      <c r="J108" s="2">
        <v>49511.6</v>
      </c>
    </row>
    <row r="109" spans="1:10" x14ac:dyDescent="0.25">
      <c r="A109" t="s">
        <v>503</v>
      </c>
      <c r="B109" s="1">
        <v>41613</v>
      </c>
      <c r="C109" t="s">
        <v>7441</v>
      </c>
      <c r="D109">
        <v>1</v>
      </c>
      <c r="E109" t="s">
        <v>7442</v>
      </c>
      <c r="F109" t="s">
        <v>7431</v>
      </c>
      <c r="G109" t="s">
        <v>7432</v>
      </c>
      <c r="H109" t="s">
        <v>1401</v>
      </c>
      <c r="I109" t="s">
        <v>511</v>
      </c>
      <c r="J109" s="2">
        <v>7648</v>
      </c>
    </row>
    <row r="110" spans="1:10" x14ac:dyDescent="0.25">
      <c r="A110" t="s">
        <v>557</v>
      </c>
      <c r="B110" s="1">
        <v>41617</v>
      </c>
      <c r="C110" t="s">
        <v>7472</v>
      </c>
      <c r="D110">
        <v>1</v>
      </c>
      <c r="E110" t="s">
        <v>7473</v>
      </c>
      <c r="F110" t="s">
        <v>7455</v>
      </c>
      <c r="G110" t="s">
        <v>7456</v>
      </c>
      <c r="H110" t="s">
        <v>1401</v>
      </c>
      <c r="I110" t="s">
        <v>511</v>
      </c>
      <c r="J110">
        <v>788.8</v>
      </c>
    </row>
    <row r="111" spans="1:10" x14ac:dyDescent="0.25">
      <c r="A111" t="s">
        <v>682</v>
      </c>
      <c r="B111" s="1">
        <v>41631</v>
      </c>
      <c r="C111" t="s">
        <v>7589</v>
      </c>
      <c r="D111">
        <v>1</v>
      </c>
      <c r="E111" t="s">
        <v>7590</v>
      </c>
      <c r="F111" t="s">
        <v>7455</v>
      </c>
      <c r="G111" t="s">
        <v>7456</v>
      </c>
      <c r="H111" t="s">
        <v>1401</v>
      </c>
      <c r="I111" t="s">
        <v>511</v>
      </c>
      <c r="J111">
        <v>720</v>
      </c>
    </row>
    <row r="112" spans="1:10" x14ac:dyDescent="0.25">
      <c r="A112" t="s">
        <v>724</v>
      </c>
      <c r="B112" s="1">
        <v>41638</v>
      </c>
      <c r="C112" t="s">
        <v>7644</v>
      </c>
      <c r="D112">
        <v>1</v>
      </c>
      <c r="E112" t="s">
        <v>7645</v>
      </c>
      <c r="F112" t="s">
        <v>7455</v>
      </c>
      <c r="G112" t="s">
        <v>7456</v>
      </c>
      <c r="H112" t="s">
        <v>1401</v>
      </c>
      <c r="I112" t="s">
        <v>511</v>
      </c>
      <c r="J112" s="2">
        <v>5559.2</v>
      </c>
    </row>
    <row r="113" spans="1:10" x14ac:dyDescent="0.25">
      <c r="A113" t="s">
        <v>2375</v>
      </c>
      <c r="B113" s="1">
        <v>41639</v>
      </c>
      <c r="C113" t="s">
        <v>7691</v>
      </c>
      <c r="D113">
        <v>1</v>
      </c>
      <c r="E113" t="s">
        <v>7692</v>
      </c>
      <c r="F113" t="s">
        <v>7455</v>
      </c>
      <c r="G113" t="s">
        <v>7456</v>
      </c>
      <c r="H113" t="s">
        <v>1401</v>
      </c>
      <c r="I113" t="s">
        <v>511</v>
      </c>
      <c r="J113">
        <v>720</v>
      </c>
    </row>
    <row r="114" spans="1:10" x14ac:dyDescent="0.25">
      <c r="A114" t="s">
        <v>1265</v>
      </c>
      <c r="B114" s="1">
        <v>41631</v>
      </c>
      <c r="C114" t="s">
        <v>7573</v>
      </c>
      <c r="D114">
        <v>1</v>
      </c>
      <c r="E114" t="s">
        <v>7574</v>
      </c>
      <c r="F114" t="s">
        <v>7455</v>
      </c>
      <c r="G114" t="s">
        <v>7456</v>
      </c>
      <c r="H114" t="s">
        <v>1401</v>
      </c>
      <c r="I114" t="s">
        <v>619</v>
      </c>
      <c r="J114">
        <v>352.08</v>
      </c>
    </row>
    <row r="115" spans="1:10" x14ac:dyDescent="0.25">
      <c r="A115" t="s">
        <v>1935</v>
      </c>
      <c r="B115" s="1">
        <v>41639</v>
      </c>
      <c r="C115" t="s">
        <v>7679</v>
      </c>
      <c r="D115">
        <v>1</v>
      </c>
      <c r="E115" t="s">
        <v>7680</v>
      </c>
      <c r="F115" t="s">
        <v>7455</v>
      </c>
      <c r="G115" t="s">
        <v>7456</v>
      </c>
      <c r="H115" t="s">
        <v>1401</v>
      </c>
      <c r="I115" t="s">
        <v>619</v>
      </c>
      <c r="J115">
        <v>73.599999999999994</v>
      </c>
    </row>
    <row r="116" spans="1:10" x14ac:dyDescent="0.25">
      <c r="A116" t="s">
        <v>4321</v>
      </c>
      <c r="B116" s="1">
        <v>41631</v>
      </c>
      <c r="C116" t="s">
        <v>7561</v>
      </c>
      <c r="D116">
        <v>1</v>
      </c>
      <c r="E116" t="s">
        <v>7562</v>
      </c>
      <c r="F116" t="s">
        <v>7431</v>
      </c>
      <c r="G116" t="s">
        <v>7432</v>
      </c>
      <c r="H116" t="s">
        <v>1401</v>
      </c>
      <c r="I116" t="s">
        <v>5710</v>
      </c>
      <c r="J116" s="2">
        <v>5582.4</v>
      </c>
    </row>
    <row r="117" spans="1:10" x14ac:dyDescent="0.25">
      <c r="A117" t="s">
        <v>7248</v>
      </c>
      <c r="B117" s="1">
        <v>41639</v>
      </c>
      <c r="C117">
        <v>9505</v>
      </c>
      <c r="D117">
        <v>1</v>
      </c>
      <c r="E117" t="s">
        <v>7249</v>
      </c>
      <c r="F117" t="s">
        <v>6803</v>
      </c>
      <c r="G117" t="s">
        <v>6804</v>
      </c>
      <c r="H117" t="s">
        <v>1410</v>
      </c>
      <c r="I117" t="s">
        <v>350</v>
      </c>
      <c r="J117">
        <v>27.59</v>
      </c>
    </row>
    <row r="118" spans="1:10" x14ac:dyDescent="0.25">
      <c r="A118" t="s">
        <v>6913</v>
      </c>
      <c r="B118" s="1">
        <v>41635</v>
      </c>
      <c r="C118">
        <v>9444</v>
      </c>
      <c r="D118">
        <v>1</v>
      </c>
      <c r="E118" t="s">
        <v>6914</v>
      </c>
      <c r="F118" t="s">
        <v>6803</v>
      </c>
      <c r="G118" t="s">
        <v>6804</v>
      </c>
      <c r="H118" t="s">
        <v>3087</v>
      </c>
      <c r="I118" t="s">
        <v>330</v>
      </c>
      <c r="J118">
        <v>25.16</v>
      </c>
    </row>
    <row r="119" spans="1:10" x14ac:dyDescent="0.25">
      <c r="A119" t="s">
        <v>1862</v>
      </c>
      <c r="B119" s="1">
        <v>41631</v>
      </c>
      <c r="C119" t="s">
        <v>7580</v>
      </c>
      <c r="D119">
        <v>1</v>
      </c>
      <c r="E119" t="s">
        <v>7581</v>
      </c>
      <c r="F119" t="s">
        <v>7431</v>
      </c>
      <c r="G119" t="s">
        <v>7432</v>
      </c>
      <c r="H119" t="s">
        <v>1401</v>
      </c>
      <c r="I119" t="s">
        <v>7582</v>
      </c>
      <c r="J119">
        <v>265.16000000000003</v>
      </c>
    </row>
    <row r="120" spans="1:10" x14ac:dyDescent="0.25">
      <c r="A120" t="s">
        <v>7725</v>
      </c>
      <c r="B120" s="1">
        <v>41615</v>
      </c>
      <c r="C120" t="s">
        <v>7726</v>
      </c>
      <c r="D120">
        <v>1</v>
      </c>
      <c r="E120" t="s">
        <v>7727</v>
      </c>
      <c r="F120" t="s">
        <v>6803</v>
      </c>
      <c r="G120" t="s">
        <v>7728</v>
      </c>
      <c r="H120" t="s">
        <v>3087</v>
      </c>
      <c r="I120" t="s">
        <v>7729</v>
      </c>
      <c r="J120">
        <v>49.93</v>
      </c>
    </row>
    <row r="121" spans="1:10" x14ac:dyDescent="0.25">
      <c r="A121" t="s">
        <v>7725</v>
      </c>
      <c r="B121" s="1">
        <v>41615</v>
      </c>
      <c r="C121" t="s">
        <v>7726</v>
      </c>
      <c r="D121">
        <v>1</v>
      </c>
      <c r="E121" t="s">
        <v>7727</v>
      </c>
      <c r="F121" t="s">
        <v>6803</v>
      </c>
      <c r="G121" t="s">
        <v>7728</v>
      </c>
      <c r="H121" t="s">
        <v>3087</v>
      </c>
      <c r="I121" t="s">
        <v>7729</v>
      </c>
      <c r="J121">
        <v>108.07</v>
      </c>
    </row>
    <row r="122" spans="1:10" x14ac:dyDescent="0.25">
      <c r="A122" t="s">
        <v>7725</v>
      </c>
      <c r="B122" s="1">
        <v>41615</v>
      </c>
      <c r="C122" t="s">
        <v>7726</v>
      </c>
      <c r="D122">
        <v>1</v>
      </c>
      <c r="E122" t="s">
        <v>7727</v>
      </c>
      <c r="F122" t="s">
        <v>6803</v>
      </c>
      <c r="G122" t="s">
        <v>7728</v>
      </c>
      <c r="H122" t="s">
        <v>3087</v>
      </c>
      <c r="I122" t="s">
        <v>7729</v>
      </c>
      <c r="J122">
        <v>171.11</v>
      </c>
    </row>
    <row r="123" spans="1:10" x14ac:dyDescent="0.25">
      <c r="A123" t="s">
        <v>7738</v>
      </c>
      <c r="B123" s="1">
        <v>41639</v>
      </c>
      <c r="C123" t="s">
        <v>7739</v>
      </c>
      <c r="D123">
        <v>1</v>
      </c>
      <c r="E123" t="s">
        <v>7740</v>
      </c>
      <c r="F123" t="s">
        <v>6803</v>
      </c>
      <c r="G123" t="s">
        <v>7728</v>
      </c>
      <c r="H123" t="s">
        <v>1410</v>
      </c>
      <c r="I123" t="s">
        <v>7741</v>
      </c>
      <c r="J123">
        <v>81.819999999999993</v>
      </c>
    </row>
    <row r="124" spans="1:10" x14ac:dyDescent="0.25">
      <c r="A124" t="s">
        <v>7734</v>
      </c>
      <c r="B124" s="1">
        <v>41639</v>
      </c>
      <c r="C124" t="s">
        <v>7735</v>
      </c>
      <c r="D124">
        <v>1</v>
      </c>
      <c r="E124" t="s">
        <v>7736</v>
      </c>
      <c r="F124" t="s">
        <v>6803</v>
      </c>
      <c r="G124" t="s">
        <v>7728</v>
      </c>
      <c r="H124" t="s">
        <v>3087</v>
      </c>
      <c r="I124" t="s">
        <v>7737</v>
      </c>
      <c r="J124">
        <v>123.14</v>
      </c>
    </row>
    <row r="125" spans="1:10" x14ac:dyDescent="0.25">
      <c r="A125" t="s">
        <v>6850</v>
      </c>
      <c r="B125" s="1">
        <v>41627</v>
      </c>
      <c r="C125" t="s">
        <v>6851</v>
      </c>
      <c r="D125">
        <v>1</v>
      </c>
      <c r="E125" t="s">
        <v>6852</v>
      </c>
      <c r="F125" t="s">
        <v>6711</v>
      </c>
      <c r="G125" t="s">
        <v>6712</v>
      </c>
      <c r="H125" t="s">
        <v>1361</v>
      </c>
      <c r="I125" t="s">
        <v>6853</v>
      </c>
      <c r="J125" s="2">
        <v>29057.18</v>
      </c>
    </row>
    <row r="126" spans="1:10" x14ac:dyDescent="0.25">
      <c r="A126" t="s">
        <v>4473</v>
      </c>
      <c r="B126" s="1">
        <v>41624</v>
      </c>
      <c r="C126" t="s">
        <v>6808</v>
      </c>
      <c r="D126">
        <v>1</v>
      </c>
      <c r="E126" t="s">
        <v>6809</v>
      </c>
      <c r="F126" t="s">
        <v>6711</v>
      </c>
      <c r="G126" t="s">
        <v>6712</v>
      </c>
      <c r="H126" t="s">
        <v>1361</v>
      </c>
      <c r="I126" t="s">
        <v>3092</v>
      </c>
      <c r="J126" s="2">
        <v>41449.11</v>
      </c>
    </row>
    <row r="127" spans="1:10" x14ac:dyDescent="0.25">
      <c r="A127" t="s">
        <v>674</v>
      </c>
      <c r="B127" s="1">
        <v>41631</v>
      </c>
      <c r="C127" t="s">
        <v>7575</v>
      </c>
      <c r="D127">
        <v>1</v>
      </c>
      <c r="E127" t="s">
        <v>7576</v>
      </c>
      <c r="F127" t="s">
        <v>7455</v>
      </c>
      <c r="G127" t="s">
        <v>7456</v>
      </c>
      <c r="H127" t="s">
        <v>1401</v>
      </c>
      <c r="I127" t="s">
        <v>567</v>
      </c>
      <c r="J127" s="2">
        <v>3916.96</v>
      </c>
    </row>
    <row r="128" spans="1:10" x14ac:dyDescent="0.25">
      <c r="A128" t="s">
        <v>5810</v>
      </c>
      <c r="B128" s="1">
        <v>41639</v>
      </c>
      <c r="C128" t="s">
        <v>7695</v>
      </c>
      <c r="D128">
        <v>1</v>
      </c>
      <c r="E128" t="s">
        <v>7696</v>
      </c>
      <c r="F128" t="s">
        <v>7455</v>
      </c>
      <c r="G128" t="s">
        <v>7456</v>
      </c>
      <c r="H128" t="s">
        <v>1401</v>
      </c>
      <c r="I128" t="s">
        <v>567</v>
      </c>
      <c r="J128" s="2">
        <v>2578.67</v>
      </c>
    </row>
    <row r="129" spans="1:10" x14ac:dyDescent="0.25">
      <c r="A129" t="s">
        <v>3243</v>
      </c>
      <c r="B129" s="1">
        <v>41635</v>
      </c>
      <c r="C129">
        <v>9456</v>
      </c>
      <c r="D129">
        <v>1</v>
      </c>
      <c r="E129" t="s">
        <v>6929</v>
      </c>
      <c r="F129" t="s">
        <v>6803</v>
      </c>
      <c r="G129" t="s">
        <v>6804</v>
      </c>
      <c r="H129" t="s">
        <v>3087</v>
      </c>
      <c r="I129" t="s">
        <v>6930</v>
      </c>
      <c r="J129">
        <v>101.18</v>
      </c>
    </row>
    <row r="130" spans="1:10" x14ac:dyDescent="0.25">
      <c r="A130" t="s">
        <v>7268</v>
      </c>
      <c r="B130" s="1">
        <v>41639</v>
      </c>
      <c r="C130">
        <v>9517</v>
      </c>
      <c r="D130">
        <v>1</v>
      </c>
      <c r="E130" t="s">
        <v>7269</v>
      </c>
      <c r="F130" t="s">
        <v>6803</v>
      </c>
      <c r="G130" t="s">
        <v>6804</v>
      </c>
      <c r="H130" t="s">
        <v>1410</v>
      </c>
      <c r="I130" t="s">
        <v>4593</v>
      </c>
      <c r="J130">
        <v>16.440000000000001</v>
      </c>
    </row>
    <row r="131" spans="1:10" x14ac:dyDescent="0.25">
      <c r="A131" t="s">
        <v>7272</v>
      </c>
      <c r="B131" s="1">
        <v>41639</v>
      </c>
      <c r="C131">
        <v>9519</v>
      </c>
      <c r="D131">
        <v>1</v>
      </c>
      <c r="E131" t="s">
        <v>7273</v>
      </c>
      <c r="F131" t="s">
        <v>6803</v>
      </c>
      <c r="G131" t="s">
        <v>6804</v>
      </c>
      <c r="H131" t="s">
        <v>1410</v>
      </c>
      <c r="I131" t="s">
        <v>4593</v>
      </c>
      <c r="J131">
        <v>70.13</v>
      </c>
    </row>
    <row r="132" spans="1:10" x14ac:dyDescent="0.25">
      <c r="A132" t="s">
        <v>7237</v>
      </c>
      <c r="B132" s="1">
        <v>41639</v>
      </c>
      <c r="C132">
        <v>9497</v>
      </c>
      <c r="D132">
        <v>1</v>
      </c>
      <c r="E132" t="s">
        <v>7238</v>
      </c>
      <c r="F132" t="s">
        <v>6803</v>
      </c>
      <c r="G132" t="s">
        <v>6804</v>
      </c>
      <c r="H132" t="s">
        <v>1410</v>
      </c>
      <c r="I132" t="s">
        <v>393</v>
      </c>
      <c r="J132">
        <v>54.4</v>
      </c>
    </row>
    <row r="133" spans="1:10" x14ac:dyDescent="0.25">
      <c r="A133" t="s">
        <v>7239</v>
      </c>
      <c r="B133" s="1">
        <v>41639</v>
      </c>
      <c r="C133">
        <v>9498</v>
      </c>
      <c r="D133">
        <v>1</v>
      </c>
      <c r="E133" t="s">
        <v>7240</v>
      </c>
      <c r="F133" t="s">
        <v>6803</v>
      </c>
      <c r="G133" t="s">
        <v>6804</v>
      </c>
      <c r="H133" t="s">
        <v>1410</v>
      </c>
      <c r="I133" t="s">
        <v>393</v>
      </c>
      <c r="J133">
        <v>23.04</v>
      </c>
    </row>
    <row r="134" spans="1:10" x14ac:dyDescent="0.25">
      <c r="A134" t="s">
        <v>7270</v>
      </c>
      <c r="B134" s="1">
        <v>41639</v>
      </c>
      <c r="C134">
        <v>9518</v>
      </c>
      <c r="D134">
        <v>1</v>
      </c>
      <c r="E134" t="s">
        <v>7271</v>
      </c>
      <c r="F134" t="s">
        <v>6803</v>
      </c>
      <c r="G134" t="s">
        <v>6804</v>
      </c>
      <c r="H134" t="s">
        <v>1410</v>
      </c>
      <c r="I134" t="s">
        <v>393</v>
      </c>
      <c r="J134">
        <v>17.02</v>
      </c>
    </row>
    <row r="135" spans="1:10" x14ac:dyDescent="0.25">
      <c r="A135" t="s">
        <v>645</v>
      </c>
      <c r="B135" s="1">
        <v>41626</v>
      </c>
      <c r="C135" t="s">
        <v>7549</v>
      </c>
      <c r="D135">
        <v>1</v>
      </c>
      <c r="E135" t="s">
        <v>7550</v>
      </c>
      <c r="F135" t="s">
        <v>7431</v>
      </c>
      <c r="G135" t="s">
        <v>7432</v>
      </c>
      <c r="H135" t="s">
        <v>1401</v>
      </c>
      <c r="I135" t="s">
        <v>502</v>
      </c>
      <c r="J135" s="2">
        <v>1660.7</v>
      </c>
    </row>
    <row r="136" spans="1:10" x14ac:dyDescent="0.25">
      <c r="A136" t="s">
        <v>470</v>
      </c>
      <c r="B136" s="1">
        <v>41610</v>
      </c>
      <c r="C136" t="s">
        <v>7429</v>
      </c>
      <c r="D136">
        <v>1</v>
      </c>
      <c r="E136" t="s">
        <v>7430</v>
      </c>
      <c r="F136" t="s">
        <v>7431</v>
      </c>
      <c r="G136" t="s">
        <v>7432</v>
      </c>
      <c r="H136" t="s">
        <v>1401</v>
      </c>
      <c r="I136" t="s">
        <v>475</v>
      </c>
      <c r="J136" s="8">
        <v>425.38</v>
      </c>
    </row>
    <row r="137" spans="1:10" x14ac:dyDescent="0.25">
      <c r="A137" t="s">
        <v>1278</v>
      </c>
      <c r="B137" s="1">
        <v>41631</v>
      </c>
      <c r="C137" t="s">
        <v>7601</v>
      </c>
      <c r="D137">
        <v>1</v>
      </c>
      <c r="E137" t="s">
        <v>7602</v>
      </c>
      <c r="F137" t="s">
        <v>7455</v>
      </c>
      <c r="G137" t="s">
        <v>7456</v>
      </c>
      <c r="H137" t="s">
        <v>1401</v>
      </c>
      <c r="I137" t="s">
        <v>5621</v>
      </c>
      <c r="J137" s="2">
        <v>1712</v>
      </c>
    </row>
    <row r="138" spans="1:10" x14ac:dyDescent="0.25">
      <c r="A138" t="s">
        <v>4513</v>
      </c>
      <c r="B138" s="1">
        <v>41626</v>
      </c>
      <c r="C138" t="s">
        <v>6839</v>
      </c>
      <c r="D138">
        <v>1</v>
      </c>
      <c r="E138" t="s">
        <v>6840</v>
      </c>
      <c r="F138" t="s">
        <v>6711</v>
      </c>
      <c r="G138" t="s">
        <v>6712</v>
      </c>
      <c r="H138" t="s">
        <v>1361</v>
      </c>
      <c r="I138" t="s">
        <v>2063</v>
      </c>
      <c r="J138" s="2">
        <v>34791.050000000003</v>
      </c>
    </row>
    <row r="139" spans="1:10" x14ac:dyDescent="0.25">
      <c r="A139" t="s">
        <v>2259</v>
      </c>
      <c r="B139" s="1">
        <v>41617</v>
      </c>
      <c r="C139" t="s">
        <v>7468</v>
      </c>
      <c r="D139">
        <v>1</v>
      </c>
      <c r="E139" t="s">
        <v>7469</v>
      </c>
      <c r="F139" t="s">
        <v>7455</v>
      </c>
      <c r="G139" t="s">
        <v>7456</v>
      </c>
      <c r="H139" t="s">
        <v>1401</v>
      </c>
      <c r="I139" t="s">
        <v>1214</v>
      </c>
      <c r="J139">
        <v>567.49</v>
      </c>
    </row>
    <row r="140" spans="1:10" x14ac:dyDescent="0.25">
      <c r="A140" t="s">
        <v>737</v>
      </c>
      <c r="B140" s="1">
        <v>41638</v>
      </c>
      <c r="C140" t="s">
        <v>7652</v>
      </c>
      <c r="D140">
        <v>1</v>
      </c>
      <c r="E140" t="s">
        <v>7653</v>
      </c>
      <c r="F140" t="s">
        <v>7455</v>
      </c>
      <c r="G140" t="s">
        <v>7456</v>
      </c>
      <c r="H140" t="s">
        <v>1401</v>
      </c>
      <c r="I140" t="s">
        <v>1214</v>
      </c>
      <c r="J140">
        <v>133.76</v>
      </c>
    </row>
    <row r="141" spans="1:10" x14ac:dyDescent="0.25">
      <c r="A141" t="s">
        <v>1937</v>
      </c>
      <c r="B141" s="1">
        <v>41639</v>
      </c>
      <c r="C141" t="s">
        <v>7681</v>
      </c>
      <c r="D141">
        <v>1</v>
      </c>
      <c r="E141" t="s">
        <v>7682</v>
      </c>
      <c r="F141" t="s">
        <v>7455</v>
      </c>
      <c r="G141" t="s">
        <v>7456</v>
      </c>
      <c r="H141" t="s">
        <v>1401</v>
      </c>
      <c r="I141" t="s">
        <v>1214</v>
      </c>
      <c r="J141">
        <v>438.13</v>
      </c>
    </row>
    <row r="142" spans="1:10" x14ac:dyDescent="0.25">
      <c r="A142" t="s">
        <v>7227</v>
      </c>
      <c r="B142" s="1">
        <v>41639</v>
      </c>
      <c r="C142">
        <v>9490</v>
      </c>
      <c r="D142">
        <v>1</v>
      </c>
      <c r="E142" t="s">
        <v>7228</v>
      </c>
      <c r="F142" t="s">
        <v>6803</v>
      </c>
      <c r="G142" t="s">
        <v>6804</v>
      </c>
      <c r="H142" t="s">
        <v>1410</v>
      </c>
      <c r="I142" t="s">
        <v>7229</v>
      </c>
      <c r="J142">
        <v>3.92</v>
      </c>
    </row>
    <row r="143" spans="1:10" x14ac:dyDescent="0.25">
      <c r="A143" t="s">
        <v>671</v>
      </c>
      <c r="B143" s="1">
        <v>41631</v>
      </c>
      <c r="C143" t="s">
        <v>7571</v>
      </c>
      <c r="D143">
        <v>1</v>
      </c>
      <c r="E143" t="s">
        <v>7572</v>
      </c>
      <c r="F143" t="s">
        <v>7455</v>
      </c>
      <c r="G143" t="s">
        <v>7456</v>
      </c>
      <c r="H143" t="s">
        <v>1401</v>
      </c>
      <c r="I143" t="s">
        <v>1232</v>
      </c>
      <c r="J143">
        <v>248</v>
      </c>
    </row>
    <row r="144" spans="1:10" x14ac:dyDescent="0.25">
      <c r="A144" t="s">
        <v>2549</v>
      </c>
      <c r="B144" s="1">
        <v>41635</v>
      </c>
      <c r="C144">
        <v>9450</v>
      </c>
      <c r="D144">
        <v>1</v>
      </c>
      <c r="E144" t="s">
        <v>6923</v>
      </c>
      <c r="F144" t="s">
        <v>6803</v>
      </c>
      <c r="G144" t="s">
        <v>6804</v>
      </c>
      <c r="H144" t="s">
        <v>3087</v>
      </c>
      <c r="I144" t="s">
        <v>6376</v>
      </c>
      <c r="J144">
        <v>55.17</v>
      </c>
    </row>
    <row r="145" spans="1:10" x14ac:dyDescent="0.25">
      <c r="A145" t="s">
        <v>7209</v>
      </c>
      <c r="B145" s="1">
        <v>41639</v>
      </c>
      <c r="C145">
        <v>9480</v>
      </c>
      <c r="D145">
        <v>1</v>
      </c>
      <c r="E145" t="s">
        <v>7210</v>
      </c>
      <c r="F145" t="s">
        <v>6803</v>
      </c>
      <c r="G145" t="s">
        <v>6804</v>
      </c>
      <c r="H145" t="s">
        <v>1410</v>
      </c>
      <c r="I145" t="s">
        <v>6376</v>
      </c>
      <c r="J145">
        <v>55.17</v>
      </c>
    </row>
    <row r="146" spans="1:10" x14ac:dyDescent="0.25">
      <c r="A146" t="s">
        <v>7259</v>
      </c>
      <c r="B146" s="1">
        <v>41639</v>
      </c>
      <c r="C146">
        <v>9513</v>
      </c>
      <c r="D146">
        <v>1</v>
      </c>
      <c r="E146" t="s">
        <v>7260</v>
      </c>
      <c r="F146" t="s">
        <v>6803</v>
      </c>
      <c r="G146" t="s">
        <v>6804</v>
      </c>
      <c r="H146" t="s">
        <v>1410</v>
      </c>
      <c r="I146" t="s">
        <v>6376</v>
      </c>
      <c r="J146">
        <v>55.17</v>
      </c>
    </row>
    <row r="147" spans="1:10" x14ac:dyDescent="0.25">
      <c r="A147" t="s">
        <v>7286</v>
      </c>
      <c r="B147" s="1">
        <v>41639</v>
      </c>
      <c r="C147">
        <v>9526</v>
      </c>
      <c r="D147">
        <v>1</v>
      </c>
      <c r="E147" t="s">
        <v>7287</v>
      </c>
      <c r="F147" t="s">
        <v>6803</v>
      </c>
      <c r="G147" t="s">
        <v>6804</v>
      </c>
      <c r="H147" t="s">
        <v>1410</v>
      </c>
      <c r="I147" t="s">
        <v>7288</v>
      </c>
      <c r="J147">
        <v>55.17</v>
      </c>
    </row>
    <row r="148" spans="1:10" x14ac:dyDescent="0.25">
      <c r="A148" t="s">
        <v>734</v>
      </c>
      <c r="B148" s="1">
        <v>41638</v>
      </c>
      <c r="C148" t="s">
        <v>7650</v>
      </c>
      <c r="D148">
        <v>1</v>
      </c>
      <c r="E148" t="s">
        <v>7651</v>
      </c>
      <c r="F148" t="s">
        <v>7455</v>
      </c>
      <c r="G148" t="s">
        <v>7456</v>
      </c>
      <c r="H148" t="s">
        <v>1401</v>
      </c>
      <c r="I148" t="s">
        <v>1225</v>
      </c>
      <c r="J148">
        <v>29.92</v>
      </c>
    </row>
    <row r="149" spans="1:10" x14ac:dyDescent="0.25">
      <c r="A149" t="s">
        <v>548</v>
      </c>
      <c r="B149" s="1">
        <v>41617</v>
      </c>
      <c r="C149" t="s">
        <v>7466</v>
      </c>
      <c r="D149">
        <v>2</v>
      </c>
      <c r="E149" t="s">
        <v>7467</v>
      </c>
      <c r="F149" t="s">
        <v>7455</v>
      </c>
      <c r="G149" t="s">
        <v>7456</v>
      </c>
      <c r="H149" t="s">
        <v>1401</v>
      </c>
      <c r="I149" t="s">
        <v>559</v>
      </c>
      <c r="J149">
        <v>304.25</v>
      </c>
    </row>
    <row r="150" spans="1:10" x14ac:dyDescent="0.25">
      <c r="A150" t="s">
        <v>2879</v>
      </c>
      <c r="B150" s="1">
        <v>41631</v>
      </c>
      <c r="C150" t="s">
        <v>7567</v>
      </c>
      <c r="D150">
        <v>2</v>
      </c>
      <c r="E150" t="s">
        <v>7568</v>
      </c>
      <c r="F150" t="s">
        <v>7455</v>
      </c>
      <c r="G150" t="s">
        <v>7456</v>
      </c>
      <c r="H150" t="s">
        <v>1401</v>
      </c>
      <c r="I150" t="s">
        <v>559</v>
      </c>
      <c r="J150">
        <v>47.63</v>
      </c>
    </row>
    <row r="151" spans="1:10" x14ac:dyDescent="0.25">
      <c r="A151" t="s">
        <v>1933</v>
      </c>
      <c r="B151" s="1">
        <v>41639</v>
      </c>
      <c r="C151" t="s">
        <v>7677</v>
      </c>
      <c r="D151">
        <v>2</v>
      </c>
      <c r="E151" t="s">
        <v>7678</v>
      </c>
      <c r="F151" t="s">
        <v>7455</v>
      </c>
      <c r="G151" t="s">
        <v>7456</v>
      </c>
      <c r="H151" t="s">
        <v>1401</v>
      </c>
      <c r="I151" t="s">
        <v>559</v>
      </c>
      <c r="J151" s="2">
        <v>2048.39</v>
      </c>
    </row>
    <row r="152" spans="1:10" x14ac:dyDescent="0.25">
      <c r="A152" t="s">
        <v>7417</v>
      </c>
      <c r="B152" s="1">
        <v>41639</v>
      </c>
      <c r="C152" t="s">
        <v>7418</v>
      </c>
      <c r="D152">
        <v>1</v>
      </c>
      <c r="E152" t="s">
        <v>7419</v>
      </c>
      <c r="F152" t="s">
        <v>6803</v>
      </c>
      <c r="G152" t="s">
        <v>6804</v>
      </c>
      <c r="H152" t="s">
        <v>1410</v>
      </c>
      <c r="I152" t="s">
        <v>7420</v>
      </c>
      <c r="J152" s="2">
        <v>5262.59</v>
      </c>
    </row>
    <row r="153" spans="1:10" x14ac:dyDescent="0.25">
      <c r="A153" t="s">
        <v>7421</v>
      </c>
      <c r="B153" s="1">
        <v>41639</v>
      </c>
      <c r="C153" t="s">
        <v>7422</v>
      </c>
      <c r="D153">
        <v>1</v>
      </c>
      <c r="E153" t="s">
        <v>7423</v>
      </c>
      <c r="F153" t="s">
        <v>6803</v>
      </c>
      <c r="G153" t="s">
        <v>6804</v>
      </c>
      <c r="H153" t="s">
        <v>1410</v>
      </c>
      <c r="I153" t="s">
        <v>7424</v>
      </c>
      <c r="J153" s="2">
        <v>3289.86</v>
      </c>
    </row>
    <row r="154" spans="1:10" x14ac:dyDescent="0.25">
      <c r="A154" t="s">
        <v>7373</v>
      </c>
      <c r="B154" s="1">
        <v>41639</v>
      </c>
      <c r="C154" t="s">
        <v>7374</v>
      </c>
      <c r="D154">
        <v>1</v>
      </c>
      <c r="E154" t="s">
        <v>7375</v>
      </c>
      <c r="F154" t="s">
        <v>6803</v>
      </c>
      <c r="G154" t="s">
        <v>6804</v>
      </c>
      <c r="H154" t="s">
        <v>1410</v>
      </c>
      <c r="I154" t="s">
        <v>7376</v>
      </c>
      <c r="J154">
        <v>8.9700000000000006</v>
      </c>
    </row>
    <row r="155" spans="1:10" x14ac:dyDescent="0.25">
      <c r="A155" t="s">
        <v>7116</v>
      </c>
      <c r="B155" s="1">
        <v>41639</v>
      </c>
      <c r="C155" t="s">
        <v>7117</v>
      </c>
      <c r="D155">
        <v>1</v>
      </c>
      <c r="E155" t="s">
        <v>7118</v>
      </c>
      <c r="F155" t="s">
        <v>6803</v>
      </c>
      <c r="G155" t="s">
        <v>6804</v>
      </c>
      <c r="H155" t="s">
        <v>1410</v>
      </c>
      <c r="I155" t="s">
        <v>7119</v>
      </c>
      <c r="J155">
        <v>42.08</v>
      </c>
    </row>
    <row r="156" spans="1:10" x14ac:dyDescent="0.25">
      <c r="A156" t="s">
        <v>7112</v>
      </c>
      <c r="B156" s="1">
        <v>41639</v>
      </c>
      <c r="C156" t="s">
        <v>7113</v>
      </c>
      <c r="D156">
        <v>1</v>
      </c>
      <c r="E156" t="s">
        <v>7114</v>
      </c>
      <c r="F156" t="s">
        <v>6803</v>
      </c>
      <c r="G156" t="s">
        <v>6804</v>
      </c>
      <c r="H156" t="s">
        <v>1410</v>
      </c>
      <c r="I156" t="s">
        <v>7115</v>
      </c>
      <c r="J156">
        <v>21.1</v>
      </c>
    </row>
    <row r="157" spans="1:10" x14ac:dyDescent="0.25">
      <c r="A157" t="s">
        <v>7124</v>
      </c>
      <c r="B157" s="1">
        <v>41639</v>
      </c>
      <c r="C157" t="s">
        <v>7125</v>
      </c>
      <c r="D157">
        <v>1</v>
      </c>
      <c r="E157" t="s">
        <v>7126</v>
      </c>
      <c r="F157" t="s">
        <v>6803</v>
      </c>
      <c r="G157" t="s">
        <v>6804</v>
      </c>
      <c r="H157" t="s">
        <v>1410</v>
      </c>
      <c r="I157" t="s">
        <v>7127</v>
      </c>
      <c r="J157">
        <v>79.88</v>
      </c>
    </row>
    <row r="158" spans="1:10" x14ac:dyDescent="0.25">
      <c r="A158" t="s">
        <v>7120</v>
      </c>
      <c r="B158" s="1">
        <v>41639</v>
      </c>
      <c r="C158" t="s">
        <v>7121</v>
      </c>
      <c r="D158">
        <v>1</v>
      </c>
      <c r="E158" t="s">
        <v>7122</v>
      </c>
      <c r="F158" t="s">
        <v>6803</v>
      </c>
      <c r="G158" t="s">
        <v>6804</v>
      </c>
      <c r="H158" t="s">
        <v>1410</v>
      </c>
      <c r="I158" t="s">
        <v>7123</v>
      </c>
      <c r="J158">
        <v>163.08000000000001</v>
      </c>
    </row>
    <row r="159" spans="1:10" x14ac:dyDescent="0.25">
      <c r="A159" t="s">
        <v>7108</v>
      </c>
      <c r="B159" s="1">
        <v>41639</v>
      </c>
      <c r="C159" t="s">
        <v>7109</v>
      </c>
      <c r="D159">
        <v>1</v>
      </c>
      <c r="E159" t="s">
        <v>7110</v>
      </c>
      <c r="F159" t="s">
        <v>6803</v>
      </c>
      <c r="G159" t="s">
        <v>6804</v>
      </c>
      <c r="H159" t="s">
        <v>1410</v>
      </c>
      <c r="I159" t="s">
        <v>7111</v>
      </c>
      <c r="J159">
        <v>155.69</v>
      </c>
    </row>
    <row r="160" spans="1:10" x14ac:dyDescent="0.25">
      <c r="A160" t="s">
        <v>7024</v>
      </c>
      <c r="B160" s="1">
        <v>41639</v>
      </c>
      <c r="C160" t="s">
        <v>7025</v>
      </c>
      <c r="D160">
        <v>1</v>
      </c>
      <c r="E160" t="s">
        <v>7026</v>
      </c>
      <c r="F160" t="s">
        <v>6803</v>
      </c>
      <c r="G160" t="s">
        <v>6804</v>
      </c>
      <c r="H160" t="s">
        <v>3087</v>
      </c>
      <c r="I160" t="s">
        <v>7027</v>
      </c>
      <c r="J160">
        <v>143.47</v>
      </c>
    </row>
    <row r="161" spans="1:10" x14ac:dyDescent="0.25">
      <c r="A161" t="s">
        <v>7020</v>
      </c>
      <c r="B161" s="1">
        <v>41639</v>
      </c>
      <c r="C161" t="s">
        <v>7021</v>
      </c>
      <c r="D161">
        <v>1</v>
      </c>
      <c r="E161" t="s">
        <v>7022</v>
      </c>
      <c r="F161" t="s">
        <v>6803</v>
      </c>
      <c r="G161" t="s">
        <v>6804</v>
      </c>
      <c r="H161" t="s">
        <v>3087</v>
      </c>
      <c r="I161" t="s">
        <v>7023</v>
      </c>
      <c r="J161" s="2">
        <v>7702.8</v>
      </c>
    </row>
    <row r="162" spans="1:10" x14ac:dyDescent="0.25">
      <c r="A162" t="s">
        <v>3606</v>
      </c>
      <c r="B162" s="1">
        <v>41639</v>
      </c>
      <c r="C162" t="s">
        <v>7017</v>
      </c>
      <c r="D162">
        <v>1</v>
      </c>
      <c r="E162" t="s">
        <v>7018</v>
      </c>
      <c r="F162" t="s">
        <v>6803</v>
      </c>
      <c r="G162" t="s">
        <v>6804</v>
      </c>
      <c r="H162" t="s">
        <v>1410</v>
      </c>
      <c r="I162" t="s">
        <v>7019</v>
      </c>
      <c r="J162" s="2">
        <v>2930.37</v>
      </c>
    </row>
    <row r="163" spans="1:10" x14ac:dyDescent="0.25">
      <c r="A163" t="s">
        <v>7013</v>
      </c>
      <c r="B163" s="1">
        <v>41639</v>
      </c>
      <c r="C163" t="s">
        <v>7014</v>
      </c>
      <c r="D163">
        <v>1</v>
      </c>
      <c r="E163" t="s">
        <v>7015</v>
      </c>
      <c r="F163" t="s">
        <v>6803</v>
      </c>
      <c r="G163" t="s">
        <v>6804</v>
      </c>
      <c r="H163" t="s">
        <v>1410</v>
      </c>
      <c r="I163" t="s">
        <v>7016</v>
      </c>
      <c r="J163" s="2">
        <v>7241.31</v>
      </c>
    </row>
    <row r="164" spans="1:10" x14ac:dyDescent="0.25">
      <c r="A164" t="s">
        <v>1275</v>
      </c>
      <c r="B164" s="1">
        <v>41631</v>
      </c>
      <c r="C164" t="s">
        <v>7599</v>
      </c>
      <c r="D164">
        <v>1</v>
      </c>
      <c r="E164" t="s">
        <v>7600</v>
      </c>
      <c r="F164" t="s">
        <v>7455</v>
      </c>
      <c r="G164" t="s">
        <v>7456</v>
      </c>
      <c r="H164" t="s">
        <v>1401</v>
      </c>
      <c r="I164" t="s">
        <v>1805</v>
      </c>
      <c r="J164">
        <v>560</v>
      </c>
    </row>
    <row r="165" spans="1:10" x14ac:dyDescent="0.25">
      <c r="A165" t="s">
        <v>7192</v>
      </c>
      <c r="B165" s="1">
        <v>41639</v>
      </c>
      <c r="C165" t="s">
        <v>7193</v>
      </c>
      <c r="D165">
        <v>1</v>
      </c>
      <c r="E165" t="s">
        <v>7194</v>
      </c>
      <c r="F165" t="s">
        <v>6803</v>
      </c>
      <c r="G165" t="s">
        <v>6804</v>
      </c>
      <c r="H165" t="s">
        <v>1410</v>
      </c>
      <c r="I165" t="s">
        <v>6206</v>
      </c>
      <c r="J165">
        <v>184</v>
      </c>
    </row>
    <row r="166" spans="1:10" x14ac:dyDescent="0.25">
      <c r="A166" t="s">
        <v>1343</v>
      </c>
      <c r="B166" s="1">
        <v>41638</v>
      </c>
      <c r="C166" t="s">
        <v>7656</v>
      </c>
      <c r="D166">
        <v>1</v>
      </c>
      <c r="E166" t="s">
        <v>7657</v>
      </c>
      <c r="F166" t="s">
        <v>7455</v>
      </c>
      <c r="G166" t="s">
        <v>7456</v>
      </c>
      <c r="H166" t="s">
        <v>1401</v>
      </c>
      <c r="I166" t="s">
        <v>588</v>
      </c>
      <c r="J166">
        <v>873.6</v>
      </c>
    </row>
    <row r="167" spans="1:10" x14ac:dyDescent="0.25">
      <c r="A167" t="s">
        <v>6919</v>
      </c>
      <c r="B167" s="1">
        <v>41635</v>
      </c>
      <c r="C167">
        <v>9446</v>
      </c>
      <c r="D167">
        <v>1</v>
      </c>
      <c r="E167" t="s">
        <v>6920</v>
      </c>
      <c r="F167" t="s">
        <v>6803</v>
      </c>
      <c r="G167" t="s">
        <v>6804</v>
      </c>
      <c r="H167" t="s">
        <v>3087</v>
      </c>
      <c r="I167" t="s">
        <v>6921</v>
      </c>
      <c r="J167">
        <v>12.58</v>
      </c>
    </row>
    <row r="168" spans="1:10" x14ac:dyDescent="0.25">
      <c r="A168" t="s">
        <v>6915</v>
      </c>
      <c r="B168" s="1">
        <v>41635</v>
      </c>
      <c r="C168" t="s">
        <v>6916</v>
      </c>
      <c r="D168">
        <v>1</v>
      </c>
      <c r="E168" t="s">
        <v>6917</v>
      </c>
      <c r="F168" t="s">
        <v>6803</v>
      </c>
      <c r="G168" t="s">
        <v>6804</v>
      </c>
      <c r="H168" t="s">
        <v>3087</v>
      </c>
      <c r="I168" t="s">
        <v>6328</v>
      </c>
      <c r="J168">
        <v>5.3</v>
      </c>
    </row>
    <row r="169" spans="1:10" x14ac:dyDescent="0.25">
      <c r="A169" t="s">
        <v>6911</v>
      </c>
      <c r="B169" s="1">
        <v>41635</v>
      </c>
      <c r="C169">
        <v>9443</v>
      </c>
      <c r="D169">
        <v>1</v>
      </c>
      <c r="E169" t="s">
        <v>6912</v>
      </c>
      <c r="F169" t="s">
        <v>6803</v>
      </c>
      <c r="G169" t="s">
        <v>6804</v>
      </c>
      <c r="H169" t="s">
        <v>3087</v>
      </c>
      <c r="I169" t="s">
        <v>1105</v>
      </c>
      <c r="J169">
        <v>68</v>
      </c>
    </row>
    <row r="170" spans="1:10" x14ac:dyDescent="0.25">
      <c r="A170" t="s">
        <v>509</v>
      </c>
      <c r="B170" s="1">
        <v>41615</v>
      </c>
      <c r="C170" t="s">
        <v>7451</v>
      </c>
      <c r="D170">
        <v>1</v>
      </c>
      <c r="E170" t="s">
        <v>7452</v>
      </c>
      <c r="F170" t="s">
        <v>7431</v>
      </c>
      <c r="G170" t="s">
        <v>7432</v>
      </c>
      <c r="H170" t="s">
        <v>1401</v>
      </c>
      <c r="I170" t="s">
        <v>1916</v>
      </c>
      <c r="J170">
        <v>960</v>
      </c>
    </row>
    <row r="171" spans="1:10" x14ac:dyDescent="0.25">
      <c r="A171" t="s">
        <v>576</v>
      </c>
      <c r="B171" s="1">
        <v>41621</v>
      </c>
      <c r="C171" t="s">
        <v>7496</v>
      </c>
      <c r="D171">
        <v>1</v>
      </c>
      <c r="E171" t="s">
        <v>7497</v>
      </c>
      <c r="F171" t="s">
        <v>7431</v>
      </c>
      <c r="G171" t="s">
        <v>7432</v>
      </c>
      <c r="H171" t="s">
        <v>1401</v>
      </c>
      <c r="I171" t="s">
        <v>1916</v>
      </c>
      <c r="J171" s="2">
        <v>1280</v>
      </c>
    </row>
    <row r="172" spans="1:10" x14ac:dyDescent="0.25">
      <c r="A172" t="s">
        <v>1263</v>
      </c>
      <c r="B172" s="1">
        <v>41631</v>
      </c>
      <c r="C172" t="s">
        <v>7559</v>
      </c>
      <c r="D172">
        <v>1</v>
      </c>
      <c r="E172" t="s">
        <v>7560</v>
      </c>
      <c r="F172" t="s">
        <v>7431</v>
      </c>
      <c r="G172" t="s">
        <v>7432</v>
      </c>
      <c r="H172" t="s">
        <v>1401</v>
      </c>
      <c r="I172" t="s">
        <v>1916</v>
      </c>
      <c r="J172" s="2">
        <v>1440</v>
      </c>
    </row>
    <row r="173" spans="1:10" x14ac:dyDescent="0.25">
      <c r="A173" t="s">
        <v>1354</v>
      </c>
      <c r="B173" s="1">
        <v>41638</v>
      </c>
      <c r="C173" t="s">
        <v>7664</v>
      </c>
      <c r="D173">
        <v>1</v>
      </c>
      <c r="E173" t="s">
        <v>7665</v>
      </c>
      <c r="F173" t="s">
        <v>7431</v>
      </c>
      <c r="G173" t="s">
        <v>7432</v>
      </c>
      <c r="H173" t="s">
        <v>1401</v>
      </c>
      <c r="I173" t="s">
        <v>1916</v>
      </c>
      <c r="J173" s="2">
        <v>1440</v>
      </c>
    </row>
    <row r="174" spans="1:10" x14ac:dyDescent="0.25">
      <c r="A174" t="s">
        <v>4221</v>
      </c>
      <c r="B174" s="1">
        <v>41639</v>
      </c>
      <c r="C174" t="s">
        <v>6980</v>
      </c>
      <c r="D174">
        <v>1</v>
      </c>
      <c r="E174" t="s">
        <v>6981</v>
      </c>
      <c r="F174" t="s">
        <v>6711</v>
      </c>
      <c r="G174" t="s">
        <v>6712</v>
      </c>
      <c r="H174" t="s">
        <v>1361</v>
      </c>
      <c r="I174" t="s">
        <v>6982</v>
      </c>
      <c r="J174" s="2">
        <v>41449.11</v>
      </c>
    </row>
    <row r="175" spans="1:10" x14ac:dyDescent="0.25">
      <c r="A175" t="s">
        <v>6869</v>
      </c>
      <c r="B175" s="1">
        <v>41628</v>
      </c>
      <c r="C175" t="s">
        <v>6870</v>
      </c>
      <c r="D175">
        <v>1</v>
      </c>
      <c r="E175" t="s">
        <v>6871</v>
      </c>
      <c r="F175" t="s">
        <v>6711</v>
      </c>
      <c r="G175" t="s">
        <v>6712</v>
      </c>
      <c r="H175" t="s">
        <v>1361</v>
      </c>
      <c r="I175" t="s">
        <v>6872</v>
      </c>
      <c r="J175" s="2">
        <v>41449.11</v>
      </c>
    </row>
    <row r="176" spans="1:10" x14ac:dyDescent="0.25">
      <c r="A176" t="s">
        <v>6934</v>
      </c>
      <c r="B176" s="1">
        <v>41635</v>
      </c>
      <c r="C176" t="s">
        <v>6935</v>
      </c>
      <c r="D176">
        <v>1</v>
      </c>
      <c r="E176" t="s">
        <v>6936</v>
      </c>
      <c r="F176" t="s">
        <v>6711</v>
      </c>
      <c r="G176" t="s">
        <v>6712</v>
      </c>
      <c r="H176" t="s">
        <v>1361</v>
      </c>
      <c r="I176" t="s">
        <v>6937</v>
      </c>
      <c r="J176" s="2">
        <v>29057.19</v>
      </c>
    </row>
    <row r="177" spans="1:10" x14ac:dyDescent="0.25">
      <c r="A177" t="s">
        <v>34</v>
      </c>
      <c r="B177" s="1">
        <v>41614</v>
      </c>
      <c r="C177" t="s">
        <v>6739</v>
      </c>
      <c r="D177">
        <v>1</v>
      </c>
      <c r="E177" t="s">
        <v>6740</v>
      </c>
      <c r="F177" t="s">
        <v>6711</v>
      </c>
      <c r="G177" t="s">
        <v>6712</v>
      </c>
      <c r="H177" t="s">
        <v>1361</v>
      </c>
      <c r="I177" t="s">
        <v>2098</v>
      </c>
      <c r="J177" s="2">
        <v>27137.31</v>
      </c>
    </row>
    <row r="178" spans="1:10" x14ac:dyDescent="0.25">
      <c r="A178" t="s">
        <v>6863</v>
      </c>
      <c r="B178" s="1">
        <v>41628</v>
      </c>
      <c r="C178" t="s">
        <v>6862</v>
      </c>
      <c r="D178">
        <v>1</v>
      </c>
      <c r="E178" t="s">
        <v>6864</v>
      </c>
      <c r="F178" t="s">
        <v>6711</v>
      </c>
      <c r="G178" t="s">
        <v>6712</v>
      </c>
      <c r="H178" t="s">
        <v>1361</v>
      </c>
      <c r="I178" t="s">
        <v>6865</v>
      </c>
      <c r="J178" s="2">
        <v>34791.050000000003</v>
      </c>
    </row>
    <row r="179" spans="1:10" x14ac:dyDescent="0.25">
      <c r="A179" t="s">
        <v>1356</v>
      </c>
      <c r="B179" s="1">
        <v>41638</v>
      </c>
      <c r="C179" t="s">
        <v>7668</v>
      </c>
      <c r="D179">
        <v>1</v>
      </c>
      <c r="E179" t="s">
        <v>7669</v>
      </c>
      <c r="F179" t="s">
        <v>7431</v>
      </c>
      <c r="G179" t="s">
        <v>7432</v>
      </c>
      <c r="H179" t="s">
        <v>1401</v>
      </c>
      <c r="I179" t="s">
        <v>7670</v>
      </c>
      <c r="J179" s="2">
        <v>4285.71</v>
      </c>
    </row>
    <row r="180" spans="1:10" x14ac:dyDescent="0.25">
      <c r="A180" t="s">
        <v>1308</v>
      </c>
      <c r="B180" s="1">
        <v>41635</v>
      </c>
      <c r="C180" t="s">
        <v>7628</v>
      </c>
      <c r="D180">
        <v>1</v>
      </c>
      <c r="E180" t="s">
        <v>7629</v>
      </c>
      <c r="F180" t="s">
        <v>7431</v>
      </c>
      <c r="G180" t="s">
        <v>7432</v>
      </c>
      <c r="H180" t="s">
        <v>1401</v>
      </c>
      <c r="I180" t="s">
        <v>7630</v>
      </c>
      <c r="J180" s="2">
        <v>5143.04</v>
      </c>
    </row>
    <row r="181" spans="1:10" x14ac:dyDescent="0.25">
      <c r="A181" t="s">
        <v>6429</v>
      </c>
      <c r="B181" s="1">
        <v>41639</v>
      </c>
      <c r="C181" t="s">
        <v>6989</v>
      </c>
      <c r="D181">
        <v>1</v>
      </c>
      <c r="E181" t="s">
        <v>6990</v>
      </c>
      <c r="F181" t="s">
        <v>6814</v>
      </c>
      <c r="G181" t="s">
        <v>6991</v>
      </c>
      <c r="H181" t="s">
        <v>1952</v>
      </c>
      <c r="I181" t="s">
        <v>6992</v>
      </c>
      <c r="J181" s="2">
        <v>34482.76</v>
      </c>
    </row>
    <row r="182" spans="1:10" x14ac:dyDescent="0.25">
      <c r="A182" t="s">
        <v>7362</v>
      </c>
      <c r="B182" s="1">
        <v>41639</v>
      </c>
      <c r="C182">
        <v>9533</v>
      </c>
      <c r="D182">
        <v>1</v>
      </c>
      <c r="E182" t="s">
        <v>7363</v>
      </c>
      <c r="F182" t="s">
        <v>6803</v>
      </c>
      <c r="G182" t="s">
        <v>6804</v>
      </c>
      <c r="H182" t="s">
        <v>1410</v>
      </c>
      <c r="I182" t="s">
        <v>7364</v>
      </c>
      <c r="J182">
        <v>184</v>
      </c>
    </row>
    <row r="183" spans="1:10" x14ac:dyDescent="0.25">
      <c r="A183" t="s">
        <v>7730</v>
      </c>
      <c r="B183" s="1">
        <v>41635</v>
      </c>
      <c r="C183" t="s">
        <v>7731</v>
      </c>
      <c r="D183">
        <v>1</v>
      </c>
      <c r="E183" t="s">
        <v>7732</v>
      </c>
      <c r="F183" t="s">
        <v>6803</v>
      </c>
      <c r="G183" t="s">
        <v>7728</v>
      </c>
      <c r="H183" t="s">
        <v>3087</v>
      </c>
      <c r="I183" t="s">
        <v>7733</v>
      </c>
      <c r="J183">
        <v>42.35</v>
      </c>
    </row>
    <row r="184" spans="1:10" x14ac:dyDescent="0.25">
      <c r="A184" t="s">
        <v>7730</v>
      </c>
      <c r="B184" s="1">
        <v>41635</v>
      </c>
      <c r="C184" t="s">
        <v>7731</v>
      </c>
      <c r="D184">
        <v>1</v>
      </c>
      <c r="E184" t="s">
        <v>7732</v>
      </c>
      <c r="F184" t="s">
        <v>6803</v>
      </c>
      <c r="G184" t="s">
        <v>7728</v>
      </c>
      <c r="H184" t="s">
        <v>3087</v>
      </c>
      <c r="I184" t="s">
        <v>7733</v>
      </c>
      <c r="J184">
        <v>64.61</v>
      </c>
    </row>
    <row r="185" spans="1:10" x14ac:dyDescent="0.25">
      <c r="A185" t="s">
        <v>7409</v>
      </c>
      <c r="B185" s="1">
        <v>41639</v>
      </c>
      <c r="C185" t="s">
        <v>7410</v>
      </c>
      <c r="D185">
        <v>1</v>
      </c>
      <c r="E185" t="s">
        <v>7411</v>
      </c>
      <c r="F185" t="s">
        <v>6803</v>
      </c>
      <c r="G185" t="s">
        <v>6804</v>
      </c>
      <c r="H185" t="s">
        <v>1410</v>
      </c>
      <c r="I185" t="s">
        <v>7412</v>
      </c>
      <c r="J185" s="2">
        <v>2263.2800000000002</v>
      </c>
    </row>
    <row r="186" spans="1:10" x14ac:dyDescent="0.25">
      <c r="A186" t="s">
        <v>7401</v>
      </c>
      <c r="B186" s="1">
        <v>41639</v>
      </c>
      <c r="C186" t="s">
        <v>7402</v>
      </c>
      <c r="D186">
        <v>1</v>
      </c>
      <c r="E186" t="s">
        <v>7403</v>
      </c>
      <c r="F186" t="s">
        <v>6803</v>
      </c>
      <c r="G186" t="s">
        <v>6804</v>
      </c>
      <c r="H186" t="s">
        <v>1410</v>
      </c>
      <c r="I186" t="s">
        <v>7404</v>
      </c>
      <c r="J186" s="2">
        <v>128000</v>
      </c>
    </row>
    <row r="187" spans="1:10" x14ac:dyDescent="0.25">
      <c r="A187" t="s">
        <v>7357</v>
      </c>
      <c r="B187" s="1">
        <v>41639</v>
      </c>
      <c r="C187">
        <v>9530</v>
      </c>
      <c r="D187">
        <v>1</v>
      </c>
      <c r="E187" t="s">
        <v>7358</v>
      </c>
      <c r="F187" t="s">
        <v>6803</v>
      </c>
      <c r="G187" t="s">
        <v>6804</v>
      </c>
      <c r="H187" t="s">
        <v>1410</v>
      </c>
      <c r="I187" t="s">
        <v>7359</v>
      </c>
      <c r="J187">
        <v>55.17</v>
      </c>
    </row>
    <row r="188" spans="1:10" x14ac:dyDescent="0.25">
      <c r="A188" t="s">
        <v>7413</v>
      </c>
      <c r="B188" s="1">
        <v>41639</v>
      </c>
      <c r="C188" t="s">
        <v>7414</v>
      </c>
      <c r="D188">
        <v>1</v>
      </c>
      <c r="E188" t="s">
        <v>7415</v>
      </c>
      <c r="F188" t="s">
        <v>6803</v>
      </c>
      <c r="G188" t="s">
        <v>6804</v>
      </c>
      <c r="H188" t="s">
        <v>1410</v>
      </c>
      <c r="I188" t="s">
        <v>7416</v>
      </c>
      <c r="J188" s="2">
        <v>18900.919999999998</v>
      </c>
    </row>
    <row r="189" spans="1:10" x14ac:dyDescent="0.25">
      <c r="A189" t="s">
        <v>1292</v>
      </c>
      <c r="B189" s="1">
        <v>41634</v>
      </c>
      <c r="C189" t="s">
        <v>7617</v>
      </c>
      <c r="D189">
        <v>1</v>
      </c>
      <c r="E189" t="s">
        <v>7618</v>
      </c>
      <c r="F189" t="s">
        <v>7431</v>
      </c>
      <c r="G189" t="s">
        <v>7432</v>
      </c>
      <c r="H189" t="s">
        <v>1401</v>
      </c>
      <c r="I189" t="s">
        <v>254</v>
      </c>
      <c r="J189" s="2">
        <v>17142.86</v>
      </c>
    </row>
    <row r="190" spans="1:10" x14ac:dyDescent="0.25">
      <c r="A190" t="s">
        <v>691</v>
      </c>
      <c r="B190" s="1">
        <v>41634</v>
      </c>
      <c r="C190" t="s">
        <v>7619</v>
      </c>
      <c r="D190">
        <v>1</v>
      </c>
      <c r="E190" t="s">
        <v>7620</v>
      </c>
      <c r="F190" t="s">
        <v>7431</v>
      </c>
      <c r="G190" t="s">
        <v>7432</v>
      </c>
      <c r="H190" t="s">
        <v>1401</v>
      </c>
      <c r="I190" t="s">
        <v>257</v>
      </c>
      <c r="J190" s="2">
        <v>17142.86</v>
      </c>
    </row>
    <row r="191" spans="1:10" x14ac:dyDescent="0.25">
      <c r="A191" t="s">
        <v>7354</v>
      </c>
      <c r="B191" s="1">
        <v>41639</v>
      </c>
      <c r="C191">
        <v>9529</v>
      </c>
      <c r="D191">
        <v>1</v>
      </c>
      <c r="E191" t="s">
        <v>7355</v>
      </c>
      <c r="F191" t="s">
        <v>6803</v>
      </c>
      <c r="G191" t="s">
        <v>6804</v>
      </c>
      <c r="H191" t="s">
        <v>1410</v>
      </c>
      <c r="I191" t="s">
        <v>7356</v>
      </c>
      <c r="J191">
        <v>60.55</v>
      </c>
    </row>
    <row r="192" spans="1:10" x14ac:dyDescent="0.25">
      <c r="A192" t="s">
        <v>1230</v>
      </c>
      <c r="B192" s="1">
        <v>41621</v>
      </c>
      <c r="C192" t="s">
        <v>7488</v>
      </c>
      <c r="D192">
        <v>1</v>
      </c>
      <c r="E192" t="s">
        <v>7489</v>
      </c>
      <c r="F192" t="s">
        <v>7431</v>
      </c>
      <c r="G192" t="s">
        <v>7432</v>
      </c>
      <c r="H192" t="s">
        <v>1401</v>
      </c>
      <c r="I192" t="s">
        <v>7490</v>
      </c>
      <c r="J192" s="2">
        <v>2281.5300000000002</v>
      </c>
    </row>
    <row r="193" spans="1:10" x14ac:dyDescent="0.25">
      <c r="A193" t="s">
        <v>1461</v>
      </c>
      <c r="B193" s="1">
        <v>41624</v>
      </c>
      <c r="C193" t="s">
        <v>6812</v>
      </c>
      <c r="D193">
        <v>1</v>
      </c>
      <c r="E193" t="s">
        <v>6813</v>
      </c>
      <c r="F193" t="s">
        <v>6814</v>
      </c>
      <c r="G193" t="s">
        <v>6815</v>
      </c>
      <c r="H193" t="s">
        <v>1410</v>
      </c>
      <c r="I193" t="s">
        <v>260</v>
      </c>
      <c r="J193" s="2">
        <v>3329.53</v>
      </c>
    </row>
    <row r="194" spans="1:10" x14ac:dyDescent="0.25">
      <c r="A194" t="s">
        <v>5248</v>
      </c>
      <c r="B194" s="1">
        <v>41624</v>
      </c>
      <c r="C194" t="s">
        <v>6816</v>
      </c>
      <c r="D194">
        <v>1</v>
      </c>
      <c r="E194" t="s">
        <v>6817</v>
      </c>
      <c r="F194" t="s">
        <v>6814</v>
      </c>
      <c r="G194" t="s">
        <v>6815</v>
      </c>
      <c r="H194" t="s">
        <v>1410</v>
      </c>
      <c r="I194" t="s">
        <v>260</v>
      </c>
      <c r="J194">
        <v>571.38</v>
      </c>
    </row>
    <row r="195" spans="1:10" x14ac:dyDescent="0.25">
      <c r="A195" t="s">
        <v>3097</v>
      </c>
      <c r="B195" s="1">
        <v>41624</v>
      </c>
      <c r="C195" t="s">
        <v>6818</v>
      </c>
      <c r="D195">
        <v>1</v>
      </c>
      <c r="E195" t="s">
        <v>6819</v>
      </c>
      <c r="F195" t="s">
        <v>6814</v>
      </c>
      <c r="G195" t="s">
        <v>6815</v>
      </c>
      <c r="H195" t="s">
        <v>1410</v>
      </c>
      <c r="I195" t="s">
        <v>260</v>
      </c>
      <c r="J195">
        <v>254.02</v>
      </c>
    </row>
    <row r="196" spans="1:10" x14ac:dyDescent="0.25">
      <c r="A196" t="s">
        <v>6891</v>
      </c>
      <c r="B196" s="1">
        <v>41634</v>
      </c>
      <c r="C196" t="s">
        <v>6892</v>
      </c>
      <c r="D196">
        <v>1</v>
      </c>
      <c r="E196" t="s">
        <v>6893</v>
      </c>
      <c r="F196" t="s">
        <v>6894</v>
      </c>
      <c r="G196" t="s">
        <v>6895</v>
      </c>
      <c r="H196" t="s">
        <v>1410</v>
      </c>
      <c r="I196" t="s">
        <v>260</v>
      </c>
      <c r="J196">
        <v>755.16</v>
      </c>
    </row>
    <row r="197" spans="1:10" x14ac:dyDescent="0.25">
      <c r="A197" t="s">
        <v>678</v>
      </c>
      <c r="B197" s="1">
        <v>41631</v>
      </c>
      <c r="C197" t="s">
        <v>7585</v>
      </c>
      <c r="D197">
        <v>1</v>
      </c>
      <c r="E197" t="s">
        <v>7586</v>
      </c>
      <c r="F197" t="s">
        <v>7455</v>
      </c>
      <c r="G197" t="s">
        <v>7456</v>
      </c>
      <c r="H197" t="s">
        <v>1401</v>
      </c>
      <c r="I197" t="s">
        <v>593</v>
      </c>
      <c r="J197" s="2">
        <v>1397.84</v>
      </c>
    </row>
    <row r="198" spans="1:10" x14ac:dyDescent="0.25">
      <c r="A198" t="s">
        <v>726</v>
      </c>
      <c r="B198" s="1">
        <v>41638</v>
      </c>
      <c r="C198" t="s">
        <v>7646</v>
      </c>
      <c r="D198">
        <v>1</v>
      </c>
      <c r="E198" t="s">
        <v>7647</v>
      </c>
      <c r="F198" t="s">
        <v>7455</v>
      </c>
      <c r="G198" t="s">
        <v>7456</v>
      </c>
      <c r="H198" t="s">
        <v>1401</v>
      </c>
      <c r="I198" t="s">
        <v>593</v>
      </c>
      <c r="J198" s="2">
        <v>3681.36</v>
      </c>
    </row>
    <row r="199" spans="1:10" x14ac:dyDescent="0.25">
      <c r="A199" t="s">
        <v>2373</v>
      </c>
      <c r="B199" s="1">
        <v>41639</v>
      </c>
      <c r="C199" t="s">
        <v>7689</v>
      </c>
      <c r="D199">
        <v>1</v>
      </c>
      <c r="E199" t="s">
        <v>7690</v>
      </c>
      <c r="F199" t="s">
        <v>7455</v>
      </c>
      <c r="G199" t="s">
        <v>7456</v>
      </c>
      <c r="H199" t="s">
        <v>1401</v>
      </c>
      <c r="I199" t="s">
        <v>593</v>
      </c>
      <c r="J199" s="2">
        <v>3687.8</v>
      </c>
    </row>
    <row r="200" spans="1:10" x14ac:dyDescent="0.25">
      <c r="A200" t="s">
        <v>7351</v>
      </c>
      <c r="B200" s="1">
        <v>41639</v>
      </c>
      <c r="C200">
        <v>9528</v>
      </c>
      <c r="D200">
        <v>1</v>
      </c>
      <c r="E200" t="s">
        <v>7352</v>
      </c>
      <c r="F200" t="s">
        <v>6803</v>
      </c>
      <c r="G200" t="s">
        <v>6804</v>
      </c>
      <c r="H200" t="s">
        <v>1410</v>
      </c>
      <c r="I200" t="s">
        <v>7353</v>
      </c>
      <c r="J200">
        <v>23.72</v>
      </c>
    </row>
    <row r="201" spans="1:10" x14ac:dyDescent="0.25">
      <c r="A201" t="s">
        <v>7405</v>
      </c>
      <c r="B201" s="1">
        <v>41639</v>
      </c>
      <c r="C201" t="s">
        <v>7406</v>
      </c>
      <c r="D201">
        <v>1</v>
      </c>
      <c r="E201" t="s">
        <v>7407</v>
      </c>
      <c r="F201" t="s">
        <v>6803</v>
      </c>
      <c r="G201" t="s">
        <v>6804</v>
      </c>
      <c r="H201" t="s">
        <v>1410</v>
      </c>
      <c r="I201" t="s">
        <v>7408</v>
      </c>
      <c r="J201">
        <v>178.27</v>
      </c>
    </row>
    <row r="202" spans="1:10" x14ac:dyDescent="0.25">
      <c r="A202" t="s">
        <v>6856</v>
      </c>
      <c r="B202" s="1">
        <v>41627</v>
      </c>
      <c r="C202" t="s">
        <v>6266</v>
      </c>
      <c r="D202">
        <v>1</v>
      </c>
      <c r="E202" t="s">
        <v>6857</v>
      </c>
      <c r="F202" t="s">
        <v>6711</v>
      </c>
      <c r="G202" t="s">
        <v>6712</v>
      </c>
      <c r="H202" t="s">
        <v>1361</v>
      </c>
      <c r="I202" t="s">
        <v>6858</v>
      </c>
      <c r="J202" s="2">
        <v>30074.639999999999</v>
      </c>
    </row>
    <row r="203" spans="1:10" x14ac:dyDescent="0.25">
      <c r="A203" t="s">
        <v>5188</v>
      </c>
      <c r="B203" s="1">
        <v>41618</v>
      </c>
      <c r="C203" t="s">
        <v>6780</v>
      </c>
      <c r="D203">
        <v>1</v>
      </c>
      <c r="E203" t="s">
        <v>6781</v>
      </c>
      <c r="F203" t="s">
        <v>6711</v>
      </c>
      <c r="G203" t="s">
        <v>6712</v>
      </c>
      <c r="H203" t="s">
        <v>1361</v>
      </c>
      <c r="I203" t="s">
        <v>6782</v>
      </c>
      <c r="J203" s="2">
        <v>28093.17</v>
      </c>
    </row>
    <row r="204" spans="1:10" x14ac:dyDescent="0.25">
      <c r="A204" t="s">
        <v>7188</v>
      </c>
      <c r="B204" s="1">
        <v>41639</v>
      </c>
      <c r="C204" t="s">
        <v>7189</v>
      </c>
      <c r="D204">
        <v>1</v>
      </c>
      <c r="E204" t="s">
        <v>7190</v>
      </c>
      <c r="F204" t="s">
        <v>6803</v>
      </c>
      <c r="G204" t="s">
        <v>6804</v>
      </c>
      <c r="H204" t="s">
        <v>1410</v>
      </c>
      <c r="I204" t="s">
        <v>7191</v>
      </c>
      <c r="J204">
        <v>97.96</v>
      </c>
    </row>
    <row r="205" spans="1:10" x14ac:dyDescent="0.25">
      <c r="A205" t="s">
        <v>7222</v>
      </c>
      <c r="B205" s="1">
        <v>41639</v>
      </c>
      <c r="C205">
        <v>9488</v>
      </c>
      <c r="D205">
        <v>1</v>
      </c>
      <c r="E205" t="s">
        <v>7223</v>
      </c>
      <c r="F205" t="s">
        <v>6803</v>
      </c>
      <c r="G205" t="s">
        <v>6804</v>
      </c>
      <c r="H205" t="s">
        <v>1410</v>
      </c>
      <c r="I205" t="s">
        <v>334</v>
      </c>
      <c r="J205">
        <v>26.08</v>
      </c>
    </row>
    <row r="206" spans="1:10" x14ac:dyDescent="0.25">
      <c r="A206" t="s">
        <v>7233</v>
      </c>
      <c r="B206" s="1">
        <v>41639</v>
      </c>
      <c r="C206">
        <v>9495</v>
      </c>
      <c r="D206">
        <v>1</v>
      </c>
      <c r="E206" t="s">
        <v>7234</v>
      </c>
      <c r="F206" t="s">
        <v>6803</v>
      </c>
      <c r="G206" t="s">
        <v>6804</v>
      </c>
      <c r="H206" t="s">
        <v>1410</v>
      </c>
      <c r="I206" t="s">
        <v>334</v>
      </c>
      <c r="J206">
        <v>17.760000000000002</v>
      </c>
    </row>
    <row r="207" spans="1:10" x14ac:dyDescent="0.25">
      <c r="A207" t="s">
        <v>1860</v>
      </c>
      <c r="B207" s="1">
        <v>41631</v>
      </c>
      <c r="C207" t="s">
        <v>7577</v>
      </c>
      <c r="D207">
        <v>1</v>
      </c>
      <c r="E207" t="s">
        <v>7578</v>
      </c>
      <c r="F207" t="s">
        <v>7431</v>
      </c>
      <c r="G207" t="s">
        <v>7432</v>
      </c>
      <c r="H207" t="s">
        <v>1401</v>
      </c>
      <c r="I207" t="s">
        <v>7579</v>
      </c>
      <c r="J207">
        <v>640</v>
      </c>
    </row>
    <row r="208" spans="1:10" x14ac:dyDescent="0.25">
      <c r="A208" t="s">
        <v>2339</v>
      </c>
      <c r="B208" s="1">
        <v>41636</v>
      </c>
      <c r="C208" t="s">
        <v>7642</v>
      </c>
      <c r="D208">
        <v>1</v>
      </c>
      <c r="E208" t="s">
        <v>7643</v>
      </c>
      <c r="F208" t="s">
        <v>7431</v>
      </c>
      <c r="G208" t="s">
        <v>7432</v>
      </c>
      <c r="H208" t="s">
        <v>1401</v>
      </c>
      <c r="I208" t="s">
        <v>7579</v>
      </c>
      <c r="J208">
        <v>640</v>
      </c>
    </row>
    <row r="209" spans="1:10" x14ac:dyDescent="0.25">
      <c r="A209" t="s">
        <v>1822</v>
      </c>
      <c r="B209" s="1">
        <v>41621</v>
      </c>
      <c r="C209" t="s">
        <v>7502</v>
      </c>
      <c r="D209">
        <v>1</v>
      </c>
      <c r="E209" t="s">
        <v>7503</v>
      </c>
      <c r="F209" t="s">
        <v>7431</v>
      </c>
      <c r="G209" t="s">
        <v>7432</v>
      </c>
      <c r="H209" t="s">
        <v>1401</v>
      </c>
      <c r="I209" t="s">
        <v>1920</v>
      </c>
      <c r="J209" s="2">
        <v>1148.1300000000001</v>
      </c>
    </row>
    <row r="210" spans="1:10" x14ac:dyDescent="0.25">
      <c r="A210" t="s">
        <v>2089</v>
      </c>
      <c r="B210" s="1">
        <v>41635</v>
      </c>
      <c r="C210">
        <v>9439</v>
      </c>
      <c r="D210">
        <v>1</v>
      </c>
      <c r="E210" t="s">
        <v>6907</v>
      </c>
      <c r="F210" t="s">
        <v>6803</v>
      </c>
      <c r="G210" t="s">
        <v>6804</v>
      </c>
      <c r="H210" t="s">
        <v>3087</v>
      </c>
      <c r="I210" t="s">
        <v>378</v>
      </c>
      <c r="J210">
        <v>88.32</v>
      </c>
    </row>
    <row r="211" spans="1:10" x14ac:dyDescent="0.25">
      <c r="A211" t="s">
        <v>7211</v>
      </c>
      <c r="B211" s="1">
        <v>41639</v>
      </c>
      <c r="C211">
        <v>9482</v>
      </c>
      <c r="D211">
        <v>1</v>
      </c>
      <c r="E211" t="s">
        <v>7212</v>
      </c>
      <c r="F211" t="s">
        <v>6803</v>
      </c>
      <c r="G211" t="s">
        <v>6804</v>
      </c>
      <c r="H211" t="s">
        <v>1410</v>
      </c>
      <c r="I211" t="s">
        <v>378</v>
      </c>
      <c r="J211">
        <v>4.62</v>
      </c>
    </row>
    <row r="212" spans="1:10" x14ac:dyDescent="0.25">
      <c r="A212" t="s">
        <v>7243</v>
      </c>
      <c r="B212" s="1">
        <v>41639</v>
      </c>
      <c r="C212">
        <v>9502</v>
      </c>
      <c r="D212">
        <v>1</v>
      </c>
      <c r="E212" t="s">
        <v>7244</v>
      </c>
      <c r="F212" t="s">
        <v>6803</v>
      </c>
      <c r="G212" t="s">
        <v>6804</v>
      </c>
      <c r="H212" t="s">
        <v>1410</v>
      </c>
      <c r="I212" t="s">
        <v>378</v>
      </c>
      <c r="J212">
        <v>13.2</v>
      </c>
    </row>
    <row r="213" spans="1:10" x14ac:dyDescent="0.25">
      <c r="A213" t="s">
        <v>7230</v>
      </c>
      <c r="B213" s="1">
        <v>41639</v>
      </c>
      <c r="C213">
        <v>9491</v>
      </c>
      <c r="D213">
        <v>1</v>
      </c>
      <c r="E213" t="s">
        <v>7231</v>
      </c>
      <c r="F213" t="s">
        <v>6803</v>
      </c>
      <c r="G213" t="s">
        <v>6804</v>
      </c>
      <c r="H213" t="s">
        <v>1410</v>
      </c>
      <c r="I213" t="s">
        <v>7232</v>
      </c>
      <c r="J213">
        <v>4.76</v>
      </c>
    </row>
    <row r="214" spans="1:10" x14ac:dyDescent="0.25">
      <c r="A214" t="s">
        <v>4948</v>
      </c>
      <c r="B214" s="1">
        <v>41625</v>
      </c>
      <c r="C214" t="s">
        <v>7527</v>
      </c>
      <c r="D214">
        <v>1</v>
      </c>
      <c r="E214" t="s">
        <v>7528</v>
      </c>
      <c r="F214" t="s">
        <v>7431</v>
      </c>
      <c r="G214" t="s">
        <v>7432</v>
      </c>
      <c r="H214" t="s">
        <v>1401</v>
      </c>
      <c r="I214" t="s">
        <v>7529</v>
      </c>
      <c r="J214" s="2">
        <v>46007.03</v>
      </c>
    </row>
    <row r="215" spans="1:10" x14ac:dyDescent="0.25">
      <c r="A215" t="s">
        <v>748</v>
      </c>
      <c r="B215" s="1">
        <v>41638</v>
      </c>
      <c r="C215" t="s">
        <v>7662</v>
      </c>
      <c r="D215">
        <v>1</v>
      </c>
      <c r="E215" t="s">
        <v>7663</v>
      </c>
      <c r="F215" t="s">
        <v>7431</v>
      </c>
      <c r="G215" t="s">
        <v>7432</v>
      </c>
      <c r="H215" t="s">
        <v>1401</v>
      </c>
      <c r="I215" t="s">
        <v>7529</v>
      </c>
      <c r="J215" s="2">
        <v>1772.81</v>
      </c>
    </row>
    <row r="216" spans="1:10" x14ac:dyDescent="0.25">
      <c r="A216" t="s">
        <v>7176</v>
      </c>
      <c r="B216" s="1">
        <v>41639</v>
      </c>
      <c r="C216" t="s">
        <v>7177</v>
      </c>
      <c r="D216">
        <v>1</v>
      </c>
      <c r="E216" t="s">
        <v>7178</v>
      </c>
      <c r="F216" t="s">
        <v>6803</v>
      </c>
      <c r="G216" t="s">
        <v>6804</v>
      </c>
      <c r="H216" t="s">
        <v>1410</v>
      </c>
      <c r="I216" t="s">
        <v>1768</v>
      </c>
      <c r="J216">
        <v>64</v>
      </c>
    </row>
    <row r="217" spans="1:10" x14ac:dyDescent="0.25">
      <c r="A217" t="s">
        <v>565</v>
      </c>
      <c r="B217" s="1">
        <v>41617</v>
      </c>
      <c r="C217" t="s">
        <v>7476</v>
      </c>
      <c r="D217">
        <v>1</v>
      </c>
      <c r="E217" t="s">
        <v>7477</v>
      </c>
      <c r="F217" t="s">
        <v>7455</v>
      </c>
      <c r="G217" t="s">
        <v>7456</v>
      </c>
      <c r="H217" t="s">
        <v>1401</v>
      </c>
      <c r="I217" t="s">
        <v>1240</v>
      </c>
      <c r="J217">
        <v>8.14</v>
      </c>
    </row>
    <row r="218" spans="1:10" x14ac:dyDescent="0.25">
      <c r="A218" t="s">
        <v>7276</v>
      </c>
      <c r="B218" s="1">
        <v>41639</v>
      </c>
      <c r="C218">
        <v>9521</v>
      </c>
      <c r="D218">
        <v>1</v>
      </c>
      <c r="E218" t="s">
        <v>7277</v>
      </c>
      <c r="F218" t="s">
        <v>6803</v>
      </c>
      <c r="G218" t="s">
        <v>6804</v>
      </c>
      <c r="H218" t="s">
        <v>1410</v>
      </c>
      <c r="I218" t="s">
        <v>5472</v>
      </c>
      <c r="J218">
        <v>48.28</v>
      </c>
    </row>
    <row r="219" spans="1:10" x14ac:dyDescent="0.25">
      <c r="A219" t="s">
        <v>542</v>
      </c>
      <c r="B219" s="1">
        <v>41617</v>
      </c>
      <c r="C219" t="s">
        <v>7462</v>
      </c>
      <c r="D219">
        <v>1</v>
      </c>
      <c r="E219" t="s">
        <v>7463</v>
      </c>
      <c r="F219" t="s">
        <v>7455</v>
      </c>
      <c r="G219" t="s">
        <v>7456</v>
      </c>
      <c r="H219" t="s">
        <v>1401</v>
      </c>
      <c r="I219" t="s">
        <v>601</v>
      </c>
      <c r="J219">
        <v>292.64</v>
      </c>
    </row>
    <row r="220" spans="1:10" x14ac:dyDescent="0.25">
      <c r="A220" t="s">
        <v>680</v>
      </c>
      <c r="B220" s="1">
        <v>41631</v>
      </c>
      <c r="C220" t="s">
        <v>7587</v>
      </c>
      <c r="D220">
        <v>1</v>
      </c>
      <c r="E220" t="s">
        <v>7588</v>
      </c>
      <c r="F220" t="s">
        <v>7455</v>
      </c>
      <c r="G220" t="s">
        <v>7456</v>
      </c>
      <c r="H220" t="s">
        <v>1401</v>
      </c>
      <c r="I220" t="s">
        <v>601</v>
      </c>
      <c r="J220">
        <v>104</v>
      </c>
    </row>
    <row r="221" spans="1:10" x14ac:dyDescent="0.25">
      <c r="A221" t="s">
        <v>1228</v>
      </c>
      <c r="B221" s="1">
        <v>41621</v>
      </c>
      <c r="C221" t="s">
        <v>7486</v>
      </c>
      <c r="D221">
        <v>1</v>
      </c>
      <c r="E221" t="s">
        <v>7487</v>
      </c>
      <c r="F221" t="s">
        <v>7431</v>
      </c>
      <c r="G221" t="s">
        <v>7432</v>
      </c>
      <c r="H221" t="s">
        <v>1401</v>
      </c>
      <c r="I221" t="s">
        <v>6633</v>
      </c>
      <c r="J221">
        <v>698.4</v>
      </c>
    </row>
    <row r="222" spans="1:10" x14ac:dyDescent="0.25">
      <c r="A222" t="s">
        <v>1301</v>
      </c>
      <c r="B222" s="1">
        <v>41634</v>
      </c>
      <c r="C222" t="s">
        <v>7623</v>
      </c>
      <c r="D222">
        <v>1</v>
      </c>
      <c r="E222" t="s">
        <v>7624</v>
      </c>
      <c r="F222" t="s">
        <v>7431</v>
      </c>
      <c r="G222" t="s">
        <v>7432</v>
      </c>
      <c r="H222" t="s">
        <v>1401</v>
      </c>
      <c r="I222" t="s">
        <v>6633</v>
      </c>
      <c r="J222">
        <v>313.2</v>
      </c>
    </row>
    <row r="223" spans="1:10" x14ac:dyDescent="0.25">
      <c r="A223" t="s">
        <v>1306</v>
      </c>
      <c r="B223" s="1">
        <v>41635</v>
      </c>
      <c r="C223" t="s">
        <v>7626</v>
      </c>
      <c r="D223">
        <v>1</v>
      </c>
      <c r="E223" t="s">
        <v>7627</v>
      </c>
      <c r="F223" t="s">
        <v>7431</v>
      </c>
      <c r="G223" t="s">
        <v>7432</v>
      </c>
      <c r="H223" t="s">
        <v>1401</v>
      </c>
      <c r="I223" t="s">
        <v>6633</v>
      </c>
      <c r="J223">
        <v>313.2</v>
      </c>
    </row>
    <row r="224" spans="1:10" x14ac:dyDescent="0.25">
      <c r="A224" t="s">
        <v>1285</v>
      </c>
      <c r="B224" s="1">
        <v>41634</v>
      </c>
      <c r="C224" t="s">
        <v>7607</v>
      </c>
      <c r="D224">
        <v>1</v>
      </c>
      <c r="E224" t="s">
        <v>7608</v>
      </c>
      <c r="F224" t="s">
        <v>7431</v>
      </c>
      <c r="G224" t="s">
        <v>7432</v>
      </c>
      <c r="H224" t="s">
        <v>1401</v>
      </c>
      <c r="I224" t="s">
        <v>739</v>
      </c>
      <c r="J224">
        <v>71.34</v>
      </c>
    </row>
    <row r="225" spans="1:10" x14ac:dyDescent="0.25">
      <c r="A225" t="s">
        <v>2568</v>
      </c>
      <c r="B225" s="1">
        <v>41635</v>
      </c>
      <c r="C225">
        <v>9455</v>
      </c>
      <c r="D225">
        <v>1</v>
      </c>
      <c r="E225" t="s">
        <v>6928</v>
      </c>
      <c r="F225" t="s">
        <v>6803</v>
      </c>
      <c r="G225" t="s">
        <v>6804</v>
      </c>
      <c r="H225" t="s">
        <v>3087</v>
      </c>
      <c r="I225" t="s">
        <v>4122</v>
      </c>
      <c r="J225">
        <v>19.940000000000001</v>
      </c>
    </row>
    <row r="226" spans="1:10" x14ac:dyDescent="0.25">
      <c r="A226" t="s">
        <v>7148</v>
      </c>
      <c r="B226" s="1">
        <v>41639</v>
      </c>
      <c r="C226">
        <v>9472</v>
      </c>
      <c r="D226">
        <v>1</v>
      </c>
      <c r="E226" t="s">
        <v>7149</v>
      </c>
      <c r="F226" t="s">
        <v>6803</v>
      </c>
      <c r="G226" t="s">
        <v>6804</v>
      </c>
      <c r="H226" t="s">
        <v>1410</v>
      </c>
      <c r="I226" t="s">
        <v>4122</v>
      </c>
      <c r="J226">
        <v>39.31</v>
      </c>
    </row>
    <row r="227" spans="1:10" x14ac:dyDescent="0.25">
      <c r="A227" t="s">
        <v>7224</v>
      </c>
      <c r="B227" s="1">
        <v>41639</v>
      </c>
      <c r="C227">
        <v>9489</v>
      </c>
      <c r="D227">
        <v>1</v>
      </c>
      <c r="E227" t="s">
        <v>7225</v>
      </c>
      <c r="F227" t="s">
        <v>6803</v>
      </c>
      <c r="G227" t="s">
        <v>6804</v>
      </c>
      <c r="H227" t="s">
        <v>1410</v>
      </c>
      <c r="I227" t="s">
        <v>7226</v>
      </c>
      <c r="J227">
        <v>45.12</v>
      </c>
    </row>
    <row r="228" spans="1:10" x14ac:dyDescent="0.25">
      <c r="A228" t="s">
        <v>7261</v>
      </c>
      <c r="B228" s="1">
        <v>41639</v>
      </c>
      <c r="C228">
        <v>9514</v>
      </c>
      <c r="D228">
        <v>1</v>
      </c>
      <c r="E228" t="s">
        <v>7262</v>
      </c>
      <c r="F228" t="s">
        <v>6803</v>
      </c>
      <c r="G228" t="s">
        <v>6804</v>
      </c>
      <c r="H228" t="s">
        <v>1410</v>
      </c>
      <c r="I228" t="s">
        <v>7226</v>
      </c>
      <c r="J228">
        <v>6.87</v>
      </c>
    </row>
    <row r="229" spans="1:10" x14ac:dyDescent="0.25">
      <c r="A229" t="s">
        <v>1856</v>
      </c>
      <c r="B229" s="1">
        <v>41631</v>
      </c>
      <c r="C229" t="s">
        <v>7569</v>
      </c>
      <c r="D229">
        <v>2</v>
      </c>
      <c r="E229" t="s">
        <v>7570</v>
      </c>
      <c r="F229" t="s">
        <v>7455</v>
      </c>
      <c r="G229" t="s">
        <v>7456</v>
      </c>
      <c r="H229" t="s">
        <v>1401</v>
      </c>
      <c r="I229" t="s">
        <v>499</v>
      </c>
      <c r="J229">
        <v>176</v>
      </c>
    </row>
    <row r="230" spans="1:10" x14ac:dyDescent="0.25">
      <c r="A230" t="s">
        <v>545</v>
      </c>
      <c r="B230" s="1">
        <v>41617</v>
      </c>
      <c r="C230" t="s">
        <v>7464</v>
      </c>
      <c r="D230">
        <v>1</v>
      </c>
      <c r="E230" t="s">
        <v>7465</v>
      </c>
      <c r="F230" t="s">
        <v>7455</v>
      </c>
      <c r="G230" t="s">
        <v>7456</v>
      </c>
      <c r="H230" t="s">
        <v>1401</v>
      </c>
      <c r="I230" t="s">
        <v>573</v>
      </c>
      <c r="J230">
        <v>162.94</v>
      </c>
    </row>
    <row r="231" spans="1:10" x14ac:dyDescent="0.25">
      <c r="A231" t="s">
        <v>740</v>
      </c>
      <c r="B231" s="1">
        <v>41638</v>
      </c>
      <c r="C231" t="s">
        <v>7654</v>
      </c>
      <c r="D231">
        <v>1</v>
      </c>
      <c r="E231" t="s">
        <v>7655</v>
      </c>
      <c r="F231" t="s">
        <v>7455</v>
      </c>
      <c r="G231" t="s">
        <v>7456</v>
      </c>
      <c r="H231" t="s">
        <v>1401</v>
      </c>
      <c r="I231" t="s">
        <v>573</v>
      </c>
      <c r="J231">
        <v>194.72</v>
      </c>
    </row>
    <row r="232" spans="1:10" x14ac:dyDescent="0.25">
      <c r="A232" t="s">
        <v>1939</v>
      </c>
      <c r="B232" s="1">
        <v>41639</v>
      </c>
      <c r="C232" t="s">
        <v>7683</v>
      </c>
      <c r="D232">
        <v>1</v>
      </c>
      <c r="E232" t="s">
        <v>7684</v>
      </c>
      <c r="F232" t="s">
        <v>7455</v>
      </c>
      <c r="G232" t="s">
        <v>7456</v>
      </c>
      <c r="H232" t="s">
        <v>1401</v>
      </c>
      <c r="I232" t="s">
        <v>573</v>
      </c>
      <c r="J232">
        <v>220.13</v>
      </c>
    </row>
    <row r="233" spans="1:10" x14ac:dyDescent="0.25">
      <c r="A233" t="s">
        <v>3238</v>
      </c>
      <c r="B233" s="1">
        <v>41635</v>
      </c>
      <c r="C233">
        <v>9454</v>
      </c>
      <c r="D233">
        <v>1</v>
      </c>
      <c r="E233" t="s">
        <v>6926</v>
      </c>
      <c r="F233" t="s">
        <v>6803</v>
      </c>
      <c r="G233" t="s">
        <v>6804</v>
      </c>
      <c r="H233" t="s">
        <v>3087</v>
      </c>
      <c r="I233" t="s">
        <v>6927</v>
      </c>
      <c r="J233">
        <v>6.69</v>
      </c>
    </row>
    <row r="234" spans="1:10" x14ac:dyDescent="0.25">
      <c r="A234" t="s">
        <v>7289</v>
      </c>
      <c r="B234" s="1">
        <v>41639</v>
      </c>
      <c r="C234" t="s">
        <v>7290</v>
      </c>
      <c r="D234">
        <v>1</v>
      </c>
      <c r="E234" t="s">
        <v>7291</v>
      </c>
      <c r="F234" t="s">
        <v>6711</v>
      </c>
      <c r="G234" t="s">
        <v>6712</v>
      </c>
      <c r="H234" t="s">
        <v>1410</v>
      </c>
      <c r="I234" t="s">
        <v>925</v>
      </c>
      <c r="J234" s="2">
        <v>34589.72</v>
      </c>
    </row>
    <row r="235" spans="1:10" x14ac:dyDescent="0.25">
      <c r="A235" t="s">
        <v>7002</v>
      </c>
      <c r="B235" s="1">
        <v>41639</v>
      </c>
      <c r="C235" t="s">
        <v>7003</v>
      </c>
      <c r="D235">
        <v>1</v>
      </c>
      <c r="E235" t="s">
        <v>7004</v>
      </c>
      <c r="F235" t="s">
        <v>6711</v>
      </c>
      <c r="G235" t="s">
        <v>6712</v>
      </c>
      <c r="H235" t="s">
        <v>1361</v>
      </c>
      <c r="I235" t="s">
        <v>7005</v>
      </c>
      <c r="J235" s="2">
        <v>51754.52</v>
      </c>
    </row>
    <row r="236" spans="1:10" x14ac:dyDescent="0.25">
      <c r="A236" t="s">
        <v>1258</v>
      </c>
      <c r="B236" s="1">
        <v>41626</v>
      </c>
      <c r="C236" t="s">
        <v>7551</v>
      </c>
      <c r="D236">
        <v>2</v>
      </c>
      <c r="E236" t="s">
        <v>7552</v>
      </c>
      <c r="F236" t="s">
        <v>7431</v>
      </c>
      <c r="G236" t="s">
        <v>7432</v>
      </c>
      <c r="H236" t="s">
        <v>1401</v>
      </c>
      <c r="I236" t="s">
        <v>630</v>
      </c>
      <c r="J236">
        <v>224</v>
      </c>
    </row>
    <row r="237" spans="1:10" x14ac:dyDescent="0.25">
      <c r="A237" t="s">
        <v>612</v>
      </c>
      <c r="B237" s="1">
        <v>41625</v>
      </c>
      <c r="C237" t="s">
        <v>7530</v>
      </c>
      <c r="D237">
        <v>1</v>
      </c>
      <c r="E237" t="s">
        <v>7531</v>
      </c>
      <c r="F237" t="s">
        <v>7431</v>
      </c>
      <c r="G237" t="s">
        <v>7432</v>
      </c>
      <c r="H237" t="s">
        <v>1401</v>
      </c>
      <c r="I237" t="s">
        <v>1832</v>
      </c>
      <c r="J237">
        <v>960</v>
      </c>
    </row>
    <row r="238" spans="1:10" x14ac:dyDescent="0.25">
      <c r="A238" t="s">
        <v>6908</v>
      </c>
      <c r="B238" s="1">
        <v>41635</v>
      </c>
      <c r="C238">
        <v>9442</v>
      </c>
      <c r="D238">
        <v>1</v>
      </c>
      <c r="E238" t="s">
        <v>6909</v>
      </c>
      <c r="F238" t="s">
        <v>6803</v>
      </c>
      <c r="G238" t="s">
        <v>6804</v>
      </c>
      <c r="H238" t="s">
        <v>3087</v>
      </c>
      <c r="I238" t="s">
        <v>6910</v>
      </c>
      <c r="J238">
        <v>96.48</v>
      </c>
    </row>
    <row r="239" spans="1:10" x14ac:dyDescent="0.25">
      <c r="A239" t="s">
        <v>7252</v>
      </c>
      <c r="B239" s="1">
        <v>41639</v>
      </c>
      <c r="C239">
        <v>9507</v>
      </c>
      <c r="D239">
        <v>1</v>
      </c>
      <c r="E239" t="s">
        <v>7253</v>
      </c>
      <c r="F239" t="s">
        <v>6803</v>
      </c>
      <c r="G239" t="s">
        <v>6804</v>
      </c>
      <c r="H239" t="s">
        <v>1410</v>
      </c>
      <c r="I239" t="s">
        <v>7254</v>
      </c>
      <c r="J239">
        <v>16.14</v>
      </c>
    </row>
    <row r="240" spans="1:10" x14ac:dyDescent="0.25">
      <c r="A240" t="s">
        <v>7255</v>
      </c>
      <c r="B240" s="1">
        <v>41639</v>
      </c>
      <c r="C240">
        <v>9508</v>
      </c>
      <c r="D240">
        <v>1</v>
      </c>
      <c r="E240" t="s">
        <v>7256</v>
      </c>
      <c r="F240" t="s">
        <v>6803</v>
      </c>
      <c r="G240" t="s">
        <v>6804</v>
      </c>
      <c r="H240" t="s">
        <v>1410</v>
      </c>
      <c r="I240" t="s">
        <v>7254</v>
      </c>
      <c r="J240">
        <v>6.33</v>
      </c>
    </row>
    <row r="241" spans="1:10" x14ac:dyDescent="0.25">
      <c r="A241" t="s">
        <v>7360</v>
      </c>
      <c r="B241" s="1">
        <v>41639</v>
      </c>
      <c r="C241">
        <v>9531</v>
      </c>
      <c r="D241">
        <v>1</v>
      </c>
      <c r="E241" t="s">
        <v>7361</v>
      </c>
      <c r="F241" t="s">
        <v>6803</v>
      </c>
      <c r="G241" t="s">
        <v>6804</v>
      </c>
      <c r="H241" t="s">
        <v>1410</v>
      </c>
      <c r="I241" t="s">
        <v>5415</v>
      </c>
      <c r="J241">
        <v>42.53</v>
      </c>
    </row>
    <row r="242" spans="1:10" x14ac:dyDescent="0.25">
      <c r="A242" t="s">
        <v>591</v>
      </c>
      <c r="B242" s="1">
        <v>41624</v>
      </c>
      <c r="C242" t="s">
        <v>7510</v>
      </c>
      <c r="D242">
        <v>1</v>
      </c>
      <c r="E242" t="s">
        <v>7511</v>
      </c>
      <c r="F242" t="s">
        <v>7431</v>
      </c>
      <c r="G242" t="s">
        <v>7432</v>
      </c>
      <c r="H242" t="s">
        <v>1401</v>
      </c>
      <c r="I242" t="s">
        <v>1923</v>
      </c>
      <c r="J242" s="2">
        <v>1625.21</v>
      </c>
    </row>
    <row r="243" spans="1:10" x14ac:dyDescent="0.25">
      <c r="A243" t="s">
        <v>743</v>
      </c>
      <c r="B243" s="1">
        <v>41638</v>
      </c>
      <c r="C243" t="s">
        <v>7660</v>
      </c>
      <c r="D243">
        <v>1</v>
      </c>
      <c r="E243" t="s">
        <v>7661</v>
      </c>
      <c r="F243" t="s">
        <v>7431</v>
      </c>
      <c r="G243" t="s">
        <v>7432</v>
      </c>
      <c r="H243" t="s">
        <v>1401</v>
      </c>
      <c r="I243" t="s">
        <v>1923</v>
      </c>
      <c r="J243">
        <v>237.45</v>
      </c>
    </row>
    <row r="244" spans="1:10" x14ac:dyDescent="0.25">
      <c r="A244" t="s">
        <v>1917</v>
      </c>
      <c r="B244" s="1">
        <v>41638</v>
      </c>
      <c r="C244" t="s">
        <v>7666</v>
      </c>
      <c r="D244">
        <v>1</v>
      </c>
      <c r="E244" t="s">
        <v>7667</v>
      </c>
      <c r="F244" t="s">
        <v>7431</v>
      </c>
      <c r="G244" t="s">
        <v>7432</v>
      </c>
      <c r="H244" t="s">
        <v>1401</v>
      </c>
      <c r="I244" t="s">
        <v>1923</v>
      </c>
      <c r="J244">
        <v>854.16</v>
      </c>
    </row>
    <row r="245" spans="1:10" x14ac:dyDescent="0.25">
      <c r="A245" t="s">
        <v>6798</v>
      </c>
      <c r="B245" s="1">
        <v>41620</v>
      </c>
      <c r="C245" t="s">
        <v>6799</v>
      </c>
      <c r="D245">
        <v>1</v>
      </c>
      <c r="E245" t="s">
        <v>6800</v>
      </c>
      <c r="F245" t="s">
        <v>6711</v>
      </c>
      <c r="G245" t="s">
        <v>6712</v>
      </c>
      <c r="H245" t="s">
        <v>1361</v>
      </c>
      <c r="I245" t="s">
        <v>6801</v>
      </c>
      <c r="J245" s="2">
        <v>35998.9</v>
      </c>
    </row>
    <row r="246" spans="1:10" x14ac:dyDescent="0.25">
      <c r="A246" t="s">
        <v>6900</v>
      </c>
      <c r="B246" s="1">
        <v>41634</v>
      </c>
      <c r="C246" t="s">
        <v>6901</v>
      </c>
      <c r="D246">
        <v>1</v>
      </c>
      <c r="E246" t="s">
        <v>6902</v>
      </c>
      <c r="F246" t="s">
        <v>6711</v>
      </c>
      <c r="G246" t="s">
        <v>6712</v>
      </c>
      <c r="H246" t="s">
        <v>1361</v>
      </c>
      <c r="I246" t="s">
        <v>6903</v>
      </c>
      <c r="J246" s="2">
        <v>27137.31</v>
      </c>
    </row>
    <row r="247" spans="1:10" x14ac:dyDescent="0.25">
      <c r="A247" t="s">
        <v>554</v>
      </c>
      <c r="B247" s="1">
        <v>41617</v>
      </c>
      <c r="C247" t="s">
        <v>7470</v>
      </c>
      <c r="D247">
        <v>1</v>
      </c>
      <c r="E247" t="s">
        <v>7471</v>
      </c>
      <c r="F247" t="s">
        <v>7455</v>
      </c>
      <c r="G247" t="s">
        <v>7456</v>
      </c>
      <c r="H247" t="s">
        <v>1401</v>
      </c>
      <c r="I247" t="s">
        <v>4999</v>
      </c>
      <c r="J247">
        <v>200</v>
      </c>
    </row>
    <row r="248" spans="1:10" x14ac:dyDescent="0.25">
      <c r="A248" t="s">
        <v>1941</v>
      </c>
      <c r="B248" s="1">
        <v>41639</v>
      </c>
      <c r="C248" t="s">
        <v>7685</v>
      </c>
      <c r="D248">
        <v>1</v>
      </c>
      <c r="E248" t="s">
        <v>7686</v>
      </c>
      <c r="F248" t="s">
        <v>7455</v>
      </c>
      <c r="G248" t="s">
        <v>7456</v>
      </c>
      <c r="H248" t="s">
        <v>1401</v>
      </c>
      <c r="I248" t="s">
        <v>4999</v>
      </c>
      <c r="J248">
        <v>103.84</v>
      </c>
    </row>
    <row r="249" spans="1:10" x14ac:dyDescent="0.25">
      <c r="A249" t="s">
        <v>5815</v>
      </c>
      <c r="B249" s="1">
        <v>41639</v>
      </c>
      <c r="C249" t="s">
        <v>7699</v>
      </c>
      <c r="D249">
        <v>2</v>
      </c>
      <c r="E249" t="s">
        <v>7700</v>
      </c>
      <c r="F249" t="s">
        <v>7455</v>
      </c>
      <c r="G249" t="s">
        <v>7456</v>
      </c>
      <c r="H249" t="s">
        <v>1401</v>
      </c>
      <c r="I249" t="s">
        <v>514</v>
      </c>
      <c r="J249">
        <v>326.39999999999998</v>
      </c>
    </row>
    <row r="250" spans="1:10" x14ac:dyDescent="0.25">
      <c r="A250" t="s">
        <v>2565</v>
      </c>
      <c r="B250" s="1">
        <v>41635</v>
      </c>
      <c r="C250">
        <v>9453</v>
      </c>
      <c r="D250">
        <v>1</v>
      </c>
      <c r="E250" t="s">
        <v>6925</v>
      </c>
      <c r="F250" t="s">
        <v>6803</v>
      </c>
      <c r="G250" t="s">
        <v>6804</v>
      </c>
      <c r="H250" t="s">
        <v>3087</v>
      </c>
      <c r="I250" t="s">
        <v>340</v>
      </c>
      <c r="J250">
        <v>18.190000000000001</v>
      </c>
    </row>
    <row r="251" spans="1:10" x14ac:dyDescent="0.25">
      <c r="A251" t="s">
        <v>625</v>
      </c>
      <c r="B251" s="1">
        <v>41625</v>
      </c>
      <c r="C251" t="s">
        <v>7536</v>
      </c>
      <c r="D251">
        <v>1</v>
      </c>
      <c r="E251" t="s">
        <v>7537</v>
      </c>
      <c r="F251" t="s">
        <v>7431</v>
      </c>
      <c r="G251" t="s">
        <v>7432</v>
      </c>
      <c r="H251" t="s">
        <v>1401</v>
      </c>
      <c r="I251" t="s">
        <v>1191</v>
      </c>
      <c r="J251">
        <v>631.62</v>
      </c>
    </row>
    <row r="252" spans="1:10" x14ac:dyDescent="0.25">
      <c r="A252" t="s">
        <v>7152</v>
      </c>
      <c r="B252" s="1">
        <v>41639</v>
      </c>
      <c r="C252" t="s">
        <v>7153</v>
      </c>
      <c r="D252">
        <v>1</v>
      </c>
      <c r="E252" t="s">
        <v>7154</v>
      </c>
      <c r="F252" t="s">
        <v>6803</v>
      </c>
      <c r="G252" t="s">
        <v>6804</v>
      </c>
      <c r="H252" t="s">
        <v>1410</v>
      </c>
      <c r="I252" t="s">
        <v>4835</v>
      </c>
      <c r="J252">
        <v>213.1</v>
      </c>
    </row>
    <row r="253" spans="1:10" x14ac:dyDescent="0.25">
      <c r="A253" t="s">
        <v>7155</v>
      </c>
      <c r="B253" s="1">
        <v>41639</v>
      </c>
      <c r="C253" t="s">
        <v>7156</v>
      </c>
      <c r="D253">
        <v>1</v>
      </c>
      <c r="E253" t="s">
        <v>7157</v>
      </c>
      <c r="F253" t="s">
        <v>6803</v>
      </c>
      <c r="G253" t="s">
        <v>6804</v>
      </c>
      <c r="H253" t="s">
        <v>1410</v>
      </c>
      <c r="I253" t="s">
        <v>4835</v>
      </c>
      <c r="J253">
        <v>220</v>
      </c>
    </row>
    <row r="254" spans="1:10" x14ac:dyDescent="0.25">
      <c r="A254" t="s">
        <v>7158</v>
      </c>
      <c r="B254" s="1">
        <v>41639</v>
      </c>
      <c r="C254" t="s">
        <v>7159</v>
      </c>
      <c r="D254">
        <v>1</v>
      </c>
      <c r="E254" t="s">
        <v>7160</v>
      </c>
      <c r="F254" t="s">
        <v>6803</v>
      </c>
      <c r="G254" t="s">
        <v>6804</v>
      </c>
      <c r="H254" t="s">
        <v>1410</v>
      </c>
      <c r="I254" t="s">
        <v>4835</v>
      </c>
      <c r="J254">
        <v>55.17</v>
      </c>
    </row>
    <row r="255" spans="1:10" x14ac:dyDescent="0.25">
      <c r="A255" t="s">
        <v>7161</v>
      </c>
      <c r="B255" s="1">
        <v>41639</v>
      </c>
      <c r="C255" t="s">
        <v>7162</v>
      </c>
      <c r="D255">
        <v>1</v>
      </c>
      <c r="E255" t="s">
        <v>7163</v>
      </c>
      <c r="F255" t="s">
        <v>6803</v>
      </c>
      <c r="G255" t="s">
        <v>6804</v>
      </c>
      <c r="H255" t="s">
        <v>1410</v>
      </c>
      <c r="I255" t="s">
        <v>4835</v>
      </c>
      <c r="J255">
        <v>148.97</v>
      </c>
    </row>
    <row r="256" spans="1:10" x14ac:dyDescent="0.25">
      <c r="A256" t="s">
        <v>7164</v>
      </c>
      <c r="B256" s="1">
        <v>41639</v>
      </c>
      <c r="C256" t="s">
        <v>7165</v>
      </c>
      <c r="D256">
        <v>1</v>
      </c>
      <c r="E256" t="s">
        <v>7166</v>
      </c>
      <c r="F256" t="s">
        <v>6803</v>
      </c>
      <c r="G256" t="s">
        <v>6804</v>
      </c>
      <c r="H256" t="s">
        <v>1410</v>
      </c>
      <c r="I256" t="s">
        <v>4835</v>
      </c>
      <c r="J256">
        <v>213.1</v>
      </c>
    </row>
    <row r="257" spans="1:10" x14ac:dyDescent="0.25">
      <c r="A257" t="s">
        <v>7179</v>
      </c>
      <c r="B257" s="1">
        <v>41639</v>
      </c>
      <c r="C257" t="s">
        <v>7180</v>
      </c>
      <c r="D257">
        <v>1</v>
      </c>
      <c r="E257" t="s">
        <v>7181</v>
      </c>
      <c r="F257" t="s">
        <v>6803</v>
      </c>
      <c r="G257" t="s">
        <v>6804</v>
      </c>
      <c r="H257" t="s">
        <v>1410</v>
      </c>
      <c r="I257" t="s">
        <v>4835</v>
      </c>
      <c r="J257">
        <v>124.13</v>
      </c>
    </row>
    <row r="258" spans="1:10" x14ac:dyDescent="0.25">
      <c r="A258" t="s">
        <v>7198</v>
      </c>
      <c r="B258" s="1">
        <v>41639</v>
      </c>
      <c r="C258" t="s">
        <v>7199</v>
      </c>
      <c r="D258">
        <v>1</v>
      </c>
      <c r="E258" t="s">
        <v>7200</v>
      </c>
      <c r="F258" t="s">
        <v>6803</v>
      </c>
      <c r="G258" t="s">
        <v>6804</v>
      </c>
      <c r="H258" t="s">
        <v>1410</v>
      </c>
      <c r="I258" t="s">
        <v>4835</v>
      </c>
      <c r="J258">
        <v>26.2</v>
      </c>
    </row>
    <row r="259" spans="1:10" x14ac:dyDescent="0.25">
      <c r="A259" t="s">
        <v>7201</v>
      </c>
      <c r="B259" s="1">
        <v>41639</v>
      </c>
      <c r="C259" t="s">
        <v>7202</v>
      </c>
      <c r="D259">
        <v>1</v>
      </c>
      <c r="E259" t="s">
        <v>7203</v>
      </c>
      <c r="F259" t="s">
        <v>6803</v>
      </c>
      <c r="G259" t="s">
        <v>6804</v>
      </c>
      <c r="H259" t="s">
        <v>1410</v>
      </c>
      <c r="I259" t="s">
        <v>4835</v>
      </c>
      <c r="J259">
        <v>185.51</v>
      </c>
    </row>
    <row r="260" spans="1:10" x14ac:dyDescent="0.25">
      <c r="A260" t="s">
        <v>7216</v>
      </c>
      <c r="B260" s="1">
        <v>41639</v>
      </c>
      <c r="C260">
        <v>9484</v>
      </c>
      <c r="D260">
        <v>1</v>
      </c>
      <c r="E260" t="s">
        <v>7217</v>
      </c>
      <c r="F260" t="s">
        <v>6803</v>
      </c>
      <c r="G260" t="s">
        <v>6804</v>
      </c>
      <c r="H260" t="s">
        <v>1410</v>
      </c>
      <c r="I260" t="s">
        <v>4835</v>
      </c>
      <c r="J260">
        <v>9.7899999999999991</v>
      </c>
    </row>
    <row r="261" spans="1:10" x14ac:dyDescent="0.25">
      <c r="A261" t="s">
        <v>1806</v>
      </c>
      <c r="B261" s="1">
        <v>41617</v>
      </c>
      <c r="C261" t="s">
        <v>7460</v>
      </c>
      <c r="D261">
        <v>2</v>
      </c>
      <c r="E261" t="s">
        <v>7461</v>
      </c>
      <c r="F261" t="s">
        <v>7455</v>
      </c>
      <c r="G261" t="s">
        <v>7456</v>
      </c>
      <c r="H261" t="s">
        <v>1401</v>
      </c>
      <c r="I261" t="s">
        <v>570</v>
      </c>
      <c r="J261" s="2">
        <v>1008</v>
      </c>
    </row>
    <row r="262" spans="1:10" x14ac:dyDescent="0.25">
      <c r="A262" t="s">
        <v>685</v>
      </c>
      <c r="B262" s="1">
        <v>41631</v>
      </c>
      <c r="C262" t="s">
        <v>7591</v>
      </c>
      <c r="D262">
        <v>2</v>
      </c>
      <c r="E262" t="s">
        <v>7592</v>
      </c>
      <c r="F262" t="s">
        <v>7455</v>
      </c>
      <c r="G262" t="s">
        <v>7456</v>
      </c>
      <c r="H262" t="s">
        <v>1401</v>
      </c>
      <c r="I262" t="s">
        <v>570</v>
      </c>
      <c r="J262" s="2">
        <v>3536</v>
      </c>
    </row>
    <row r="263" spans="1:10" x14ac:dyDescent="0.25">
      <c r="A263" t="s">
        <v>1281</v>
      </c>
      <c r="B263" s="1">
        <v>41631</v>
      </c>
      <c r="C263" t="s">
        <v>7603</v>
      </c>
      <c r="D263">
        <v>2</v>
      </c>
      <c r="E263" t="s">
        <v>7604</v>
      </c>
      <c r="F263" t="s">
        <v>7455</v>
      </c>
      <c r="G263" t="s">
        <v>7456</v>
      </c>
      <c r="H263" t="s">
        <v>1401</v>
      </c>
      <c r="I263" t="s">
        <v>570</v>
      </c>
      <c r="J263" s="2">
        <v>2800</v>
      </c>
    </row>
    <row r="264" spans="1:10" x14ac:dyDescent="0.25">
      <c r="A264" t="s">
        <v>729</v>
      </c>
      <c r="B264" s="1">
        <v>41638</v>
      </c>
      <c r="C264" t="s">
        <v>7648</v>
      </c>
      <c r="D264">
        <v>2</v>
      </c>
      <c r="E264" t="s">
        <v>7649</v>
      </c>
      <c r="F264" t="s">
        <v>7455</v>
      </c>
      <c r="G264" t="s">
        <v>7456</v>
      </c>
      <c r="H264" t="s">
        <v>1401</v>
      </c>
      <c r="I264" t="s">
        <v>570</v>
      </c>
      <c r="J264" s="2">
        <v>1040</v>
      </c>
    </row>
    <row r="265" spans="1:10" x14ac:dyDescent="0.25">
      <c r="A265" t="s">
        <v>5807</v>
      </c>
      <c r="B265" s="1">
        <v>41639</v>
      </c>
      <c r="C265" t="s">
        <v>7693</v>
      </c>
      <c r="D265">
        <v>2</v>
      </c>
      <c r="E265" t="s">
        <v>7694</v>
      </c>
      <c r="F265" t="s">
        <v>7455</v>
      </c>
      <c r="G265" t="s">
        <v>7456</v>
      </c>
      <c r="H265" t="s">
        <v>1401</v>
      </c>
      <c r="I265" t="s">
        <v>570</v>
      </c>
      <c r="J265" s="2">
        <v>3600</v>
      </c>
    </row>
    <row r="266" spans="1:10" x14ac:dyDescent="0.25">
      <c r="A266" t="s">
        <v>7280</v>
      </c>
      <c r="B266" s="1">
        <v>41639</v>
      </c>
      <c r="C266">
        <v>9523</v>
      </c>
      <c r="D266">
        <v>1</v>
      </c>
      <c r="E266" t="s">
        <v>7281</v>
      </c>
      <c r="F266" t="s">
        <v>6803</v>
      </c>
      <c r="G266" t="s">
        <v>6804</v>
      </c>
      <c r="H266" t="s">
        <v>1410</v>
      </c>
      <c r="I266" t="s">
        <v>7282</v>
      </c>
      <c r="J266">
        <v>11.03</v>
      </c>
    </row>
    <row r="267" spans="1:10" x14ac:dyDescent="0.25">
      <c r="A267" t="s">
        <v>6843</v>
      </c>
      <c r="B267" s="1">
        <v>41627</v>
      </c>
      <c r="C267" t="s">
        <v>6844</v>
      </c>
      <c r="D267">
        <v>1</v>
      </c>
      <c r="E267" t="s">
        <v>6845</v>
      </c>
      <c r="F267" t="s">
        <v>6711</v>
      </c>
      <c r="G267" t="s">
        <v>6712</v>
      </c>
      <c r="H267" t="s">
        <v>1361</v>
      </c>
      <c r="I267" t="s">
        <v>6846</v>
      </c>
      <c r="J267" s="2">
        <v>47673.86</v>
      </c>
    </row>
    <row r="268" spans="1:10" x14ac:dyDescent="0.25">
      <c r="A268" t="s">
        <v>1730</v>
      </c>
      <c r="B268" s="1">
        <v>41638</v>
      </c>
      <c r="C268" t="s">
        <v>6968</v>
      </c>
      <c r="D268">
        <v>1</v>
      </c>
      <c r="E268" t="s">
        <v>6969</v>
      </c>
      <c r="F268" t="s">
        <v>6711</v>
      </c>
      <c r="G268" t="s">
        <v>6712</v>
      </c>
      <c r="H268" t="s">
        <v>1361</v>
      </c>
      <c r="I268" t="s">
        <v>6970</v>
      </c>
      <c r="J268" s="2">
        <v>34791.050000000003</v>
      </c>
    </row>
    <row r="269" spans="1:10" x14ac:dyDescent="0.25">
      <c r="A269" t="s">
        <v>676</v>
      </c>
      <c r="B269" s="1">
        <v>41631</v>
      </c>
      <c r="C269" t="s">
        <v>7583</v>
      </c>
      <c r="D269">
        <v>1</v>
      </c>
      <c r="E269" t="s">
        <v>7584</v>
      </c>
      <c r="F269" t="s">
        <v>7455</v>
      </c>
      <c r="G269" t="s">
        <v>7456</v>
      </c>
      <c r="H269" t="s">
        <v>1401</v>
      </c>
      <c r="I269" t="s">
        <v>1315</v>
      </c>
      <c r="J269">
        <v>40.58</v>
      </c>
    </row>
    <row r="270" spans="1:10" x14ac:dyDescent="0.25">
      <c r="A270" t="s">
        <v>2367</v>
      </c>
      <c r="B270" s="1">
        <v>41639</v>
      </c>
      <c r="C270" t="s">
        <v>7687</v>
      </c>
      <c r="D270">
        <v>1</v>
      </c>
      <c r="E270" t="s">
        <v>7688</v>
      </c>
      <c r="F270" t="s">
        <v>7455</v>
      </c>
      <c r="G270" t="s">
        <v>7456</v>
      </c>
      <c r="H270" t="s">
        <v>1401</v>
      </c>
      <c r="I270" t="s">
        <v>1315</v>
      </c>
      <c r="J270">
        <v>13.48</v>
      </c>
    </row>
    <row r="271" spans="1:10" x14ac:dyDescent="0.25">
      <c r="A271" t="s">
        <v>605</v>
      </c>
      <c r="B271" s="1">
        <v>41624</v>
      </c>
      <c r="C271" t="s">
        <v>7520</v>
      </c>
      <c r="D271">
        <v>1</v>
      </c>
      <c r="E271" t="s">
        <v>7521</v>
      </c>
      <c r="F271" t="s">
        <v>7431</v>
      </c>
      <c r="G271" t="s">
        <v>7432</v>
      </c>
      <c r="H271" t="s">
        <v>1401</v>
      </c>
      <c r="I271" t="s">
        <v>700</v>
      </c>
      <c r="J271" s="2">
        <v>5341.39</v>
      </c>
    </row>
    <row r="272" spans="1:10" x14ac:dyDescent="0.25">
      <c r="A272" t="s">
        <v>539</v>
      </c>
      <c r="B272" s="1">
        <v>41617</v>
      </c>
      <c r="C272" t="s">
        <v>7458</v>
      </c>
      <c r="D272">
        <v>1</v>
      </c>
      <c r="E272" t="s">
        <v>7459</v>
      </c>
      <c r="F272" t="s">
        <v>7455</v>
      </c>
      <c r="G272" t="s">
        <v>7456</v>
      </c>
      <c r="H272" t="s">
        <v>1401</v>
      </c>
      <c r="I272" t="s">
        <v>1907</v>
      </c>
      <c r="J272" s="2">
        <v>2032.75</v>
      </c>
    </row>
    <row r="273" spans="1:10" x14ac:dyDescent="0.25">
      <c r="A273" t="s">
        <v>6665</v>
      </c>
      <c r="B273" s="1">
        <v>41639</v>
      </c>
      <c r="C273" t="s">
        <v>7701</v>
      </c>
      <c r="D273">
        <v>1</v>
      </c>
      <c r="E273" t="s">
        <v>7702</v>
      </c>
      <c r="F273" t="s">
        <v>7431</v>
      </c>
      <c r="G273" t="s">
        <v>7432</v>
      </c>
      <c r="H273" t="s">
        <v>1401</v>
      </c>
      <c r="I273" t="s">
        <v>7703</v>
      </c>
      <c r="J273">
        <v>827.59</v>
      </c>
    </row>
    <row r="274" spans="1:10" x14ac:dyDescent="0.25">
      <c r="A274" t="s">
        <v>6666</v>
      </c>
      <c r="B274" s="1">
        <v>41639</v>
      </c>
      <c r="C274" t="s">
        <v>7704</v>
      </c>
      <c r="D274">
        <v>1</v>
      </c>
      <c r="E274" t="s">
        <v>7705</v>
      </c>
      <c r="F274" t="s">
        <v>7431</v>
      </c>
      <c r="G274" t="s">
        <v>7432</v>
      </c>
      <c r="H274" t="s">
        <v>1401</v>
      </c>
      <c r="I274" t="s">
        <v>7703</v>
      </c>
      <c r="J274">
        <v>827.59</v>
      </c>
    </row>
    <row r="275" spans="1:10" x14ac:dyDescent="0.25">
      <c r="A275" t="s">
        <v>2283</v>
      </c>
      <c r="B275" s="1">
        <v>41626</v>
      </c>
      <c r="C275" t="s">
        <v>7545</v>
      </c>
      <c r="D275">
        <v>1</v>
      </c>
      <c r="E275" t="s">
        <v>7546</v>
      </c>
      <c r="F275" t="s">
        <v>7431</v>
      </c>
      <c r="G275" t="s">
        <v>7432</v>
      </c>
      <c r="H275" t="s">
        <v>1401</v>
      </c>
      <c r="I275" t="s">
        <v>478</v>
      </c>
      <c r="J275" s="2">
        <v>2192.8000000000002</v>
      </c>
    </row>
    <row r="276" spans="1:10" x14ac:dyDescent="0.25">
      <c r="A276" t="s">
        <v>2285</v>
      </c>
      <c r="B276" s="1">
        <v>41626</v>
      </c>
      <c r="C276" t="s">
        <v>7547</v>
      </c>
      <c r="D276">
        <v>1</v>
      </c>
      <c r="E276" t="s">
        <v>7548</v>
      </c>
      <c r="F276" t="s">
        <v>7431</v>
      </c>
      <c r="G276" t="s">
        <v>7432</v>
      </c>
      <c r="H276" t="s">
        <v>1401</v>
      </c>
      <c r="I276" t="s">
        <v>478</v>
      </c>
      <c r="J276" s="2">
        <v>1031.2</v>
      </c>
    </row>
    <row r="277" spans="1:10" x14ac:dyDescent="0.25">
      <c r="A277" t="s">
        <v>4800</v>
      </c>
      <c r="B277" s="1">
        <v>41638</v>
      </c>
      <c r="C277" t="s">
        <v>6978</v>
      </c>
      <c r="D277">
        <v>1</v>
      </c>
      <c r="E277" t="s">
        <v>6979</v>
      </c>
      <c r="F277" t="s">
        <v>6711</v>
      </c>
      <c r="G277" t="s">
        <v>6712</v>
      </c>
      <c r="H277" t="s">
        <v>1361</v>
      </c>
      <c r="I277" t="s">
        <v>228</v>
      </c>
      <c r="J277" s="2">
        <v>34791.050000000003</v>
      </c>
    </row>
    <row r="278" spans="1:10" x14ac:dyDescent="0.25">
      <c r="A278" t="s">
        <v>1727</v>
      </c>
      <c r="B278" s="1">
        <v>41638</v>
      </c>
      <c r="C278" t="s">
        <v>6965</v>
      </c>
      <c r="D278">
        <v>1</v>
      </c>
      <c r="E278" t="s">
        <v>6966</v>
      </c>
      <c r="F278" t="s">
        <v>6711</v>
      </c>
      <c r="G278" t="s">
        <v>6712</v>
      </c>
      <c r="H278" t="s">
        <v>1361</v>
      </c>
      <c r="I278" t="s">
        <v>6967</v>
      </c>
      <c r="J278" s="2">
        <v>30074.639999999999</v>
      </c>
    </row>
    <row r="279" spans="1:10" x14ac:dyDescent="0.25">
      <c r="A279" t="s">
        <v>5583</v>
      </c>
      <c r="B279" s="1">
        <v>41639</v>
      </c>
      <c r="C279" t="s">
        <v>7006</v>
      </c>
      <c r="D279">
        <v>1</v>
      </c>
      <c r="E279" t="s">
        <v>7007</v>
      </c>
      <c r="F279" t="s">
        <v>6711</v>
      </c>
      <c r="G279" t="s">
        <v>6712</v>
      </c>
      <c r="H279" t="s">
        <v>1361</v>
      </c>
      <c r="I279" t="s">
        <v>7008</v>
      </c>
      <c r="J279" s="2">
        <v>47673.86</v>
      </c>
    </row>
    <row r="280" spans="1:10" x14ac:dyDescent="0.25">
      <c r="A280" t="s">
        <v>6189</v>
      </c>
      <c r="B280" s="1">
        <v>41631</v>
      </c>
      <c r="C280" t="s">
        <v>6878</v>
      </c>
      <c r="D280">
        <v>1</v>
      </c>
      <c r="E280" t="s">
        <v>6879</v>
      </c>
      <c r="F280" t="s">
        <v>6711</v>
      </c>
      <c r="G280" t="s">
        <v>6712</v>
      </c>
      <c r="H280" t="s">
        <v>1361</v>
      </c>
      <c r="I280" t="s">
        <v>6880</v>
      </c>
      <c r="J280" s="2">
        <v>44420.09</v>
      </c>
    </row>
    <row r="281" spans="1:10" x14ac:dyDescent="0.25">
      <c r="A281" t="s">
        <v>6713</v>
      </c>
      <c r="B281" s="1">
        <v>41610</v>
      </c>
      <c r="C281" t="s">
        <v>6714</v>
      </c>
      <c r="D281">
        <v>1</v>
      </c>
      <c r="E281" t="s">
        <v>6715</v>
      </c>
      <c r="F281" t="s">
        <v>6711</v>
      </c>
      <c r="G281" t="s">
        <v>6712</v>
      </c>
      <c r="H281" t="s">
        <v>1361</v>
      </c>
      <c r="I281" t="s">
        <v>2</v>
      </c>
      <c r="J281" s="2">
        <v>47673.86</v>
      </c>
    </row>
    <row r="282" spans="1:10" x14ac:dyDescent="0.25">
      <c r="A282" t="s">
        <v>6720</v>
      </c>
      <c r="B282" s="1">
        <v>41610</v>
      </c>
      <c r="C282" t="s">
        <v>6721</v>
      </c>
      <c r="D282">
        <v>1</v>
      </c>
      <c r="E282" t="s">
        <v>6722</v>
      </c>
      <c r="F282" t="s">
        <v>6711</v>
      </c>
      <c r="G282" t="s">
        <v>6712</v>
      </c>
      <c r="H282" t="s">
        <v>1361</v>
      </c>
      <c r="I282" t="s">
        <v>2</v>
      </c>
      <c r="J282" s="2">
        <v>41449.620000000003</v>
      </c>
    </row>
    <row r="283" spans="1:10" x14ac:dyDescent="0.25">
      <c r="A283" t="s">
        <v>6723</v>
      </c>
      <c r="B283" s="1">
        <v>41610</v>
      </c>
      <c r="C283" t="s">
        <v>6724</v>
      </c>
      <c r="D283">
        <v>1</v>
      </c>
      <c r="E283" t="s">
        <v>6725</v>
      </c>
      <c r="F283" t="s">
        <v>6711</v>
      </c>
      <c r="G283" t="s">
        <v>6712</v>
      </c>
      <c r="H283" t="s">
        <v>1361</v>
      </c>
      <c r="I283" t="s">
        <v>2</v>
      </c>
      <c r="J283" s="2">
        <v>44419.93</v>
      </c>
    </row>
    <row r="284" spans="1:10" x14ac:dyDescent="0.25">
      <c r="A284" t="s">
        <v>5093</v>
      </c>
      <c r="B284" s="1">
        <v>41610</v>
      </c>
      <c r="C284" t="s">
        <v>6726</v>
      </c>
      <c r="D284">
        <v>1</v>
      </c>
      <c r="E284" t="s">
        <v>6727</v>
      </c>
      <c r="F284" t="s">
        <v>6711</v>
      </c>
      <c r="G284" t="s">
        <v>6712</v>
      </c>
      <c r="H284" t="s">
        <v>1361</v>
      </c>
      <c r="I284" t="s">
        <v>2</v>
      </c>
      <c r="J284" s="2">
        <v>44419.93</v>
      </c>
    </row>
    <row r="285" spans="1:10" x14ac:dyDescent="0.25">
      <c r="A285" t="s">
        <v>5095</v>
      </c>
      <c r="B285" s="1">
        <v>41610</v>
      </c>
      <c r="C285" t="s">
        <v>1413</v>
      </c>
      <c r="D285">
        <v>1</v>
      </c>
      <c r="E285" t="s">
        <v>6728</v>
      </c>
      <c r="F285" t="s">
        <v>6711</v>
      </c>
      <c r="G285" t="s">
        <v>6712</v>
      </c>
      <c r="H285" t="s">
        <v>1361</v>
      </c>
      <c r="I285" t="s">
        <v>2</v>
      </c>
      <c r="J285" s="2">
        <v>44419.93</v>
      </c>
    </row>
    <row r="286" spans="1:10" x14ac:dyDescent="0.25">
      <c r="A286" t="s">
        <v>6736</v>
      </c>
      <c r="B286" s="1">
        <v>41613</v>
      </c>
      <c r="C286" t="s">
        <v>6737</v>
      </c>
      <c r="D286">
        <v>1</v>
      </c>
      <c r="E286" t="s">
        <v>6738</v>
      </c>
      <c r="F286" t="s">
        <v>6711</v>
      </c>
      <c r="G286" t="s">
        <v>6712</v>
      </c>
      <c r="H286" t="s">
        <v>1361</v>
      </c>
      <c r="I286" t="s">
        <v>2</v>
      </c>
      <c r="J286" s="2">
        <v>27137.31</v>
      </c>
    </row>
    <row r="287" spans="1:10" x14ac:dyDescent="0.25">
      <c r="A287" t="s">
        <v>6741</v>
      </c>
      <c r="B287" s="1">
        <v>41614</v>
      </c>
      <c r="C287" t="s">
        <v>6742</v>
      </c>
      <c r="D287">
        <v>1</v>
      </c>
      <c r="E287" t="s">
        <v>6743</v>
      </c>
      <c r="F287" t="s">
        <v>6711</v>
      </c>
      <c r="G287" t="s">
        <v>6712</v>
      </c>
      <c r="H287" t="s">
        <v>1361</v>
      </c>
      <c r="I287" t="s">
        <v>2</v>
      </c>
      <c r="J287" s="2">
        <v>33613.589999999997</v>
      </c>
    </row>
    <row r="288" spans="1:10" x14ac:dyDescent="0.25">
      <c r="A288" t="s">
        <v>6744</v>
      </c>
      <c r="B288" s="1">
        <v>41615</v>
      </c>
      <c r="C288" t="s">
        <v>6745</v>
      </c>
      <c r="D288">
        <v>1</v>
      </c>
      <c r="E288" t="s">
        <v>6746</v>
      </c>
      <c r="F288" t="s">
        <v>6711</v>
      </c>
      <c r="G288" t="s">
        <v>6712</v>
      </c>
      <c r="H288" t="s">
        <v>1361</v>
      </c>
      <c r="I288" t="s">
        <v>2</v>
      </c>
      <c r="J288" s="2">
        <v>25933.17</v>
      </c>
    </row>
    <row r="289" spans="1:11" x14ac:dyDescent="0.25">
      <c r="A289" t="s">
        <v>5163</v>
      </c>
      <c r="B289" s="1">
        <v>41615</v>
      </c>
      <c r="C289" t="s">
        <v>6747</v>
      </c>
      <c r="D289">
        <v>1</v>
      </c>
      <c r="E289" t="s">
        <v>6748</v>
      </c>
      <c r="F289" t="s">
        <v>6711</v>
      </c>
      <c r="G289" t="s">
        <v>6712</v>
      </c>
      <c r="H289" t="s">
        <v>1361</v>
      </c>
      <c r="I289" t="s">
        <v>2</v>
      </c>
      <c r="J289" s="2">
        <v>49776.47</v>
      </c>
    </row>
    <row r="290" spans="1:11" x14ac:dyDescent="0.25">
      <c r="A290" t="s">
        <v>6749</v>
      </c>
      <c r="B290" s="1">
        <v>41615</v>
      </c>
      <c r="C290" t="s">
        <v>6750</v>
      </c>
      <c r="D290">
        <v>1</v>
      </c>
      <c r="E290" t="s">
        <v>6751</v>
      </c>
      <c r="F290" t="s">
        <v>6711</v>
      </c>
      <c r="G290" t="s">
        <v>6712</v>
      </c>
      <c r="H290" t="s">
        <v>1361</v>
      </c>
      <c r="I290" t="s">
        <v>2</v>
      </c>
      <c r="J290" s="2">
        <v>35998.9</v>
      </c>
    </row>
    <row r="291" spans="1:11" x14ac:dyDescent="0.25">
      <c r="A291" t="s">
        <v>6752</v>
      </c>
      <c r="B291" s="1">
        <v>41615</v>
      </c>
      <c r="C291" t="s">
        <v>6753</v>
      </c>
      <c r="D291">
        <v>1</v>
      </c>
      <c r="E291" t="s">
        <v>6754</v>
      </c>
      <c r="F291" t="s">
        <v>6711</v>
      </c>
      <c r="G291" t="s">
        <v>6712</v>
      </c>
      <c r="H291" t="s">
        <v>1361</v>
      </c>
      <c r="I291" t="s">
        <v>2</v>
      </c>
      <c r="J291" s="2">
        <v>37352.71</v>
      </c>
    </row>
    <row r="292" spans="1:11" x14ac:dyDescent="0.25">
      <c r="A292" t="s">
        <v>6755</v>
      </c>
      <c r="B292" s="1">
        <v>41615</v>
      </c>
      <c r="C292" t="s">
        <v>6756</v>
      </c>
      <c r="D292">
        <v>1</v>
      </c>
      <c r="E292" t="s">
        <v>6757</v>
      </c>
      <c r="F292" t="s">
        <v>6711</v>
      </c>
      <c r="G292" t="s">
        <v>6712</v>
      </c>
      <c r="H292" t="s">
        <v>1361</v>
      </c>
      <c r="I292" t="s">
        <v>2</v>
      </c>
      <c r="J292" s="2">
        <v>32436.13</v>
      </c>
    </row>
    <row r="293" spans="1:11" x14ac:dyDescent="0.25">
      <c r="A293" t="s">
        <v>6758</v>
      </c>
      <c r="B293" s="1">
        <v>41615</v>
      </c>
      <c r="C293" t="s">
        <v>6759</v>
      </c>
      <c r="D293">
        <v>1</v>
      </c>
      <c r="E293" t="s">
        <v>6760</v>
      </c>
      <c r="F293" t="s">
        <v>6711</v>
      </c>
      <c r="G293" t="s">
        <v>6712</v>
      </c>
      <c r="H293" t="s">
        <v>1361</v>
      </c>
      <c r="I293" t="s">
        <v>2</v>
      </c>
      <c r="J293" s="2">
        <v>32436.13</v>
      </c>
    </row>
    <row r="294" spans="1:11" x14ac:dyDescent="0.25">
      <c r="A294" t="s">
        <v>6761</v>
      </c>
      <c r="B294" s="1">
        <v>41615</v>
      </c>
      <c r="C294" t="s">
        <v>6762</v>
      </c>
      <c r="D294">
        <v>1</v>
      </c>
      <c r="E294" t="s">
        <v>6763</v>
      </c>
      <c r="F294" t="s">
        <v>6711</v>
      </c>
      <c r="G294" t="s">
        <v>6712</v>
      </c>
      <c r="H294" t="s">
        <v>1361</v>
      </c>
      <c r="I294" t="s">
        <v>2</v>
      </c>
      <c r="J294" s="2">
        <v>32436.13</v>
      </c>
    </row>
    <row r="295" spans="1:11" x14ac:dyDescent="0.25">
      <c r="A295" t="s">
        <v>6764</v>
      </c>
      <c r="B295" s="1">
        <v>41615</v>
      </c>
      <c r="C295" t="s">
        <v>6765</v>
      </c>
      <c r="D295">
        <v>1</v>
      </c>
      <c r="E295" t="s">
        <v>6766</v>
      </c>
      <c r="F295" t="s">
        <v>6711</v>
      </c>
      <c r="G295" t="s">
        <v>6712</v>
      </c>
      <c r="H295" t="s">
        <v>1361</v>
      </c>
      <c r="I295" t="s">
        <v>2</v>
      </c>
      <c r="J295" s="2">
        <v>31340.5</v>
      </c>
    </row>
    <row r="296" spans="1:11" x14ac:dyDescent="0.25">
      <c r="A296" t="s">
        <v>6767</v>
      </c>
      <c r="B296" s="1">
        <v>41617</v>
      </c>
      <c r="C296" t="s">
        <v>6750</v>
      </c>
      <c r="D296">
        <v>1</v>
      </c>
      <c r="E296" t="s">
        <v>6768</v>
      </c>
      <c r="F296" t="s">
        <v>6709</v>
      </c>
      <c r="G296" t="s">
        <v>6710</v>
      </c>
      <c r="H296" t="s">
        <v>1361</v>
      </c>
      <c r="I296" t="s">
        <v>2</v>
      </c>
      <c r="K296" s="2">
        <v>35998.9</v>
      </c>
    </row>
    <row r="297" spans="1:11" x14ac:dyDescent="0.25">
      <c r="A297" t="s">
        <v>6769</v>
      </c>
      <c r="B297" s="1">
        <v>41617</v>
      </c>
      <c r="C297" t="s">
        <v>6770</v>
      </c>
      <c r="D297">
        <v>1</v>
      </c>
      <c r="E297" t="s">
        <v>6771</v>
      </c>
      <c r="F297" t="s">
        <v>6711</v>
      </c>
      <c r="G297" t="s">
        <v>6712</v>
      </c>
      <c r="H297" t="s">
        <v>1361</v>
      </c>
      <c r="I297" t="s">
        <v>2</v>
      </c>
      <c r="J297" s="2">
        <v>35998.9</v>
      </c>
    </row>
    <row r="298" spans="1:11" x14ac:dyDescent="0.25">
      <c r="A298" t="s">
        <v>6772</v>
      </c>
      <c r="B298" s="1">
        <v>41617</v>
      </c>
      <c r="C298" t="s">
        <v>6773</v>
      </c>
      <c r="D298">
        <v>1</v>
      </c>
      <c r="E298" t="s">
        <v>6774</v>
      </c>
      <c r="F298" t="s">
        <v>6711</v>
      </c>
      <c r="G298" t="s">
        <v>6712</v>
      </c>
      <c r="H298" t="s">
        <v>1361</v>
      </c>
      <c r="I298" t="s">
        <v>2</v>
      </c>
      <c r="J298" s="2">
        <v>30074.639999999999</v>
      </c>
    </row>
    <row r="299" spans="1:11" x14ac:dyDescent="0.25">
      <c r="A299" t="s">
        <v>1950</v>
      </c>
      <c r="B299" s="1">
        <v>41617</v>
      </c>
      <c r="C299" t="s">
        <v>6775</v>
      </c>
      <c r="D299">
        <v>1</v>
      </c>
      <c r="E299" t="s">
        <v>6776</v>
      </c>
      <c r="F299" t="s">
        <v>6711</v>
      </c>
      <c r="G299" t="s">
        <v>6712</v>
      </c>
      <c r="H299" t="s">
        <v>1361</v>
      </c>
      <c r="I299" t="s">
        <v>2</v>
      </c>
      <c r="J299" s="2">
        <v>27137.31</v>
      </c>
    </row>
    <row r="300" spans="1:11" x14ac:dyDescent="0.25">
      <c r="A300" t="s">
        <v>6777</v>
      </c>
      <c r="B300" s="1">
        <v>41617</v>
      </c>
      <c r="C300" t="s">
        <v>6778</v>
      </c>
      <c r="D300">
        <v>1</v>
      </c>
      <c r="E300" t="s">
        <v>6779</v>
      </c>
      <c r="F300" t="s">
        <v>6711</v>
      </c>
      <c r="G300" t="s">
        <v>6712</v>
      </c>
      <c r="H300" t="s">
        <v>1361</v>
      </c>
      <c r="I300" t="s">
        <v>2</v>
      </c>
      <c r="J300" s="2">
        <v>25933.17</v>
      </c>
    </row>
    <row r="301" spans="1:11" x14ac:dyDescent="0.25">
      <c r="A301" t="s">
        <v>3019</v>
      </c>
      <c r="B301" s="1">
        <v>41618</v>
      </c>
      <c r="C301" t="s">
        <v>5540</v>
      </c>
      <c r="D301">
        <v>1</v>
      </c>
      <c r="E301" t="s">
        <v>6783</v>
      </c>
      <c r="F301" t="s">
        <v>6709</v>
      </c>
      <c r="G301" t="s">
        <v>6710</v>
      </c>
      <c r="H301" t="s">
        <v>1361</v>
      </c>
      <c r="I301" t="s">
        <v>2</v>
      </c>
      <c r="K301" s="2">
        <v>28896.42</v>
      </c>
    </row>
    <row r="302" spans="1:11" x14ac:dyDescent="0.25">
      <c r="A302" t="s">
        <v>6784</v>
      </c>
      <c r="B302" s="1">
        <v>41618</v>
      </c>
      <c r="C302" t="s">
        <v>5540</v>
      </c>
      <c r="D302">
        <v>1</v>
      </c>
      <c r="E302" t="s">
        <v>6785</v>
      </c>
      <c r="F302" t="s">
        <v>6711</v>
      </c>
      <c r="G302" t="s">
        <v>6712</v>
      </c>
      <c r="H302" t="s">
        <v>1361</v>
      </c>
      <c r="I302" t="s">
        <v>2</v>
      </c>
      <c r="J302" s="2">
        <v>29057.14</v>
      </c>
    </row>
    <row r="303" spans="1:11" x14ac:dyDescent="0.25">
      <c r="A303" t="s">
        <v>6786</v>
      </c>
      <c r="B303" s="1">
        <v>41619</v>
      </c>
      <c r="C303" t="s">
        <v>6787</v>
      </c>
      <c r="D303">
        <v>1</v>
      </c>
      <c r="E303" t="s">
        <v>6788</v>
      </c>
      <c r="F303" t="s">
        <v>6711</v>
      </c>
      <c r="G303" t="s">
        <v>6712</v>
      </c>
      <c r="H303" t="s">
        <v>1361</v>
      </c>
      <c r="I303" t="s">
        <v>2</v>
      </c>
      <c r="J303" s="2">
        <v>47673.86</v>
      </c>
    </row>
    <row r="304" spans="1:11" x14ac:dyDescent="0.25">
      <c r="A304" t="s">
        <v>2472</v>
      </c>
      <c r="B304" s="1">
        <v>41621</v>
      </c>
      <c r="C304" t="s">
        <v>6806</v>
      </c>
      <c r="D304">
        <v>1</v>
      </c>
      <c r="E304" t="s">
        <v>6807</v>
      </c>
      <c r="F304" t="s">
        <v>6711</v>
      </c>
      <c r="G304" t="s">
        <v>6712</v>
      </c>
      <c r="H304" t="s">
        <v>1361</v>
      </c>
      <c r="I304" t="s">
        <v>2</v>
      </c>
      <c r="J304" s="2">
        <v>35998.9</v>
      </c>
    </row>
    <row r="305" spans="1:11" x14ac:dyDescent="0.25">
      <c r="A305" t="s">
        <v>83</v>
      </c>
      <c r="B305" s="1">
        <v>41624</v>
      </c>
      <c r="C305" t="s">
        <v>6810</v>
      </c>
      <c r="D305">
        <v>1</v>
      </c>
      <c r="E305" t="s">
        <v>6811</v>
      </c>
      <c r="F305" t="s">
        <v>6711</v>
      </c>
      <c r="G305" t="s">
        <v>6712</v>
      </c>
      <c r="H305" t="s">
        <v>1361</v>
      </c>
      <c r="I305" t="s">
        <v>2</v>
      </c>
      <c r="J305" s="2">
        <v>47673.86</v>
      </c>
    </row>
    <row r="306" spans="1:11" x14ac:dyDescent="0.25">
      <c r="A306" t="s">
        <v>6826</v>
      </c>
      <c r="B306" s="1">
        <v>41626</v>
      </c>
      <c r="C306" t="s">
        <v>6827</v>
      </c>
      <c r="D306">
        <v>1</v>
      </c>
      <c r="E306" t="s">
        <v>6828</v>
      </c>
      <c r="F306" t="s">
        <v>6711</v>
      </c>
      <c r="G306" t="s">
        <v>6712</v>
      </c>
      <c r="H306" t="s">
        <v>1361</v>
      </c>
      <c r="I306" t="s">
        <v>2</v>
      </c>
      <c r="J306" s="2">
        <v>29057.14</v>
      </c>
    </row>
    <row r="307" spans="1:11" x14ac:dyDescent="0.25">
      <c r="A307" t="s">
        <v>6829</v>
      </c>
      <c r="B307" s="1">
        <v>41626</v>
      </c>
      <c r="C307" t="s">
        <v>6830</v>
      </c>
      <c r="D307">
        <v>1</v>
      </c>
      <c r="E307" t="s">
        <v>6831</v>
      </c>
      <c r="F307" t="s">
        <v>6711</v>
      </c>
      <c r="G307" t="s">
        <v>6712</v>
      </c>
      <c r="H307" t="s">
        <v>1361</v>
      </c>
      <c r="I307" t="s">
        <v>2</v>
      </c>
      <c r="J307" s="2">
        <v>32436.13</v>
      </c>
    </row>
    <row r="308" spans="1:11" x14ac:dyDescent="0.25">
      <c r="A308" t="s">
        <v>6832</v>
      </c>
      <c r="B308" s="1">
        <v>41626</v>
      </c>
      <c r="C308" t="s">
        <v>6833</v>
      </c>
      <c r="D308">
        <v>1</v>
      </c>
      <c r="E308" t="s">
        <v>6834</v>
      </c>
      <c r="F308" t="s">
        <v>6711</v>
      </c>
      <c r="G308" t="s">
        <v>6712</v>
      </c>
      <c r="H308" t="s">
        <v>1361</v>
      </c>
      <c r="I308" t="s">
        <v>2</v>
      </c>
      <c r="J308" s="2">
        <v>49776.47</v>
      </c>
    </row>
    <row r="309" spans="1:11" x14ac:dyDescent="0.25">
      <c r="A309" t="s">
        <v>3946</v>
      </c>
      <c r="B309" s="1">
        <v>41627</v>
      </c>
      <c r="C309" t="s">
        <v>6841</v>
      </c>
      <c r="D309">
        <v>1</v>
      </c>
      <c r="E309" t="s">
        <v>6842</v>
      </c>
      <c r="F309" t="s">
        <v>6711</v>
      </c>
      <c r="G309" t="s">
        <v>6712</v>
      </c>
      <c r="H309" t="s">
        <v>1361</v>
      </c>
      <c r="I309" t="s">
        <v>2</v>
      </c>
      <c r="J309" s="2">
        <v>29057.14</v>
      </c>
    </row>
    <row r="310" spans="1:11" x14ac:dyDescent="0.25">
      <c r="A310" t="s">
        <v>6847</v>
      </c>
      <c r="B310" s="1">
        <v>41627</v>
      </c>
      <c r="C310" t="s">
        <v>6848</v>
      </c>
      <c r="D310">
        <v>1</v>
      </c>
      <c r="E310" t="s">
        <v>6849</v>
      </c>
      <c r="F310" t="s">
        <v>6711</v>
      </c>
      <c r="G310" t="s">
        <v>6712</v>
      </c>
      <c r="H310" t="s">
        <v>1361</v>
      </c>
      <c r="I310" t="s">
        <v>2</v>
      </c>
      <c r="J310" s="2">
        <v>56806.98</v>
      </c>
    </row>
    <row r="311" spans="1:11" x14ac:dyDescent="0.25">
      <c r="A311" t="s">
        <v>6854</v>
      </c>
      <c r="B311" s="1">
        <v>41627</v>
      </c>
      <c r="C311" t="s">
        <v>6266</v>
      </c>
      <c r="D311">
        <v>1</v>
      </c>
      <c r="E311" t="s">
        <v>6855</v>
      </c>
      <c r="F311" t="s">
        <v>6709</v>
      </c>
      <c r="G311" t="s">
        <v>6710</v>
      </c>
      <c r="H311" t="s">
        <v>1361</v>
      </c>
      <c r="I311" t="s">
        <v>2</v>
      </c>
      <c r="K311" s="2">
        <v>30074.639999999999</v>
      </c>
    </row>
    <row r="312" spans="1:11" x14ac:dyDescent="0.25">
      <c r="A312" t="s">
        <v>6873</v>
      </c>
      <c r="B312" s="1">
        <v>41629</v>
      </c>
      <c r="C312" t="s">
        <v>6874</v>
      </c>
      <c r="D312">
        <v>1</v>
      </c>
      <c r="E312" t="s">
        <v>6875</v>
      </c>
      <c r="F312" t="s">
        <v>6711</v>
      </c>
      <c r="G312" t="s">
        <v>6712</v>
      </c>
      <c r="H312" t="s">
        <v>1361</v>
      </c>
      <c r="I312" t="s">
        <v>2</v>
      </c>
      <c r="J312" s="2">
        <v>31340.5</v>
      </c>
    </row>
    <row r="313" spans="1:11" x14ac:dyDescent="0.25">
      <c r="A313" t="s">
        <v>914</v>
      </c>
      <c r="B313" s="1">
        <v>41629</v>
      </c>
      <c r="C313" t="s">
        <v>6876</v>
      </c>
      <c r="D313">
        <v>1</v>
      </c>
      <c r="E313" t="s">
        <v>6877</v>
      </c>
      <c r="F313" t="s">
        <v>6711</v>
      </c>
      <c r="G313" t="s">
        <v>6712</v>
      </c>
      <c r="H313" t="s">
        <v>1361</v>
      </c>
      <c r="I313" t="s">
        <v>2</v>
      </c>
      <c r="J313" s="2">
        <v>32436.13</v>
      </c>
    </row>
    <row r="314" spans="1:11" x14ac:dyDescent="0.25">
      <c r="A314" t="s">
        <v>210</v>
      </c>
      <c r="B314" s="1">
        <v>41631</v>
      </c>
      <c r="C314" t="s">
        <v>6884</v>
      </c>
      <c r="D314">
        <v>1</v>
      </c>
      <c r="E314" t="s">
        <v>6885</v>
      </c>
      <c r="F314" t="s">
        <v>6711</v>
      </c>
      <c r="G314" t="s">
        <v>6712</v>
      </c>
      <c r="H314" t="s">
        <v>1361</v>
      </c>
      <c r="I314" t="s">
        <v>2</v>
      </c>
      <c r="J314" s="2">
        <v>30074.639999999999</v>
      </c>
    </row>
    <row r="315" spans="1:11" x14ac:dyDescent="0.25">
      <c r="A315" t="s">
        <v>6886</v>
      </c>
      <c r="B315" s="1">
        <v>41631</v>
      </c>
      <c r="C315" t="s">
        <v>6887</v>
      </c>
      <c r="D315">
        <v>1</v>
      </c>
      <c r="E315" t="s">
        <v>6888</v>
      </c>
      <c r="F315" t="s">
        <v>6711</v>
      </c>
      <c r="G315" t="s">
        <v>6712</v>
      </c>
      <c r="H315" t="s">
        <v>1361</v>
      </c>
      <c r="I315" t="s">
        <v>2</v>
      </c>
      <c r="J315" s="2">
        <v>29057.19</v>
      </c>
    </row>
    <row r="316" spans="1:11" x14ac:dyDescent="0.25">
      <c r="A316" t="s">
        <v>1515</v>
      </c>
      <c r="B316" s="1">
        <v>41634</v>
      </c>
      <c r="C316" t="s">
        <v>6889</v>
      </c>
      <c r="D316">
        <v>1</v>
      </c>
      <c r="E316" t="s">
        <v>6890</v>
      </c>
      <c r="F316" t="s">
        <v>6711</v>
      </c>
      <c r="G316" t="s">
        <v>6712</v>
      </c>
      <c r="H316" t="s">
        <v>1361</v>
      </c>
      <c r="I316" t="s">
        <v>2</v>
      </c>
      <c r="J316" s="2">
        <v>49776.47</v>
      </c>
    </row>
    <row r="317" spans="1:11" x14ac:dyDescent="0.25">
      <c r="A317" t="s">
        <v>961</v>
      </c>
      <c r="B317" s="1">
        <v>41634</v>
      </c>
      <c r="C317" t="s">
        <v>5232</v>
      </c>
      <c r="D317">
        <v>1</v>
      </c>
      <c r="E317" t="s">
        <v>6904</v>
      </c>
      <c r="F317" t="s">
        <v>6709</v>
      </c>
      <c r="G317" t="s">
        <v>6710</v>
      </c>
      <c r="H317" t="s">
        <v>1361</v>
      </c>
      <c r="I317" t="s">
        <v>2</v>
      </c>
      <c r="K317" s="2">
        <v>76310.66</v>
      </c>
    </row>
    <row r="318" spans="1:11" x14ac:dyDescent="0.25">
      <c r="A318" t="s">
        <v>244</v>
      </c>
      <c r="B318" s="1">
        <v>41634</v>
      </c>
      <c r="C318" t="s">
        <v>6905</v>
      </c>
      <c r="D318">
        <v>1</v>
      </c>
      <c r="E318" t="s">
        <v>6906</v>
      </c>
      <c r="F318" t="s">
        <v>6711</v>
      </c>
      <c r="G318" t="s">
        <v>6712</v>
      </c>
      <c r="H318" t="s">
        <v>1361</v>
      </c>
      <c r="I318" t="s">
        <v>2</v>
      </c>
      <c r="J318" s="2">
        <v>76310.66</v>
      </c>
    </row>
    <row r="319" spans="1:11" x14ac:dyDescent="0.25">
      <c r="A319" t="s">
        <v>1061</v>
      </c>
      <c r="B319" s="1">
        <v>41635</v>
      </c>
      <c r="C319" t="s">
        <v>6944</v>
      </c>
      <c r="D319">
        <v>1</v>
      </c>
      <c r="E319" t="s">
        <v>6945</v>
      </c>
      <c r="F319" t="s">
        <v>6711</v>
      </c>
      <c r="G319" t="s">
        <v>6712</v>
      </c>
      <c r="H319" t="s">
        <v>1361</v>
      </c>
      <c r="I319" t="s">
        <v>2</v>
      </c>
      <c r="J319" s="2">
        <v>32436.13</v>
      </c>
    </row>
    <row r="320" spans="1:11" x14ac:dyDescent="0.25">
      <c r="A320" t="s">
        <v>1064</v>
      </c>
      <c r="B320" s="1">
        <v>41635</v>
      </c>
      <c r="C320" t="s">
        <v>6946</v>
      </c>
      <c r="D320">
        <v>1</v>
      </c>
      <c r="E320" t="s">
        <v>6947</v>
      </c>
      <c r="F320" t="s">
        <v>6711</v>
      </c>
      <c r="G320" t="s">
        <v>6712</v>
      </c>
      <c r="H320" t="s">
        <v>1361</v>
      </c>
      <c r="I320" t="s">
        <v>2</v>
      </c>
      <c r="J320" s="2">
        <v>30074.639999999999</v>
      </c>
    </row>
    <row r="321" spans="1:11" x14ac:dyDescent="0.25">
      <c r="A321" t="s">
        <v>1067</v>
      </c>
      <c r="B321" s="1">
        <v>41635</v>
      </c>
      <c r="C321" t="s">
        <v>6948</v>
      </c>
      <c r="D321">
        <v>1</v>
      </c>
      <c r="E321" t="s">
        <v>6949</v>
      </c>
      <c r="F321" t="s">
        <v>6711</v>
      </c>
      <c r="G321" t="s">
        <v>6712</v>
      </c>
      <c r="H321" t="s">
        <v>1361</v>
      </c>
      <c r="I321" t="s">
        <v>2</v>
      </c>
      <c r="J321" s="2">
        <v>32436.13</v>
      </c>
    </row>
    <row r="322" spans="1:11" x14ac:dyDescent="0.25">
      <c r="A322" t="s">
        <v>1547</v>
      </c>
      <c r="B322" s="1">
        <v>41635</v>
      </c>
      <c r="C322" t="s">
        <v>6950</v>
      </c>
      <c r="D322">
        <v>1</v>
      </c>
      <c r="E322" t="s">
        <v>6951</v>
      </c>
      <c r="F322" t="s">
        <v>6711</v>
      </c>
      <c r="G322" t="s">
        <v>6712</v>
      </c>
      <c r="H322" t="s">
        <v>1361</v>
      </c>
      <c r="I322" t="s">
        <v>2</v>
      </c>
      <c r="J322" s="2">
        <v>41586.57</v>
      </c>
    </row>
    <row r="323" spans="1:11" x14ac:dyDescent="0.25">
      <c r="A323" t="s">
        <v>280</v>
      </c>
      <c r="B323" s="1">
        <v>41635</v>
      </c>
      <c r="C323" t="s">
        <v>6952</v>
      </c>
      <c r="D323">
        <v>1</v>
      </c>
      <c r="E323" t="s">
        <v>6953</v>
      </c>
      <c r="F323" t="s">
        <v>6711</v>
      </c>
      <c r="G323" t="s">
        <v>6712</v>
      </c>
      <c r="H323" t="s">
        <v>1361</v>
      </c>
      <c r="I323" t="s">
        <v>2</v>
      </c>
      <c r="J323" s="2">
        <v>32436.13</v>
      </c>
    </row>
    <row r="324" spans="1:11" x14ac:dyDescent="0.25">
      <c r="A324" t="s">
        <v>286</v>
      </c>
      <c r="B324" s="1">
        <v>41635</v>
      </c>
      <c r="C324" t="s">
        <v>6954</v>
      </c>
      <c r="D324">
        <v>1</v>
      </c>
      <c r="E324" t="s">
        <v>6955</v>
      </c>
      <c r="F324" t="s">
        <v>6711</v>
      </c>
      <c r="G324" t="s">
        <v>6712</v>
      </c>
      <c r="H324" t="s">
        <v>1361</v>
      </c>
      <c r="I324" t="s">
        <v>2</v>
      </c>
      <c r="J324" s="2">
        <v>32436.13</v>
      </c>
    </row>
    <row r="325" spans="1:11" x14ac:dyDescent="0.25">
      <c r="A325" t="s">
        <v>2675</v>
      </c>
      <c r="B325" s="1">
        <v>41635</v>
      </c>
      <c r="C325" t="s">
        <v>6956</v>
      </c>
      <c r="D325">
        <v>1</v>
      </c>
      <c r="E325" t="s">
        <v>6957</v>
      </c>
      <c r="F325" t="s">
        <v>6711</v>
      </c>
      <c r="G325" t="s">
        <v>6712</v>
      </c>
      <c r="H325" t="s">
        <v>1361</v>
      </c>
      <c r="I325" t="s">
        <v>2</v>
      </c>
      <c r="J325" s="2">
        <v>27137.31</v>
      </c>
    </row>
    <row r="326" spans="1:11" x14ac:dyDescent="0.25">
      <c r="A326" t="s">
        <v>290</v>
      </c>
      <c r="B326" s="1">
        <v>41635</v>
      </c>
      <c r="C326" t="s">
        <v>6958</v>
      </c>
      <c r="D326">
        <v>1</v>
      </c>
      <c r="E326" t="s">
        <v>6959</v>
      </c>
      <c r="F326" t="s">
        <v>6711</v>
      </c>
      <c r="G326" t="s">
        <v>6712</v>
      </c>
      <c r="H326" t="s">
        <v>1361</v>
      </c>
      <c r="I326" t="s">
        <v>2</v>
      </c>
      <c r="J326" s="2">
        <v>35998.9</v>
      </c>
    </row>
    <row r="327" spans="1:11" x14ac:dyDescent="0.25">
      <c r="A327" t="s">
        <v>2692</v>
      </c>
      <c r="B327" s="1">
        <v>41635</v>
      </c>
      <c r="C327" t="s">
        <v>6960</v>
      </c>
      <c r="D327">
        <v>1</v>
      </c>
      <c r="E327" t="s">
        <v>6961</v>
      </c>
      <c r="F327" t="s">
        <v>6711</v>
      </c>
      <c r="G327" t="s">
        <v>6712</v>
      </c>
      <c r="H327" t="s">
        <v>1361</v>
      </c>
      <c r="I327" t="s">
        <v>2</v>
      </c>
      <c r="J327" s="2">
        <v>35998.9</v>
      </c>
    </row>
    <row r="328" spans="1:11" x14ac:dyDescent="0.25">
      <c r="A328" t="s">
        <v>1771</v>
      </c>
      <c r="B328" s="1">
        <v>41638</v>
      </c>
      <c r="C328" t="s">
        <v>6976</v>
      </c>
      <c r="D328">
        <v>1</v>
      </c>
      <c r="E328" t="s">
        <v>6977</v>
      </c>
      <c r="F328" t="s">
        <v>6711</v>
      </c>
      <c r="G328" t="s">
        <v>6712</v>
      </c>
      <c r="H328" t="s">
        <v>1361</v>
      </c>
      <c r="I328" t="s">
        <v>2</v>
      </c>
      <c r="J328" s="2">
        <v>51534.38</v>
      </c>
    </row>
    <row r="329" spans="1:11" x14ac:dyDescent="0.25">
      <c r="A329" t="s">
        <v>4232</v>
      </c>
      <c r="B329" s="1">
        <v>41639</v>
      </c>
      <c r="C329" t="s">
        <v>6987</v>
      </c>
      <c r="D329">
        <v>1</v>
      </c>
      <c r="E329" t="s">
        <v>6988</v>
      </c>
      <c r="F329" t="s">
        <v>6711</v>
      </c>
      <c r="G329" t="s">
        <v>6712</v>
      </c>
      <c r="H329" t="s">
        <v>1361</v>
      </c>
      <c r="I329" t="s">
        <v>2</v>
      </c>
      <c r="J329" s="2">
        <v>47673.86</v>
      </c>
    </row>
    <row r="330" spans="1:11" x14ac:dyDescent="0.25">
      <c r="A330" t="s">
        <v>3316</v>
      </c>
      <c r="B330" s="1">
        <v>41639</v>
      </c>
      <c r="C330" t="s">
        <v>6997</v>
      </c>
      <c r="D330">
        <v>1</v>
      </c>
      <c r="E330" t="s">
        <v>6998</v>
      </c>
      <c r="F330" t="s">
        <v>6711</v>
      </c>
      <c r="G330" t="s">
        <v>6712</v>
      </c>
      <c r="H330" t="s">
        <v>1361</v>
      </c>
      <c r="I330" t="s">
        <v>2</v>
      </c>
      <c r="J330" s="2">
        <v>34791.050000000003</v>
      </c>
    </row>
    <row r="331" spans="1:11" x14ac:dyDescent="0.25">
      <c r="A331" t="s">
        <v>7000</v>
      </c>
      <c r="B331" s="1">
        <v>41639</v>
      </c>
      <c r="C331" t="s">
        <v>6077</v>
      </c>
      <c r="D331">
        <v>1</v>
      </c>
      <c r="E331" t="s">
        <v>7001</v>
      </c>
      <c r="F331" t="s">
        <v>6709</v>
      </c>
      <c r="G331" t="s">
        <v>6710</v>
      </c>
      <c r="H331" t="s">
        <v>6999</v>
      </c>
      <c r="I331" t="s">
        <v>2</v>
      </c>
      <c r="K331" s="2">
        <v>47477.34</v>
      </c>
    </row>
    <row r="332" spans="1:11" x14ac:dyDescent="0.25">
      <c r="A332" t="s">
        <v>3418</v>
      </c>
      <c r="B332" s="1">
        <v>41639</v>
      </c>
      <c r="C332" t="s">
        <v>7011</v>
      </c>
      <c r="D332">
        <v>1</v>
      </c>
      <c r="E332" t="s">
        <v>7012</v>
      </c>
      <c r="F332" t="s">
        <v>6711</v>
      </c>
      <c r="G332" t="s">
        <v>6712</v>
      </c>
      <c r="H332" t="s">
        <v>1361</v>
      </c>
      <c r="I332" t="s">
        <v>2</v>
      </c>
      <c r="J332" s="2">
        <v>34589.72</v>
      </c>
    </row>
    <row r="333" spans="1:11" x14ac:dyDescent="0.25">
      <c r="A333" t="s">
        <v>7296</v>
      </c>
      <c r="B333" s="1">
        <v>41639</v>
      </c>
      <c r="C333" t="s">
        <v>7297</v>
      </c>
      <c r="D333">
        <v>1</v>
      </c>
      <c r="E333" t="s">
        <v>7298</v>
      </c>
      <c r="F333" t="s">
        <v>6711</v>
      </c>
      <c r="G333" t="s">
        <v>6712</v>
      </c>
      <c r="H333" t="s">
        <v>1410</v>
      </c>
      <c r="I333" t="s">
        <v>2</v>
      </c>
      <c r="J333" s="2">
        <v>29057.19</v>
      </c>
    </row>
    <row r="334" spans="1:11" x14ac:dyDescent="0.25">
      <c r="A334" t="s">
        <v>571</v>
      </c>
      <c r="B334" s="1">
        <v>41618</v>
      </c>
      <c r="C334" t="s">
        <v>7478</v>
      </c>
      <c r="D334">
        <v>1</v>
      </c>
      <c r="E334" t="s">
        <v>7479</v>
      </c>
      <c r="F334" t="s">
        <v>7431</v>
      </c>
      <c r="G334" t="s">
        <v>7432</v>
      </c>
      <c r="H334" t="s">
        <v>1401</v>
      </c>
      <c r="I334" t="s">
        <v>2</v>
      </c>
      <c r="J334" s="2">
        <v>52788.37</v>
      </c>
    </row>
    <row r="335" spans="1:11" x14ac:dyDescent="0.25">
      <c r="A335" t="s">
        <v>5850</v>
      </c>
      <c r="B335" s="1">
        <v>41635</v>
      </c>
      <c r="C335" t="s">
        <v>7713</v>
      </c>
      <c r="D335">
        <v>1</v>
      </c>
      <c r="E335" t="s">
        <v>7714</v>
      </c>
      <c r="F335" t="s">
        <v>6803</v>
      </c>
      <c r="G335" t="s">
        <v>7613</v>
      </c>
      <c r="H335" t="s">
        <v>1410</v>
      </c>
      <c r="I335" t="s">
        <v>5553</v>
      </c>
      <c r="J335" s="2">
        <v>64454.89</v>
      </c>
    </row>
    <row r="336" spans="1:11" x14ac:dyDescent="0.25">
      <c r="A336" t="s">
        <v>7032</v>
      </c>
      <c r="B336" s="1">
        <v>41639</v>
      </c>
      <c r="C336" t="s">
        <v>7033</v>
      </c>
      <c r="D336">
        <v>1</v>
      </c>
      <c r="E336" t="s">
        <v>7034</v>
      </c>
      <c r="F336" t="s">
        <v>6803</v>
      </c>
      <c r="G336" t="s">
        <v>6804</v>
      </c>
      <c r="H336" t="s">
        <v>3087</v>
      </c>
      <c r="I336" t="s">
        <v>7035</v>
      </c>
      <c r="J336">
        <v>252.17</v>
      </c>
    </row>
    <row r="337" spans="1:10" x14ac:dyDescent="0.25">
      <c r="A337" t="s">
        <v>7056</v>
      </c>
      <c r="B337" s="1">
        <v>41639</v>
      </c>
      <c r="C337" t="s">
        <v>7057</v>
      </c>
      <c r="D337">
        <v>1</v>
      </c>
      <c r="E337" t="s">
        <v>7058</v>
      </c>
      <c r="F337" t="s">
        <v>6803</v>
      </c>
      <c r="G337" t="s">
        <v>6804</v>
      </c>
      <c r="H337" t="s">
        <v>3087</v>
      </c>
      <c r="I337" t="s">
        <v>7059</v>
      </c>
      <c r="J337">
        <v>54.36</v>
      </c>
    </row>
    <row r="338" spans="1:10" x14ac:dyDescent="0.25">
      <c r="A338" t="s">
        <v>7036</v>
      </c>
      <c r="B338" s="1">
        <v>41639</v>
      </c>
      <c r="C338" t="s">
        <v>7037</v>
      </c>
      <c r="D338">
        <v>1</v>
      </c>
      <c r="E338" t="s">
        <v>7038</v>
      </c>
      <c r="F338" t="s">
        <v>6803</v>
      </c>
      <c r="G338" t="s">
        <v>6804</v>
      </c>
      <c r="H338" t="s">
        <v>3087</v>
      </c>
      <c r="I338" t="s">
        <v>7039</v>
      </c>
      <c r="J338">
        <v>82.47</v>
      </c>
    </row>
    <row r="339" spans="1:10" x14ac:dyDescent="0.25">
      <c r="A339" t="s">
        <v>7132</v>
      </c>
      <c r="B339" s="1">
        <v>41639</v>
      </c>
      <c r="C339" t="s">
        <v>7133</v>
      </c>
      <c r="D339">
        <v>1</v>
      </c>
      <c r="E339" t="s">
        <v>7134</v>
      </c>
      <c r="F339" t="s">
        <v>6803</v>
      </c>
      <c r="G339" t="s">
        <v>6804</v>
      </c>
      <c r="H339" t="s">
        <v>1410</v>
      </c>
      <c r="I339" t="s">
        <v>7135</v>
      </c>
      <c r="J339">
        <v>53.52</v>
      </c>
    </row>
    <row r="340" spans="1:10" x14ac:dyDescent="0.25">
      <c r="A340" t="s">
        <v>7084</v>
      </c>
      <c r="B340" s="1">
        <v>41639</v>
      </c>
      <c r="C340" t="s">
        <v>7085</v>
      </c>
      <c r="D340">
        <v>1</v>
      </c>
      <c r="E340" t="s">
        <v>7086</v>
      </c>
      <c r="F340" t="s">
        <v>6803</v>
      </c>
      <c r="G340" t="s">
        <v>6804</v>
      </c>
      <c r="H340" t="s">
        <v>1410</v>
      </c>
      <c r="I340" t="s">
        <v>7087</v>
      </c>
      <c r="J340" s="8">
        <v>455.79</v>
      </c>
    </row>
    <row r="341" spans="1:10" x14ac:dyDescent="0.25">
      <c r="A341" t="s">
        <v>7140</v>
      </c>
      <c r="B341" s="1">
        <v>41639</v>
      </c>
      <c r="C341" t="s">
        <v>7141</v>
      </c>
      <c r="D341">
        <v>1</v>
      </c>
      <c r="E341" t="s">
        <v>7142</v>
      </c>
      <c r="F341" t="s">
        <v>6803</v>
      </c>
      <c r="G341" t="s">
        <v>6804</v>
      </c>
      <c r="H341" t="s">
        <v>1410</v>
      </c>
      <c r="I341" t="s">
        <v>7143</v>
      </c>
      <c r="J341">
        <v>126.51</v>
      </c>
    </row>
    <row r="342" spans="1:10" x14ac:dyDescent="0.25">
      <c r="A342" t="s">
        <v>7092</v>
      </c>
      <c r="B342" s="1">
        <v>41639</v>
      </c>
      <c r="C342" t="s">
        <v>7093</v>
      </c>
      <c r="D342">
        <v>1</v>
      </c>
      <c r="E342" t="s">
        <v>7094</v>
      </c>
      <c r="F342" t="s">
        <v>6803</v>
      </c>
      <c r="G342" t="s">
        <v>6804</v>
      </c>
      <c r="H342" t="s">
        <v>1410</v>
      </c>
      <c r="I342" t="s">
        <v>7095</v>
      </c>
      <c r="J342">
        <v>72.55</v>
      </c>
    </row>
    <row r="343" spans="1:10" x14ac:dyDescent="0.25">
      <c r="A343" t="s">
        <v>7365</v>
      </c>
      <c r="B343" s="1">
        <v>41639</v>
      </c>
      <c r="C343" t="s">
        <v>7366</v>
      </c>
      <c r="D343">
        <v>1</v>
      </c>
      <c r="E343" t="s">
        <v>7367</v>
      </c>
      <c r="F343" t="s">
        <v>6803</v>
      </c>
      <c r="G343" t="s">
        <v>6804</v>
      </c>
      <c r="H343" t="s">
        <v>1410</v>
      </c>
      <c r="I343" t="s">
        <v>7368</v>
      </c>
      <c r="J343">
        <v>166.54</v>
      </c>
    </row>
    <row r="344" spans="1:10" x14ac:dyDescent="0.25">
      <c r="A344" t="s">
        <v>7080</v>
      </c>
      <c r="B344" s="1">
        <v>41639</v>
      </c>
      <c r="C344" t="s">
        <v>7081</v>
      </c>
      <c r="D344">
        <v>1</v>
      </c>
      <c r="E344" t="s">
        <v>7082</v>
      </c>
      <c r="F344" t="s">
        <v>6803</v>
      </c>
      <c r="G344" t="s">
        <v>6804</v>
      </c>
      <c r="H344" t="s">
        <v>1410</v>
      </c>
      <c r="I344" t="s">
        <v>7083</v>
      </c>
      <c r="J344">
        <v>116.2</v>
      </c>
    </row>
    <row r="345" spans="1:10" x14ac:dyDescent="0.25">
      <c r="A345" t="s">
        <v>7144</v>
      </c>
      <c r="B345" s="1">
        <v>41639</v>
      </c>
      <c r="C345" t="s">
        <v>7145</v>
      </c>
      <c r="D345">
        <v>1</v>
      </c>
      <c r="E345" t="s">
        <v>7146</v>
      </c>
      <c r="F345" t="s">
        <v>6803</v>
      </c>
      <c r="G345" t="s">
        <v>6804</v>
      </c>
      <c r="H345" t="s">
        <v>1410</v>
      </c>
      <c r="I345" t="s">
        <v>7147</v>
      </c>
      <c r="J345" s="8">
        <v>313.04000000000002</v>
      </c>
    </row>
    <row r="346" spans="1:10" x14ac:dyDescent="0.25">
      <c r="A346" t="s">
        <v>7048</v>
      </c>
      <c r="B346" s="1">
        <v>41639</v>
      </c>
      <c r="C346" t="s">
        <v>7049</v>
      </c>
      <c r="D346">
        <v>1</v>
      </c>
      <c r="E346" t="s">
        <v>7050</v>
      </c>
      <c r="F346" t="s">
        <v>6803</v>
      </c>
      <c r="G346" t="s">
        <v>6804</v>
      </c>
      <c r="H346" t="s">
        <v>3087</v>
      </c>
      <c r="I346" t="s">
        <v>7051</v>
      </c>
      <c r="J346">
        <v>109.41</v>
      </c>
    </row>
    <row r="347" spans="1:10" x14ac:dyDescent="0.25">
      <c r="A347" t="s">
        <v>7128</v>
      </c>
      <c r="B347" s="1">
        <v>41639</v>
      </c>
      <c r="C347" t="s">
        <v>7129</v>
      </c>
      <c r="D347">
        <v>1</v>
      </c>
      <c r="E347" t="s">
        <v>7130</v>
      </c>
      <c r="F347" t="s">
        <v>6803</v>
      </c>
      <c r="G347" t="s">
        <v>6804</v>
      </c>
      <c r="H347" t="s">
        <v>1410</v>
      </c>
      <c r="I347" t="s">
        <v>7131</v>
      </c>
      <c r="J347">
        <v>102.29</v>
      </c>
    </row>
    <row r="348" spans="1:10" x14ac:dyDescent="0.25">
      <c r="A348" t="s">
        <v>7335</v>
      </c>
      <c r="B348" s="1">
        <v>41639</v>
      </c>
      <c r="C348" t="s">
        <v>7336</v>
      </c>
      <c r="D348">
        <v>1</v>
      </c>
      <c r="E348" t="s">
        <v>7337</v>
      </c>
      <c r="F348" t="s">
        <v>6803</v>
      </c>
      <c r="G348" t="s">
        <v>6804</v>
      </c>
      <c r="H348" t="s">
        <v>1410</v>
      </c>
      <c r="I348" t="s">
        <v>7338</v>
      </c>
      <c r="J348">
        <v>25.7</v>
      </c>
    </row>
    <row r="349" spans="1:10" x14ac:dyDescent="0.25">
      <c r="A349" t="s">
        <v>7339</v>
      </c>
      <c r="B349" s="1">
        <v>41639</v>
      </c>
      <c r="C349" t="s">
        <v>7340</v>
      </c>
      <c r="D349">
        <v>1</v>
      </c>
      <c r="E349" t="s">
        <v>7341</v>
      </c>
      <c r="F349" t="s">
        <v>6803</v>
      </c>
      <c r="G349" t="s">
        <v>6804</v>
      </c>
      <c r="H349" t="s">
        <v>1410</v>
      </c>
      <c r="I349" t="s">
        <v>7342</v>
      </c>
      <c r="J349">
        <v>32.83</v>
      </c>
    </row>
    <row r="350" spans="1:10" x14ac:dyDescent="0.25">
      <c r="A350" t="s">
        <v>7303</v>
      </c>
      <c r="B350" s="1">
        <v>41639</v>
      </c>
      <c r="C350" t="s">
        <v>7304</v>
      </c>
      <c r="D350">
        <v>1</v>
      </c>
      <c r="E350" t="s">
        <v>7305</v>
      </c>
      <c r="F350" t="s">
        <v>6803</v>
      </c>
      <c r="G350" t="s">
        <v>6804</v>
      </c>
      <c r="H350" t="s">
        <v>1410</v>
      </c>
      <c r="I350" t="s">
        <v>7306</v>
      </c>
      <c r="J350">
        <v>441.4</v>
      </c>
    </row>
    <row r="351" spans="1:10" x14ac:dyDescent="0.25">
      <c r="A351" t="s">
        <v>7044</v>
      </c>
      <c r="B351" s="1">
        <v>41639</v>
      </c>
      <c r="C351" t="s">
        <v>7045</v>
      </c>
      <c r="D351">
        <v>1</v>
      </c>
      <c r="E351" t="s">
        <v>7046</v>
      </c>
      <c r="F351" t="s">
        <v>6803</v>
      </c>
      <c r="G351" t="s">
        <v>6804</v>
      </c>
      <c r="H351" t="s">
        <v>3087</v>
      </c>
      <c r="I351" t="s">
        <v>7047</v>
      </c>
      <c r="J351">
        <v>539.16999999999996</v>
      </c>
    </row>
    <row r="352" spans="1:10" x14ac:dyDescent="0.25">
      <c r="A352" t="s">
        <v>7060</v>
      </c>
      <c r="B352" s="1">
        <v>41639</v>
      </c>
      <c r="C352" t="s">
        <v>7061</v>
      </c>
      <c r="D352">
        <v>1</v>
      </c>
      <c r="E352" t="s">
        <v>7062</v>
      </c>
      <c r="F352" t="s">
        <v>6803</v>
      </c>
      <c r="G352" t="s">
        <v>6804</v>
      </c>
      <c r="H352" t="s">
        <v>3087</v>
      </c>
      <c r="I352" t="s">
        <v>7063</v>
      </c>
      <c r="J352">
        <v>95.68</v>
      </c>
    </row>
    <row r="353" spans="1:10" x14ac:dyDescent="0.25">
      <c r="A353" t="s">
        <v>7331</v>
      </c>
      <c r="B353" s="1">
        <v>41639</v>
      </c>
      <c r="C353" t="s">
        <v>7332</v>
      </c>
      <c r="D353">
        <v>1</v>
      </c>
      <c r="E353" t="s">
        <v>7333</v>
      </c>
      <c r="F353" t="s">
        <v>6803</v>
      </c>
      <c r="G353" t="s">
        <v>6804</v>
      </c>
      <c r="H353" t="s">
        <v>1410</v>
      </c>
      <c r="I353" t="s">
        <v>7334</v>
      </c>
      <c r="J353">
        <v>22.16</v>
      </c>
    </row>
    <row r="354" spans="1:10" x14ac:dyDescent="0.25">
      <c r="A354" t="s">
        <v>7397</v>
      </c>
      <c r="B354" s="1">
        <v>41639</v>
      </c>
      <c r="C354" t="s">
        <v>7398</v>
      </c>
      <c r="D354">
        <v>1</v>
      </c>
      <c r="E354" t="s">
        <v>7399</v>
      </c>
      <c r="F354" t="s">
        <v>6803</v>
      </c>
      <c r="G354" t="s">
        <v>6804</v>
      </c>
      <c r="H354" t="s">
        <v>1410</v>
      </c>
      <c r="I354" t="s">
        <v>7400</v>
      </c>
      <c r="J354">
        <v>72.84</v>
      </c>
    </row>
    <row r="355" spans="1:10" x14ac:dyDescent="0.25">
      <c r="A355" t="s">
        <v>7072</v>
      </c>
      <c r="B355" s="1">
        <v>41639</v>
      </c>
      <c r="C355" t="s">
        <v>7073</v>
      </c>
      <c r="D355">
        <v>1</v>
      </c>
      <c r="E355" t="s">
        <v>7074</v>
      </c>
      <c r="F355" t="s">
        <v>6803</v>
      </c>
      <c r="G355" t="s">
        <v>6804</v>
      </c>
      <c r="H355" t="s">
        <v>1410</v>
      </c>
      <c r="I355" t="s">
        <v>7075</v>
      </c>
      <c r="J355">
        <v>103.61</v>
      </c>
    </row>
    <row r="356" spans="1:10" x14ac:dyDescent="0.25">
      <c r="A356" t="s">
        <v>7315</v>
      </c>
      <c r="B356" s="1">
        <v>41639</v>
      </c>
      <c r="C356" t="s">
        <v>7316</v>
      </c>
      <c r="D356">
        <v>1</v>
      </c>
      <c r="E356" t="s">
        <v>7317</v>
      </c>
      <c r="F356" t="s">
        <v>6803</v>
      </c>
      <c r="G356" t="s">
        <v>6804</v>
      </c>
      <c r="H356" t="s">
        <v>1410</v>
      </c>
      <c r="I356" t="s">
        <v>7318</v>
      </c>
      <c r="J356">
        <v>142.79</v>
      </c>
    </row>
    <row r="357" spans="1:10" x14ac:dyDescent="0.25">
      <c r="A357" t="s">
        <v>7076</v>
      </c>
      <c r="B357" s="1">
        <v>41639</v>
      </c>
      <c r="C357" t="s">
        <v>7077</v>
      </c>
      <c r="D357">
        <v>1</v>
      </c>
      <c r="E357" t="s">
        <v>7078</v>
      </c>
      <c r="F357" t="s">
        <v>6803</v>
      </c>
      <c r="G357" t="s">
        <v>6804</v>
      </c>
      <c r="H357" t="s">
        <v>1410</v>
      </c>
      <c r="I357" t="s">
        <v>7079</v>
      </c>
      <c r="J357">
        <v>130.19999999999999</v>
      </c>
    </row>
    <row r="358" spans="1:10" x14ac:dyDescent="0.25">
      <c r="A358" t="s">
        <v>7385</v>
      </c>
      <c r="B358" s="1">
        <v>41639</v>
      </c>
      <c r="C358" t="s">
        <v>7386</v>
      </c>
      <c r="D358">
        <v>1</v>
      </c>
      <c r="E358" t="s">
        <v>7387</v>
      </c>
      <c r="F358" t="s">
        <v>6803</v>
      </c>
      <c r="G358" t="s">
        <v>6804</v>
      </c>
      <c r="H358" t="s">
        <v>1410</v>
      </c>
      <c r="I358" t="s">
        <v>7388</v>
      </c>
      <c r="J358">
        <v>8.9700000000000006</v>
      </c>
    </row>
    <row r="359" spans="1:10" x14ac:dyDescent="0.25">
      <c r="A359" t="s">
        <v>7381</v>
      </c>
      <c r="B359" s="1">
        <v>41639</v>
      </c>
      <c r="C359" t="s">
        <v>7382</v>
      </c>
      <c r="D359">
        <v>1</v>
      </c>
      <c r="E359" t="s">
        <v>7383</v>
      </c>
      <c r="F359" t="s">
        <v>6803</v>
      </c>
      <c r="G359" t="s">
        <v>6804</v>
      </c>
      <c r="H359" t="s">
        <v>1410</v>
      </c>
      <c r="I359" t="s">
        <v>7384</v>
      </c>
      <c r="J359">
        <v>13.38</v>
      </c>
    </row>
    <row r="360" spans="1:10" x14ac:dyDescent="0.25">
      <c r="A360" t="s">
        <v>7393</v>
      </c>
      <c r="B360" s="1">
        <v>41639</v>
      </c>
      <c r="C360" t="s">
        <v>7394</v>
      </c>
      <c r="D360">
        <v>1</v>
      </c>
      <c r="E360" t="s">
        <v>7395</v>
      </c>
      <c r="F360" t="s">
        <v>6803</v>
      </c>
      <c r="G360" t="s">
        <v>6804</v>
      </c>
      <c r="H360" t="s">
        <v>1410</v>
      </c>
      <c r="I360" t="s">
        <v>7396</v>
      </c>
      <c r="J360">
        <v>329.03</v>
      </c>
    </row>
    <row r="361" spans="1:10" x14ac:dyDescent="0.25">
      <c r="A361" t="s">
        <v>7369</v>
      </c>
      <c r="B361" s="1">
        <v>41639</v>
      </c>
      <c r="C361" t="s">
        <v>7370</v>
      </c>
      <c r="D361">
        <v>1</v>
      </c>
      <c r="E361" t="s">
        <v>7371</v>
      </c>
      <c r="F361" t="s">
        <v>6803</v>
      </c>
      <c r="G361" t="s">
        <v>6804</v>
      </c>
      <c r="H361" t="s">
        <v>1410</v>
      </c>
      <c r="I361" t="s">
        <v>7372</v>
      </c>
      <c r="J361">
        <v>291.55</v>
      </c>
    </row>
    <row r="362" spans="1:10" x14ac:dyDescent="0.25">
      <c r="A362" t="s">
        <v>7347</v>
      </c>
      <c r="B362" s="1">
        <v>41639</v>
      </c>
      <c r="C362" t="s">
        <v>7348</v>
      </c>
      <c r="D362">
        <v>1</v>
      </c>
      <c r="E362" t="s">
        <v>7349</v>
      </c>
      <c r="F362" t="s">
        <v>6803</v>
      </c>
      <c r="G362" t="s">
        <v>6804</v>
      </c>
      <c r="H362" t="s">
        <v>1410</v>
      </c>
      <c r="I362" t="s">
        <v>7350</v>
      </c>
      <c r="J362">
        <v>143.63</v>
      </c>
    </row>
    <row r="363" spans="1:10" x14ac:dyDescent="0.25">
      <c r="A363" t="s">
        <v>7104</v>
      </c>
      <c r="B363" s="1">
        <v>41639</v>
      </c>
      <c r="C363" t="s">
        <v>7105</v>
      </c>
      <c r="D363">
        <v>1</v>
      </c>
      <c r="E363" t="s">
        <v>7106</v>
      </c>
      <c r="F363" t="s">
        <v>6803</v>
      </c>
      <c r="G363" t="s">
        <v>6804</v>
      </c>
      <c r="H363" t="s">
        <v>1410</v>
      </c>
      <c r="I363" t="s">
        <v>7107</v>
      </c>
      <c r="J363">
        <v>97.51</v>
      </c>
    </row>
    <row r="364" spans="1:10" x14ac:dyDescent="0.25">
      <c r="A364" t="s">
        <v>7319</v>
      </c>
      <c r="B364" s="1">
        <v>41639</v>
      </c>
      <c r="C364" t="s">
        <v>7320</v>
      </c>
      <c r="D364">
        <v>1</v>
      </c>
      <c r="E364" t="s">
        <v>7321</v>
      </c>
      <c r="F364" t="s">
        <v>6803</v>
      </c>
      <c r="G364" t="s">
        <v>6804</v>
      </c>
      <c r="H364" t="s">
        <v>1410</v>
      </c>
      <c r="I364" t="s">
        <v>7322</v>
      </c>
      <c r="J364">
        <v>257.06</v>
      </c>
    </row>
    <row r="365" spans="1:10" x14ac:dyDescent="0.25">
      <c r="A365" t="s">
        <v>7096</v>
      </c>
      <c r="B365" s="1">
        <v>41639</v>
      </c>
      <c r="C365" t="s">
        <v>7097</v>
      </c>
      <c r="D365">
        <v>1</v>
      </c>
      <c r="E365" t="s">
        <v>7098</v>
      </c>
      <c r="F365" t="s">
        <v>6803</v>
      </c>
      <c r="G365" t="s">
        <v>6804</v>
      </c>
      <c r="H365" t="s">
        <v>1410</v>
      </c>
      <c r="I365" t="s">
        <v>7099</v>
      </c>
      <c r="J365">
        <v>103.1</v>
      </c>
    </row>
    <row r="366" spans="1:10" x14ac:dyDescent="0.25">
      <c r="A366" t="s">
        <v>7100</v>
      </c>
      <c r="B366" s="1">
        <v>41639</v>
      </c>
      <c r="C366" t="s">
        <v>7101</v>
      </c>
      <c r="D366">
        <v>1</v>
      </c>
      <c r="E366" t="s">
        <v>7102</v>
      </c>
      <c r="F366" t="s">
        <v>6803</v>
      </c>
      <c r="G366" t="s">
        <v>6804</v>
      </c>
      <c r="H366" t="s">
        <v>1410</v>
      </c>
      <c r="I366" t="s">
        <v>7103</v>
      </c>
      <c r="J366">
        <v>103.1</v>
      </c>
    </row>
    <row r="367" spans="1:10" x14ac:dyDescent="0.25">
      <c r="A367" t="s">
        <v>7327</v>
      </c>
      <c r="B367" s="1">
        <v>41639</v>
      </c>
      <c r="C367" t="s">
        <v>7328</v>
      </c>
      <c r="D367">
        <v>1</v>
      </c>
      <c r="E367" t="s">
        <v>7329</v>
      </c>
      <c r="F367" t="s">
        <v>6803</v>
      </c>
      <c r="G367" t="s">
        <v>6804</v>
      </c>
      <c r="H367" t="s">
        <v>1410</v>
      </c>
      <c r="I367" t="s">
        <v>7330</v>
      </c>
      <c r="J367">
        <v>90.51</v>
      </c>
    </row>
    <row r="368" spans="1:10" x14ac:dyDescent="0.25">
      <c r="A368" t="s">
        <v>7068</v>
      </c>
      <c r="B368" s="1">
        <v>41639</v>
      </c>
      <c r="C368" t="s">
        <v>7069</v>
      </c>
      <c r="D368">
        <v>1</v>
      </c>
      <c r="E368" t="s">
        <v>7070</v>
      </c>
      <c r="F368" t="s">
        <v>6803</v>
      </c>
      <c r="G368" t="s">
        <v>6804</v>
      </c>
      <c r="H368" t="s">
        <v>3087</v>
      </c>
      <c r="I368" t="s">
        <v>7071</v>
      </c>
      <c r="J368">
        <v>248.65</v>
      </c>
    </row>
    <row r="369" spans="1:10" x14ac:dyDescent="0.25">
      <c r="A369" t="s">
        <v>7136</v>
      </c>
      <c r="B369" s="1">
        <v>41639</v>
      </c>
      <c r="C369" t="s">
        <v>7137</v>
      </c>
      <c r="D369">
        <v>1</v>
      </c>
      <c r="E369" t="s">
        <v>7138</v>
      </c>
      <c r="F369" t="s">
        <v>6803</v>
      </c>
      <c r="G369" t="s">
        <v>6804</v>
      </c>
      <c r="H369" t="s">
        <v>1410</v>
      </c>
      <c r="I369" t="s">
        <v>7139</v>
      </c>
      <c r="J369">
        <v>105.26</v>
      </c>
    </row>
    <row r="370" spans="1:10" x14ac:dyDescent="0.25">
      <c r="A370" t="s">
        <v>7299</v>
      </c>
      <c r="B370" s="1">
        <v>41639</v>
      </c>
      <c r="C370" t="s">
        <v>7300</v>
      </c>
      <c r="D370">
        <v>1</v>
      </c>
      <c r="E370" t="s">
        <v>7301</v>
      </c>
      <c r="F370" t="s">
        <v>6803</v>
      </c>
      <c r="G370" t="s">
        <v>6804</v>
      </c>
      <c r="H370" t="s">
        <v>1410</v>
      </c>
      <c r="I370" t="s">
        <v>7302</v>
      </c>
      <c r="J370" s="8">
        <v>139.91</v>
      </c>
    </row>
    <row r="371" spans="1:10" x14ac:dyDescent="0.25">
      <c r="A371" t="s">
        <v>7323</v>
      </c>
      <c r="B371" s="1">
        <v>41639</v>
      </c>
      <c r="C371" t="s">
        <v>7324</v>
      </c>
      <c r="D371">
        <v>1</v>
      </c>
      <c r="E371" t="s">
        <v>7325</v>
      </c>
      <c r="F371" t="s">
        <v>6803</v>
      </c>
      <c r="G371" t="s">
        <v>6804</v>
      </c>
      <c r="H371" t="s">
        <v>1410</v>
      </c>
      <c r="I371" t="s">
        <v>7326</v>
      </c>
      <c r="J371">
        <v>137.65</v>
      </c>
    </row>
    <row r="372" spans="1:10" x14ac:dyDescent="0.25">
      <c r="A372" t="s">
        <v>7292</v>
      </c>
      <c r="B372" s="1">
        <v>41639</v>
      </c>
      <c r="C372" t="s">
        <v>7293</v>
      </c>
      <c r="D372">
        <v>1</v>
      </c>
      <c r="E372" t="s">
        <v>7294</v>
      </c>
      <c r="F372" t="s">
        <v>6803</v>
      </c>
      <c r="G372" t="s">
        <v>6804</v>
      </c>
      <c r="H372" t="s">
        <v>1410</v>
      </c>
      <c r="I372" t="s">
        <v>7295</v>
      </c>
      <c r="J372" s="8">
        <v>314.99</v>
      </c>
    </row>
    <row r="373" spans="1:10" x14ac:dyDescent="0.25">
      <c r="A373" t="s">
        <v>7052</v>
      </c>
      <c r="B373" s="1">
        <v>41639</v>
      </c>
      <c r="C373" t="s">
        <v>7053</v>
      </c>
      <c r="D373">
        <v>1</v>
      </c>
      <c r="E373" t="s">
        <v>7054</v>
      </c>
      <c r="F373" t="s">
        <v>6803</v>
      </c>
      <c r="G373" t="s">
        <v>6804</v>
      </c>
      <c r="H373" t="s">
        <v>3087</v>
      </c>
      <c r="I373" t="s">
        <v>7055</v>
      </c>
      <c r="J373">
        <v>133.99</v>
      </c>
    </row>
    <row r="374" spans="1:10" x14ac:dyDescent="0.25">
      <c r="A374" t="s">
        <v>7028</v>
      </c>
      <c r="B374" s="1">
        <v>41639</v>
      </c>
      <c r="C374" t="s">
        <v>7029</v>
      </c>
      <c r="D374">
        <v>1</v>
      </c>
      <c r="E374" t="s">
        <v>7030</v>
      </c>
      <c r="F374" t="s">
        <v>6803</v>
      </c>
      <c r="G374" t="s">
        <v>6804</v>
      </c>
      <c r="H374" t="s">
        <v>3087</v>
      </c>
      <c r="I374" t="s">
        <v>7031</v>
      </c>
      <c r="J374">
        <v>97.01</v>
      </c>
    </row>
    <row r="375" spans="1:10" x14ac:dyDescent="0.25">
      <c r="A375" t="s">
        <v>7040</v>
      </c>
      <c r="B375" s="1">
        <v>41639</v>
      </c>
      <c r="C375" t="s">
        <v>7041</v>
      </c>
      <c r="D375">
        <v>1</v>
      </c>
      <c r="E375" t="s">
        <v>7042</v>
      </c>
      <c r="F375" t="s">
        <v>6803</v>
      </c>
      <c r="G375" t="s">
        <v>6804</v>
      </c>
      <c r="H375" t="s">
        <v>3087</v>
      </c>
      <c r="I375" t="s">
        <v>7043</v>
      </c>
      <c r="J375">
        <v>259.49</v>
      </c>
    </row>
    <row r="376" spans="1:10" x14ac:dyDescent="0.25">
      <c r="A376" t="s">
        <v>7307</v>
      </c>
      <c r="B376" s="1">
        <v>41639</v>
      </c>
      <c r="C376" t="s">
        <v>7308</v>
      </c>
      <c r="D376">
        <v>1</v>
      </c>
      <c r="E376" t="s">
        <v>7309</v>
      </c>
      <c r="F376" t="s">
        <v>6803</v>
      </c>
      <c r="G376" t="s">
        <v>6804</v>
      </c>
      <c r="H376" t="s">
        <v>1410</v>
      </c>
      <c r="I376" t="s">
        <v>7310</v>
      </c>
      <c r="J376">
        <v>64.290000000000006</v>
      </c>
    </row>
    <row r="377" spans="1:10" x14ac:dyDescent="0.25">
      <c r="A377" t="s">
        <v>7311</v>
      </c>
      <c r="B377" s="1">
        <v>41639</v>
      </c>
      <c r="C377" t="s">
        <v>7312</v>
      </c>
      <c r="D377">
        <v>1</v>
      </c>
      <c r="E377" t="s">
        <v>7313</v>
      </c>
      <c r="F377" t="s">
        <v>6803</v>
      </c>
      <c r="G377" t="s">
        <v>6804</v>
      </c>
      <c r="H377" t="s">
        <v>1410</v>
      </c>
      <c r="I377" t="s">
        <v>7314</v>
      </c>
      <c r="J377">
        <v>8.9700000000000006</v>
      </c>
    </row>
    <row r="378" spans="1:10" x14ac:dyDescent="0.25">
      <c r="A378" t="s">
        <v>7377</v>
      </c>
      <c r="B378" s="1">
        <v>41639</v>
      </c>
      <c r="C378" t="s">
        <v>7378</v>
      </c>
      <c r="D378">
        <v>1</v>
      </c>
      <c r="E378" t="s">
        <v>7379</v>
      </c>
      <c r="F378" t="s">
        <v>6803</v>
      </c>
      <c r="G378" t="s">
        <v>6804</v>
      </c>
      <c r="H378" t="s">
        <v>1410</v>
      </c>
      <c r="I378" t="s">
        <v>7380</v>
      </c>
      <c r="J378">
        <v>137.13999999999999</v>
      </c>
    </row>
    <row r="379" spans="1:10" x14ac:dyDescent="0.25">
      <c r="A379" t="s">
        <v>7389</v>
      </c>
      <c r="B379" s="1">
        <v>41639</v>
      </c>
      <c r="C379" t="s">
        <v>7390</v>
      </c>
      <c r="D379">
        <v>1</v>
      </c>
      <c r="E379" t="s">
        <v>7391</v>
      </c>
      <c r="F379" t="s">
        <v>6803</v>
      </c>
      <c r="G379" t="s">
        <v>6804</v>
      </c>
      <c r="H379" t="s">
        <v>1410</v>
      </c>
      <c r="I379" t="s">
        <v>7392</v>
      </c>
      <c r="J379">
        <v>126.36</v>
      </c>
    </row>
    <row r="380" spans="1:10" x14ac:dyDescent="0.25">
      <c r="A380" t="s">
        <v>7088</v>
      </c>
      <c r="B380" s="1">
        <v>41639</v>
      </c>
      <c r="C380" t="s">
        <v>7089</v>
      </c>
      <c r="D380">
        <v>1</v>
      </c>
      <c r="E380" t="s">
        <v>7090</v>
      </c>
      <c r="F380" t="s">
        <v>6803</v>
      </c>
      <c r="G380" t="s">
        <v>6804</v>
      </c>
      <c r="H380" t="s">
        <v>1410</v>
      </c>
      <c r="I380" t="s">
        <v>7091</v>
      </c>
      <c r="J380" s="8">
        <v>222.06</v>
      </c>
    </row>
    <row r="381" spans="1:10" x14ac:dyDescent="0.25">
      <c r="A381" t="s">
        <v>7343</v>
      </c>
      <c r="B381" s="1">
        <v>41639</v>
      </c>
      <c r="C381" t="s">
        <v>7344</v>
      </c>
      <c r="D381">
        <v>1</v>
      </c>
      <c r="E381" t="s">
        <v>7345</v>
      </c>
      <c r="F381" t="s">
        <v>6803</v>
      </c>
      <c r="G381" t="s">
        <v>6804</v>
      </c>
      <c r="H381" t="s">
        <v>1410</v>
      </c>
      <c r="I381" t="s">
        <v>7346</v>
      </c>
      <c r="J381">
        <v>122.16</v>
      </c>
    </row>
    <row r="382" spans="1:10" x14ac:dyDescent="0.25">
      <c r="A382" t="s">
        <v>6866</v>
      </c>
      <c r="B382" s="1">
        <v>41628</v>
      </c>
      <c r="C382" t="s">
        <v>6867</v>
      </c>
      <c r="D382">
        <v>1</v>
      </c>
      <c r="E382" t="s">
        <v>6868</v>
      </c>
      <c r="F382" t="s">
        <v>6711</v>
      </c>
      <c r="G382" t="s">
        <v>6712</v>
      </c>
      <c r="H382" t="s">
        <v>1361</v>
      </c>
      <c r="I382" t="s">
        <v>6137</v>
      </c>
      <c r="J382" s="2">
        <v>47673.86</v>
      </c>
    </row>
    <row r="383" spans="1:10" x14ac:dyDescent="0.25">
      <c r="A383" t="s">
        <v>6716</v>
      </c>
      <c r="B383" s="1">
        <v>41610</v>
      </c>
      <c r="C383" t="s">
        <v>6717</v>
      </c>
      <c r="D383">
        <v>1</v>
      </c>
      <c r="E383" t="s">
        <v>6718</v>
      </c>
      <c r="F383" t="s">
        <v>6711</v>
      </c>
      <c r="G383" t="s">
        <v>6712</v>
      </c>
      <c r="H383" t="s">
        <v>1361</v>
      </c>
      <c r="I383" t="s">
        <v>6719</v>
      </c>
      <c r="J383" s="2">
        <v>37352.699999999997</v>
      </c>
    </row>
    <row r="384" spans="1:10" x14ac:dyDescent="0.25">
      <c r="A384" t="s">
        <v>720</v>
      </c>
      <c r="B384" s="1">
        <v>41636</v>
      </c>
      <c r="C384" t="s">
        <v>7639</v>
      </c>
      <c r="D384">
        <v>1</v>
      </c>
      <c r="E384" t="s">
        <v>7640</v>
      </c>
      <c r="F384" t="s">
        <v>7431</v>
      </c>
      <c r="G384" t="s">
        <v>7432</v>
      </c>
      <c r="H384" t="s">
        <v>1401</v>
      </c>
      <c r="I384" t="s">
        <v>1277</v>
      </c>
      <c r="J384">
        <v>288</v>
      </c>
    </row>
    <row r="385" spans="1:10" x14ac:dyDescent="0.25">
      <c r="A385" t="s">
        <v>7241</v>
      </c>
      <c r="B385" s="1">
        <v>41639</v>
      </c>
      <c r="C385">
        <v>9499</v>
      </c>
      <c r="D385">
        <v>1</v>
      </c>
      <c r="E385" t="s">
        <v>7242</v>
      </c>
      <c r="F385" t="s">
        <v>6803</v>
      </c>
      <c r="G385" t="s">
        <v>6804</v>
      </c>
      <c r="H385" t="s">
        <v>1410</v>
      </c>
      <c r="I385" t="s">
        <v>3329</v>
      </c>
      <c r="J385">
        <v>144.83000000000001</v>
      </c>
    </row>
    <row r="386" spans="1:10" x14ac:dyDescent="0.25">
      <c r="A386" t="s">
        <v>1272</v>
      </c>
      <c r="B386" s="1">
        <v>41631</v>
      </c>
      <c r="C386" t="s">
        <v>7597</v>
      </c>
      <c r="D386">
        <v>1</v>
      </c>
      <c r="E386" t="s">
        <v>7598</v>
      </c>
      <c r="F386" t="s">
        <v>7455</v>
      </c>
      <c r="G386" t="s">
        <v>7456</v>
      </c>
      <c r="H386" t="s">
        <v>1401</v>
      </c>
      <c r="I386" t="s">
        <v>731</v>
      </c>
      <c r="J386">
        <v>207.18</v>
      </c>
    </row>
  </sheetData>
  <sortState ref="A1:L512">
    <sortCondition ref="I1:I5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topLeftCell="A130" workbookViewId="0">
      <selection activeCell="A141" sqref="A141:XFD141"/>
    </sheetView>
  </sheetViews>
  <sheetFormatPr baseColWidth="10" defaultRowHeight="15" x14ac:dyDescent="0.25"/>
  <cols>
    <col min="5" max="5" width="39.5703125" bestFit="1" customWidth="1"/>
    <col min="6" max="7" width="9.140625" bestFit="1" customWidth="1"/>
  </cols>
  <sheetData>
    <row r="1" spans="1:7" x14ac:dyDescent="0.25">
      <c r="A1" t="s">
        <v>1278</v>
      </c>
      <c r="B1" s="1">
        <v>41354</v>
      </c>
      <c r="C1" t="s">
        <v>1279</v>
      </c>
      <c r="D1">
        <v>1</v>
      </c>
      <c r="E1" t="s">
        <v>1280</v>
      </c>
      <c r="F1" s="2">
        <v>1058.3499999999999</v>
      </c>
    </row>
    <row r="2" spans="1:7" x14ac:dyDescent="0.25">
      <c r="A2" t="s">
        <v>783</v>
      </c>
      <c r="B2" s="1">
        <v>41341</v>
      </c>
      <c r="C2" t="s">
        <v>774</v>
      </c>
      <c r="D2">
        <v>1</v>
      </c>
      <c r="E2" t="s">
        <v>784</v>
      </c>
      <c r="F2" s="2">
        <v>40630.93</v>
      </c>
    </row>
    <row r="3" spans="1:7" x14ac:dyDescent="0.25">
      <c r="A3" t="s">
        <v>864</v>
      </c>
      <c r="B3" s="1">
        <v>41353</v>
      </c>
      <c r="C3" t="s">
        <v>865</v>
      </c>
      <c r="D3">
        <v>1</v>
      </c>
      <c r="E3" t="s">
        <v>866</v>
      </c>
      <c r="F3" s="2">
        <v>44440.43</v>
      </c>
    </row>
    <row r="4" spans="1:7" x14ac:dyDescent="0.25">
      <c r="A4" t="s">
        <v>867</v>
      </c>
      <c r="B4" s="1">
        <v>41353</v>
      </c>
      <c r="C4" t="s">
        <v>868</v>
      </c>
      <c r="D4">
        <v>1</v>
      </c>
      <c r="E4" t="s">
        <v>869</v>
      </c>
      <c r="F4" s="2">
        <v>44440.45</v>
      </c>
    </row>
    <row r="5" spans="1:7" x14ac:dyDescent="0.25">
      <c r="A5" t="s">
        <v>773</v>
      </c>
      <c r="B5" s="1">
        <v>41341</v>
      </c>
      <c r="C5" t="s">
        <v>774</v>
      </c>
      <c r="D5">
        <v>1</v>
      </c>
      <c r="E5" t="s">
        <v>775</v>
      </c>
      <c r="F5" s="2">
        <v>40630.93</v>
      </c>
    </row>
    <row r="6" spans="1:7" x14ac:dyDescent="0.25">
      <c r="A6" t="s">
        <v>782</v>
      </c>
      <c r="B6" s="1">
        <v>41341</v>
      </c>
      <c r="C6" t="s">
        <v>774</v>
      </c>
      <c r="D6">
        <v>1</v>
      </c>
      <c r="E6" t="s">
        <v>775</v>
      </c>
      <c r="G6" s="2">
        <v>40630.93</v>
      </c>
    </row>
    <row r="7" spans="1:7" x14ac:dyDescent="0.25">
      <c r="A7" t="s">
        <v>933</v>
      </c>
      <c r="B7" s="1">
        <v>41360</v>
      </c>
      <c r="C7" t="s">
        <v>934</v>
      </c>
      <c r="D7">
        <v>1</v>
      </c>
      <c r="E7" t="s">
        <v>935</v>
      </c>
      <c r="F7" s="2">
        <v>33874.43</v>
      </c>
    </row>
    <row r="8" spans="1:7" x14ac:dyDescent="0.25">
      <c r="A8" t="s">
        <v>1001</v>
      </c>
      <c r="B8" s="1">
        <v>41364</v>
      </c>
      <c r="C8" t="s">
        <v>996</v>
      </c>
      <c r="D8">
        <v>1</v>
      </c>
      <c r="E8" t="s">
        <v>352</v>
      </c>
      <c r="F8">
        <v>22.94</v>
      </c>
    </row>
    <row r="9" spans="1:7" x14ac:dyDescent="0.25">
      <c r="A9" t="s">
        <v>1051</v>
      </c>
      <c r="B9" s="1">
        <v>41364</v>
      </c>
      <c r="C9" t="s">
        <v>1052</v>
      </c>
      <c r="D9">
        <v>1</v>
      </c>
      <c r="E9" t="s">
        <v>1053</v>
      </c>
      <c r="F9">
        <v>98.28</v>
      </c>
    </row>
    <row r="10" spans="1:7" x14ac:dyDescent="0.25">
      <c r="A10" t="s">
        <v>327</v>
      </c>
      <c r="B10" s="1">
        <v>41364</v>
      </c>
      <c r="C10" t="s">
        <v>1125</v>
      </c>
      <c r="D10">
        <v>1</v>
      </c>
      <c r="E10" t="s">
        <v>1126</v>
      </c>
      <c r="F10">
        <v>60.48</v>
      </c>
    </row>
    <row r="11" spans="1:7" x14ac:dyDescent="0.25">
      <c r="A11" t="s">
        <v>1122</v>
      </c>
      <c r="B11" s="1">
        <v>41364</v>
      </c>
      <c r="C11" t="s">
        <v>1123</v>
      </c>
      <c r="D11">
        <v>1</v>
      </c>
      <c r="E11" t="s">
        <v>1124</v>
      </c>
      <c r="F11">
        <v>60.48</v>
      </c>
    </row>
    <row r="12" spans="1:7" x14ac:dyDescent="0.25">
      <c r="A12" t="s">
        <v>329</v>
      </c>
      <c r="B12" s="1">
        <v>41364</v>
      </c>
      <c r="C12" t="s">
        <v>1127</v>
      </c>
      <c r="D12">
        <v>1</v>
      </c>
      <c r="E12" t="s">
        <v>1124</v>
      </c>
      <c r="F12">
        <v>47.04</v>
      </c>
    </row>
    <row r="13" spans="1:7" x14ac:dyDescent="0.25">
      <c r="A13" t="s">
        <v>922</v>
      </c>
      <c r="B13" s="1">
        <v>41359</v>
      </c>
      <c r="C13" t="s">
        <v>923</v>
      </c>
      <c r="D13">
        <v>1</v>
      </c>
      <c r="E13" t="s">
        <v>128</v>
      </c>
      <c r="F13" s="2">
        <v>44440.43</v>
      </c>
    </row>
    <row r="14" spans="1:7" x14ac:dyDescent="0.25">
      <c r="A14" t="s">
        <v>969</v>
      </c>
      <c r="B14" s="1">
        <v>41364</v>
      </c>
      <c r="C14" t="s">
        <v>970</v>
      </c>
      <c r="D14">
        <v>1</v>
      </c>
      <c r="E14" t="s">
        <v>971</v>
      </c>
      <c r="F14" s="2">
        <v>41116.44</v>
      </c>
    </row>
    <row r="15" spans="1:7" x14ac:dyDescent="0.25">
      <c r="A15" t="s">
        <v>776</v>
      </c>
      <c r="B15" s="1">
        <v>41341</v>
      </c>
      <c r="C15" t="s">
        <v>777</v>
      </c>
      <c r="D15">
        <v>1</v>
      </c>
      <c r="E15" t="s">
        <v>778</v>
      </c>
      <c r="F15" s="2">
        <v>56443.41</v>
      </c>
    </row>
    <row r="16" spans="1:7" x14ac:dyDescent="0.25">
      <c r="A16" t="s">
        <v>825</v>
      </c>
      <c r="B16" s="1">
        <v>41347</v>
      </c>
      <c r="C16" t="s">
        <v>826</v>
      </c>
      <c r="D16">
        <v>1</v>
      </c>
      <c r="E16" t="s">
        <v>827</v>
      </c>
      <c r="F16" s="2">
        <v>44440.29</v>
      </c>
    </row>
    <row r="17" spans="1:7" x14ac:dyDescent="0.25">
      <c r="A17" t="s">
        <v>1005</v>
      </c>
      <c r="B17" s="1">
        <v>41364</v>
      </c>
      <c r="C17" t="s">
        <v>1006</v>
      </c>
      <c r="D17">
        <v>1</v>
      </c>
      <c r="E17" t="s">
        <v>1007</v>
      </c>
      <c r="F17">
        <v>41.36</v>
      </c>
    </row>
    <row r="18" spans="1:7" x14ac:dyDescent="0.25">
      <c r="A18" t="s">
        <v>481</v>
      </c>
      <c r="B18" s="1">
        <v>41337</v>
      </c>
      <c r="C18" t="s">
        <v>1179</v>
      </c>
      <c r="D18">
        <v>1</v>
      </c>
      <c r="E18" t="s">
        <v>1181</v>
      </c>
      <c r="G18" s="2">
        <v>1328</v>
      </c>
    </row>
    <row r="19" spans="1:7" x14ac:dyDescent="0.25">
      <c r="A19" t="s">
        <v>628</v>
      </c>
      <c r="B19" s="1">
        <v>41346</v>
      </c>
      <c r="C19" t="s">
        <v>1193</v>
      </c>
      <c r="D19">
        <v>1</v>
      </c>
      <c r="E19" t="s">
        <v>1249</v>
      </c>
      <c r="G19">
        <v>293.04000000000002</v>
      </c>
    </row>
    <row r="20" spans="1:7" x14ac:dyDescent="0.25">
      <c r="A20" t="s">
        <v>900</v>
      </c>
      <c r="B20" s="1">
        <v>41355</v>
      </c>
      <c r="C20" t="s">
        <v>555</v>
      </c>
      <c r="D20">
        <v>1</v>
      </c>
      <c r="E20" t="s">
        <v>901</v>
      </c>
      <c r="G20">
        <v>144.68</v>
      </c>
    </row>
    <row r="21" spans="1:7" x14ac:dyDescent="0.25">
      <c r="A21" t="s">
        <v>1251</v>
      </c>
      <c r="B21" s="1">
        <v>41346</v>
      </c>
      <c r="C21" t="s">
        <v>1250</v>
      </c>
      <c r="D21">
        <v>1</v>
      </c>
      <c r="E21" t="s">
        <v>1252</v>
      </c>
      <c r="G21" s="2">
        <v>5138.5200000000004</v>
      </c>
    </row>
    <row r="22" spans="1:7" x14ac:dyDescent="0.25">
      <c r="A22" t="s">
        <v>1054</v>
      </c>
      <c r="B22" s="1">
        <v>41364</v>
      </c>
      <c r="C22" t="s">
        <v>1055</v>
      </c>
      <c r="D22">
        <v>1</v>
      </c>
      <c r="E22" t="s">
        <v>1056</v>
      </c>
      <c r="F22">
        <v>6.07</v>
      </c>
    </row>
    <row r="23" spans="1:7" x14ac:dyDescent="0.25">
      <c r="A23" t="s">
        <v>919</v>
      </c>
      <c r="B23" s="1">
        <v>41359</v>
      </c>
      <c r="C23" t="s">
        <v>920</v>
      </c>
      <c r="D23">
        <v>1</v>
      </c>
      <c r="E23" t="s">
        <v>921</v>
      </c>
      <c r="F23" s="2">
        <v>35299.620000000003</v>
      </c>
    </row>
    <row r="24" spans="1:7" x14ac:dyDescent="0.25">
      <c r="A24" t="s">
        <v>1024</v>
      </c>
      <c r="B24" s="1">
        <v>41364</v>
      </c>
      <c r="C24" t="s">
        <v>1025</v>
      </c>
      <c r="D24">
        <v>1</v>
      </c>
      <c r="E24" t="s">
        <v>1026</v>
      </c>
      <c r="F24">
        <v>8.9700000000000006</v>
      </c>
    </row>
    <row r="25" spans="1:7" x14ac:dyDescent="0.25">
      <c r="A25" t="s">
        <v>343</v>
      </c>
      <c r="B25" s="1">
        <v>41364</v>
      </c>
      <c r="C25" t="s">
        <v>1134</v>
      </c>
      <c r="D25">
        <v>1</v>
      </c>
      <c r="E25" t="s">
        <v>401</v>
      </c>
      <c r="F25">
        <v>166.35</v>
      </c>
    </row>
    <row r="26" spans="1:7" x14ac:dyDescent="0.25">
      <c r="A26" t="s">
        <v>1142</v>
      </c>
      <c r="B26" s="1">
        <v>41364</v>
      </c>
      <c r="C26" t="s">
        <v>1143</v>
      </c>
      <c r="D26">
        <v>1</v>
      </c>
      <c r="E26" t="s">
        <v>1144</v>
      </c>
      <c r="F26">
        <v>35.86</v>
      </c>
    </row>
    <row r="27" spans="1:7" x14ac:dyDescent="0.25">
      <c r="A27" t="s">
        <v>929</v>
      </c>
      <c r="B27" s="1">
        <v>41360</v>
      </c>
      <c r="C27" t="s">
        <v>930</v>
      </c>
      <c r="D27">
        <v>1</v>
      </c>
      <c r="E27" t="s">
        <v>931</v>
      </c>
      <c r="F27" s="2">
        <v>33874.43</v>
      </c>
    </row>
    <row r="28" spans="1:7" x14ac:dyDescent="0.25">
      <c r="A28" t="s">
        <v>231</v>
      </c>
      <c r="B28" s="1">
        <v>41360</v>
      </c>
      <c r="C28" t="s">
        <v>932</v>
      </c>
      <c r="D28">
        <v>1</v>
      </c>
      <c r="E28" t="s">
        <v>931</v>
      </c>
      <c r="F28" s="2">
        <v>33874.43</v>
      </c>
    </row>
    <row r="29" spans="1:7" x14ac:dyDescent="0.25">
      <c r="A29" t="s">
        <v>936</v>
      </c>
      <c r="B29" s="1">
        <v>41360</v>
      </c>
      <c r="C29" t="s">
        <v>937</v>
      </c>
      <c r="D29">
        <v>1</v>
      </c>
      <c r="E29" t="s">
        <v>931</v>
      </c>
      <c r="F29" s="2">
        <v>33874.43</v>
      </c>
    </row>
    <row r="30" spans="1:7" x14ac:dyDescent="0.25">
      <c r="A30" t="s">
        <v>938</v>
      </c>
      <c r="B30" s="1">
        <v>41360</v>
      </c>
      <c r="C30" t="s">
        <v>939</v>
      </c>
      <c r="D30">
        <v>1</v>
      </c>
      <c r="E30" t="s">
        <v>931</v>
      </c>
      <c r="F30" s="2">
        <v>33874.43</v>
      </c>
    </row>
    <row r="31" spans="1:7" x14ac:dyDescent="0.25">
      <c r="A31" t="s">
        <v>940</v>
      </c>
      <c r="B31" s="1">
        <v>41360</v>
      </c>
      <c r="C31" t="s">
        <v>932</v>
      </c>
      <c r="D31">
        <v>1</v>
      </c>
      <c r="E31" t="s">
        <v>931</v>
      </c>
      <c r="G31" s="2">
        <v>33874.43</v>
      </c>
    </row>
    <row r="32" spans="1:7" x14ac:dyDescent="0.25">
      <c r="A32" t="s">
        <v>819</v>
      </c>
      <c r="B32" s="1">
        <v>41347</v>
      </c>
      <c r="C32" t="s">
        <v>820</v>
      </c>
      <c r="D32">
        <v>1</v>
      </c>
      <c r="E32" t="s">
        <v>821</v>
      </c>
      <c r="F32" s="2">
        <v>44440.29</v>
      </c>
    </row>
    <row r="33" spans="1:6" x14ac:dyDescent="0.25">
      <c r="A33" t="s">
        <v>851</v>
      </c>
      <c r="B33" s="1">
        <v>41348</v>
      </c>
      <c r="C33" t="s">
        <v>852</v>
      </c>
      <c r="D33">
        <v>1</v>
      </c>
      <c r="E33" t="s">
        <v>220</v>
      </c>
      <c r="F33" s="2">
        <v>52882.03</v>
      </c>
    </row>
    <row r="34" spans="1:6" x14ac:dyDescent="0.25">
      <c r="A34" t="s">
        <v>810</v>
      </c>
      <c r="B34" s="1">
        <v>41346</v>
      </c>
      <c r="C34" t="s">
        <v>811</v>
      </c>
      <c r="D34">
        <v>1</v>
      </c>
      <c r="E34" t="s">
        <v>812</v>
      </c>
      <c r="F34" s="2">
        <v>26863.5</v>
      </c>
    </row>
    <row r="35" spans="1:6" x14ac:dyDescent="0.25">
      <c r="A35" t="s">
        <v>1151</v>
      </c>
      <c r="B35" s="1">
        <v>41364</v>
      </c>
      <c r="C35" t="s">
        <v>1152</v>
      </c>
      <c r="D35">
        <v>1</v>
      </c>
      <c r="E35" t="s">
        <v>1153</v>
      </c>
      <c r="F35">
        <v>21.52</v>
      </c>
    </row>
    <row r="36" spans="1:6" x14ac:dyDescent="0.25">
      <c r="A36" t="s">
        <v>1148</v>
      </c>
      <c r="B36" s="1">
        <v>41364</v>
      </c>
      <c r="C36" t="s">
        <v>1149</v>
      </c>
      <c r="D36">
        <v>1</v>
      </c>
      <c r="E36" t="s">
        <v>304</v>
      </c>
      <c r="F36">
        <v>48</v>
      </c>
    </row>
    <row r="37" spans="1:6" x14ac:dyDescent="0.25">
      <c r="A37" t="s">
        <v>347</v>
      </c>
      <c r="B37" s="1">
        <v>41364</v>
      </c>
      <c r="C37" t="s">
        <v>1150</v>
      </c>
      <c r="D37">
        <v>1</v>
      </c>
      <c r="E37" t="s">
        <v>304</v>
      </c>
      <c r="F37">
        <v>34.21</v>
      </c>
    </row>
    <row r="38" spans="1:6" x14ac:dyDescent="0.25">
      <c r="A38" t="s">
        <v>576</v>
      </c>
      <c r="B38" s="1">
        <v>41344</v>
      </c>
      <c r="C38" t="s">
        <v>1237</v>
      </c>
      <c r="D38">
        <v>1</v>
      </c>
      <c r="E38" t="s">
        <v>547</v>
      </c>
      <c r="F38">
        <v>198.62</v>
      </c>
    </row>
    <row r="39" spans="1:6" x14ac:dyDescent="0.25">
      <c r="A39" t="s">
        <v>479</v>
      </c>
      <c r="B39" s="1">
        <v>41337</v>
      </c>
      <c r="C39" t="s">
        <v>1179</v>
      </c>
      <c r="D39">
        <v>1</v>
      </c>
      <c r="E39" t="s">
        <v>1180</v>
      </c>
      <c r="F39" s="2">
        <v>1328</v>
      </c>
    </row>
    <row r="40" spans="1:6" x14ac:dyDescent="0.25">
      <c r="A40" t="s">
        <v>609</v>
      </c>
      <c r="B40" s="1">
        <v>41345</v>
      </c>
      <c r="C40" t="s">
        <v>1242</v>
      </c>
      <c r="D40">
        <v>1</v>
      </c>
      <c r="E40" t="s">
        <v>1243</v>
      </c>
      <c r="F40" s="2">
        <v>3614.07</v>
      </c>
    </row>
    <row r="41" spans="1:6" x14ac:dyDescent="0.25">
      <c r="A41" t="s">
        <v>967</v>
      </c>
      <c r="B41" s="1">
        <v>41364</v>
      </c>
      <c r="C41" t="s">
        <v>281</v>
      </c>
      <c r="D41">
        <v>1</v>
      </c>
      <c r="E41" t="s">
        <v>968</v>
      </c>
      <c r="F41">
        <v>150.13</v>
      </c>
    </row>
    <row r="42" spans="1:6" x14ac:dyDescent="0.25">
      <c r="A42" t="s">
        <v>953</v>
      </c>
      <c r="B42" s="1">
        <v>41364</v>
      </c>
      <c r="C42" t="s">
        <v>281</v>
      </c>
      <c r="D42">
        <v>1</v>
      </c>
      <c r="E42" t="s">
        <v>954</v>
      </c>
      <c r="F42" s="2">
        <v>1443.49</v>
      </c>
    </row>
    <row r="43" spans="1:6" x14ac:dyDescent="0.25">
      <c r="A43" t="s">
        <v>948</v>
      </c>
      <c r="B43" s="1">
        <v>41364</v>
      </c>
      <c r="C43" t="s">
        <v>281</v>
      </c>
      <c r="D43">
        <v>1</v>
      </c>
      <c r="E43" t="s">
        <v>949</v>
      </c>
      <c r="F43">
        <v>51.2</v>
      </c>
    </row>
    <row r="44" spans="1:6" x14ac:dyDescent="0.25">
      <c r="A44" t="s">
        <v>237</v>
      </c>
      <c r="B44" s="1">
        <v>41364</v>
      </c>
      <c r="C44" t="s">
        <v>281</v>
      </c>
      <c r="D44">
        <v>1</v>
      </c>
      <c r="E44" t="s">
        <v>952</v>
      </c>
      <c r="F44">
        <v>22.24</v>
      </c>
    </row>
    <row r="45" spans="1:6" x14ac:dyDescent="0.25">
      <c r="A45" t="s">
        <v>944</v>
      </c>
      <c r="B45" s="1">
        <v>41364</v>
      </c>
      <c r="C45" t="s">
        <v>281</v>
      </c>
      <c r="D45">
        <v>1</v>
      </c>
      <c r="E45" t="s">
        <v>945</v>
      </c>
      <c r="F45">
        <v>4</v>
      </c>
    </row>
    <row r="46" spans="1:6" x14ac:dyDescent="0.25">
      <c r="A46" t="s">
        <v>1011</v>
      </c>
      <c r="B46" s="1">
        <v>41364</v>
      </c>
      <c r="C46" t="s">
        <v>1012</v>
      </c>
      <c r="D46">
        <v>1</v>
      </c>
      <c r="E46" t="s">
        <v>1013</v>
      </c>
      <c r="F46" s="7">
        <v>236.92</v>
      </c>
    </row>
    <row r="47" spans="1:6" x14ac:dyDescent="0.25">
      <c r="A47" t="s">
        <v>1030</v>
      </c>
      <c r="B47" s="1">
        <v>41364</v>
      </c>
      <c r="C47" t="s">
        <v>1031</v>
      </c>
      <c r="D47">
        <v>1</v>
      </c>
      <c r="E47" t="s">
        <v>1032</v>
      </c>
      <c r="F47" s="7">
        <v>128.33000000000001</v>
      </c>
    </row>
    <row r="48" spans="1:6" x14ac:dyDescent="0.25">
      <c r="A48" t="s">
        <v>1067</v>
      </c>
      <c r="B48" s="1">
        <v>41364</v>
      </c>
      <c r="C48" t="s">
        <v>1068</v>
      </c>
      <c r="D48">
        <v>1</v>
      </c>
      <c r="E48" t="s">
        <v>342</v>
      </c>
      <c r="F48">
        <v>148.97</v>
      </c>
    </row>
    <row r="49" spans="1:6" x14ac:dyDescent="0.25">
      <c r="A49" t="s">
        <v>1289</v>
      </c>
      <c r="B49" s="1">
        <v>41355</v>
      </c>
      <c r="C49" t="s">
        <v>1290</v>
      </c>
      <c r="D49">
        <v>1</v>
      </c>
      <c r="E49" t="s">
        <v>1291</v>
      </c>
      <c r="F49">
        <v>689.65</v>
      </c>
    </row>
    <row r="50" spans="1:6" x14ac:dyDescent="0.25">
      <c r="A50" t="s">
        <v>1228</v>
      </c>
      <c r="B50" s="1">
        <v>41342</v>
      </c>
      <c r="C50" t="s">
        <v>1229</v>
      </c>
      <c r="D50">
        <v>1</v>
      </c>
      <c r="E50" t="s">
        <v>622</v>
      </c>
      <c r="F50" s="2">
        <v>2452.8000000000002</v>
      </c>
    </row>
    <row r="51" spans="1:6" x14ac:dyDescent="0.25">
      <c r="A51" t="s">
        <v>1304</v>
      </c>
      <c r="B51" s="1">
        <v>41358</v>
      </c>
      <c r="C51" t="s">
        <v>1305</v>
      </c>
      <c r="D51">
        <v>1</v>
      </c>
      <c r="E51" t="s">
        <v>622</v>
      </c>
      <c r="F51" s="2">
        <v>3270.4</v>
      </c>
    </row>
    <row r="52" spans="1:6" x14ac:dyDescent="0.25">
      <c r="A52" t="s">
        <v>473</v>
      </c>
      <c r="B52" s="1">
        <v>41334</v>
      </c>
      <c r="C52" t="s">
        <v>1173</v>
      </c>
      <c r="D52">
        <v>1</v>
      </c>
      <c r="E52" t="s">
        <v>472</v>
      </c>
      <c r="F52" s="2">
        <v>10239.56</v>
      </c>
    </row>
    <row r="53" spans="1:6" x14ac:dyDescent="0.25">
      <c r="A53" t="s">
        <v>1194</v>
      </c>
      <c r="B53" s="1">
        <v>41338</v>
      </c>
      <c r="C53" t="s">
        <v>1195</v>
      </c>
      <c r="D53">
        <v>1</v>
      </c>
      <c r="E53" t="s">
        <v>472</v>
      </c>
      <c r="F53" s="2">
        <v>11200</v>
      </c>
    </row>
    <row r="54" spans="1:6" x14ac:dyDescent="0.25">
      <c r="A54" t="s">
        <v>1196</v>
      </c>
      <c r="B54" s="1">
        <v>41338</v>
      </c>
      <c r="C54" t="s">
        <v>1197</v>
      </c>
      <c r="D54">
        <v>1</v>
      </c>
      <c r="E54" t="s">
        <v>472</v>
      </c>
      <c r="F54" s="2">
        <v>1613.58</v>
      </c>
    </row>
    <row r="55" spans="1:6" x14ac:dyDescent="0.25">
      <c r="A55" t="s">
        <v>509</v>
      </c>
      <c r="B55" s="1">
        <v>41338</v>
      </c>
      <c r="C55" t="s">
        <v>1198</v>
      </c>
      <c r="D55">
        <v>1</v>
      </c>
      <c r="E55" t="s">
        <v>472</v>
      </c>
      <c r="F55">
        <v>379.32</v>
      </c>
    </row>
    <row r="56" spans="1:6" x14ac:dyDescent="0.25">
      <c r="A56" t="s">
        <v>521</v>
      </c>
      <c r="B56" s="1">
        <v>41339</v>
      </c>
      <c r="C56" t="s">
        <v>1199</v>
      </c>
      <c r="D56">
        <v>1</v>
      </c>
      <c r="E56" t="s">
        <v>472</v>
      </c>
      <c r="F56" s="2">
        <v>1104</v>
      </c>
    </row>
    <row r="57" spans="1:6" x14ac:dyDescent="0.25">
      <c r="A57" t="s">
        <v>1201</v>
      </c>
      <c r="B57" s="1">
        <v>41340</v>
      </c>
      <c r="C57" t="s">
        <v>1202</v>
      </c>
      <c r="D57">
        <v>1</v>
      </c>
      <c r="E57" t="s">
        <v>472</v>
      </c>
      <c r="F57">
        <v>354</v>
      </c>
    </row>
    <row r="58" spans="1:6" x14ac:dyDescent="0.25">
      <c r="A58" t="s">
        <v>568</v>
      </c>
      <c r="B58" s="1">
        <v>41341</v>
      </c>
      <c r="C58" t="s">
        <v>1203</v>
      </c>
      <c r="D58">
        <v>1</v>
      </c>
      <c r="E58" t="s">
        <v>472</v>
      </c>
      <c r="F58" s="2">
        <v>16521.36</v>
      </c>
    </row>
    <row r="59" spans="1:6" x14ac:dyDescent="0.25">
      <c r="A59" t="s">
        <v>1256</v>
      </c>
      <c r="B59" s="1">
        <v>41347</v>
      </c>
      <c r="C59" t="s">
        <v>1257</v>
      </c>
      <c r="D59">
        <v>1</v>
      </c>
      <c r="E59" t="s">
        <v>472</v>
      </c>
      <c r="F59">
        <v>769.17</v>
      </c>
    </row>
    <row r="60" spans="1:6" x14ac:dyDescent="0.25">
      <c r="A60" t="s">
        <v>1258</v>
      </c>
      <c r="B60" s="1">
        <v>41347</v>
      </c>
      <c r="C60" t="s">
        <v>1259</v>
      </c>
      <c r="D60">
        <v>1</v>
      </c>
      <c r="E60" t="s">
        <v>472</v>
      </c>
      <c r="F60" s="2">
        <v>48944.18</v>
      </c>
    </row>
    <row r="61" spans="1:6" x14ac:dyDescent="0.25">
      <c r="A61" t="s">
        <v>1260</v>
      </c>
      <c r="B61" s="1">
        <v>41347</v>
      </c>
      <c r="C61" t="s">
        <v>1261</v>
      </c>
      <c r="D61">
        <v>1</v>
      </c>
      <c r="E61" t="s">
        <v>472</v>
      </c>
      <c r="F61">
        <v>444.6</v>
      </c>
    </row>
    <row r="62" spans="1:6" x14ac:dyDescent="0.25">
      <c r="A62" t="s">
        <v>665</v>
      </c>
      <c r="B62" s="1">
        <v>41348</v>
      </c>
      <c r="C62" t="s">
        <v>1262</v>
      </c>
      <c r="D62">
        <v>1</v>
      </c>
      <c r="E62" t="s">
        <v>472</v>
      </c>
      <c r="F62" s="2">
        <v>13283.36</v>
      </c>
    </row>
    <row r="63" spans="1:6" x14ac:dyDescent="0.25">
      <c r="A63" t="s">
        <v>1265</v>
      </c>
      <c r="B63" s="1">
        <v>41352</v>
      </c>
      <c r="C63" t="s">
        <v>1266</v>
      </c>
      <c r="D63">
        <v>1</v>
      </c>
      <c r="E63" t="s">
        <v>472</v>
      </c>
      <c r="F63" s="2">
        <v>15995.87</v>
      </c>
    </row>
    <row r="64" spans="1:6" x14ac:dyDescent="0.25">
      <c r="A64" t="s">
        <v>674</v>
      </c>
      <c r="B64" s="1">
        <v>41352</v>
      </c>
      <c r="C64" t="s">
        <v>1267</v>
      </c>
      <c r="D64">
        <v>1</v>
      </c>
      <c r="E64" t="s">
        <v>472</v>
      </c>
      <c r="F64" s="2">
        <v>4941.24</v>
      </c>
    </row>
    <row r="65" spans="1:6" x14ac:dyDescent="0.25">
      <c r="A65" t="s">
        <v>1292</v>
      </c>
      <c r="B65" s="1">
        <v>41355</v>
      </c>
      <c r="C65" t="s">
        <v>1293</v>
      </c>
      <c r="D65">
        <v>1</v>
      </c>
      <c r="E65" t="s">
        <v>472</v>
      </c>
      <c r="F65" s="2">
        <v>14624.81</v>
      </c>
    </row>
    <row r="66" spans="1:6" x14ac:dyDescent="0.25">
      <c r="A66" t="s">
        <v>1325</v>
      </c>
      <c r="B66" s="1">
        <v>41359</v>
      </c>
      <c r="C66" t="s">
        <v>1326</v>
      </c>
      <c r="D66">
        <v>1</v>
      </c>
      <c r="E66" t="s">
        <v>472</v>
      </c>
      <c r="F66" s="2">
        <v>22083.29</v>
      </c>
    </row>
    <row r="67" spans="1:6" x14ac:dyDescent="0.25">
      <c r="A67" t="s">
        <v>715</v>
      </c>
      <c r="B67" s="1">
        <v>41359</v>
      </c>
      <c r="C67" t="s">
        <v>1327</v>
      </c>
      <c r="D67">
        <v>1</v>
      </c>
      <c r="E67" t="s">
        <v>472</v>
      </c>
      <c r="F67" s="2">
        <v>15263.6</v>
      </c>
    </row>
    <row r="68" spans="1:6" x14ac:dyDescent="0.25">
      <c r="A68" t="s">
        <v>718</v>
      </c>
      <c r="B68" s="1">
        <v>41359</v>
      </c>
      <c r="C68" t="s">
        <v>1328</v>
      </c>
      <c r="D68">
        <v>1</v>
      </c>
      <c r="E68" t="s">
        <v>472</v>
      </c>
      <c r="F68">
        <v>203.01</v>
      </c>
    </row>
    <row r="69" spans="1:6" x14ac:dyDescent="0.25">
      <c r="A69" t="s">
        <v>720</v>
      </c>
      <c r="B69" s="1">
        <v>41359</v>
      </c>
      <c r="C69" t="s">
        <v>1329</v>
      </c>
      <c r="D69">
        <v>1</v>
      </c>
      <c r="E69" t="s">
        <v>472</v>
      </c>
      <c r="F69">
        <v>125.29</v>
      </c>
    </row>
    <row r="70" spans="1:6" x14ac:dyDescent="0.25">
      <c r="A70" t="s">
        <v>1036</v>
      </c>
      <c r="B70" s="1">
        <v>41364</v>
      </c>
      <c r="C70" t="s">
        <v>1037</v>
      </c>
      <c r="D70">
        <v>1</v>
      </c>
      <c r="E70" t="s">
        <v>1038</v>
      </c>
      <c r="F70">
        <v>35.04</v>
      </c>
    </row>
    <row r="71" spans="1:6" x14ac:dyDescent="0.25">
      <c r="A71" t="s">
        <v>1210</v>
      </c>
      <c r="B71" s="1">
        <v>41342</v>
      </c>
      <c r="C71" t="s">
        <v>1211</v>
      </c>
      <c r="D71">
        <v>1</v>
      </c>
      <c r="E71" t="s">
        <v>684</v>
      </c>
      <c r="F71">
        <v>32.64</v>
      </c>
    </row>
    <row r="72" spans="1:6" x14ac:dyDescent="0.25">
      <c r="A72" t="s">
        <v>349</v>
      </c>
      <c r="B72" s="1">
        <v>41364</v>
      </c>
      <c r="C72" t="s">
        <v>1154</v>
      </c>
      <c r="D72">
        <v>1</v>
      </c>
      <c r="E72" t="s">
        <v>1155</v>
      </c>
      <c r="F72">
        <v>67.2</v>
      </c>
    </row>
    <row r="73" spans="1:6" x14ac:dyDescent="0.25">
      <c r="A73" t="s">
        <v>1161</v>
      </c>
      <c r="B73" s="1">
        <v>41364</v>
      </c>
      <c r="C73" t="s">
        <v>1162</v>
      </c>
      <c r="D73">
        <v>1</v>
      </c>
      <c r="E73" t="s">
        <v>1155</v>
      </c>
      <c r="F73">
        <v>67.2</v>
      </c>
    </row>
    <row r="74" spans="1:6" x14ac:dyDescent="0.25">
      <c r="A74" t="s">
        <v>1042</v>
      </c>
      <c r="B74" s="1">
        <v>41364</v>
      </c>
      <c r="C74" t="s">
        <v>1043</v>
      </c>
      <c r="D74">
        <v>1</v>
      </c>
      <c r="E74" t="s">
        <v>344</v>
      </c>
      <c r="F74">
        <v>6.07</v>
      </c>
    </row>
    <row r="75" spans="1:6" x14ac:dyDescent="0.25">
      <c r="A75" t="s">
        <v>1057</v>
      </c>
      <c r="B75" s="1">
        <v>41364</v>
      </c>
      <c r="C75" t="s">
        <v>1058</v>
      </c>
      <c r="D75">
        <v>1</v>
      </c>
      <c r="E75" t="s">
        <v>344</v>
      </c>
      <c r="F75">
        <v>7.17</v>
      </c>
    </row>
    <row r="76" spans="1:6" x14ac:dyDescent="0.25">
      <c r="A76" t="s">
        <v>1064</v>
      </c>
      <c r="B76" s="1">
        <v>41364</v>
      </c>
      <c r="C76" t="s">
        <v>1065</v>
      </c>
      <c r="D76">
        <v>1</v>
      </c>
      <c r="E76" t="s">
        <v>1066</v>
      </c>
      <c r="F76">
        <v>160</v>
      </c>
    </row>
    <row r="77" spans="1:6" x14ac:dyDescent="0.25">
      <c r="A77" t="s">
        <v>1235</v>
      </c>
      <c r="B77" s="1">
        <v>41342</v>
      </c>
      <c r="C77" t="s">
        <v>1236</v>
      </c>
      <c r="D77">
        <v>1</v>
      </c>
      <c r="E77" t="s">
        <v>511</v>
      </c>
      <c r="F77" s="2">
        <v>2400</v>
      </c>
    </row>
    <row r="78" spans="1:6" x14ac:dyDescent="0.25">
      <c r="A78" t="s">
        <v>1226</v>
      </c>
      <c r="B78" s="1">
        <v>41342</v>
      </c>
      <c r="C78" t="s">
        <v>1227</v>
      </c>
      <c r="D78">
        <v>1</v>
      </c>
      <c r="E78" t="s">
        <v>619</v>
      </c>
      <c r="F78">
        <v>202.24</v>
      </c>
    </row>
    <row r="79" spans="1:6" x14ac:dyDescent="0.25">
      <c r="A79" t="s">
        <v>1330</v>
      </c>
      <c r="B79" s="1">
        <v>41360</v>
      </c>
      <c r="C79" t="s">
        <v>1331</v>
      </c>
      <c r="D79">
        <v>1</v>
      </c>
      <c r="E79" t="s">
        <v>619</v>
      </c>
      <c r="F79">
        <v>181.12</v>
      </c>
    </row>
    <row r="80" spans="1:6" x14ac:dyDescent="0.25">
      <c r="A80" t="s">
        <v>292</v>
      </c>
      <c r="B80" s="1">
        <v>41364</v>
      </c>
      <c r="C80" t="s">
        <v>1080</v>
      </c>
      <c r="D80">
        <v>1</v>
      </c>
      <c r="E80" t="s">
        <v>350</v>
      </c>
      <c r="F80">
        <v>27.59</v>
      </c>
    </row>
    <row r="81" spans="1:6" x14ac:dyDescent="0.25">
      <c r="A81" t="s">
        <v>1176</v>
      </c>
      <c r="B81" s="1">
        <v>41337</v>
      </c>
      <c r="C81" t="s">
        <v>1177</v>
      </c>
      <c r="D81">
        <v>1</v>
      </c>
      <c r="E81" t="s">
        <v>483</v>
      </c>
      <c r="F81">
        <v>166.76</v>
      </c>
    </row>
    <row r="82" spans="1:6" x14ac:dyDescent="0.25">
      <c r="A82" t="s">
        <v>523</v>
      </c>
      <c r="B82" s="1">
        <v>41340</v>
      </c>
      <c r="C82" t="s">
        <v>1200</v>
      </c>
      <c r="D82">
        <v>1</v>
      </c>
      <c r="E82" t="s">
        <v>483</v>
      </c>
      <c r="F82" s="2">
        <v>2908.22</v>
      </c>
    </row>
    <row r="83" spans="1:6" x14ac:dyDescent="0.25">
      <c r="A83" t="s">
        <v>599</v>
      </c>
      <c r="B83" s="1">
        <v>41345</v>
      </c>
      <c r="C83" t="s">
        <v>1241</v>
      </c>
      <c r="D83">
        <v>1</v>
      </c>
      <c r="E83" t="s">
        <v>483</v>
      </c>
      <c r="F83">
        <v>729.12</v>
      </c>
    </row>
    <row r="84" spans="1:6" x14ac:dyDescent="0.25">
      <c r="A84" t="s">
        <v>636</v>
      </c>
      <c r="B84" s="1">
        <v>41347</v>
      </c>
      <c r="C84" t="s">
        <v>1254</v>
      </c>
      <c r="D84">
        <v>1</v>
      </c>
      <c r="E84" t="s">
        <v>483</v>
      </c>
      <c r="F84">
        <v>729.12</v>
      </c>
    </row>
    <row r="85" spans="1:6" x14ac:dyDescent="0.25">
      <c r="A85" t="s">
        <v>639</v>
      </c>
      <c r="B85" s="1">
        <v>41347</v>
      </c>
      <c r="C85" t="s">
        <v>1255</v>
      </c>
      <c r="D85">
        <v>1</v>
      </c>
      <c r="E85" t="s">
        <v>483</v>
      </c>
      <c r="F85">
        <v>457.44</v>
      </c>
    </row>
    <row r="86" spans="1:6" x14ac:dyDescent="0.25">
      <c r="A86" t="s">
        <v>1268</v>
      </c>
      <c r="B86" s="1">
        <v>41353</v>
      </c>
      <c r="C86" t="s">
        <v>1269</v>
      </c>
      <c r="D86">
        <v>1</v>
      </c>
      <c r="E86" t="s">
        <v>483</v>
      </c>
      <c r="F86">
        <v>400</v>
      </c>
    </row>
    <row r="87" spans="1:6" x14ac:dyDescent="0.25">
      <c r="A87" t="s">
        <v>1281</v>
      </c>
      <c r="B87" s="1">
        <v>41354</v>
      </c>
      <c r="C87" t="s">
        <v>1282</v>
      </c>
      <c r="D87">
        <v>1</v>
      </c>
      <c r="E87" t="s">
        <v>483</v>
      </c>
      <c r="F87">
        <v>729.16</v>
      </c>
    </row>
    <row r="88" spans="1:6" x14ac:dyDescent="0.25">
      <c r="A88" t="s">
        <v>964</v>
      </c>
      <c r="B88" s="1">
        <v>41364</v>
      </c>
      <c r="C88" t="s">
        <v>965</v>
      </c>
      <c r="D88">
        <v>1</v>
      </c>
      <c r="E88" t="s">
        <v>966</v>
      </c>
      <c r="F88">
        <v>128.87</v>
      </c>
    </row>
    <row r="89" spans="1:6" x14ac:dyDescent="0.25">
      <c r="A89" t="s">
        <v>961</v>
      </c>
      <c r="B89" s="1">
        <v>41364</v>
      </c>
      <c r="C89" t="s">
        <v>962</v>
      </c>
      <c r="D89">
        <v>1</v>
      </c>
      <c r="E89" t="s">
        <v>963</v>
      </c>
      <c r="F89">
        <v>108.08</v>
      </c>
    </row>
    <row r="90" spans="1:6" x14ac:dyDescent="0.25">
      <c r="A90" t="s">
        <v>861</v>
      </c>
      <c r="B90" s="1">
        <v>41353</v>
      </c>
      <c r="C90" t="s">
        <v>862</v>
      </c>
      <c r="D90">
        <v>1</v>
      </c>
      <c r="E90" t="s">
        <v>863</v>
      </c>
      <c r="F90" s="2">
        <v>44440.29</v>
      </c>
    </row>
    <row r="91" spans="1:6" x14ac:dyDescent="0.25">
      <c r="A91" t="s">
        <v>1215</v>
      </c>
      <c r="B91" s="1">
        <v>41342</v>
      </c>
      <c r="C91" t="s">
        <v>1216</v>
      </c>
      <c r="D91">
        <v>1</v>
      </c>
      <c r="E91" t="s">
        <v>567</v>
      </c>
      <c r="F91" s="2">
        <v>4339.59</v>
      </c>
    </row>
    <row r="92" spans="1:6" x14ac:dyDescent="0.25">
      <c r="A92" t="s">
        <v>1263</v>
      </c>
      <c r="B92" s="1">
        <v>41348</v>
      </c>
      <c r="C92" t="s">
        <v>1264</v>
      </c>
      <c r="D92">
        <v>1</v>
      </c>
      <c r="E92" t="s">
        <v>567</v>
      </c>
      <c r="F92" s="2">
        <v>2416</v>
      </c>
    </row>
    <row r="93" spans="1:6" x14ac:dyDescent="0.25">
      <c r="A93" t="s">
        <v>694</v>
      </c>
      <c r="B93" s="1">
        <v>41358</v>
      </c>
      <c r="C93" t="s">
        <v>1303</v>
      </c>
      <c r="D93">
        <v>1</v>
      </c>
      <c r="E93" t="s">
        <v>567</v>
      </c>
      <c r="F93" s="2">
        <v>5038.7</v>
      </c>
    </row>
    <row r="94" spans="1:6" x14ac:dyDescent="0.25">
      <c r="A94" t="s">
        <v>1320</v>
      </c>
      <c r="B94" s="1">
        <v>41358</v>
      </c>
      <c r="C94" t="s">
        <v>1321</v>
      </c>
      <c r="D94">
        <v>1</v>
      </c>
      <c r="E94" t="s">
        <v>567</v>
      </c>
      <c r="F94" s="2">
        <v>2053.6999999999998</v>
      </c>
    </row>
    <row r="95" spans="1:6" x14ac:dyDescent="0.25">
      <c r="A95" t="s">
        <v>1047</v>
      </c>
      <c r="B95" s="1">
        <v>41364</v>
      </c>
      <c r="C95" t="s">
        <v>1048</v>
      </c>
      <c r="D95">
        <v>1</v>
      </c>
      <c r="E95" t="s">
        <v>393</v>
      </c>
      <c r="F95">
        <v>11.2</v>
      </c>
    </row>
    <row r="96" spans="1:6" x14ac:dyDescent="0.25">
      <c r="A96" t="s">
        <v>335</v>
      </c>
      <c r="B96" s="1">
        <v>41364</v>
      </c>
      <c r="C96" t="s">
        <v>1131</v>
      </c>
      <c r="D96">
        <v>1</v>
      </c>
      <c r="E96" t="s">
        <v>393</v>
      </c>
      <c r="F96">
        <v>25.28</v>
      </c>
    </row>
    <row r="97" spans="1:6" x14ac:dyDescent="0.25">
      <c r="A97" t="s">
        <v>1285</v>
      </c>
      <c r="B97" s="1">
        <v>41354</v>
      </c>
      <c r="C97" t="s">
        <v>1286</v>
      </c>
      <c r="D97">
        <v>1</v>
      </c>
      <c r="E97" t="s">
        <v>502</v>
      </c>
      <c r="F97" s="2">
        <v>1660.7</v>
      </c>
    </row>
    <row r="98" spans="1:6" x14ac:dyDescent="0.25">
      <c r="A98" t="s">
        <v>476</v>
      </c>
      <c r="B98" s="1">
        <v>41337</v>
      </c>
      <c r="C98" t="s">
        <v>1178</v>
      </c>
      <c r="D98">
        <v>1</v>
      </c>
      <c r="E98" t="s">
        <v>475</v>
      </c>
      <c r="F98">
        <v>120</v>
      </c>
    </row>
    <row r="99" spans="1:6" x14ac:dyDescent="0.25">
      <c r="A99" t="s">
        <v>691</v>
      </c>
      <c r="B99" s="1">
        <v>41355</v>
      </c>
      <c r="C99" t="s">
        <v>1294</v>
      </c>
      <c r="D99">
        <v>1</v>
      </c>
      <c r="E99" t="s">
        <v>475</v>
      </c>
      <c r="F99" s="7">
        <v>920.14</v>
      </c>
    </row>
    <row r="100" spans="1:6" x14ac:dyDescent="0.25">
      <c r="A100" t="s">
        <v>822</v>
      </c>
      <c r="B100" s="1">
        <v>41347</v>
      </c>
      <c r="C100" t="s">
        <v>823</v>
      </c>
      <c r="D100">
        <v>1</v>
      </c>
      <c r="E100" t="s">
        <v>824</v>
      </c>
      <c r="F100" s="2">
        <v>34556.25</v>
      </c>
    </row>
    <row r="101" spans="1:6" x14ac:dyDescent="0.25">
      <c r="A101" t="s">
        <v>724</v>
      </c>
      <c r="B101" s="1">
        <v>41360</v>
      </c>
      <c r="C101" t="s">
        <v>1333</v>
      </c>
      <c r="D101">
        <v>1</v>
      </c>
      <c r="E101" t="s">
        <v>1334</v>
      </c>
      <c r="F101">
        <v>10.16</v>
      </c>
    </row>
    <row r="102" spans="1:6" x14ac:dyDescent="0.25">
      <c r="A102" t="s">
        <v>1212</v>
      </c>
      <c r="B102" s="1">
        <v>41342</v>
      </c>
      <c r="C102" t="s">
        <v>1213</v>
      </c>
      <c r="D102">
        <v>1</v>
      </c>
      <c r="E102" t="s">
        <v>1214</v>
      </c>
      <c r="F102">
        <v>96.16</v>
      </c>
    </row>
    <row r="103" spans="1:6" x14ac:dyDescent="0.25">
      <c r="A103" t="s">
        <v>1306</v>
      </c>
      <c r="B103" s="1">
        <v>41358</v>
      </c>
      <c r="C103" t="s">
        <v>1307</v>
      </c>
      <c r="D103">
        <v>1</v>
      </c>
      <c r="E103" t="s">
        <v>1214</v>
      </c>
      <c r="F103">
        <v>121.7</v>
      </c>
    </row>
    <row r="104" spans="1:6" x14ac:dyDescent="0.25">
      <c r="A104" t="s">
        <v>722</v>
      </c>
      <c r="B104" s="1">
        <v>41360</v>
      </c>
      <c r="C104" t="s">
        <v>1332</v>
      </c>
      <c r="D104">
        <v>1</v>
      </c>
      <c r="E104" t="s">
        <v>1214</v>
      </c>
      <c r="F104">
        <v>123.2</v>
      </c>
    </row>
    <row r="105" spans="1:6" x14ac:dyDescent="0.25">
      <c r="A105" t="s">
        <v>729</v>
      </c>
      <c r="B105" s="1">
        <v>41360</v>
      </c>
      <c r="C105" t="s">
        <v>1336</v>
      </c>
      <c r="D105">
        <v>1</v>
      </c>
      <c r="E105" t="s">
        <v>1337</v>
      </c>
      <c r="F105" s="2">
        <v>1080</v>
      </c>
    </row>
    <row r="106" spans="1:6" x14ac:dyDescent="0.25">
      <c r="A106" t="s">
        <v>1230</v>
      </c>
      <c r="B106" s="1">
        <v>41342</v>
      </c>
      <c r="C106" t="s">
        <v>1231</v>
      </c>
      <c r="D106">
        <v>1</v>
      </c>
      <c r="E106" t="s">
        <v>1232</v>
      </c>
      <c r="F106">
        <v>152</v>
      </c>
    </row>
    <row r="107" spans="1:6" x14ac:dyDescent="0.25">
      <c r="A107" t="s">
        <v>1318</v>
      </c>
      <c r="B107" s="1">
        <v>41358</v>
      </c>
      <c r="C107" t="s">
        <v>1319</v>
      </c>
      <c r="D107">
        <v>1</v>
      </c>
      <c r="E107" t="s">
        <v>1232</v>
      </c>
      <c r="F107">
        <v>448</v>
      </c>
    </row>
    <row r="108" spans="1:6" x14ac:dyDescent="0.25">
      <c r="A108" t="s">
        <v>1223</v>
      </c>
      <c r="B108" s="1">
        <v>41342</v>
      </c>
      <c r="C108" t="s">
        <v>1224</v>
      </c>
      <c r="D108">
        <v>1</v>
      </c>
      <c r="E108" t="s">
        <v>1225</v>
      </c>
      <c r="F108">
        <v>73.44</v>
      </c>
    </row>
    <row r="109" spans="1:6" x14ac:dyDescent="0.25">
      <c r="A109" t="s">
        <v>1247</v>
      </c>
      <c r="B109" s="1">
        <v>41345</v>
      </c>
      <c r="C109" t="s">
        <v>1248</v>
      </c>
      <c r="D109">
        <v>2</v>
      </c>
      <c r="E109" t="s">
        <v>559</v>
      </c>
      <c r="F109">
        <v>714.05</v>
      </c>
    </row>
    <row r="110" spans="1:6" x14ac:dyDescent="0.25">
      <c r="A110" t="s">
        <v>732</v>
      </c>
      <c r="B110" s="1">
        <v>41360</v>
      </c>
      <c r="C110" t="s">
        <v>1338</v>
      </c>
      <c r="D110">
        <v>2</v>
      </c>
      <c r="E110" t="s">
        <v>559</v>
      </c>
      <c r="F110">
        <v>608.5</v>
      </c>
    </row>
    <row r="111" spans="1:6" x14ac:dyDescent="0.25">
      <c r="A111" t="s">
        <v>1350</v>
      </c>
      <c r="B111" s="1">
        <v>41340</v>
      </c>
      <c r="C111" t="s">
        <v>1351</v>
      </c>
      <c r="D111">
        <v>2</v>
      </c>
      <c r="E111" t="s">
        <v>559</v>
      </c>
      <c r="F111">
        <v>608.5</v>
      </c>
    </row>
    <row r="112" spans="1:6" x14ac:dyDescent="0.25">
      <c r="A112" t="s">
        <v>1270</v>
      </c>
      <c r="B112" s="1">
        <v>41354</v>
      </c>
      <c r="C112" t="s">
        <v>1271</v>
      </c>
      <c r="D112">
        <v>1</v>
      </c>
      <c r="E112" t="s">
        <v>578</v>
      </c>
      <c r="F112" s="2">
        <v>4000</v>
      </c>
    </row>
    <row r="113" spans="1:6" x14ac:dyDescent="0.25">
      <c r="A113" t="s">
        <v>299</v>
      </c>
      <c r="B113" s="1">
        <v>41364</v>
      </c>
      <c r="C113" t="s">
        <v>1097</v>
      </c>
      <c r="D113">
        <v>1</v>
      </c>
      <c r="E113" t="s">
        <v>1098</v>
      </c>
      <c r="F113" s="7">
        <v>162.6</v>
      </c>
    </row>
    <row r="114" spans="1:6" x14ac:dyDescent="0.25">
      <c r="A114" t="s">
        <v>1018</v>
      </c>
      <c r="B114" s="1">
        <v>41364</v>
      </c>
      <c r="C114" t="s">
        <v>1019</v>
      </c>
      <c r="D114">
        <v>1</v>
      </c>
      <c r="E114" t="s">
        <v>1020</v>
      </c>
      <c r="F114" s="7">
        <v>139.26</v>
      </c>
    </row>
    <row r="115" spans="1:6" x14ac:dyDescent="0.25">
      <c r="A115" t="s">
        <v>1205</v>
      </c>
      <c r="B115" s="1">
        <v>41342</v>
      </c>
      <c r="C115" t="s">
        <v>1206</v>
      </c>
      <c r="D115">
        <v>2</v>
      </c>
      <c r="E115" t="s">
        <v>588</v>
      </c>
      <c r="F115">
        <v>282.24</v>
      </c>
    </row>
    <row r="116" spans="1:6" x14ac:dyDescent="0.25">
      <c r="A116" t="s">
        <v>1299</v>
      </c>
      <c r="B116" s="1">
        <v>41358</v>
      </c>
      <c r="C116" t="s">
        <v>1300</v>
      </c>
      <c r="D116">
        <v>2</v>
      </c>
      <c r="E116" t="s">
        <v>588</v>
      </c>
      <c r="F116">
        <v>176.4</v>
      </c>
    </row>
    <row r="117" spans="1:6" x14ac:dyDescent="0.25">
      <c r="A117" t="s">
        <v>331</v>
      </c>
      <c r="B117" s="1">
        <v>41364</v>
      </c>
      <c r="C117" t="s">
        <v>1128</v>
      </c>
      <c r="D117">
        <v>1</v>
      </c>
      <c r="E117" t="s">
        <v>1129</v>
      </c>
      <c r="F117">
        <v>1.92</v>
      </c>
    </row>
    <row r="118" spans="1:6" x14ac:dyDescent="0.25">
      <c r="A118" t="s">
        <v>333</v>
      </c>
      <c r="B118" s="1">
        <v>41364</v>
      </c>
      <c r="C118" t="s">
        <v>1130</v>
      </c>
      <c r="D118">
        <v>1</v>
      </c>
      <c r="E118" t="s">
        <v>1129</v>
      </c>
      <c r="F118">
        <v>1.37</v>
      </c>
    </row>
    <row r="119" spans="1:6" x14ac:dyDescent="0.25">
      <c r="A119" t="s">
        <v>305</v>
      </c>
      <c r="B119" s="1">
        <v>41364</v>
      </c>
      <c r="C119" t="s">
        <v>1104</v>
      </c>
      <c r="D119">
        <v>1</v>
      </c>
      <c r="E119" t="s">
        <v>1105</v>
      </c>
      <c r="F119">
        <v>68</v>
      </c>
    </row>
    <row r="120" spans="1:6" x14ac:dyDescent="0.25">
      <c r="A120" t="s">
        <v>743</v>
      </c>
      <c r="B120" s="1">
        <v>41337</v>
      </c>
      <c r="C120" t="s">
        <v>1352</v>
      </c>
      <c r="D120">
        <v>1</v>
      </c>
      <c r="E120" t="s">
        <v>1353</v>
      </c>
      <c r="F120" s="2">
        <v>1328</v>
      </c>
    </row>
    <row r="121" spans="1:6" x14ac:dyDescent="0.25">
      <c r="A121" t="s">
        <v>942</v>
      </c>
      <c r="B121" s="1">
        <v>41364</v>
      </c>
      <c r="C121" t="s">
        <v>281</v>
      </c>
      <c r="D121">
        <v>1</v>
      </c>
      <c r="E121" t="s">
        <v>943</v>
      </c>
      <c r="F121" s="2">
        <v>2049.0700000000002</v>
      </c>
    </row>
    <row r="122" spans="1:6" x14ac:dyDescent="0.25">
      <c r="A122" t="s">
        <v>950</v>
      </c>
      <c r="B122" s="1">
        <v>41364</v>
      </c>
      <c r="C122" t="s">
        <v>281</v>
      </c>
      <c r="D122">
        <v>1</v>
      </c>
      <c r="E122" t="s">
        <v>951</v>
      </c>
      <c r="F122">
        <v>71.52</v>
      </c>
    </row>
    <row r="123" spans="1:6" x14ac:dyDescent="0.25">
      <c r="A123" t="s">
        <v>946</v>
      </c>
      <c r="B123" s="1">
        <v>41364</v>
      </c>
      <c r="C123" t="s">
        <v>281</v>
      </c>
      <c r="D123">
        <v>1</v>
      </c>
      <c r="E123" t="s">
        <v>947</v>
      </c>
      <c r="F123">
        <v>66.56</v>
      </c>
    </row>
    <row r="124" spans="1:6" x14ac:dyDescent="0.25">
      <c r="A124" t="s">
        <v>958</v>
      </c>
      <c r="B124" s="1">
        <v>41364</v>
      </c>
      <c r="C124" t="s">
        <v>959</v>
      </c>
      <c r="D124">
        <v>1</v>
      </c>
      <c r="E124" t="s">
        <v>960</v>
      </c>
      <c r="F124">
        <v>159.49</v>
      </c>
    </row>
    <row r="125" spans="1:6" x14ac:dyDescent="0.25">
      <c r="A125" t="s">
        <v>1244</v>
      </c>
      <c r="B125" s="1">
        <v>41345</v>
      </c>
      <c r="C125" t="s">
        <v>1245</v>
      </c>
      <c r="D125">
        <v>1</v>
      </c>
      <c r="E125" t="s">
        <v>1246</v>
      </c>
      <c r="F125" s="2">
        <v>1143.47</v>
      </c>
    </row>
    <row r="126" spans="1:6" x14ac:dyDescent="0.25">
      <c r="A126" t="s">
        <v>707</v>
      </c>
      <c r="B126" s="1">
        <v>41358</v>
      </c>
      <c r="C126" t="s">
        <v>1322</v>
      </c>
      <c r="D126">
        <v>2</v>
      </c>
      <c r="E126" t="s">
        <v>1323</v>
      </c>
      <c r="F126" s="2">
        <v>2466.54</v>
      </c>
    </row>
    <row r="127" spans="1:6" x14ac:dyDescent="0.25">
      <c r="A127" t="s">
        <v>912</v>
      </c>
      <c r="B127" s="1">
        <v>41359</v>
      </c>
      <c r="C127" t="s">
        <v>913</v>
      </c>
      <c r="D127">
        <v>1</v>
      </c>
      <c r="E127" t="s">
        <v>254</v>
      </c>
      <c r="F127" s="2">
        <v>17142.86</v>
      </c>
    </row>
    <row r="128" spans="1:6" x14ac:dyDescent="0.25">
      <c r="A128" t="s">
        <v>787</v>
      </c>
      <c r="B128" s="1">
        <v>41344</v>
      </c>
      <c r="C128" t="s">
        <v>788</v>
      </c>
      <c r="D128">
        <v>1</v>
      </c>
      <c r="E128" t="s">
        <v>789</v>
      </c>
      <c r="F128">
        <v>289.97000000000003</v>
      </c>
    </row>
    <row r="129" spans="1:6" x14ac:dyDescent="0.25">
      <c r="A129" t="s">
        <v>914</v>
      </c>
      <c r="B129" s="1">
        <v>41359</v>
      </c>
      <c r="C129" t="s">
        <v>915</v>
      </c>
      <c r="D129">
        <v>1</v>
      </c>
      <c r="E129" t="s">
        <v>257</v>
      </c>
      <c r="F129" s="2">
        <v>17142.86</v>
      </c>
    </row>
    <row r="130" spans="1:6" x14ac:dyDescent="0.25">
      <c r="A130" t="s">
        <v>808</v>
      </c>
      <c r="B130" s="1">
        <v>41346</v>
      </c>
      <c r="C130" t="s">
        <v>809</v>
      </c>
      <c r="D130">
        <v>1</v>
      </c>
      <c r="E130" t="s">
        <v>260</v>
      </c>
      <c r="F130" s="2">
        <v>3059.14</v>
      </c>
    </row>
    <row r="131" spans="1:6" x14ac:dyDescent="0.25">
      <c r="A131" t="s">
        <v>891</v>
      </c>
      <c r="B131" s="1">
        <v>41355</v>
      </c>
      <c r="C131" t="s">
        <v>892</v>
      </c>
      <c r="D131">
        <v>1</v>
      </c>
      <c r="E131" t="s">
        <v>260</v>
      </c>
      <c r="F131" s="2">
        <v>50344.83</v>
      </c>
    </row>
    <row r="132" spans="1:6" x14ac:dyDescent="0.25">
      <c r="A132" t="s">
        <v>955</v>
      </c>
      <c r="B132" s="1">
        <v>41349</v>
      </c>
      <c r="C132" t="s">
        <v>956</v>
      </c>
      <c r="D132">
        <v>1</v>
      </c>
      <c r="E132" t="s">
        <v>260</v>
      </c>
      <c r="F132">
        <v>571.38</v>
      </c>
    </row>
    <row r="133" spans="1:6" x14ac:dyDescent="0.25">
      <c r="A133" t="s">
        <v>957</v>
      </c>
      <c r="B133" s="1">
        <v>41349</v>
      </c>
      <c r="C133">
        <v>631</v>
      </c>
      <c r="D133">
        <v>1</v>
      </c>
      <c r="E133" t="s">
        <v>260</v>
      </c>
      <c r="F133">
        <v>254.02</v>
      </c>
    </row>
    <row r="134" spans="1:6" x14ac:dyDescent="0.25">
      <c r="A134" t="s">
        <v>382</v>
      </c>
      <c r="B134" s="1">
        <v>41364</v>
      </c>
      <c r="C134" t="s">
        <v>1172</v>
      </c>
      <c r="D134">
        <v>1</v>
      </c>
      <c r="E134" t="s">
        <v>260</v>
      </c>
      <c r="F134">
        <v>551.72</v>
      </c>
    </row>
    <row r="135" spans="1:6" x14ac:dyDescent="0.25">
      <c r="A135" t="s">
        <v>907</v>
      </c>
      <c r="B135" s="1">
        <v>41358</v>
      </c>
      <c r="C135" t="s">
        <v>908</v>
      </c>
      <c r="D135">
        <v>1</v>
      </c>
      <c r="E135" t="s">
        <v>909</v>
      </c>
      <c r="F135" s="2">
        <v>2491.3000000000002</v>
      </c>
    </row>
    <row r="136" spans="1:6" x14ac:dyDescent="0.25">
      <c r="A136" t="s">
        <v>910</v>
      </c>
      <c r="B136" s="1">
        <v>41358</v>
      </c>
      <c r="C136" t="s">
        <v>911</v>
      </c>
      <c r="D136">
        <v>1</v>
      </c>
      <c r="E136" t="s">
        <v>909</v>
      </c>
      <c r="F136" s="2">
        <v>2416.04</v>
      </c>
    </row>
    <row r="137" spans="1:6" x14ac:dyDescent="0.25">
      <c r="A137" t="s">
        <v>571</v>
      </c>
      <c r="B137" s="1">
        <v>41342</v>
      </c>
      <c r="C137" t="s">
        <v>1204</v>
      </c>
      <c r="D137">
        <v>1</v>
      </c>
      <c r="E137" t="s">
        <v>593</v>
      </c>
      <c r="F137" s="2">
        <v>4672.2700000000004</v>
      </c>
    </row>
    <row r="138" spans="1:6" x14ac:dyDescent="0.25">
      <c r="A138" t="s">
        <v>701</v>
      </c>
      <c r="B138" s="1">
        <v>41358</v>
      </c>
      <c r="C138" t="s">
        <v>1311</v>
      </c>
      <c r="D138">
        <v>1</v>
      </c>
      <c r="E138" t="s">
        <v>593</v>
      </c>
      <c r="F138" s="2">
        <v>1409.28</v>
      </c>
    </row>
    <row r="139" spans="1:6" x14ac:dyDescent="0.25">
      <c r="A139" t="s">
        <v>737</v>
      </c>
      <c r="B139" s="1">
        <v>41360</v>
      </c>
      <c r="C139" t="s">
        <v>1339</v>
      </c>
      <c r="D139">
        <v>1</v>
      </c>
      <c r="E139" t="s">
        <v>593</v>
      </c>
      <c r="F139" s="2">
        <v>2857.9</v>
      </c>
    </row>
    <row r="140" spans="1:6" x14ac:dyDescent="0.25">
      <c r="A140" t="s">
        <v>311</v>
      </c>
      <c r="B140" s="1">
        <v>41364</v>
      </c>
      <c r="C140" t="s">
        <v>1115</v>
      </c>
      <c r="D140">
        <v>1</v>
      </c>
      <c r="E140" t="s">
        <v>1116</v>
      </c>
      <c r="F140">
        <v>270.63</v>
      </c>
    </row>
    <row r="141" spans="1:6" s="8" customFormat="1" x14ac:dyDescent="0.25">
      <c r="A141" s="8" t="s">
        <v>355</v>
      </c>
      <c r="B141" s="9">
        <v>41364</v>
      </c>
      <c r="C141" s="8" t="s">
        <v>284</v>
      </c>
      <c r="D141" s="8">
        <v>1</v>
      </c>
      <c r="E141" s="8" t="s">
        <v>1164</v>
      </c>
      <c r="F141" s="8">
        <v>13.79</v>
      </c>
    </row>
    <row r="142" spans="1:6" x14ac:dyDescent="0.25">
      <c r="A142" t="s">
        <v>353</v>
      </c>
      <c r="B142" s="1">
        <v>41364</v>
      </c>
      <c r="C142" t="s">
        <v>284</v>
      </c>
      <c r="D142">
        <v>1</v>
      </c>
      <c r="E142" t="s">
        <v>1163</v>
      </c>
      <c r="F142">
        <v>129.38999999999999</v>
      </c>
    </row>
    <row r="143" spans="1:6" x14ac:dyDescent="0.25">
      <c r="A143" t="s">
        <v>357</v>
      </c>
      <c r="B143" s="1">
        <v>41364</v>
      </c>
      <c r="C143" t="s">
        <v>284</v>
      </c>
      <c r="D143">
        <v>1</v>
      </c>
      <c r="E143" t="s">
        <v>1165</v>
      </c>
      <c r="F143">
        <v>42.62</v>
      </c>
    </row>
    <row r="144" spans="1:6" x14ac:dyDescent="0.25">
      <c r="A144" t="s">
        <v>1187</v>
      </c>
      <c r="B144" s="1">
        <v>41338</v>
      </c>
      <c r="C144" t="s">
        <v>1188</v>
      </c>
      <c r="D144">
        <v>1</v>
      </c>
      <c r="E144" t="s">
        <v>627</v>
      </c>
      <c r="F144">
        <v>340.48</v>
      </c>
    </row>
    <row r="145" spans="1:7" x14ac:dyDescent="0.25">
      <c r="A145" t="s">
        <v>351</v>
      </c>
      <c r="B145" s="1">
        <v>41364</v>
      </c>
      <c r="C145" t="s">
        <v>1156</v>
      </c>
      <c r="D145">
        <v>1</v>
      </c>
      <c r="E145" t="s">
        <v>1157</v>
      </c>
      <c r="F145">
        <v>28.58</v>
      </c>
    </row>
    <row r="146" spans="1:7" x14ac:dyDescent="0.25">
      <c r="A146" t="s">
        <v>317</v>
      </c>
      <c r="B146" s="1">
        <v>41364</v>
      </c>
      <c r="C146" t="s">
        <v>1118</v>
      </c>
      <c r="D146">
        <v>1</v>
      </c>
      <c r="E146" t="s">
        <v>334</v>
      </c>
      <c r="F146">
        <v>62.83</v>
      </c>
    </row>
    <row r="147" spans="1:7" x14ac:dyDescent="0.25">
      <c r="A147" t="s">
        <v>1069</v>
      </c>
      <c r="B147" s="1">
        <v>41364</v>
      </c>
      <c r="C147" t="s">
        <v>1070</v>
      </c>
      <c r="D147">
        <v>1</v>
      </c>
      <c r="E147" t="s">
        <v>1071</v>
      </c>
      <c r="F147">
        <v>8</v>
      </c>
    </row>
    <row r="148" spans="1:7" x14ac:dyDescent="0.25">
      <c r="A148" t="s">
        <v>1002</v>
      </c>
      <c r="B148" s="1">
        <v>41364</v>
      </c>
      <c r="C148" t="s">
        <v>1003</v>
      </c>
      <c r="D148">
        <v>1</v>
      </c>
      <c r="E148" t="s">
        <v>1004</v>
      </c>
      <c r="F148">
        <v>248.57</v>
      </c>
    </row>
    <row r="149" spans="1:7" x14ac:dyDescent="0.25">
      <c r="A149" t="s">
        <v>286</v>
      </c>
      <c r="B149" s="1">
        <v>41364</v>
      </c>
      <c r="C149" t="s">
        <v>1072</v>
      </c>
      <c r="D149">
        <v>1</v>
      </c>
      <c r="E149" t="s">
        <v>378</v>
      </c>
      <c r="F149">
        <v>38.4</v>
      </c>
    </row>
    <row r="150" spans="1:7" x14ac:dyDescent="0.25">
      <c r="A150" t="s">
        <v>315</v>
      </c>
      <c r="B150" s="1">
        <v>41364</v>
      </c>
      <c r="C150" t="s">
        <v>1117</v>
      </c>
      <c r="D150">
        <v>1</v>
      </c>
      <c r="E150" t="s">
        <v>378</v>
      </c>
      <c r="F150">
        <v>50.4</v>
      </c>
    </row>
    <row r="151" spans="1:7" x14ac:dyDescent="0.25">
      <c r="A151" t="s">
        <v>1221</v>
      </c>
      <c r="B151" s="1">
        <v>41342</v>
      </c>
      <c r="C151" t="s">
        <v>1222</v>
      </c>
      <c r="D151">
        <v>1</v>
      </c>
      <c r="E151" t="s">
        <v>598</v>
      </c>
      <c r="F151">
        <v>660.87</v>
      </c>
    </row>
    <row r="152" spans="1:7" x14ac:dyDescent="0.25">
      <c r="A152" t="s">
        <v>1111</v>
      </c>
      <c r="B152" s="1">
        <v>41364</v>
      </c>
      <c r="C152" t="s">
        <v>1112</v>
      </c>
      <c r="D152">
        <v>1</v>
      </c>
      <c r="E152" t="s">
        <v>1113</v>
      </c>
      <c r="F152">
        <v>8</v>
      </c>
    </row>
    <row r="153" spans="1:7" x14ac:dyDescent="0.25">
      <c r="A153" t="s">
        <v>1182</v>
      </c>
      <c r="B153" s="1">
        <v>41337</v>
      </c>
      <c r="C153" t="s">
        <v>1183</v>
      </c>
      <c r="D153">
        <v>1</v>
      </c>
      <c r="E153" t="s">
        <v>633</v>
      </c>
      <c r="F153">
        <v>112.97</v>
      </c>
    </row>
    <row r="154" spans="1:7" x14ac:dyDescent="0.25">
      <c r="A154" t="s">
        <v>503</v>
      </c>
      <c r="B154" s="1">
        <v>41338</v>
      </c>
      <c r="C154" t="s">
        <v>1193</v>
      </c>
      <c r="D154">
        <v>1</v>
      </c>
      <c r="E154" t="s">
        <v>633</v>
      </c>
      <c r="F154">
        <v>293.04000000000002</v>
      </c>
    </row>
    <row r="155" spans="1:7" x14ac:dyDescent="0.25">
      <c r="A155" t="s">
        <v>1238</v>
      </c>
      <c r="B155" s="1">
        <v>41344</v>
      </c>
      <c r="C155" t="s">
        <v>1239</v>
      </c>
      <c r="D155">
        <v>1</v>
      </c>
      <c r="E155" t="s">
        <v>1240</v>
      </c>
      <c r="F155">
        <v>75.86</v>
      </c>
    </row>
    <row r="156" spans="1:7" x14ac:dyDescent="0.25">
      <c r="A156" t="s">
        <v>339</v>
      </c>
      <c r="B156" s="1">
        <v>41364</v>
      </c>
      <c r="C156" t="s">
        <v>1132</v>
      </c>
      <c r="D156">
        <v>1</v>
      </c>
      <c r="E156" t="s">
        <v>1133</v>
      </c>
      <c r="F156">
        <v>92.8</v>
      </c>
    </row>
    <row r="157" spans="1:7" x14ac:dyDescent="0.25">
      <c r="A157" t="s">
        <v>753</v>
      </c>
      <c r="B157" s="1">
        <v>41334</v>
      </c>
      <c r="C157" t="s">
        <v>754</v>
      </c>
      <c r="D157">
        <v>1</v>
      </c>
      <c r="E157" t="s">
        <v>755</v>
      </c>
      <c r="F157" s="2">
        <v>44440.29</v>
      </c>
    </row>
    <row r="158" spans="1:7" x14ac:dyDescent="0.25">
      <c r="A158" t="s">
        <v>857</v>
      </c>
      <c r="B158" s="1">
        <v>41352</v>
      </c>
      <c r="C158" t="s">
        <v>754</v>
      </c>
      <c r="D158">
        <v>1</v>
      </c>
      <c r="E158" t="s">
        <v>755</v>
      </c>
      <c r="G158" s="2">
        <v>44440.29</v>
      </c>
    </row>
    <row r="159" spans="1:7" x14ac:dyDescent="0.25">
      <c r="A159" t="s">
        <v>858</v>
      </c>
      <c r="B159" s="1">
        <v>41352</v>
      </c>
      <c r="C159" t="s">
        <v>754</v>
      </c>
      <c r="D159">
        <v>1</v>
      </c>
      <c r="E159" t="s">
        <v>859</v>
      </c>
      <c r="F159" s="2">
        <v>44440.29</v>
      </c>
    </row>
    <row r="160" spans="1:7" x14ac:dyDescent="0.25">
      <c r="A160" t="s">
        <v>1207</v>
      </c>
      <c r="B160" s="1">
        <v>41342</v>
      </c>
      <c r="C160" t="s">
        <v>1208</v>
      </c>
      <c r="D160">
        <v>1</v>
      </c>
      <c r="E160" t="s">
        <v>1209</v>
      </c>
      <c r="F160">
        <v>275.2</v>
      </c>
    </row>
    <row r="161" spans="1:6" x14ac:dyDescent="0.25">
      <c r="A161" t="s">
        <v>1039</v>
      </c>
      <c r="B161" s="1">
        <v>41364</v>
      </c>
      <c r="C161" t="s">
        <v>1040</v>
      </c>
      <c r="D161">
        <v>1</v>
      </c>
      <c r="E161" t="s">
        <v>1041</v>
      </c>
      <c r="F161">
        <v>32</v>
      </c>
    </row>
    <row r="162" spans="1:6" x14ac:dyDescent="0.25">
      <c r="A162" t="s">
        <v>1316</v>
      </c>
      <c r="B162" s="1">
        <v>41358</v>
      </c>
      <c r="C162" t="s">
        <v>1317</v>
      </c>
      <c r="D162">
        <v>1</v>
      </c>
      <c r="E162" t="s">
        <v>601</v>
      </c>
      <c r="F162">
        <v>245.76</v>
      </c>
    </row>
    <row r="163" spans="1:6" x14ac:dyDescent="0.25">
      <c r="A163" t="s">
        <v>1287</v>
      </c>
      <c r="B163" s="1">
        <v>41354</v>
      </c>
      <c r="C163" t="s">
        <v>1288</v>
      </c>
      <c r="D163">
        <v>1</v>
      </c>
      <c r="E163" t="s">
        <v>505</v>
      </c>
      <c r="F163">
        <v>560</v>
      </c>
    </row>
    <row r="164" spans="1:6" x14ac:dyDescent="0.25">
      <c r="A164" t="s">
        <v>1174</v>
      </c>
      <c r="B164" s="1">
        <v>41337</v>
      </c>
      <c r="C164" t="s">
        <v>1175</v>
      </c>
      <c r="D164">
        <v>1</v>
      </c>
      <c r="E164" t="s">
        <v>654</v>
      </c>
      <c r="F164" s="2">
        <v>1194.4000000000001</v>
      </c>
    </row>
    <row r="165" spans="1:6" x14ac:dyDescent="0.25">
      <c r="A165" t="s">
        <v>500</v>
      </c>
      <c r="B165" s="1">
        <v>41338</v>
      </c>
      <c r="C165" t="s">
        <v>1192</v>
      </c>
      <c r="D165">
        <v>1</v>
      </c>
      <c r="E165" t="s">
        <v>654</v>
      </c>
      <c r="F165">
        <v>403.17</v>
      </c>
    </row>
    <row r="166" spans="1:6" x14ac:dyDescent="0.25">
      <c r="A166" t="s">
        <v>993</v>
      </c>
      <c r="B166" s="1">
        <v>41364</v>
      </c>
      <c r="C166" t="s">
        <v>994</v>
      </c>
      <c r="D166">
        <v>1</v>
      </c>
      <c r="E166" t="s">
        <v>348</v>
      </c>
      <c r="F166">
        <v>14.87</v>
      </c>
    </row>
    <row r="167" spans="1:6" x14ac:dyDescent="0.25">
      <c r="A167" t="s">
        <v>1049</v>
      </c>
      <c r="B167" s="1">
        <v>41364</v>
      </c>
      <c r="C167" t="s">
        <v>1050</v>
      </c>
      <c r="D167">
        <v>1</v>
      </c>
      <c r="E167" t="s">
        <v>348</v>
      </c>
      <c r="F167">
        <v>36.520000000000003</v>
      </c>
    </row>
    <row r="168" spans="1:6" x14ac:dyDescent="0.25">
      <c r="A168" t="s">
        <v>309</v>
      </c>
      <c r="B168" s="1">
        <v>41364</v>
      </c>
      <c r="C168" t="s">
        <v>1114</v>
      </c>
      <c r="D168">
        <v>1</v>
      </c>
      <c r="E168" t="s">
        <v>348</v>
      </c>
      <c r="F168">
        <v>8</v>
      </c>
    </row>
    <row r="169" spans="1:6" x14ac:dyDescent="0.25">
      <c r="A169" t="s">
        <v>1185</v>
      </c>
      <c r="B169" s="1">
        <v>41338</v>
      </c>
      <c r="C169" t="s">
        <v>1186</v>
      </c>
      <c r="D169">
        <v>2</v>
      </c>
      <c r="E169" t="s">
        <v>499</v>
      </c>
      <c r="F169" s="2">
        <v>1088</v>
      </c>
    </row>
    <row r="170" spans="1:6" x14ac:dyDescent="0.25">
      <c r="A170" t="s">
        <v>1283</v>
      </c>
      <c r="B170" s="1">
        <v>41354</v>
      </c>
      <c r="C170" t="s">
        <v>1284</v>
      </c>
      <c r="D170">
        <v>2</v>
      </c>
      <c r="E170" t="s">
        <v>499</v>
      </c>
      <c r="F170">
        <v>224</v>
      </c>
    </row>
    <row r="171" spans="1:6" x14ac:dyDescent="0.25">
      <c r="A171" t="s">
        <v>1219</v>
      </c>
      <c r="B171" s="1">
        <v>41342</v>
      </c>
      <c r="C171" t="s">
        <v>1220</v>
      </c>
      <c r="D171">
        <v>1</v>
      </c>
      <c r="E171" t="s">
        <v>562</v>
      </c>
      <c r="F171" s="2">
        <v>2672</v>
      </c>
    </row>
    <row r="172" spans="1:6" x14ac:dyDescent="0.25">
      <c r="A172" t="s">
        <v>1343</v>
      </c>
      <c r="B172" s="1">
        <v>41360</v>
      </c>
      <c r="C172" t="s">
        <v>1344</v>
      </c>
      <c r="D172">
        <v>2</v>
      </c>
      <c r="E172" t="s">
        <v>562</v>
      </c>
      <c r="F172">
        <v>760</v>
      </c>
    </row>
    <row r="173" spans="1:6" x14ac:dyDescent="0.25">
      <c r="A173" t="s">
        <v>1217</v>
      </c>
      <c r="B173" s="1">
        <v>41342</v>
      </c>
      <c r="C173" t="s">
        <v>1218</v>
      </c>
      <c r="D173">
        <v>1</v>
      </c>
      <c r="E173" t="s">
        <v>573</v>
      </c>
      <c r="F173">
        <v>167.2</v>
      </c>
    </row>
    <row r="174" spans="1:6" x14ac:dyDescent="0.25">
      <c r="A174" t="s">
        <v>704</v>
      </c>
      <c r="B174" s="1">
        <v>41358</v>
      </c>
      <c r="C174" t="s">
        <v>1312</v>
      </c>
      <c r="D174">
        <v>1</v>
      </c>
      <c r="E174" t="s">
        <v>573</v>
      </c>
      <c r="F174">
        <v>289.31</v>
      </c>
    </row>
    <row r="175" spans="1:6" x14ac:dyDescent="0.25">
      <c r="A175" t="s">
        <v>726</v>
      </c>
      <c r="B175" s="1">
        <v>41360</v>
      </c>
      <c r="C175" t="s">
        <v>1335</v>
      </c>
      <c r="D175">
        <v>1</v>
      </c>
      <c r="E175" t="s">
        <v>573</v>
      </c>
      <c r="F175">
        <v>297.75</v>
      </c>
    </row>
    <row r="176" spans="1:6" x14ac:dyDescent="0.25">
      <c r="A176" t="s">
        <v>1101</v>
      </c>
      <c r="B176" s="1">
        <v>41364</v>
      </c>
      <c r="C176" t="s">
        <v>1102</v>
      </c>
      <c r="D176">
        <v>1</v>
      </c>
      <c r="E176" t="s">
        <v>1103</v>
      </c>
      <c r="F176">
        <v>18.75</v>
      </c>
    </row>
    <row r="177" spans="1:6" x14ac:dyDescent="0.25">
      <c r="A177" t="s">
        <v>1139</v>
      </c>
      <c r="B177" s="1">
        <v>41364</v>
      </c>
      <c r="C177" t="s">
        <v>1140</v>
      </c>
      <c r="D177">
        <v>1</v>
      </c>
      <c r="E177" t="s">
        <v>1141</v>
      </c>
      <c r="F177">
        <v>38.43</v>
      </c>
    </row>
    <row r="178" spans="1:6" x14ac:dyDescent="0.25">
      <c r="A178" t="s">
        <v>1061</v>
      </c>
      <c r="B178" s="1">
        <v>41364</v>
      </c>
      <c r="C178" t="s">
        <v>1062</v>
      </c>
      <c r="D178">
        <v>1</v>
      </c>
      <c r="E178" t="s">
        <v>1063</v>
      </c>
      <c r="F178">
        <v>10.48</v>
      </c>
    </row>
    <row r="179" spans="1:6" x14ac:dyDescent="0.25">
      <c r="A179" t="s">
        <v>987</v>
      </c>
      <c r="B179" s="1">
        <v>41364</v>
      </c>
      <c r="C179" t="s">
        <v>988</v>
      </c>
      <c r="D179">
        <v>1</v>
      </c>
      <c r="E179" t="s">
        <v>989</v>
      </c>
      <c r="F179">
        <v>10.9</v>
      </c>
    </row>
    <row r="180" spans="1:6" x14ac:dyDescent="0.25">
      <c r="A180" t="s">
        <v>1158</v>
      </c>
      <c r="B180" s="1">
        <v>41364</v>
      </c>
      <c r="C180" t="s">
        <v>1159</v>
      </c>
      <c r="D180">
        <v>1</v>
      </c>
      <c r="E180" t="s">
        <v>1160</v>
      </c>
      <c r="F180">
        <v>88</v>
      </c>
    </row>
    <row r="181" spans="1:6" x14ac:dyDescent="0.25">
      <c r="A181" t="s">
        <v>761</v>
      </c>
      <c r="B181" s="1">
        <v>41338</v>
      </c>
      <c r="C181" t="s">
        <v>762</v>
      </c>
      <c r="D181">
        <v>1</v>
      </c>
      <c r="E181" t="s">
        <v>763</v>
      </c>
      <c r="F181" s="2">
        <v>33874.43</v>
      </c>
    </row>
    <row r="182" spans="1:6" x14ac:dyDescent="0.25">
      <c r="A182" t="s">
        <v>232</v>
      </c>
      <c r="B182" s="1">
        <v>41360</v>
      </c>
      <c r="C182" t="s">
        <v>932</v>
      </c>
      <c r="D182">
        <v>1</v>
      </c>
      <c r="E182" t="s">
        <v>941</v>
      </c>
      <c r="F182" s="2">
        <v>33874.43</v>
      </c>
    </row>
    <row r="183" spans="1:6" x14ac:dyDescent="0.25">
      <c r="A183" t="s">
        <v>225</v>
      </c>
      <c r="B183" s="1">
        <v>41360</v>
      </c>
      <c r="C183" t="s">
        <v>924</v>
      </c>
      <c r="D183">
        <v>1</v>
      </c>
      <c r="E183" t="s">
        <v>925</v>
      </c>
      <c r="F183" s="2">
        <v>49269.16</v>
      </c>
    </row>
    <row r="184" spans="1:6" x14ac:dyDescent="0.25">
      <c r="A184" t="s">
        <v>767</v>
      </c>
      <c r="B184" s="1">
        <v>41339</v>
      </c>
      <c r="C184" t="s">
        <v>768</v>
      </c>
      <c r="D184">
        <v>1</v>
      </c>
      <c r="E184" t="s">
        <v>769</v>
      </c>
      <c r="F184" s="2">
        <v>52882.03</v>
      </c>
    </row>
    <row r="185" spans="1:6" x14ac:dyDescent="0.25">
      <c r="A185" t="s">
        <v>849</v>
      </c>
      <c r="B185" s="1">
        <v>41348</v>
      </c>
      <c r="C185" t="s">
        <v>850</v>
      </c>
      <c r="D185">
        <v>1</v>
      </c>
      <c r="E185" t="s">
        <v>769</v>
      </c>
      <c r="F185" s="2">
        <v>45904.73</v>
      </c>
    </row>
    <row r="186" spans="1:6" x14ac:dyDescent="0.25">
      <c r="A186" t="s">
        <v>379</v>
      </c>
      <c r="B186" s="1">
        <v>41344</v>
      </c>
      <c r="C186" t="s">
        <v>1170</v>
      </c>
      <c r="D186">
        <v>1</v>
      </c>
      <c r="E186" t="s">
        <v>1171</v>
      </c>
      <c r="F186" s="2">
        <v>34299.47</v>
      </c>
    </row>
    <row r="187" spans="1:6" x14ac:dyDescent="0.25">
      <c r="A187" t="s">
        <v>1356</v>
      </c>
      <c r="B187" s="1">
        <v>41360</v>
      </c>
      <c r="C187" t="s">
        <v>1357</v>
      </c>
      <c r="D187">
        <v>1</v>
      </c>
      <c r="E187" t="s">
        <v>1358</v>
      </c>
      <c r="F187" s="2">
        <v>76909.87</v>
      </c>
    </row>
    <row r="188" spans="1:6" x14ac:dyDescent="0.25">
      <c r="A188" t="s">
        <v>495</v>
      </c>
      <c r="B188" s="1">
        <v>41338</v>
      </c>
      <c r="C188" t="s">
        <v>1184</v>
      </c>
      <c r="D188">
        <v>2</v>
      </c>
      <c r="E188" t="s">
        <v>630</v>
      </c>
      <c r="F188">
        <v>168</v>
      </c>
    </row>
    <row r="189" spans="1:6" x14ac:dyDescent="0.25">
      <c r="A189" t="s">
        <v>1008</v>
      </c>
      <c r="B189" s="1">
        <v>41364</v>
      </c>
      <c r="C189" t="s">
        <v>1009</v>
      </c>
      <c r="D189">
        <v>1</v>
      </c>
      <c r="E189" t="s">
        <v>1010</v>
      </c>
      <c r="F189">
        <v>10.07</v>
      </c>
    </row>
    <row r="190" spans="1:6" x14ac:dyDescent="0.25">
      <c r="A190" t="s">
        <v>995</v>
      </c>
      <c r="B190" s="1">
        <v>41364</v>
      </c>
      <c r="C190" t="s">
        <v>996</v>
      </c>
      <c r="D190">
        <v>1</v>
      </c>
      <c r="E190" t="s">
        <v>997</v>
      </c>
      <c r="F190">
        <v>8.83</v>
      </c>
    </row>
    <row r="191" spans="1:6" x14ac:dyDescent="0.25">
      <c r="A191" t="s">
        <v>1136</v>
      </c>
      <c r="B191" s="1">
        <v>41364</v>
      </c>
      <c r="C191" t="s">
        <v>1137</v>
      </c>
      <c r="D191">
        <v>1</v>
      </c>
      <c r="E191" t="s">
        <v>1138</v>
      </c>
      <c r="F191">
        <v>21.79</v>
      </c>
    </row>
    <row r="192" spans="1:6" x14ac:dyDescent="0.25">
      <c r="A192" t="s">
        <v>926</v>
      </c>
      <c r="B192" s="1">
        <v>41360</v>
      </c>
      <c r="C192" t="s">
        <v>927</v>
      </c>
      <c r="D192">
        <v>1</v>
      </c>
      <c r="E192" t="s">
        <v>928</v>
      </c>
      <c r="F192" s="2">
        <v>55890.71</v>
      </c>
    </row>
    <row r="193" spans="1:6" x14ac:dyDescent="0.25">
      <c r="A193" t="s">
        <v>998</v>
      </c>
      <c r="B193" s="1">
        <v>41364</v>
      </c>
      <c r="C193" t="s">
        <v>999</v>
      </c>
      <c r="D193">
        <v>1</v>
      </c>
      <c r="E193" t="s">
        <v>1000</v>
      </c>
      <c r="F193">
        <v>14.08</v>
      </c>
    </row>
    <row r="194" spans="1:6" x14ac:dyDescent="0.25">
      <c r="A194" t="s">
        <v>1145</v>
      </c>
      <c r="B194" s="1">
        <v>41364</v>
      </c>
      <c r="C194" t="s">
        <v>1146</v>
      </c>
      <c r="D194">
        <v>1</v>
      </c>
      <c r="E194" t="s">
        <v>1147</v>
      </c>
      <c r="F194">
        <v>36</v>
      </c>
    </row>
    <row r="195" spans="1:6" x14ac:dyDescent="0.25">
      <c r="A195" t="s">
        <v>1272</v>
      </c>
      <c r="B195" s="1">
        <v>41354</v>
      </c>
      <c r="C195" t="s">
        <v>1273</v>
      </c>
      <c r="D195">
        <v>2</v>
      </c>
      <c r="E195" t="s">
        <v>1274</v>
      </c>
      <c r="F195">
        <v>160</v>
      </c>
    </row>
    <row r="196" spans="1:6" x14ac:dyDescent="0.25">
      <c r="A196" t="s">
        <v>135</v>
      </c>
      <c r="B196" s="1">
        <v>41355</v>
      </c>
      <c r="C196" t="s">
        <v>555</v>
      </c>
      <c r="D196">
        <v>1</v>
      </c>
      <c r="E196" t="s">
        <v>902</v>
      </c>
      <c r="F196">
        <v>144.68</v>
      </c>
    </row>
    <row r="197" spans="1:6" x14ac:dyDescent="0.25">
      <c r="A197" t="s">
        <v>898</v>
      </c>
      <c r="B197" s="1">
        <v>41355</v>
      </c>
      <c r="C197" t="s">
        <v>555</v>
      </c>
      <c r="D197">
        <v>1</v>
      </c>
      <c r="E197" t="s">
        <v>899</v>
      </c>
      <c r="F197">
        <v>144.68</v>
      </c>
    </row>
    <row r="198" spans="1:6" x14ac:dyDescent="0.25">
      <c r="A198" t="s">
        <v>1189</v>
      </c>
      <c r="B198" s="1">
        <v>41338</v>
      </c>
      <c r="C198" t="s">
        <v>1190</v>
      </c>
      <c r="D198">
        <v>1</v>
      </c>
      <c r="E198" t="s">
        <v>1191</v>
      </c>
      <c r="F198">
        <v>629.16999999999996</v>
      </c>
    </row>
    <row r="199" spans="1:6" x14ac:dyDescent="0.25">
      <c r="A199" t="s">
        <v>1233</v>
      </c>
      <c r="B199" s="1">
        <v>41342</v>
      </c>
      <c r="C199" t="s">
        <v>1234</v>
      </c>
      <c r="D199">
        <v>2</v>
      </c>
      <c r="E199" t="s">
        <v>570</v>
      </c>
      <c r="F199" s="2">
        <v>5520</v>
      </c>
    </row>
    <row r="200" spans="1:6" x14ac:dyDescent="0.25">
      <c r="A200" t="s">
        <v>1308</v>
      </c>
      <c r="B200" s="1">
        <v>41358</v>
      </c>
      <c r="C200" t="s">
        <v>1309</v>
      </c>
      <c r="D200">
        <v>2</v>
      </c>
      <c r="E200" t="s">
        <v>570</v>
      </c>
      <c r="F200">
        <v>160</v>
      </c>
    </row>
    <row r="201" spans="1:6" x14ac:dyDescent="0.25">
      <c r="A201" t="s">
        <v>696</v>
      </c>
      <c r="B201" s="1">
        <v>41358</v>
      </c>
      <c r="C201" t="s">
        <v>1310</v>
      </c>
      <c r="D201">
        <v>1</v>
      </c>
      <c r="E201" t="s">
        <v>570</v>
      </c>
      <c r="F201">
        <v>120</v>
      </c>
    </row>
    <row r="202" spans="1:6" x14ac:dyDescent="0.25">
      <c r="A202" t="s">
        <v>1341</v>
      </c>
      <c r="B202" s="1">
        <v>41360</v>
      </c>
      <c r="C202" t="s">
        <v>1342</v>
      </c>
      <c r="D202">
        <v>2</v>
      </c>
      <c r="E202" t="s">
        <v>570</v>
      </c>
      <c r="F202" s="2">
        <v>1648</v>
      </c>
    </row>
    <row r="203" spans="1:6" x14ac:dyDescent="0.25">
      <c r="A203" t="s">
        <v>307</v>
      </c>
      <c r="B203" s="1">
        <v>41364</v>
      </c>
      <c r="C203" t="s">
        <v>1109</v>
      </c>
      <c r="D203">
        <v>1</v>
      </c>
      <c r="E203" t="s">
        <v>1110</v>
      </c>
      <c r="F203">
        <v>176</v>
      </c>
    </row>
    <row r="204" spans="1:6" x14ac:dyDescent="0.25">
      <c r="A204" t="s">
        <v>1044</v>
      </c>
      <c r="B204" s="1">
        <v>41364</v>
      </c>
      <c r="C204" t="s">
        <v>1045</v>
      </c>
      <c r="D204">
        <v>1</v>
      </c>
      <c r="E204" t="s">
        <v>1046</v>
      </c>
      <c r="F204">
        <v>47.59</v>
      </c>
    </row>
    <row r="205" spans="1:6" x14ac:dyDescent="0.25">
      <c r="A205" t="s">
        <v>870</v>
      </c>
      <c r="B205" s="1">
        <v>41353</v>
      </c>
      <c r="C205" t="s">
        <v>871</v>
      </c>
      <c r="D205">
        <v>1</v>
      </c>
      <c r="E205" t="s">
        <v>872</v>
      </c>
      <c r="F205" s="2">
        <v>40630.93</v>
      </c>
    </row>
    <row r="206" spans="1:6" x14ac:dyDescent="0.25">
      <c r="A206" t="s">
        <v>1313</v>
      </c>
      <c r="B206" s="1">
        <v>41358</v>
      </c>
      <c r="C206" t="s">
        <v>1314</v>
      </c>
      <c r="D206">
        <v>1</v>
      </c>
      <c r="E206" t="s">
        <v>1315</v>
      </c>
      <c r="F206">
        <v>47.71</v>
      </c>
    </row>
    <row r="207" spans="1:6" x14ac:dyDescent="0.25">
      <c r="A207" t="s">
        <v>740</v>
      </c>
      <c r="B207" s="1">
        <v>41360</v>
      </c>
      <c r="C207" t="s">
        <v>1340</v>
      </c>
      <c r="D207">
        <v>1</v>
      </c>
      <c r="E207" t="s">
        <v>1315</v>
      </c>
      <c r="F207">
        <v>12.47</v>
      </c>
    </row>
    <row r="208" spans="1:6" x14ac:dyDescent="0.25">
      <c r="A208" t="s">
        <v>1106</v>
      </c>
      <c r="B208" s="1">
        <v>41364</v>
      </c>
      <c r="C208" t="s">
        <v>1107</v>
      </c>
      <c r="D208">
        <v>1</v>
      </c>
      <c r="E208" t="s">
        <v>1108</v>
      </c>
      <c r="F208">
        <v>8</v>
      </c>
    </row>
    <row r="209" spans="1:6" x14ac:dyDescent="0.25">
      <c r="A209" t="s">
        <v>631</v>
      </c>
      <c r="B209" s="1">
        <v>41346</v>
      </c>
      <c r="C209" t="s">
        <v>1250</v>
      </c>
      <c r="D209">
        <v>1</v>
      </c>
      <c r="E209" t="s">
        <v>700</v>
      </c>
      <c r="F209" s="2">
        <v>5138.5200000000004</v>
      </c>
    </row>
    <row r="210" spans="1:6" x14ac:dyDescent="0.25">
      <c r="A210" t="s">
        <v>634</v>
      </c>
      <c r="B210" s="1">
        <v>41346</v>
      </c>
      <c r="C210" t="s">
        <v>1253</v>
      </c>
      <c r="D210">
        <v>1</v>
      </c>
      <c r="E210" t="s">
        <v>700</v>
      </c>
      <c r="F210" s="2">
        <v>5138.5200000000004</v>
      </c>
    </row>
    <row r="211" spans="1:6" x14ac:dyDescent="0.25">
      <c r="A211" t="s">
        <v>1033</v>
      </c>
      <c r="B211" s="1">
        <v>41364</v>
      </c>
      <c r="C211" t="s">
        <v>1034</v>
      </c>
      <c r="D211">
        <v>1</v>
      </c>
      <c r="E211" t="s">
        <v>1035</v>
      </c>
      <c r="F211">
        <v>11.03</v>
      </c>
    </row>
    <row r="212" spans="1:6" x14ac:dyDescent="0.25">
      <c r="A212" t="s">
        <v>1347</v>
      </c>
      <c r="B212" s="1">
        <v>41364</v>
      </c>
      <c r="C212" t="s">
        <v>1348</v>
      </c>
      <c r="D212">
        <v>1</v>
      </c>
      <c r="E212" t="s">
        <v>1349</v>
      </c>
      <c r="F212">
        <v>48.69</v>
      </c>
    </row>
    <row r="213" spans="1:6" x14ac:dyDescent="0.25">
      <c r="A213" t="s">
        <v>709</v>
      </c>
      <c r="B213" s="1">
        <v>41358</v>
      </c>
      <c r="C213" t="s">
        <v>1324</v>
      </c>
      <c r="D213">
        <v>1</v>
      </c>
      <c r="E213" t="s">
        <v>614</v>
      </c>
      <c r="F213" s="2">
        <v>6736.08</v>
      </c>
    </row>
    <row r="214" spans="1:6" x14ac:dyDescent="0.25">
      <c r="A214" t="s">
        <v>1301</v>
      </c>
      <c r="B214" s="1">
        <v>41358</v>
      </c>
      <c r="C214" t="s">
        <v>1302</v>
      </c>
      <c r="D214">
        <v>1</v>
      </c>
      <c r="E214" t="s">
        <v>550</v>
      </c>
      <c r="F214">
        <v>303.58999999999997</v>
      </c>
    </row>
    <row r="215" spans="1:6" x14ac:dyDescent="0.25">
      <c r="A215" t="s">
        <v>1295</v>
      </c>
      <c r="B215" s="1">
        <v>41355</v>
      </c>
      <c r="C215" t="s">
        <v>1296</v>
      </c>
      <c r="D215">
        <v>1</v>
      </c>
      <c r="E215" t="s">
        <v>478</v>
      </c>
      <c r="F215" s="2">
        <v>1791.96</v>
      </c>
    </row>
    <row r="216" spans="1:6" x14ac:dyDescent="0.25">
      <c r="A216" t="s">
        <v>1297</v>
      </c>
      <c r="B216" s="1">
        <v>41355</v>
      </c>
      <c r="C216" t="s">
        <v>1298</v>
      </c>
      <c r="D216">
        <v>1</v>
      </c>
      <c r="E216" t="s">
        <v>478</v>
      </c>
      <c r="F216" s="2">
        <v>1031.2</v>
      </c>
    </row>
    <row r="217" spans="1:6" x14ac:dyDescent="0.25">
      <c r="A217" t="s">
        <v>321</v>
      </c>
      <c r="B217" s="1">
        <v>41364</v>
      </c>
      <c r="C217" t="s">
        <v>1119</v>
      </c>
      <c r="D217">
        <v>1</v>
      </c>
      <c r="E217" t="s">
        <v>1120</v>
      </c>
      <c r="F217">
        <v>4.21</v>
      </c>
    </row>
    <row r="218" spans="1:6" x14ac:dyDescent="0.25">
      <c r="A218" t="s">
        <v>990</v>
      </c>
      <c r="B218" s="1">
        <v>41364</v>
      </c>
      <c r="C218" t="s">
        <v>991</v>
      </c>
      <c r="D218">
        <v>1</v>
      </c>
      <c r="E218" t="s">
        <v>992</v>
      </c>
      <c r="F218">
        <v>22.16</v>
      </c>
    </row>
    <row r="219" spans="1:6" x14ac:dyDescent="0.25">
      <c r="A219" t="s">
        <v>323</v>
      </c>
      <c r="B219" s="1">
        <v>41364</v>
      </c>
      <c r="C219" t="s">
        <v>1121</v>
      </c>
      <c r="D219">
        <v>1</v>
      </c>
      <c r="E219" t="s">
        <v>992</v>
      </c>
      <c r="F219">
        <v>9.24</v>
      </c>
    </row>
    <row r="220" spans="1:6" x14ac:dyDescent="0.25">
      <c r="A220" t="s">
        <v>1059</v>
      </c>
      <c r="B220" s="1">
        <v>41364</v>
      </c>
      <c r="C220" t="s">
        <v>1060</v>
      </c>
      <c r="D220">
        <v>1</v>
      </c>
      <c r="E220" t="s">
        <v>332</v>
      </c>
      <c r="F220">
        <v>55.17</v>
      </c>
    </row>
    <row r="221" spans="1:6" x14ac:dyDescent="0.25">
      <c r="A221" t="s">
        <v>345</v>
      </c>
      <c r="B221" s="1">
        <v>41364</v>
      </c>
      <c r="C221" t="s">
        <v>1135</v>
      </c>
      <c r="D221">
        <v>1</v>
      </c>
      <c r="E221" t="s">
        <v>332</v>
      </c>
      <c r="F221">
        <v>55.17</v>
      </c>
    </row>
    <row r="222" spans="1:6" x14ac:dyDescent="0.25">
      <c r="A222" t="s">
        <v>916</v>
      </c>
      <c r="B222" s="1">
        <v>41359</v>
      </c>
      <c r="C222" t="s">
        <v>917</v>
      </c>
      <c r="D222">
        <v>1</v>
      </c>
      <c r="E222" t="s">
        <v>918</v>
      </c>
      <c r="F222" s="2">
        <v>44440.43</v>
      </c>
    </row>
    <row r="223" spans="1:6" x14ac:dyDescent="0.25">
      <c r="A223" t="s">
        <v>972</v>
      </c>
      <c r="B223" s="1">
        <v>41364</v>
      </c>
      <c r="C223" t="s">
        <v>970</v>
      </c>
      <c r="D223">
        <v>1</v>
      </c>
      <c r="E223" t="s">
        <v>973</v>
      </c>
      <c r="F223" s="2">
        <v>41116.449999999997</v>
      </c>
    </row>
    <row r="224" spans="1:6" x14ac:dyDescent="0.25">
      <c r="A224" t="s">
        <v>974</v>
      </c>
      <c r="B224" s="1">
        <v>41364</v>
      </c>
      <c r="C224" t="s">
        <v>975</v>
      </c>
      <c r="D224">
        <v>1</v>
      </c>
      <c r="E224" t="s">
        <v>973</v>
      </c>
      <c r="F224" s="2">
        <v>56443.33</v>
      </c>
    </row>
    <row r="225" spans="1:7" x14ac:dyDescent="0.25">
      <c r="A225" t="s">
        <v>979</v>
      </c>
      <c r="B225" s="1">
        <v>41364</v>
      </c>
      <c r="C225" t="s">
        <v>980</v>
      </c>
      <c r="D225">
        <v>1</v>
      </c>
      <c r="E225" t="s">
        <v>973</v>
      </c>
      <c r="F225" s="2">
        <v>35299.620000000003</v>
      </c>
    </row>
    <row r="226" spans="1:7" x14ac:dyDescent="0.25">
      <c r="A226" t="s">
        <v>750</v>
      </c>
      <c r="B226" s="1">
        <v>41334</v>
      </c>
      <c r="C226" t="s">
        <v>751</v>
      </c>
      <c r="D226">
        <v>1</v>
      </c>
      <c r="E226" t="s">
        <v>2</v>
      </c>
      <c r="F226" s="2">
        <v>35299.620000000003</v>
      </c>
    </row>
    <row r="227" spans="1:7" x14ac:dyDescent="0.25">
      <c r="A227" t="s">
        <v>752</v>
      </c>
      <c r="B227" s="1">
        <v>41334</v>
      </c>
      <c r="C227" t="s">
        <v>176</v>
      </c>
      <c r="D227">
        <v>1</v>
      </c>
      <c r="E227" t="s">
        <v>2</v>
      </c>
      <c r="G227" s="2">
        <v>35299.620000000003</v>
      </c>
    </row>
    <row r="228" spans="1:7" x14ac:dyDescent="0.25">
      <c r="A228" t="s">
        <v>756</v>
      </c>
      <c r="B228" s="1">
        <v>41337</v>
      </c>
      <c r="C228" t="s">
        <v>757</v>
      </c>
      <c r="D228">
        <v>1</v>
      </c>
      <c r="E228" t="s">
        <v>2</v>
      </c>
      <c r="F228" s="2">
        <v>75936.72</v>
      </c>
    </row>
    <row r="229" spans="1:7" x14ac:dyDescent="0.25">
      <c r="A229" t="s">
        <v>758</v>
      </c>
      <c r="B229" s="1">
        <v>41337</v>
      </c>
      <c r="C229" t="s">
        <v>759</v>
      </c>
      <c r="D229">
        <v>1</v>
      </c>
      <c r="E229" t="s">
        <v>2</v>
      </c>
      <c r="F229" s="2">
        <v>33874.43</v>
      </c>
    </row>
    <row r="230" spans="1:7" x14ac:dyDescent="0.25">
      <c r="A230" t="s">
        <v>779</v>
      </c>
      <c r="B230" s="1">
        <v>41341</v>
      </c>
      <c r="C230" t="s">
        <v>194</v>
      </c>
      <c r="D230">
        <v>1</v>
      </c>
      <c r="E230" t="s">
        <v>2</v>
      </c>
      <c r="G230" s="2">
        <v>26863.5</v>
      </c>
    </row>
    <row r="231" spans="1:7" x14ac:dyDescent="0.25">
      <c r="A231" t="s">
        <v>780</v>
      </c>
      <c r="B231" s="1">
        <v>41341</v>
      </c>
      <c r="C231" t="s">
        <v>781</v>
      </c>
      <c r="D231">
        <v>1</v>
      </c>
      <c r="E231" t="s">
        <v>2</v>
      </c>
      <c r="F231" s="2">
        <v>26863.5</v>
      </c>
    </row>
    <row r="232" spans="1:7" x14ac:dyDescent="0.25">
      <c r="A232" t="s">
        <v>785</v>
      </c>
      <c r="B232" s="1">
        <v>41342</v>
      </c>
      <c r="C232" t="s">
        <v>786</v>
      </c>
      <c r="D232">
        <v>1</v>
      </c>
      <c r="E232" t="s">
        <v>2</v>
      </c>
      <c r="F232" s="2">
        <v>52882.03</v>
      </c>
    </row>
    <row r="233" spans="1:7" x14ac:dyDescent="0.25">
      <c r="A233" t="s">
        <v>790</v>
      </c>
      <c r="B233" s="1">
        <v>41344</v>
      </c>
      <c r="C233" t="s">
        <v>791</v>
      </c>
      <c r="D233">
        <v>1</v>
      </c>
      <c r="E233" t="s">
        <v>2</v>
      </c>
      <c r="F233" s="2">
        <v>35299.620000000003</v>
      </c>
    </row>
    <row r="234" spans="1:7" x14ac:dyDescent="0.25">
      <c r="A234" t="s">
        <v>792</v>
      </c>
      <c r="B234" s="1">
        <v>41346</v>
      </c>
      <c r="C234" t="s">
        <v>793</v>
      </c>
      <c r="D234">
        <v>1</v>
      </c>
      <c r="E234" t="s">
        <v>2</v>
      </c>
      <c r="F234" s="2">
        <v>29234.54</v>
      </c>
    </row>
    <row r="235" spans="1:7" x14ac:dyDescent="0.25">
      <c r="A235" t="s">
        <v>794</v>
      </c>
      <c r="B235" s="1">
        <v>41346</v>
      </c>
      <c r="C235" t="s">
        <v>795</v>
      </c>
      <c r="D235">
        <v>1</v>
      </c>
      <c r="E235" t="s">
        <v>2</v>
      </c>
      <c r="F235" s="2">
        <v>45904.73</v>
      </c>
    </row>
    <row r="236" spans="1:7" x14ac:dyDescent="0.25">
      <c r="A236" t="s">
        <v>796</v>
      </c>
      <c r="B236" s="1">
        <v>41346</v>
      </c>
      <c r="C236" t="s">
        <v>797</v>
      </c>
      <c r="D236">
        <v>1</v>
      </c>
      <c r="E236" t="s">
        <v>2</v>
      </c>
      <c r="F236" s="2">
        <v>29896.11</v>
      </c>
    </row>
    <row r="237" spans="1:7" x14ac:dyDescent="0.25">
      <c r="A237" t="s">
        <v>798</v>
      </c>
      <c r="B237" s="1">
        <v>41346</v>
      </c>
      <c r="C237" t="s">
        <v>799</v>
      </c>
      <c r="D237">
        <v>1</v>
      </c>
      <c r="E237" t="s">
        <v>2</v>
      </c>
      <c r="F237" s="2">
        <v>30425.21</v>
      </c>
    </row>
    <row r="238" spans="1:7" x14ac:dyDescent="0.25">
      <c r="A238" t="s">
        <v>800</v>
      </c>
      <c r="B238" s="1">
        <v>41346</v>
      </c>
      <c r="C238" t="s">
        <v>801</v>
      </c>
      <c r="D238">
        <v>1</v>
      </c>
      <c r="E238" t="s">
        <v>2</v>
      </c>
      <c r="F238" s="2">
        <v>45991.59</v>
      </c>
    </row>
    <row r="239" spans="1:7" x14ac:dyDescent="0.25">
      <c r="A239" t="s">
        <v>802</v>
      </c>
      <c r="B239" s="1">
        <v>41346</v>
      </c>
      <c r="C239" t="s">
        <v>803</v>
      </c>
      <c r="D239">
        <v>1</v>
      </c>
      <c r="E239" t="s">
        <v>2</v>
      </c>
      <c r="F239" s="2">
        <v>45991.59</v>
      </c>
    </row>
    <row r="240" spans="1:7" x14ac:dyDescent="0.25">
      <c r="A240" t="s">
        <v>804</v>
      </c>
      <c r="B240" s="1">
        <v>41346</v>
      </c>
      <c r="C240" t="s">
        <v>805</v>
      </c>
      <c r="D240">
        <v>1</v>
      </c>
      <c r="E240" t="s">
        <v>2</v>
      </c>
      <c r="F240" s="2">
        <v>57138.49</v>
      </c>
    </row>
    <row r="241" spans="1:6" x14ac:dyDescent="0.25">
      <c r="A241" t="s">
        <v>806</v>
      </c>
      <c r="B241" s="1">
        <v>41346</v>
      </c>
      <c r="C241" t="s">
        <v>807</v>
      </c>
      <c r="D241">
        <v>1</v>
      </c>
      <c r="E241" t="s">
        <v>2</v>
      </c>
      <c r="F241" s="2">
        <v>33874.43</v>
      </c>
    </row>
    <row r="242" spans="1:6" x14ac:dyDescent="0.25">
      <c r="A242" t="s">
        <v>813</v>
      </c>
      <c r="B242" s="1">
        <v>41347</v>
      </c>
      <c r="C242" t="s">
        <v>814</v>
      </c>
      <c r="D242">
        <v>1</v>
      </c>
      <c r="E242" t="s">
        <v>2</v>
      </c>
      <c r="F242" s="2">
        <v>35299.620000000003</v>
      </c>
    </row>
    <row r="243" spans="1:6" x14ac:dyDescent="0.25">
      <c r="A243" t="s">
        <v>815</v>
      </c>
      <c r="B243" s="1">
        <v>41347</v>
      </c>
      <c r="C243" t="s">
        <v>816</v>
      </c>
      <c r="D243">
        <v>1</v>
      </c>
      <c r="E243" t="s">
        <v>2</v>
      </c>
      <c r="F243" s="2">
        <v>35299.620000000003</v>
      </c>
    </row>
    <row r="244" spans="1:6" x14ac:dyDescent="0.25">
      <c r="A244" t="s">
        <v>817</v>
      </c>
      <c r="B244" s="1">
        <v>41347</v>
      </c>
      <c r="C244" t="s">
        <v>818</v>
      </c>
      <c r="D244">
        <v>1</v>
      </c>
      <c r="E244" t="s">
        <v>2</v>
      </c>
      <c r="F244" s="2">
        <v>52882.03</v>
      </c>
    </row>
    <row r="245" spans="1:6" x14ac:dyDescent="0.25">
      <c r="A245" t="s">
        <v>828</v>
      </c>
      <c r="B245" s="1">
        <v>41347</v>
      </c>
      <c r="C245" t="s">
        <v>829</v>
      </c>
      <c r="D245">
        <v>1</v>
      </c>
      <c r="E245" t="s">
        <v>2</v>
      </c>
      <c r="F245" s="2">
        <v>49745.38</v>
      </c>
    </row>
    <row r="246" spans="1:6" x14ac:dyDescent="0.25">
      <c r="A246" t="s">
        <v>833</v>
      </c>
      <c r="B246" s="1">
        <v>41347</v>
      </c>
      <c r="C246" t="s">
        <v>834</v>
      </c>
      <c r="D246">
        <v>1</v>
      </c>
      <c r="E246" t="s">
        <v>2</v>
      </c>
      <c r="F246" s="2">
        <v>35299.620000000003</v>
      </c>
    </row>
    <row r="247" spans="1:6" x14ac:dyDescent="0.25">
      <c r="A247" t="s">
        <v>835</v>
      </c>
      <c r="B247" s="1">
        <v>41347</v>
      </c>
      <c r="C247" t="s">
        <v>836</v>
      </c>
      <c r="D247">
        <v>1</v>
      </c>
      <c r="E247" t="s">
        <v>2</v>
      </c>
      <c r="F247" s="2">
        <v>35299.620000000003</v>
      </c>
    </row>
    <row r="248" spans="1:6" x14ac:dyDescent="0.25">
      <c r="A248" t="s">
        <v>837</v>
      </c>
      <c r="B248" s="1">
        <v>41348</v>
      </c>
      <c r="C248" t="s">
        <v>838</v>
      </c>
      <c r="D248">
        <v>1</v>
      </c>
      <c r="E248" t="s">
        <v>2</v>
      </c>
      <c r="F248" s="2">
        <v>35299.620000000003</v>
      </c>
    </row>
    <row r="249" spans="1:6" x14ac:dyDescent="0.25">
      <c r="A249" t="s">
        <v>839</v>
      </c>
      <c r="B249" s="1">
        <v>41348</v>
      </c>
      <c r="C249" t="s">
        <v>840</v>
      </c>
      <c r="D249">
        <v>1</v>
      </c>
      <c r="E249" t="s">
        <v>2</v>
      </c>
      <c r="F249" s="2">
        <v>35299.620000000003</v>
      </c>
    </row>
    <row r="250" spans="1:6" x14ac:dyDescent="0.25">
      <c r="A250" t="s">
        <v>841</v>
      </c>
      <c r="B250" s="1">
        <v>41348</v>
      </c>
      <c r="C250" t="s">
        <v>842</v>
      </c>
      <c r="D250">
        <v>1</v>
      </c>
      <c r="E250" t="s">
        <v>2</v>
      </c>
      <c r="F250" s="2">
        <v>34579.800000000003</v>
      </c>
    </row>
    <row r="251" spans="1:6" x14ac:dyDescent="0.25">
      <c r="A251" t="s">
        <v>843</v>
      </c>
      <c r="B251" s="1">
        <v>41348</v>
      </c>
      <c r="C251" t="s">
        <v>844</v>
      </c>
      <c r="D251">
        <v>1</v>
      </c>
      <c r="E251" t="s">
        <v>2</v>
      </c>
      <c r="F251" s="2">
        <v>29896.11</v>
      </c>
    </row>
    <row r="252" spans="1:6" x14ac:dyDescent="0.25">
      <c r="A252" t="s">
        <v>845</v>
      </c>
      <c r="B252" s="1">
        <v>41348</v>
      </c>
      <c r="C252" t="s">
        <v>846</v>
      </c>
      <c r="D252">
        <v>1</v>
      </c>
      <c r="E252" t="s">
        <v>2</v>
      </c>
      <c r="F252" s="2">
        <v>65292.69</v>
      </c>
    </row>
    <row r="253" spans="1:6" x14ac:dyDescent="0.25">
      <c r="A253" t="s">
        <v>847</v>
      </c>
      <c r="B253" s="1">
        <v>41348</v>
      </c>
      <c r="C253" t="s">
        <v>848</v>
      </c>
      <c r="D253">
        <v>1</v>
      </c>
      <c r="E253" t="s">
        <v>2</v>
      </c>
      <c r="F253" s="2">
        <v>65292.69</v>
      </c>
    </row>
    <row r="254" spans="1:6" x14ac:dyDescent="0.25">
      <c r="A254" t="s">
        <v>853</v>
      </c>
      <c r="B254" s="1">
        <v>41349</v>
      </c>
      <c r="C254" t="s">
        <v>854</v>
      </c>
      <c r="D254">
        <v>1</v>
      </c>
      <c r="E254" t="s">
        <v>2</v>
      </c>
      <c r="F254" s="2">
        <v>45664.72</v>
      </c>
    </row>
    <row r="255" spans="1:6" x14ac:dyDescent="0.25">
      <c r="A255" t="s">
        <v>855</v>
      </c>
      <c r="B255" s="1">
        <v>41349</v>
      </c>
      <c r="C255" t="s">
        <v>856</v>
      </c>
      <c r="D255">
        <v>1</v>
      </c>
      <c r="E255" t="s">
        <v>2</v>
      </c>
      <c r="F255" s="2">
        <v>35299.620000000003</v>
      </c>
    </row>
    <row r="256" spans="1:6" x14ac:dyDescent="0.25">
      <c r="A256" t="s">
        <v>114</v>
      </c>
      <c r="B256" s="1">
        <v>41353</v>
      </c>
      <c r="C256" t="s">
        <v>860</v>
      </c>
      <c r="D256">
        <v>1</v>
      </c>
      <c r="E256" t="s">
        <v>2</v>
      </c>
      <c r="F256" s="2">
        <v>56443.41</v>
      </c>
    </row>
    <row r="257" spans="1:6" x14ac:dyDescent="0.25">
      <c r="A257" t="s">
        <v>873</v>
      </c>
      <c r="B257" s="1">
        <v>41354</v>
      </c>
      <c r="C257" t="s">
        <v>874</v>
      </c>
      <c r="D257">
        <v>1</v>
      </c>
      <c r="E257" t="s">
        <v>2</v>
      </c>
      <c r="F257" s="2">
        <v>57138.49</v>
      </c>
    </row>
    <row r="258" spans="1:6" x14ac:dyDescent="0.25">
      <c r="A258" t="s">
        <v>875</v>
      </c>
      <c r="B258" s="1">
        <v>41355</v>
      </c>
      <c r="C258" t="s">
        <v>876</v>
      </c>
      <c r="D258">
        <v>1</v>
      </c>
      <c r="E258" t="s">
        <v>2</v>
      </c>
      <c r="F258" s="2">
        <v>32884.26</v>
      </c>
    </row>
    <row r="259" spans="1:6" x14ac:dyDescent="0.25">
      <c r="A259" t="s">
        <v>877</v>
      </c>
      <c r="B259" s="1">
        <v>41355</v>
      </c>
      <c r="C259" t="s">
        <v>878</v>
      </c>
      <c r="D259">
        <v>1</v>
      </c>
      <c r="E259" t="s">
        <v>2</v>
      </c>
      <c r="F259" s="2">
        <v>31918.74</v>
      </c>
    </row>
    <row r="260" spans="1:6" x14ac:dyDescent="0.25">
      <c r="A260" t="s">
        <v>879</v>
      </c>
      <c r="B260" s="1">
        <v>41355</v>
      </c>
      <c r="C260" t="s">
        <v>880</v>
      </c>
      <c r="D260">
        <v>1</v>
      </c>
      <c r="E260" t="s">
        <v>2</v>
      </c>
      <c r="F260" s="2">
        <v>31918.74</v>
      </c>
    </row>
    <row r="261" spans="1:6" x14ac:dyDescent="0.25">
      <c r="A261" t="s">
        <v>881</v>
      </c>
      <c r="B261" s="1">
        <v>41355</v>
      </c>
      <c r="C261" t="s">
        <v>882</v>
      </c>
      <c r="D261">
        <v>1</v>
      </c>
      <c r="E261" t="s">
        <v>2</v>
      </c>
      <c r="F261" s="2">
        <v>41586.03</v>
      </c>
    </row>
    <row r="262" spans="1:6" x14ac:dyDescent="0.25">
      <c r="A262" t="s">
        <v>883</v>
      </c>
      <c r="B262" s="1">
        <v>41355</v>
      </c>
      <c r="C262" t="s">
        <v>884</v>
      </c>
      <c r="D262">
        <v>1</v>
      </c>
      <c r="E262" t="s">
        <v>2</v>
      </c>
      <c r="F262" s="2">
        <v>41586.03</v>
      </c>
    </row>
    <row r="263" spans="1:6" x14ac:dyDescent="0.25">
      <c r="A263" t="s">
        <v>885</v>
      </c>
      <c r="B263" s="1">
        <v>41355</v>
      </c>
      <c r="C263" t="s">
        <v>886</v>
      </c>
      <c r="D263">
        <v>1</v>
      </c>
      <c r="E263" t="s">
        <v>2</v>
      </c>
      <c r="F263" s="2">
        <v>49532.47</v>
      </c>
    </row>
    <row r="264" spans="1:6" x14ac:dyDescent="0.25">
      <c r="A264" t="s">
        <v>887</v>
      </c>
      <c r="B264" s="1">
        <v>41355</v>
      </c>
      <c r="C264" t="s">
        <v>888</v>
      </c>
      <c r="D264">
        <v>1</v>
      </c>
      <c r="E264" t="s">
        <v>2</v>
      </c>
      <c r="F264" s="2">
        <v>50267.34</v>
      </c>
    </row>
    <row r="265" spans="1:6" x14ac:dyDescent="0.25">
      <c r="A265" t="s">
        <v>889</v>
      </c>
      <c r="B265" s="1">
        <v>41355</v>
      </c>
      <c r="C265" t="s">
        <v>890</v>
      </c>
      <c r="D265">
        <v>1</v>
      </c>
      <c r="E265" t="s">
        <v>2</v>
      </c>
      <c r="F265" s="2">
        <v>28785.93</v>
      </c>
    </row>
    <row r="266" spans="1:6" x14ac:dyDescent="0.25">
      <c r="A266" t="s">
        <v>893</v>
      </c>
      <c r="B266" s="1">
        <v>41355</v>
      </c>
      <c r="C266" t="s">
        <v>894</v>
      </c>
      <c r="D266">
        <v>1</v>
      </c>
      <c r="E266" t="s">
        <v>2</v>
      </c>
      <c r="F266" s="2">
        <v>35299.620000000003</v>
      </c>
    </row>
    <row r="267" spans="1:6" x14ac:dyDescent="0.25">
      <c r="A267" t="s">
        <v>895</v>
      </c>
      <c r="B267" s="1">
        <v>41355</v>
      </c>
      <c r="C267" t="s">
        <v>896</v>
      </c>
      <c r="D267">
        <v>1</v>
      </c>
      <c r="E267" t="s">
        <v>2</v>
      </c>
      <c r="F267" s="2">
        <v>35299.620000000003</v>
      </c>
    </row>
    <row r="268" spans="1:6" x14ac:dyDescent="0.25">
      <c r="A268" t="s">
        <v>132</v>
      </c>
      <c r="B268" s="1">
        <v>41355</v>
      </c>
      <c r="C268" t="s">
        <v>897</v>
      </c>
      <c r="D268">
        <v>1</v>
      </c>
      <c r="E268" t="s">
        <v>2</v>
      </c>
      <c r="F268" s="2">
        <v>35299.620000000003</v>
      </c>
    </row>
    <row r="269" spans="1:6" x14ac:dyDescent="0.25">
      <c r="A269" t="s">
        <v>903</v>
      </c>
      <c r="B269" s="1">
        <v>41356</v>
      </c>
      <c r="C269" t="s">
        <v>904</v>
      </c>
      <c r="D269">
        <v>1</v>
      </c>
      <c r="E269" t="s">
        <v>2</v>
      </c>
      <c r="F269" s="2">
        <v>49532.47</v>
      </c>
    </row>
    <row r="270" spans="1:6" x14ac:dyDescent="0.25">
      <c r="A270" t="s">
        <v>905</v>
      </c>
      <c r="B270" s="1">
        <v>41358</v>
      </c>
      <c r="C270" t="s">
        <v>906</v>
      </c>
      <c r="D270">
        <v>1</v>
      </c>
      <c r="E270" t="s">
        <v>2</v>
      </c>
      <c r="F270" s="2">
        <v>40630.93</v>
      </c>
    </row>
    <row r="271" spans="1:6" x14ac:dyDescent="0.25">
      <c r="A271" t="s">
        <v>1354</v>
      </c>
      <c r="B271" s="1">
        <v>41344</v>
      </c>
      <c r="C271" t="s">
        <v>1355</v>
      </c>
      <c r="D271">
        <v>1</v>
      </c>
      <c r="E271" t="s">
        <v>2</v>
      </c>
      <c r="F271" s="2">
        <v>21209.42</v>
      </c>
    </row>
    <row r="272" spans="1:6" x14ac:dyDescent="0.25">
      <c r="A272" t="s">
        <v>976</v>
      </c>
      <c r="B272" s="1">
        <v>41364</v>
      </c>
      <c r="C272" t="s">
        <v>977</v>
      </c>
      <c r="D272">
        <v>1</v>
      </c>
      <c r="E272" t="s">
        <v>978</v>
      </c>
      <c r="F272" s="2">
        <v>56443.41</v>
      </c>
    </row>
    <row r="273" spans="1:6" x14ac:dyDescent="0.25">
      <c r="A273" t="s">
        <v>1086</v>
      </c>
      <c r="B273" s="1">
        <v>41364</v>
      </c>
      <c r="C273" t="s">
        <v>1087</v>
      </c>
      <c r="D273">
        <v>1</v>
      </c>
      <c r="E273" t="s">
        <v>1088</v>
      </c>
      <c r="F273" s="8">
        <v>71.72</v>
      </c>
    </row>
    <row r="274" spans="1:6" x14ac:dyDescent="0.25">
      <c r="A274" t="s">
        <v>1073</v>
      </c>
      <c r="B274" s="1">
        <v>41364</v>
      </c>
      <c r="C274" t="s">
        <v>1074</v>
      </c>
      <c r="D274">
        <v>1</v>
      </c>
      <c r="E274" t="s">
        <v>1075</v>
      </c>
      <c r="F274" s="8">
        <v>67.59</v>
      </c>
    </row>
    <row r="275" spans="1:6" x14ac:dyDescent="0.25">
      <c r="A275" t="s">
        <v>1027</v>
      </c>
      <c r="B275" s="1">
        <v>41364</v>
      </c>
      <c r="C275" t="s">
        <v>1028</v>
      </c>
      <c r="D275">
        <v>1</v>
      </c>
      <c r="E275" t="s">
        <v>1029</v>
      </c>
      <c r="F275" s="8">
        <v>76.989999999999995</v>
      </c>
    </row>
    <row r="276" spans="1:6" x14ac:dyDescent="0.25">
      <c r="A276" t="s">
        <v>1021</v>
      </c>
      <c r="B276" s="1">
        <v>41364</v>
      </c>
      <c r="C276" t="s">
        <v>1022</v>
      </c>
      <c r="D276">
        <v>1</v>
      </c>
      <c r="E276" t="s">
        <v>1023</v>
      </c>
      <c r="F276" s="8">
        <v>149.66</v>
      </c>
    </row>
    <row r="277" spans="1:6" x14ac:dyDescent="0.25">
      <c r="A277" t="s">
        <v>288</v>
      </c>
      <c r="B277" s="1">
        <v>41364</v>
      </c>
      <c r="C277" t="s">
        <v>1076</v>
      </c>
      <c r="D277">
        <v>1</v>
      </c>
      <c r="E277" t="s">
        <v>1077</v>
      </c>
      <c r="F277" s="8">
        <v>256.39</v>
      </c>
    </row>
    <row r="278" spans="1:6" x14ac:dyDescent="0.25">
      <c r="A278" t="s">
        <v>984</v>
      </c>
      <c r="B278" s="1">
        <v>41364</v>
      </c>
      <c r="C278" t="s">
        <v>985</v>
      </c>
      <c r="D278">
        <v>1</v>
      </c>
      <c r="E278" t="s">
        <v>986</v>
      </c>
      <c r="F278" s="8">
        <v>76.95</v>
      </c>
    </row>
    <row r="279" spans="1:6" x14ac:dyDescent="0.25">
      <c r="A279" t="s">
        <v>268</v>
      </c>
      <c r="B279" s="1">
        <v>41364</v>
      </c>
      <c r="C279" t="s">
        <v>1014</v>
      </c>
      <c r="D279">
        <v>1</v>
      </c>
      <c r="E279" t="s">
        <v>1015</v>
      </c>
      <c r="F279" s="8">
        <v>222.6</v>
      </c>
    </row>
    <row r="280" spans="1:6" x14ac:dyDescent="0.25">
      <c r="A280" t="s">
        <v>1092</v>
      </c>
      <c r="B280" s="1">
        <v>41364</v>
      </c>
      <c r="C280" t="s">
        <v>1093</v>
      </c>
      <c r="D280">
        <v>1</v>
      </c>
      <c r="E280" t="s">
        <v>1094</v>
      </c>
      <c r="F280" s="8">
        <v>165.56</v>
      </c>
    </row>
    <row r="281" spans="1:6" x14ac:dyDescent="0.25">
      <c r="A281" t="s">
        <v>274</v>
      </c>
      <c r="B281" s="1">
        <v>41364</v>
      </c>
      <c r="C281" t="s">
        <v>1016</v>
      </c>
      <c r="D281">
        <v>1</v>
      </c>
      <c r="E281" t="s">
        <v>1017</v>
      </c>
      <c r="F281" s="8">
        <v>251.79</v>
      </c>
    </row>
    <row r="282" spans="1:6" x14ac:dyDescent="0.25">
      <c r="A282" t="s">
        <v>1089</v>
      </c>
      <c r="B282" s="1">
        <v>41364</v>
      </c>
      <c r="C282" t="s">
        <v>1090</v>
      </c>
      <c r="D282">
        <v>1</v>
      </c>
      <c r="E282" t="s">
        <v>1091</v>
      </c>
      <c r="F282" s="8">
        <v>106.71</v>
      </c>
    </row>
    <row r="283" spans="1:6" x14ac:dyDescent="0.25">
      <c r="A283" t="s">
        <v>290</v>
      </c>
      <c r="B283" s="1">
        <v>41364</v>
      </c>
      <c r="C283" t="s">
        <v>1078</v>
      </c>
      <c r="D283">
        <v>1</v>
      </c>
      <c r="E283" t="s">
        <v>1079</v>
      </c>
      <c r="F283" s="8">
        <v>130.76</v>
      </c>
    </row>
    <row r="284" spans="1:6" x14ac:dyDescent="0.25">
      <c r="A284" t="s">
        <v>302</v>
      </c>
      <c r="B284" s="1">
        <v>41364</v>
      </c>
      <c r="C284" t="s">
        <v>1099</v>
      </c>
      <c r="D284">
        <v>1</v>
      </c>
      <c r="E284" t="s">
        <v>1100</v>
      </c>
      <c r="F284" s="8">
        <v>244</v>
      </c>
    </row>
    <row r="285" spans="1:6" x14ac:dyDescent="0.25">
      <c r="A285" t="s">
        <v>294</v>
      </c>
      <c r="B285" s="1">
        <v>41364</v>
      </c>
      <c r="C285" t="s">
        <v>1084</v>
      </c>
      <c r="D285">
        <v>1</v>
      </c>
      <c r="E285" t="s">
        <v>1085</v>
      </c>
      <c r="F285" s="8">
        <v>86.49</v>
      </c>
    </row>
    <row r="286" spans="1:6" x14ac:dyDescent="0.25">
      <c r="A286" t="s">
        <v>981</v>
      </c>
      <c r="B286" s="1">
        <v>41364</v>
      </c>
      <c r="C286" t="s">
        <v>982</v>
      </c>
      <c r="D286">
        <v>1</v>
      </c>
      <c r="E286" t="s">
        <v>983</v>
      </c>
      <c r="F286" s="8">
        <v>147.19</v>
      </c>
    </row>
    <row r="287" spans="1:6" x14ac:dyDescent="0.25">
      <c r="A287" t="s">
        <v>1081</v>
      </c>
      <c r="B287" s="1">
        <v>41364</v>
      </c>
      <c r="C287" t="s">
        <v>1082</v>
      </c>
      <c r="D287">
        <v>1</v>
      </c>
      <c r="E287" t="s">
        <v>1083</v>
      </c>
      <c r="F287" s="8">
        <v>225.81</v>
      </c>
    </row>
    <row r="288" spans="1:6" x14ac:dyDescent="0.25">
      <c r="A288" t="s">
        <v>296</v>
      </c>
      <c r="B288" s="1">
        <v>41364</v>
      </c>
      <c r="C288" t="s">
        <v>1095</v>
      </c>
      <c r="D288">
        <v>1</v>
      </c>
      <c r="E288" t="s">
        <v>1096</v>
      </c>
      <c r="F288" s="8">
        <v>91.35</v>
      </c>
    </row>
    <row r="289" spans="1:7" x14ac:dyDescent="0.25">
      <c r="A289" t="s">
        <v>770</v>
      </c>
      <c r="B289" s="1">
        <v>41339</v>
      </c>
      <c r="C289" t="s">
        <v>771</v>
      </c>
      <c r="D289">
        <v>1</v>
      </c>
      <c r="E289" t="s">
        <v>772</v>
      </c>
      <c r="F289" s="2">
        <v>40631.089999999997</v>
      </c>
    </row>
    <row r="290" spans="1:7" x14ac:dyDescent="0.25">
      <c r="A290" t="s">
        <v>764</v>
      </c>
      <c r="B290" s="1">
        <v>41338</v>
      </c>
      <c r="C290" t="s">
        <v>765</v>
      </c>
      <c r="D290">
        <v>1</v>
      </c>
      <c r="E290" t="s">
        <v>766</v>
      </c>
      <c r="F290" s="2">
        <v>44440.29</v>
      </c>
    </row>
    <row r="291" spans="1:7" x14ac:dyDescent="0.25">
      <c r="A291" t="s">
        <v>760</v>
      </c>
      <c r="B291" s="1">
        <v>41338</v>
      </c>
      <c r="C291" t="s">
        <v>205</v>
      </c>
      <c r="D291">
        <v>1</v>
      </c>
      <c r="E291" t="s">
        <v>50</v>
      </c>
      <c r="G291" s="2">
        <v>44440.43</v>
      </c>
    </row>
    <row r="292" spans="1:7" x14ac:dyDescent="0.25">
      <c r="A292" t="s">
        <v>830</v>
      </c>
      <c r="B292" s="1">
        <v>41347</v>
      </c>
      <c r="C292" t="s">
        <v>831</v>
      </c>
      <c r="D292">
        <v>1</v>
      </c>
      <c r="E292" t="s">
        <v>832</v>
      </c>
      <c r="F292" s="2">
        <v>35299.620000000003</v>
      </c>
    </row>
    <row r="293" spans="1:7" x14ac:dyDescent="0.25">
      <c r="A293" t="s">
        <v>1275</v>
      </c>
      <c r="B293" s="1">
        <v>41354</v>
      </c>
      <c r="C293" t="s">
        <v>1276</v>
      </c>
      <c r="D293">
        <v>1</v>
      </c>
      <c r="E293" t="s">
        <v>1277</v>
      </c>
      <c r="F293">
        <v>288</v>
      </c>
    </row>
    <row r="294" spans="1:7" x14ac:dyDescent="0.25">
      <c r="A294" t="s">
        <v>360</v>
      </c>
      <c r="B294" s="1">
        <v>41364</v>
      </c>
      <c r="C294" t="s">
        <v>284</v>
      </c>
      <c r="D294">
        <v>1</v>
      </c>
      <c r="E294" t="s">
        <v>1167</v>
      </c>
      <c r="F294">
        <v>689.39</v>
      </c>
    </row>
    <row r="295" spans="1:7" x14ac:dyDescent="0.25">
      <c r="A295" t="s">
        <v>1168</v>
      </c>
      <c r="B295" s="1">
        <v>41364</v>
      </c>
      <c r="C295" t="s">
        <v>284</v>
      </c>
      <c r="D295">
        <v>1</v>
      </c>
      <c r="E295" t="s">
        <v>1169</v>
      </c>
      <c r="F295">
        <v>17.52</v>
      </c>
    </row>
    <row r="296" spans="1:7" x14ac:dyDescent="0.25">
      <c r="A296" t="s">
        <v>1168</v>
      </c>
      <c r="B296" s="1">
        <v>41364</v>
      </c>
      <c r="C296" t="s">
        <v>284</v>
      </c>
      <c r="D296">
        <v>1</v>
      </c>
      <c r="E296" t="s">
        <v>1169</v>
      </c>
      <c r="F296">
        <v>19.170000000000002</v>
      </c>
    </row>
    <row r="297" spans="1:7" x14ac:dyDescent="0.25">
      <c r="A297" t="s">
        <v>1168</v>
      </c>
      <c r="B297" s="1">
        <v>41364</v>
      </c>
      <c r="C297" t="s">
        <v>284</v>
      </c>
      <c r="D297">
        <v>1</v>
      </c>
      <c r="E297" t="s">
        <v>1169</v>
      </c>
      <c r="F297">
        <v>20.55</v>
      </c>
    </row>
    <row r="298" spans="1:7" x14ac:dyDescent="0.25">
      <c r="A298" t="s">
        <v>1168</v>
      </c>
      <c r="B298" s="1">
        <v>41364</v>
      </c>
      <c r="C298" t="s">
        <v>284</v>
      </c>
      <c r="D298">
        <v>1</v>
      </c>
      <c r="E298" t="s">
        <v>1169</v>
      </c>
      <c r="F298">
        <v>40.04</v>
      </c>
    </row>
    <row r="299" spans="1:7" x14ac:dyDescent="0.25">
      <c r="A299" t="s">
        <v>1168</v>
      </c>
      <c r="B299" s="1">
        <v>41364</v>
      </c>
      <c r="C299" t="s">
        <v>284</v>
      </c>
      <c r="D299">
        <v>1</v>
      </c>
      <c r="E299" t="s">
        <v>1169</v>
      </c>
      <c r="F299">
        <v>55.98</v>
      </c>
    </row>
    <row r="300" spans="1:7" x14ac:dyDescent="0.25">
      <c r="A300" t="s">
        <v>1168</v>
      </c>
      <c r="B300" s="1">
        <v>41364</v>
      </c>
      <c r="C300" t="s">
        <v>284</v>
      </c>
      <c r="D300">
        <v>1</v>
      </c>
      <c r="E300" t="s">
        <v>1169</v>
      </c>
      <c r="F300">
        <v>342.72</v>
      </c>
    </row>
    <row r="301" spans="1:7" x14ac:dyDescent="0.25">
      <c r="A301" t="s">
        <v>358</v>
      </c>
      <c r="B301" s="1">
        <v>41364</v>
      </c>
      <c r="C301" t="s">
        <v>284</v>
      </c>
      <c r="D301">
        <v>1</v>
      </c>
      <c r="E301" t="s">
        <v>1166</v>
      </c>
      <c r="F301">
        <v>302.14</v>
      </c>
    </row>
    <row r="302" spans="1:7" x14ac:dyDescent="0.25">
      <c r="A302" t="s">
        <v>1345</v>
      </c>
      <c r="B302" s="1">
        <v>41360</v>
      </c>
      <c r="C302" t="s">
        <v>1346</v>
      </c>
      <c r="D302">
        <v>1</v>
      </c>
      <c r="E302" t="s">
        <v>731</v>
      </c>
      <c r="F302">
        <v>45.6</v>
      </c>
    </row>
  </sheetData>
  <sortState ref="A1:K386">
    <sortCondition ref="E1:E38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4"/>
  <sheetViews>
    <sheetView tabSelected="1" topLeftCell="A85" workbookViewId="0">
      <selection activeCell="F93" sqref="F93:F95"/>
    </sheetView>
  </sheetViews>
  <sheetFormatPr baseColWidth="10" defaultRowHeight="15" x14ac:dyDescent="0.25"/>
  <cols>
    <col min="4" max="4" width="2" bestFit="1" customWidth="1"/>
    <col min="5" max="5" width="38.7109375" bestFit="1" customWidth="1"/>
  </cols>
  <sheetData>
    <row r="2" spans="1:7" x14ac:dyDescent="0.25">
      <c r="A2" t="s">
        <v>518</v>
      </c>
      <c r="B2" s="1">
        <v>41370</v>
      </c>
      <c r="C2" t="s">
        <v>1794</v>
      </c>
      <c r="D2">
        <v>1</v>
      </c>
      <c r="E2" t="s">
        <v>1280</v>
      </c>
      <c r="F2" s="2">
        <v>1058.3499999999999</v>
      </c>
    </row>
    <row r="3" spans="1:7" x14ac:dyDescent="0.25">
      <c r="A3" t="s">
        <v>1494</v>
      </c>
      <c r="B3" s="1">
        <v>41387</v>
      </c>
      <c r="C3" t="s">
        <v>1495</v>
      </c>
      <c r="D3">
        <v>1</v>
      </c>
      <c r="E3" t="s">
        <v>1496</v>
      </c>
      <c r="F3" s="2">
        <v>44440.29</v>
      </c>
    </row>
    <row r="4" spans="1:7" x14ac:dyDescent="0.25">
      <c r="A4" t="s">
        <v>1538</v>
      </c>
      <c r="B4" s="1">
        <v>41394</v>
      </c>
      <c r="C4" t="s">
        <v>1539</v>
      </c>
      <c r="D4">
        <v>1</v>
      </c>
      <c r="E4" t="s">
        <v>1540</v>
      </c>
      <c r="F4" s="2">
        <v>44440.29</v>
      </c>
    </row>
    <row r="5" spans="1:7" x14ac:dyDescent="0.25">
      <c r="A5" t="s">
        <v>1633</v>
      </c>
      <c r="B5" s="1">
        <v>41394</v>
      </c>
      <c r="C5" t="s">
        <v>1634</v>
      </c>
      <c r="D5">
        <v>1</v>
      </c>
      <c r="E5" t="s">
        <v>352</v>
      </c>
      <c r="F5">
        <v>21.71</v>
      </c>
    </row>
    <row r="6" spans="1:7" x14ac:dyDescent="0.25">
      <c r="A6" t="s">
        <v>1590</v>
      </c>
      <c r="B6" s="1">
        <v>41394</v>
      </c>
      <c r="C6" t="s">
        <v>1591</v>
      </c>
      <c r="D6">
        <v>1</v>
      </c>
      <c r="E6" t="s">
        <v>1592</v>
      </c>
      <c r="F6">
        <v>160</v>
      </c>
    </row>
    <row r="7" spans="1:7" x14ac:dyDescent="0.25">
      <c r="A7" t="s">
        <v>1759</v>
      </c>
      <c r="B7" s="1">
        <v>41394</v>
      </c>
      <c r="C7" t="s">
        <v>1760</v>
      </c>
      <c r="D7">
        <v>1</v>
      </c>
      <c r="E7" t="s">
        <v>1592</v>
      </c>
      <c r="F7">
        <v>68.97</v>
      </c>
    </row>
    <row r="8" spans="1:7" x14ac:dyDescent="0.25">
      <c r="A8" t="s">
        <v>495</v>
      </c>
      <c r="B8" s="1">
        <v>41366</v>
      </c>
      <c r="C8" t="s">
        <v>1784</v>
      </c>
      <c r="D8">
        <v>1</v>
      </c>
      <c r="E8" t="s">
        <v>706</v>
      </c>
      <c r="F8" s="2">
        <v>3040</v>
      </c>
    </row>
    <row r="9" spans="1:7" x14ac:dyDescent="0.25">
      <c r="A9" t="s">
        <v>669</v>
      </c>
      <c r="B9" s="1">
        <v>41381</v>
      </c>
      <c r="C9" t="s">
        <v>1846</v>
      </c>
      <c r="D9">
        <v>1</v>
      </c>
      <c r="E9" t="s">
        <v>706</v>
      </c>
      <c r="F9">
        <v>372.41</v>
      </c>
    </row>
    <row r="10" spans="1:7" x14ac:dyDescent="0.25">
      <c r="A10" t="s">
        <v>1659</v>
      </c>
      <c r="B10" s="1">
        <v>41394</v>
      </c>
      <c r="C10" t="s">
        <v>1660</v>
      </c>
      <c r="D10">
        <v>1</v>
      </c>
      <c r="E10" t="s">
        <v>1661</v>
      </c>
      <c r="F10">
        <v>33.6</v>
      </c>
    </row>
    <row r="11" spans="1:7" x14ac:dyDescent="0.25">
      <c r="A11" t="s">
        <v>1924</v>
      </c>
      <c r="B11" s="1">
        <v>41394</v>
      </c>
      <c r="C11" t="s">
        <v>1925</v>
      </c>
      <c r="D11">
        <v>1</v>
      </c>
      <c r="E11" t="s">
        <v>1926</v>
      </c>
      <c r="F11">
        <v>240</v>
      </c>
    </row>
    <row r="12" spans="1:7" x14ac:dyDescent="0.25">
      <c r="A12" t="s">
        <v>1408</v>
      </c>
      <c r="B12" s="1">
        <v>41365</v>
      </c>
      <c r="C12" t="s">
        <v>970</v>
      </c>
      <c r="D12">
        <v>1</v>
      </c>
      <c r="E12" t="s">
        <v>1411</v>
      </c>
      <c r="G12" s="2">
        <v>41116.44</v>
      </c>
    </row>
    <row r="13" spans="1:7" x14ac:dyDescent="0.25">
      <c r="A13" t="s">
        <v>1385</v>
      </c>
      <c r="B13" s="1">
        <v>41365</v>
      </c>
      <c r="C13" t="s">
        <v>970</v>
      </c>
      <c r="D13">
        <v>1</v>
      </c>
      <c r="E13" t="s">
        <v>1386</v>
      </c>
      <c r="F13" s="2">
        <v>41116.44</v>
      </c>
    </row>
    <row r="14" spans="1:7" x14ac:dyDescent="0.25">
      <c r="A14" t="s">
        <v>1533</v>
      </c>
      <c r="B14" s="1">
        <v>41394</v>
      </c>
      <c r="C14" t="s">
        <v>1534</v>
      </c>
      <c r="D14">
        <v>1</v>
      </c>
      <c r="E14" t="s">
        <v>17</v>
      </c>
      <c r="F14" s="2">
        <v>32860.71</v>
      </c>
    </row>
    <row r="15" spans="1:7" x14ac:dyDescent="0.25">
      <c r="A15" t="s">
        <v>1644</v>
      </c>
      <c r="B15" s="1">
        <v>41394</v>
      </c>
      <c r="C15" t="s">
        <v>1645</v>
      </c>
      <c r="D15">
        <v>1</v>
      </c>
      <c r="E15" t="s">
        <v>1007</v>
      </c>
      <c r="F15">
        <v>11.02</v>
      </c>
    </row>
    <row r="16" spans="1:7" x14ac:dyDescent="0.25">
      <c r="A16" t="s">
        <v>1275</v>
      </c>
      <c r="B16" s="1">
        <v>41383</v>
      </c>
      <c r="C16" t="s">
        <v>1875</v>
      </c>
      <c r="D16">
        <v>1</v>
      </c>
      <c r="E16" t="s">
        <v>675</v>
      </c>
      <c r="G16" s="2">
        <v>11697.8</v>
      </c>
    </row>
    <row r="17" spans="1:7" x14ac:dyDescent="0.25">
      <c r="A17" t="s">
        <v>1418</v>
      </c>
      <c r="B17" s="1">
        <v>41365</v>
      </c>
      <c r="C17" t="s">
        <v>980</v>
      </c>
      <c r="D17">
        <v>1</v>
      </c>
      <c r="E17" t="s">
        <v>1419</v>
      </c>
      <c r="G17" s="2">
        <v>35299.620000000003</v>
      </c>
    </row>
    <row r="18" spans="1:7" x14ac:dyDescent="0.25">
      <c r="A18" t="s">
        <v>1412</v>
      </c>
      <c r="B18" s="1">
        <v>41365</v>
      </c>
      <c r="C18" t="s">
        <v>1413</v>
      </c>
      <c r="D18">
        <v>1</v>
      </c>
      <c r="E18" t="s">
        <v>1414</v>
      </c>
      <c r="G18" s="2">
        <v>41116.449999999997</v>
      </c>
    </row>
    <row r="19" spans="1:7" x14ac:dyDescent="0.25">
      <c r="A19" t="s">
        <v>1415</v>
      </c>
      <c r="B19" s="1">
        <v>41365</v>
      </c>
      <c r="C19" t="s">
        <v>975</v>
      </c>
      <c r="D19">
        <v>1</v>
      </c>
      <c r="E19" t="s">
        <v>1416</v>
      </c>
      <c r="G19" s="2">
        <v>56443.33</v>
      </c>
    </row>
    <row r="20" spans="1:7" x14ac:dyDescent="0.25">
      <c r="A20" t="s">
        <v>1417</v>
      </c>
      <c r="B20" s="1">
        <v>41365</v>
      </c>
      <c r="C20" t="s">
        <v>977</v>
      </c>
      <c r="D20">
        <v>1</v>
      </c>
      <c r="E20" t="s">
        <v>1414</v>
      </c>
      <c r="G20" s="2">
        <v>56443.41</v>
      </c>
    </row>
    <row r="21" spans="1:7" x14ac:dyDescent="0.25">
      <c r="A21" t="s">
        <v>1761</v>
      </c>
      <c r="B21" s="1">
        <v>41394</v>
      </c>
      <c r="C21" t="s">
        <v>1762</v>
      </c>
      <c r="D21">
        <v>1</v>
      </c>
      <c r="E21" t="s">
        <v>1763</v>
      </c>
      <c r="F21">
        <v>216</v>
      </c>
    </row>
    <row r="22" spans="1:7" x14ac:dyDescent="0.25">
      <c r="A22" t="s">
        <v>1698</v>
      </c>
      <c r="B22" s="1">
        <v>41394</v>
      </c>
      <c r="C22" t="s">
        <v>1699</v>
      </c>
      <c r="D22">
        <v>1</v>
      </c>
      <c r="E22" t="s">
        <v>401</v>
      </c>
      <c r="F22">
        <v>185.52</v>
      </c>
    </row>
    <row r="23" spans="1:7" x14ac:dyDescent="0.25">
      <c r="A23" t="s">
        <v>851</v>
      </c>
      <c r="B23" s="1">
        <v>41379</v>
      </c>
      <c r="C23" t="s">
        <v>1432</v>
      </c>
      <c r="D23">
        <v>1</v>
      </c>
      <c r="E23" t="s">
        <v>1433</v>
      </c>
      <c r="F23" s="2">
        <v>29365.31</v>
      </c>
    </row>
    <row r="24" spans="1:7" x14ac:dyDescent="0.25">
      <c r="A24" t="s">
        <v>1502</v>
      </c>
      <c r="B24" s="1">
        <v>41391</v>
      </c>
      <c r="C24" t="s">
        <v>1500</v>
      </c>
      <c r="D24">
        <v>1</v>
      </c>
      <c r="E24" t="s">
        <v>1503</v>
      </c>
      <c r="F24" s="2">
        <v>29872.21</v>
      </c>
    </row>
    <row r="25" spans="1:7" x14ac:dyDescent="0.25">
      <c r="A25" t="s">
        <v>208</v>
      </c>
      <c r="B25" s="1">
        <v>41391</v>
      </c>
      <c r="C25" t="s">
        <v>1500</v>
      </c>
      <c r="D25">
        <v>1</v>
      </c>
      <c r="E25" t="s">
        <v>36</v>
      </c>
      <c r="F25" s="2">
        <v>29872.21</v>
      </c>
    </row>
    <row r="26" spans="1:7" x14ac:dyDescent="0.25">
      <c r="A26" t="s">
        <v>1501</v>
      </c>
      <c r="B26" s="1">
        <v>41391</v>
      </c>
      <c r="C26" t="s">
        <v>1500</v>
      </c>
      <c r="D26">
        <v>1</v>
      </c>
      <c r="E26" t="s">
        <v>36</v>
      </c>
      <c r="G26" s="2">
        <v>29872.21</v>
      </c>
    </row>
    <row r="27" spans="1:7" x14ac:dyDescent="0.25">
      <c r="A27" t="s">
        <v>1649</v>
      </c>
      <c r="B27" s="1">
        <v>41394</v>
      </c>
      <c r="C27" t="s">
        <v>1650</v>
      </c>
      <c r="D27">
        <v>1</v>
      </c>
      <c r="E27" t="s">
        <v>1651</v>
      </c>
      <c r="F27">
        <v>6.07</v>
      </c>
    </row>
    <row r="28" spans="1:7" x14ac:dyDescent="0.25">
      <c r="A28" t="s">
        <v>1482</v>
      </c>
      <c r="B28" s="1">
        <v>41383</v>
      </c>
      <c r="C28" t="s">
        <v>1483</v>
      </c>
      <c r="D28">
        <v>1</v>
      </c>
      <c r="E28" t="s">
        <v>1484</v>
      </c>
      <c r="F28" s="2">
        <v>35299.620000000003</v>
      </c>
    </row>
    <row r="29" spans="1:7" x14ac:dyDescent="0.25">
      <c r="A29" t="s">
        <v>667</v>
      </c>
      <c r="B29" s="1">
        <v>41381</v>
      </c>
      <c r="C29" t="s">
        <v>1845</v>
      </c>
      <c r="D29">
        <v>1</v>
      </c>
      <c r="E29" t="s">
        <v>662</v>
      </c>
      <c r="F29" s="2">
        <v>1627.36</v>
      </c>
    </row>
    <row r="30" spans="1:7" x14ac:dyDescent="0.25">
      <c r="A30" t="s">
        <v>545</v>
      </c>
      <c r="B30" s="1">
        <v>41370</v>
      </c>
      <c r="C30" t="s">
        <v>1809</v>
      </c>
      <c r="D30">
        <v>1</v>
      </c>
      <c r="E30" t="s">
        <v>547</v>
      </c>
      <c r="F30">
        <v>132.41999999999999</v>
      </c>
    </row>
    <row r="31" spans="1:7" x14ac:dyDescent="0.25">
      <c r="A31" t="s">
        <v>1894</v>
      </c>
      <c r="B31" s="1">
        <v>41394</v>
      </c>
      <c r="C31" t="s">
        <v>1895</v>
      </c>
      <c r="D31">
        <v>1</v>
      </c>
      <c r="E31" t="s">
        <v>547</v>
      </c>
      <c r="F31">
        <v>105.93</v>
      </c>
    </row>
    <row r="32" spans="1:7" x14ac:dyDescent="0.25">
      <c r="A32" t="s">
        <v>1806</v>
      </c>
      <c r="B32" s="1">
        <v>41370</v>
      </c>
      <c r="C32" t="s">
        <v>1807</v>
      </c>
      <c r="D32">
        <v>2</v>
      </c>
      <c r="E32" t="s">
        <v>553</v>
      </c>
      <c r="F32">
        <v>317.24</v>
      </c>
    </row>
    <row r="33" spans="1:6" x14ac:dyDescent="0.25">
      <c r="A33" t="s">
        <v>1646</v>
      </c>
      <c r="B33" s="1">
        <v>41394</v>
      </c>
      <c r="C33" t="s">
        <v>1647</v>
      </c>
      <c r="D33">
        <v>1</v>
      </c>
      <c r="E33" t="s">
        <v>1648</v>
      </c>
      <c r="F33">
        <v>11.72</v>
      </c>
    </row>
    <row r="34" spans="1:6" x14ac:dyDescent="0.25">
      <c r="A34" t="s">
        <v>1161</v>
      </c>
      <c r="B34" s="1">
        <v>41394</v>
      </c>
      <c r="C34" t="s">
        <v>281</v>
      </c>
      <c r="D34">
        <v>1</v>
      </c>
      <c r="E34" t="s">
        <v>1560</v>
      </c>
      <c r="F34">
        <v>54.24</v>
      </c>
    </row>
    <row r="35" spans="1:6" x14ac:dyDescent="0.25">
      <c r="A35" t="s">
        <v>1567</v>
      </c>
      <c r="B35" s="1">
        <v>41394</v>
      </c>
      <c r="C35" t="s">
        <v>281</v>
      </c>
      <c r="D35">
        <v>1</v>
      </c>
      <c r="E35" t="s">
        <v>1568</v>
      </c>
      <c r="F35">
        <v>264.14999999999998</v>
      </c>
    </row>
    <row r="36" spans="1:6" x14ac:dyDescent="0.25">
      <c r="A36" t="s">
        <v>1168</v>
      </c>
      <c r="B36" s="1">
        <v>41394</v>
      </c>
      <c r="C36" t="s">
        <v>281</v>
      </c>
      <c r="D36">
        <v>1</v>
      </c>
      <c r="E36" t="s">
        <v>1561</v>
      </c>
      <c r="F36">
        <v>725.85</v>
      </c>
    </row>
    <row r="37" spans="1:6" x14ac:dyDescent="0.25">
      <c r="A37" t="s">
        <v>347</v>
      </c>
      <c r="B37" s="1">
        <v>41394</v>
      </c>
      <c r="C37" t="s">
        <v>281</v>
      </c>
      <c r="D37">
        <v>1</v>
      </c>
      <c r="E37" t="s">
        <v>1558</v>
      </c>
      <c r="F37">
        <v>40</v>
      </c>
    </row>
    <row r="38" spans="1:6" x14ac:dyDescent="0.25">
      <c r="A38" t="s">
        <v>1151</v>
      </c>
      <c r="B38" s="1">
        <v>41394</v>
      </c>
      <c r="C38" t="s">
        <v>281</v>
      </c>
      <c r="D38">
        <v>1</v>
      </c>
      <c r="E38" t="s">
        <v>1559</v>
      </c>
      <c r="F38">
        <v>31.68</v>
      </c>
    </row>
    <row r="39" spans="1:6" x14ac:dyDescent="0.25">
      <c r="A39" t="s">
        <v>1148</v>
      </c>
      <c r="B39" s="1">
        <v>41394</v>
      </c>
      <c r="C39" t="s">
        <v>281</v>
      </c>
      <c r="D39">
        <v>1</v>
      </c>
      <c r="E39" t="s">
        <v>1557</v>
      </c>
      <c r="F39">
        <v>69.760000000000005</v>
      </c>
    </row>
    <row r="40" spans="1:6" x14ac:dyDescent="0.25">
      <c r="A40" t="s">
        <v>1753</v>
      </c>
      <c r="B40" s="1">
        <v>41394</v>
      </c>
      <c r="C40" t="s">
        <v>1754</v>
      </c>
      <c r="D40">
        <v>1</v>
      </c>
      <c r="E40" t="s">
        <v>1755</v>
      </c>
      <c r="F40">
        <v>26.9</v>
      </c>
    </row>
    <row r="41" spans="1:6" x14ac:dyDescent="0.25">
      <c r="A41" t="s">
        <v>1736</v>
      </c>
      <c r="B41" s="1">
        <v>41394</v>
      </c>
      <c r="C41" t="s">
        <v>1737</v>
      </c>
      <c r="D41">
        <v>1</v>
      </c>
      <c r="E41" t="s">
        <v>1738</v>
      </c>
      <c r="F41" s="8">
        <v>22.76</v>
      </c>
    </row>
    <row r="42" spans="1:6" x14ac:dyDescent="0.25">
      <c r="A42" t="s">
        <v>1637</v>
      </c>
      <c r="B42" s="1">
        <v>41394</v>
      </c>
      <c r="C42" t="s">
        <v>1638</v>
      </c>
      <c r="D42">
        <v>1</v>
      </c>
      <c r="E42" t="s">
        <v>342</v>
      </c>
      <c r="F42">
        <v>148.83000000000001</v>
      </c>
    </row>
    <row r="43" spans="1:6" x14ac:dyDescent="0.25">
      <c r="A43" t="s">
        <v>527</v>
      </c>
      <c r="B43" s="1">
        <v>41370</v>
      </c>
      <c r="C43" t="s">
        <v>1799</v>
      </c>
      <c r="D43">
        <v>1</v>
      </c>
      <c r="E43" t="s">
        <v>622</v>
      </c>
      <c r="F43">
        <v>896</v>
      </c>
    </row>
    <row r="44" spans="1:6" x14ac:dyDescent="0.25">
      <c r="A44" t="s">
        <v>1929</v>
      </c>
      <c r="B44" s="1">
        <v>41394</v>
      </c>
      <c r="C44" t="s">
        <v>1930</v>
      </c>
      <c r="D44">
        <v>1</v>
      </c>
      <c r="E44" t="s">
        <v>622</v>
      </c>
      <c r="F44" s="2">
        <v>2796</v>
      </c>
    </row>
    <row r="45" spans="1:6" x14ac:dyDescent="0.25">
      <c r="A45" t="s">
        <v>500</v>
      </c>
      <c r="B45" s="1">
        <v>41366</v>
      </c>
      <c r="C45" t="s">
        <v>1785</v>
      </c>
      <c r="D45">
        <v>1</v>
      </c>
      <c r="E45" t="s">
        <v>472</v>
      </c>
      <c r="F45" s="2">
        <v>8000</v>
      </c>
    </row>
    <row r="46" spans="1:6" x14ac:dyDescent="0.25">
      <c r="A46" t="s">
        <v>503</v>
      </c>
      <c r="B46" s="1">
        <v>41367</v>
      </c>
      <c r="C46" t="s">
        <v>1786</v>
      </c>
      <c r="D46">
        <v>1</v>
      </c>
      <c r="E46" t="s">
        <v>472</v>
      </c>
      <c r="F46" s="2">
        <v>2235.71</v>
      </c>
    </row>
    <row r="47" spans="1:6" x14ac:dyDescent="0.25">
      <c r="A47" t="s">
        <v>1194</v>
      </c>
      <c r="B47" s="1">
        <v>41367</v>
      </c>
      <c r="C47" t="s">
        <v>1787</v>
      </c>
      <c r="D47">
        <v>1</v>
      </c>
      <c r="E47" t="s">
        <v>472</v>
      </c>
      <c r="F47" s="2">
        <v>1184</v>
      </c>
    </row>
    <row r="48" spans="1:6" x14ac:dyDescent="0.25">
      <c r="A48" t="s">
        <v>1810</v>
      </c>
      <c r="B48" s="1">
        <v>41372</v>
      </c>
      <c r="C48" t="s">
        <v>1811</v>
      </c>
      <c r="D48">
        <v>1</v>
      </c>
      <c r="E48" t="s">
        <v>472</v>
      </c>
      <c r="F48" s="2">
        <v>10175.9</v>
      </c>
    </row>
    <row r="49" spans="1:6" x14ac:dyDescent="0.25">
      <c r="A49" t="s">
        <v>1210</v>
      </c>
      <c r="B49" s="1">
        <v>41373</v>
      </c>
      <c r="C49" t="s">
        <v>1815</v>
      </c>
      <c r="D49">
        <v>1</v>
      </c>
      <c r="E49" t="s">
        <v>472</v>
      </c>
      <c r="F49" s="2">
        <v>6518.55</v>
      </c>
    </row>
    <row r="50" spans="1:6" x14ac:dyDescent="0.25">
      <c r="A50" t="s">
        <v>1238</v>
      </c>
      <c r="B50" s="1">
        <v>41375</v>
      </c>
      <c r="C50" t="s">
        <v>1819</v>
      </c>
      <c r="D50">
        <v>1</v>
      </c>
      <c r="E50" t="s">
        <v>472</v>
      </c>
      <c r="F50">
        <v>306.76</v>
      </c>
    </row>
    <row r="51" spans="1:6" x14ac:dyDescent="0.25">
      <c r="A51" t="s">
        <v>605</v>
      </c>
      <c r="B51" s="1">
        <v>41376</v>
      </c>
      <c r="C51" t="s">
        <v>1828</v>
      </c>
      <c r="D51">
        <v>1</v>
      </c>
      <c r="E51" t="s">
        <v>472</v>
      </c>
      <c r="F51" s="2">
        <v>13412.09</v>
      </c>
    </row>
    <row r="52" spans="1:6" x14ac:dyDescent="0.25">
      <c r="A52" t="s">
        <v>607</v>
      </c>
      <c r="B52" s="1">
        <v>41376</v>
      </c>
      <c r="C52" t="s">
        <v>1829</v>
      </c>
      <c r="D52">
        <v>1</v>
      </c>
      <c r="E52" t="s">
        <v>472</v>
      </c>
      <c r="F52">
        <v>444.6</v>
      </c>
    </row>
    <row r="53" spans="1:6" x14ac:dyDescent="0.25">
      <c r="A53" t="s">
        <v>609</v>
      </c>
      <c r="B53" s="1">
        <v>41376</v>
      </c>
      <c r="C53" t="s">
        <v>1830</v>
      </c>
      <c r="D53">
        <v>1</v>
      </c>
      <c r="E53" t="s">
        <v>472</v>
      </c>
      <c r="F53" s="2">
        <v>54277.760000000002</v>
      </c>
    </row>
    <row r="54" spans="1:6" x14ac:dyDescent="0.25">
      <c r="A54" t="s">
        <v>1848</v>
      </c>
      <c r="B54" s="1">
        <v>41381</v>
      </c>
      <c r="C54" t="s">
        <v>1849</v>
      </c>
      <c r="D54">
        <v>1</v>
      </c>
      <c r="E54" t="s">
        <v>472</v>
      </c>
      <c r="F54" s="2">
        <v>5091.1899999999996</v>
      </c>
    </row>
    <row r="55" spans="1:6" x14ac:dyDescent="0.25">
      <c r="A55" t="s">
        <v>1850</v>
      </c>
      <c r="B55" s="1">
        <v>41381</v>
      </c>
      <c r="C55" t="s">
        <v>1851</v>
      </c>
      <c r="D55">
        <v>1</v>
      </c>
      <c r="E55" t="s">
        <v>472</v>
      </c>
      <c r="F55">
        <v>100.83</v>
      </c>
    </row>
    <row r="56" spans="1:6" x14ac:dyDescent="0.25">
      <c r="A56" t="s">
        <v>1270</v>
      </c>
      <c r="B56" s="1">
        <v>41383</v>
      </c>
      <c r="C56" t="s">
        <v>1874</v>
      </c>
      <c r="D56">
        <v>1</v>
      </c>
      <c r="E56" t="s">
        <v>472</v>
      </c>
      <c r="F56">
        <v>90.77</v>
      </c>
    </row>
    <row r="57" spans="1:6" x14ac:dyDescent="0.25">
      <c r="A57" t="s">
        <v>1272</v>
      </c>
      <c r="B57" s="1">
        <v>41383</v>
      </c>
      <c r="C57" t="s">
        <v>1875</v>
      </c>
      <c r="D57">
        <v>1</v>
      </c>
      <c r="E57" t="s">
        <v>472</v>
      </c>
      <c r="F57" s="2">
        <v>11697.8</v>
      </c>
    </row>
    <row r="58" spans="1:6" x14ac:dyDescent="0.25">
      <c r="A58" t="s">
        <v>1278</v>
      </c>
      <c r="B58" s="1">
        <v>41383</v>
      </c>
      <c r="C58" t="s">
        <v>1876</v>
      </c>
      <c r="D58">
        <v>1</v>
      </c>
      <c r="E58" t="s">
        <v>472</v>
      </c>
      <c r="F58" s="2">
        <v>11697.8</v>
      </c>
    </row>
    <row r="59" spans="1:6" x14ac:dyDescent="0.25">
      <c r="A59" t="s">
        <v>1289</v>
      </c>
      <c r="B59" s="1">
        <v>41387</v>
      </c>
      <c r="C59" t="s">
        <v>1883</v>
      </c>
      <c r="D59">
        <v>1</v>
      </c>
      <c r="E59" t="s">
        <v>472</v>
      </c>
      <c r="F59">
        <v>163.33000000000001</v>
      </c>
    </row>
    <row r="60" spans="1:6" x14ac:dyDescent="0.25">
      <c r="A60" t="s">
        <v>1888</v>
      </c>
      <c r="B60" s="1">
        <v>41394</v>
      </c>
      <c r="C60" t="s">
        <v>1889</v>
      </c>
      <c r="D60">
        <v>1</v>
      </c>
      <c r="E60" t="s">
        <v>472</v>
      </c>
      <c r="F60" s="2">
        <v>10997.26</v>
      </c>
    </row>
    <row r="61" spans="1:6" x14ac:dyDescent="0.25">
      <c r="A61" t="s">
        <v>1341</v>
      </c>
      <c r="B61" s="1">
        <v>41394</v>
      </c>
      <c r="C61" t="s">
        <v>1910</v>
      </c>
      <c r="D61">
        <v>1</v>
      </c>
      <c r="E61" t="s">
        <v>472</v>
      </c>
      <c r="F61">
        <v>240.28</v>
      </c>
    </row>
    <row r="62" spans="1:6" x14ac:dyDescent="0.25">
      <c r="A62" t="s">
        <v>1343</v>
      </c>
      <c r="B62" s="1">
        <v>41394</v>
      </c>
      <c r="C62" t="s">
        <v>1911</v>
      </c>
      <c r="D62">
        <v>1</v>
      </c>
      <c r="E62" t="s">
        <v>472</v>
      </c>
      <c r="F62" s="2">
        <v>22386.400000000001</v>
      </c>
    </row>
    <row r="63" spans="1:6" x14ac:dyDescent="0.25">
      <c r="A63" t="s">
        <v>1912</v>
      </c>
      <c r="B63" s="1">
        <v>41394</v>
      </c>
      <c r="C63" t="s">
        <v>1913</v>
      </c>
      <c r="D63">
        <v>1</v>
      </c>
      <c r="E63" t="s">
        <v>472</v>
      </c>
      <c r="F63">
        <v>125.29</v>
      </c>
    </row>
    <row r="64" spans="1:6" x14ac:dyDescent="0.25">
      <c r="A64" t="s">
        <v>1350</v>
      </c>
      <c r="B64" s="1">
        <v>41394</v>
      </c>
      <c r="C64" t="s">
        <v>1914</v>
      </c>
      <c r="D64">
        <v>1</v>
      </c>
      <c r="E64" t="s">
        <v>472</v>
      </c>
      <c r="F64" s="2">
        <v>1524.38</v>
      </c>
    </row>
    <row r="65" spans="1:6" x14ac:dyDescent="0.25">
      <c r="A65" t="s">
        <v>531</v>
      </c>
      <c r="B65" s="1">
        <v>41370</v>
      </c>
      <c r="C65" t="s">
        <v>1801</v>
      </c>
      <c r="D65">
        <v>1</v>
      </c>
      <c r="E65" t="s">
        <v>684</v>
      </c>
      <c r="F65">
        <v>32.64</v>
      </c>
    </row>
    <row r="66" spans="1:6" x14ac:dyDescent="0.25">
      <c r="A66" t="s">
        <v>441</v>
      </c>
      <c r="B66" s="1">
        <v>41394</v>
      </c>
      <c r="C66" t="s">
        <v>1584</v>
      </c>
      <c r="D66">
        <v>1</v>
      </c>
      <c r="E66" t="s">
        <v>344</v>
      </c>
      <c r="F66">
        <v>7.17</v>
      </c>
    </row>
    <row r="67" spans="1:6" x14ac:dyDescent="0.25">
      <c r="A67" t="s">
        <v>1671</v>
      </c>
      <c r="B67" s="1">
        <v>41394</v>
      </c>
      <c r="C67" t="s">
        <v>1672</v>
      </c>
      <c r="D67">
        <v>1</v>
      </c>
      <c r="E67" t="s">
        <v>344</v>
      </c>
      <c r="F67">
        <v>5.51</v>
      </c>
    </row>
    <row r="68" spans="1:6" x14ac:dyDescent="0.25">
      <c r="A68" t="s">
        <v>1683</v>
      </c>
      <c r="B68" s="1">
        <v>41394</v>
      </c>
      <c r="C68" t="s">
        <v>1679</v>
      </c>
      <c r="D68">
        <v>1</v>
      </c>
      <c r="E68" t="s">
        <v>344</v>
      </c>
      <c r="F68">
        <v>7.17</v>
      </c>
    </row>
    <row r="69" spans="1:6" x14ac:dyDescent="0.25">
      <c r="A69" t="s">
        <v>1688</v>
      </c>
      <c r="B69" s="1">
        <v>41394</v>
      </c>
      <c r="C69" t="s">
        <v>1689</v>
      </c>
      <c r="D69">
        <v>1</v>
      </c>
      <c r="E69" t="s">
        <v>344</v>
      </c>
      <c r="F69">
        <v>9.24</v>
      </c>
    </row>
    <row r="70" spans="1:6" x14ac:dyDescent="0.25">
      <c r="A70" t="s">
        <v>783</v>
      </c>
      <c r="B70" s="1">
        <v>41372</v>
      </c>
      <c r="C70" t="s">
        <v>1403</v>
      </c>
      <c r="D70">
        <v>1</v>
      </c>
      <c r="E70" t="s">
        <v>1404</v>
      </c>
      <c r="F70" s="2">
        <v>29872.21</v>
      </c>
    </row>
    <row r="71" spans="1:6" x14ac:dyDescent="0.25">
      <c r="A71" t="s">
        <v>1531</v>
      </c>
      <c r="B71" s="1">
        <v>41393</v>
      </c>
      <c r="C71" t="s">
        <v>1532</v>
      </c>
      <c r="D71">
        <v>1</v>
      </c>
      <c r="E71" t="s">
        <v>145</v>
      </c>
      <c r="F71" s="2">
        <v>31895.19</v>
      </c>
    </row>
    <row r="72" spans="1:6" x14ac:dyDescent="0.25">
      <c r="A72" t="s">
        <v>993</v>
      </c>
      <c r="B72" s="1">
        <v>41394</v>
      </c>
      <c r="C72" t="s">
        <v>1544</v>
      </c>
      <c r="D72">
        <v>1</v>
      </c>
      <c r="E72" t="s">
        <v>1545</v>
      </c>
      <c r="F72" s="2">
        <v>31895.19</v>
      </c>
    </row>
    <row r="73" spans="1:6" x14ac:dyDescent="0.25">
      <c r="A73" t="s">
        <v>1780</v>
      </c>
      <c r="B73" s="1">
        <v>41365</v>
      </c>
      <c r="C73" t="s">
        <v>1781</v>
      </c>
      <c r="D73">
        <v>1</v>
      </c>
      <c r="E73" t="s">
        <v>745</v>
      </c>
      <c r="F73">
        <v>220.69</v>
      </c>
    </row>
    <row r="74" spans="1:6" x14ac:dyDescent="0.25">
      <c r="A74" t="s">
        <v>1782</v>
      </c>
      <c r="B74" s="1">
        <v>41365</v>
      </c>
      <c r="C74" t="s">
        <v>1783</v>
      </c>
      <c r="D74">
        <v>1</v>
      </c>
      <c r="E74" t="s">
        <v>745</v>
      </c>
      <c r="F74" s="2">
        <v>1600</v>
      </c>
    </row>
    <row r="75" spans="1:6" x14ac:dyDescent="0.25">
      <c r="A75" t="s">
        <v>623</v>
      </c>
      <c r="B75" s="1">
        <v>41377</v>
      </c>
      <c r="C75" t="s">
        <v>1839</v>
      </c>
      <c r="D75">
        <v>1</v>
      </c>
      <c r="E75" t="s">
        <v>511</v>
      </c>
      <c r="F75" s="2">
        <v>2400</v>
      </c>
    </row>
    <row r="76" spans="1:6" x14ac:dyDescent="0.25">
      <c r="A76" t="s">
        <v>676</v>
      </c>
      <c r="B76" s="1">
        <v>41382</v>
      </c>
      <c r="C76" t="s">
        <v>1864</v>
      </c>
      <c r="D76">
        <v>1</v>
      </c>
      <c r="E76" t="s">
        <v>511</v>
      </c>
      <c r="F76" s="2">
        <v>2304.92</v>
      </c>
    </row>
    <row r="77" spans="1:6" x14ac:dyDescent="0.25">
      <c r="A77" t="s">
        <v>1939</v>
      </c>
      <c r="B77" s="1">
        <v>41394</v>
      </c>
      <c r="C77" t="s">
        <v>1940</v>
      </c>
      <c r="D77">
        <v>1</v>
      </c>
      <c r="E77" t="s">
        <v>511</v>
      </c>
      <c r="F77" s="2">
        <v>2400</v>
      </c>
    </row>
    <row r="78" spans="1:6" x14ac:dyDescent="0.25">
      <c r="A78" t="s">
        <v>1792</v>
      </c>
      <c r="B78" s="1">
        <v>41370</v>
      </c>
      <c r="C78" t="s">
        <v>1793</v>
      </c>
      <c r="D78">
        <v>1</v>
      </c>
      <c r="E78" t="s">
        <v>619</v>
      </c>
      <c r="F78">
        <v>468.16</v>
      </c>
    </row>
    <row r="79" spans="1:6" x14ac:dyDescent="0.25">
      <c r="A79" t="s">
        <v>1247</v>
      </c>
      <c r="B79" s="1">
        <v>41377</v>
      </c>
      <c r="C79" t="s">
        <v>1838</v>
      </c>
      <c r="D79">
        <v>1</v>
      </c>
      <c r="E79" t="s">
        <v>619</v>
      </c>
      <c r="F79">
        <v>293.60000000000002</v>
      </c>
    </row>
    <row r="80" spans="1:6" x14ac:dyDescent="0.25">
      <c r="A80" t="s">
        <v>678</v>
      </c>
      <c r="B80" s="1">
        <v>41382</v>
      </c>
      <c r="C80" t="s">
        <v>1865</v>
      </c>
      <c r="D80">
        <v>1</v>
      </c>
      <c r="E80" t="s">
        <v>619</v>
      </c>
      <c r="F80">
        <v>270.08</v>
      </c>
    </row>
    <row r="81" spans="1:6" x14ac:dyDescent="0.25">
      <c r="A81" t="s">
        <v>724</v>
      </c>
      <c r="B81" s="1">
        <v>41394</v>
      </c>
      <c r="C81" t="s">
        <v>1901</v>
      </c>
      <c r="D81">
        <v>1</v>
      </c>
      <c r="E81" t="s">
        <v>619</v>
      </c>
      <c r="F81">
        <v>468.72</v>
      </c>
    </row>
    <row r="82" spans="1:6" x14ac:dyDescent="0.25">
      <c r="A82" t="s">
        <v>1937</v>
      </c>
      <c r="B82" s="1">
        <v>41394</v>
      </c>
      <c r="C82" t="s">
        <v>1938</v>
      </c>
      <c r="D82">
        <v>1</v>
      </c>
      <c r="E82" t="s">
        <v>619</v>
      </c>
      <c r="F82">
        <v>55.68</v>
      </c>
    </row>
    <row r="83" spans="1:6" x14ac:dyDescent="0.25">
      <c r="A83" t="s">
        <v>1620</v>
      </c>
      <c r="B83" s="1">
        <v>41394</v>
      </c>
      <c r="C83" t="s">
        <v>1621</v>
      </c>
      <c r="D83">
        <v>1</v>
      </c>
      <c r="E83" t="s">
        <v>350</v>
      </c>
      <c r="F83">
        <v>11.04</v>
      </c>
    </row>
    <row r="84" spans="1:6" x14ac:dyDescent="0.25">
      <c r="A84" t="s">
        <v>1681</v>
      </c>
      <c r="B84" s="1">
        <v>41394</v>
      </c>
      <c r="C84" t="s">
        <v>1682</v>
      </c>
      <c r="D84">
        <v>1</v>
      </c>
      <c r="E84" t="s">
        <v>330</v>
      </c>
      <c r="F84">
        <v>61.66</v>
      </c>
    </row>
    <row r="85" spans="1:6" x14ac:dyDescent="0.25">
      <c r="A85" t="s">
        <v>473</v>
      </c>
      <c r="B85" s="1">
        <v>41365</v>
      </c>
      <c r="C85" t="s">
        <v>1778</v>
      </c>
      <c r="D85">
        <v>1</v>
      </c>
      <c r="E85" t="s">
        <v>483</v>
      </c>
      <c r="F85">
        <v>457.44</v>
      </c>
    </row>
    <row r="86" spans="1:6" x14ac:dyDescent="0.25">
      <c r="A86" t="s">
        <v>1820</v>
      </c>
      <c r="B86" s="1">
        <v>41375</v>
      </c>
      <c r="C86" t="s">
        <v>1821</v>
      </c>
      <c r="D86">
        <v>1</v>
      </c>
      <c r="E86" t="s">
        <v>483</v>
      </c>
      <c r="F86">
        <v>451.72</v>
      </c>
    </row>
    <row r="87" spans="1:6" x14ac:dyDescent="0.25">
      <c r="A87" t="s">
        <v>657</v>
      </c>
      <c r="B87" s="1">
        <v>41381</v>
      </c>
      <c r="C87" t="s">
        <v>1843</v>
      </c>
      <c r="D87">
        <v>1</v>
      </c>
      <c r="E87" t="s">
        <v>483</v>
      </c>
      <c r="F87">
        <v>400</v>
      </c>
    </row>
    <row r="88" spans="1:6" x14ac:dyDescent="0.25">
      <c r="A88" t="s">
        <v>1487</v>
      </c>
      <c r="B88" s="1">
        <v>41386</v>
      </c>
      <c r="C88" t="s">
        <v>1488</v>
      </c>
      <c r="D88">
        <v>1</v>
      </c>
      <c r="E88" t="s">
        <v>1489</v>
      </c>
      <c r="F88" s="2">
        <v>44440.29</v>
      </c>
    </row>
    <row r="89" spans="1:6" x14ac:dyDescent="0.25">
      <c r="A89" t="s">
        <v>379</v>
      </c>
      <c r="B89" s="1">
        <v>41394</v>
      </c>
      <c r="C89" t="s">
        <v>1565</v>
      </c>
      <c r="D89">
        <v>1</v>
      </c>
      <c r="E89" t="s">
        <v>1566</v>
      </c>
      <c r="F89">
        <v>109.06</v>
      </c>
    </row>
    <row r="90" spans="1:6" x14ac:dyDescent="0.25">
      <c r="A90" t="s">
        <v>374</v>
      </c>
      <c r="B90" s="1">
        <v>41394</v>
      </c>
      <c r="C90" t="s">
        <v>1563</v>
      </c>
      <c r="D90">
        <v>1</v>
      </c>
      <c r="E90" t="s">
        <v>1564</v>
      </c>
      <c r="F90">
        <v>103.07</v>
      </c>
    </row>
    <row r="91" spans="1:6" x14ac:dyDescent="0.25">
      <c r="A91" t="s">
        <v>1675</v>
      </c>
      <c r="B91" s="1">
        <v>41394</v>
      </c>
      <c r="C91" t="s">
        <v>1676</v>
      </c>
      <c r="D91">
        <v>1</v>
      </c>
      <c r="E91" t="s">
        <v>1677</v>
      </c>
      <c r="F91">
        <v>1.38</v>
      </c>
    </row>
    <row r="92" spans="1:6" x14ac:dyDescent="0.25">
      <c r="A92" t="s">
        <v>1285</v>
      </c>
      <c r="B92" s="1">
        <v>41386</v>
      </c>
      <c r="C92" t="s">
        <v>1878</v>
      </c>
      <c r="D92">
        <v>1</v>
      </c>
      <c r="E92" t="s">
        <v>502</v>
      </c>
      <c r="F92" s="2">
        <v>1660.7</v>
      </c>
    </row>
    <row r="93" spans="1:6" x14ac:dyDescent="0.25">
      <c r="A93" t="s">
        <v>1228</v>
      </c>
      <c r="B93" s="1">
        <v>41374</v>
      </c>
      <c r="C93" t="s">
        <v>1817</v>
      </c>
      <c r="D93">
        <v>1</v>
      </c>
      <c r="E93" t="s">
        <v>475</v>
      </c>
      <c r="F93" s="52">
        <v>267.31</v>
      </c>
    </row>
    <row r="94" spans="1:6" x14ac:dyDescent="0.25">
      <c r="A94" t="s">
        <v>1263</v>
      </c>
      <c r="B94" s="1">
        <v>41381</v>
      </c>
      <c r="C94" t="s">
        <v>1847</v>
      </c>
      <c r="D94">
        <v>1</v>
      </c>
      <c r="E94" t="s">
        <v>475</v>
      </c>
      <c r="F94" s="52">
        <v>22.01</v>
      </c>
    </row>
    <row r="95" spans="1:6" x14ac:dyDescent="0.25">
      <c r="A95" t="s">
        <v>1852</v>
      </c>
      <c r="B95" s="1">
        <v>41382</v>
      </c>
      <c r="C95" t="s">
        <v>1853</v>
      </c>
      <c r="D95">
        <v>1</v>
      </c>
      <c r="E95" t="s">
        <v>475</v>
      </c>
      <c r="F95" s="52">
        <v>27.58</v>
      </c>
    </row>
    <row r="96" spans="1:6" x14ac:dyDescent="0.25">
      <c r="A96" t="s">
        <v>740</v>
      </c>
      <c r="B96" s="1">
        <v>41394</v>
      </c>
      <c r="C96" t="s">
        <v>1908</v>
      </c>
      <c r="D96">
        <v>2</v>
      </c>
      <c r="E96" t="s">
        <v>1909</v>
      </c>
      <c r="F96" s="2">
        <v>1279.2</v>
      </c>
    </row>
    <row r="97" spans="1:6" x14ac:dyDescent="0.25">
      <c r="A97" t="s">
        <v>534</v>
      </c>
      <c r="B97" s="1">
        <v>41370</v>
      </c>
      <c r="C97" t="s">
        <v>1802</v>
      </c>
      <c r="D97">
        <v>1</v>
      </c>
      <c r="E97" t="s">
        <v>1214</v>
      </c>
      <c r="F97">
        <v>403.49</v>
      </c>
    </row>
    <row r="98" spans="1:6" x14ac:dyDescent="0.25">
      <c r="A98" t="s">
        <v>625</v>
      </c>
      <c r="B98" s="1">
        <v>41377</v>
      </c>
      <c r="C98" t="s">
        <v>1840</v>
      </c>
      <c r="D98">
        <v>1</v>
      </c>
      <c r="E98" t="s">
        <v>1214</v>
      </c>
      <c r="F98">
        <v>404.74</v>
      </c>
    </row>
    <row r="99" spans="1:6" x14ac:dyDescent="0.25">
      <c r="A99" t="s">
        <v>1872</v>
      </c>
      <c r="B99" s="1">
        <v>41382</v>
      </c>
      <c r="C99" t="s">
        <v>1873</v>
      </c>
      <c r="D99">
        <v>1</v>
      </c>
      <c r="E99" t="s">
        <v>1214</v>
      </c>
      <c r="F99">
        <v>79.23</v>
      </c>
    </row>
    <row r="100" spans="1:6" x14ac:dyDescent="0.25">
      <c r="A100" t="s">
        <v>729</v>
      </c>
      <c r="B100" s="1">
        <v>41394</v>
      </c>
      <c r="C100" t="s">
        <v>1903</v>
      </c>
      <c r="D100">
        <v>1</v>
      </c>
      <c r="E100" t="s">
        <v>1214</v>
      </c>
      <c r="F100">
        <v>30.08</v>
      </c>
    </row>
    <row r="101" spans="1:6" x14ac:dyDescent="0.25">
      <c r="A101" t="s">
        <v>1935</v>
      </c>
      <c r="B101" s="1">
        <v>41394</v>
      </c>
      <c r="C101" t="s">
        <v>1936</v>
      </c>
      <c r="D101">
        <v>1</v>
      </c>
      <c r="E101" t="s">
        <v>1214</v>
      </c>
      <c r="F101">
        <v>367.81</v>
      </c>
    </row>
    <row r="102" spans="1:6" x14ac:dyDescent="0.25">
      <c r="A102" t="s">
        <v>1721</v>
      </c>
      <c r="B102" s="1">
        <v>41394</v>
      </c>
      <c r="C102" t="s">
        <v>1722</v>
      </c>
      <c r="D102">
        <v>1</v>
      </c>
      <c r="E102" t="s">
        <v>1723</v>
      </c>
      <c r="F102" s="8">
        <v>116.97</v>
      </c>
    </row>
    <row r="103" spans="1:6" x14ac:dyDescent="0.25">
      <c r="A103" t="s">
        <v>1622</v>
      </c>
      <c r="B103" s="1">
        <v>41394</v>
      </c>
      <c r="C103" t="s">
        <v>1623</v>
      </c>
      <c r="D103">
        <v>1</v>
      </c>
      <c r="E103" t="s">
        <v>1624</v>
      </c>
      <c r="F103">
        <v>7.78</v>
      </c>
    </row>
    <row r="104" spans="1:6" x14ac:dyDescent="0.25">
      <c r="A104" t="s">
        <v>1628</v>
      </c>
      <c r="B104" s="1">
        <v>41394</v>
      </c>
      <c r="C104" t="s">
        <v>1629</v>
      </c>
      <c r="D104">
        <v>1</v>
      </c>
      <c r="E104" t="s">
        <v>1624</v>
      </c>
      <c r="F104">
        <v>9.6999999999999993</v>
      </c>
    </row>
    <row r="105" spans="1:6" x14ac:dyDescent="0.25">
      <c r="A105" t="s">
        <v>1655</v>
      </c>
      <c r="B105" s="1">
        <v>41394</v>
      </c>
      <c r="C105" t="s">
        <v>1656</v>
      </c>
      <c r="D105">
        <v>1</v>
      </c>
      <c r="E105" t="s">
        <v>1624</v>
      </c>
      <c r="F105">
        <v>17.88</v>
      </c>
    </row>
    <row r="106" spans="1:6" x14ac:dyDescent="0.25">
      <c r="A106" t="s">
        <v>1669</v>
      </c>
      <c r="B106" s="1">
        <v>41394</v>
      </c>
      <c r="C106" t="s">
        <v>1670</v>
      </c>
      <c r="D106">
        <v>1</v>
      </c>
      <c r="E106" t="s">
        <v>1624</v>
      </c>
      <c r="F106">
        <v>1.65</v>
      </c>
    </row>
    <row r="107" spans="1:6" x14ac:dyDescent="0.25">
      <c r="A107" t="s">
        <v>525</v>
      </c>
      <c r="B107" s="1">
        <v>41370</v>
      </c>
      <c r="C107" t="s">
        <v>1798</v>
      </c>
      <c r="D107">
        <v>2</v>
      </c>
      <c r="E107" t="s">
        <v>559</v>
      </c>
      <c r="F107" s="2">
        <v>1286.1400000000001</v>
      </c>
    </row>
    <row r="108" spans="1:6" x14ac:dyDescent="0.25">
      <c r="A108" t="s">
        <v>631</v>
      </c>
      <c r="B108" s="1">
        <v>41377</v>
      </c>
      <c r="C108" t="s">
        <v>1841</v>
      </c>
      <c r="D108">
        <v>2</v>
      </c>
      <c r="E108" t="s">
        <v>559</v>
      </c>
      <c r="F108" s="2">
        <v>3318.47</v>
      </c>
    </row>
    <row r="109" spans="1:6" x14ac:dyDescent="0.25">
      <c r="A109" t="s">
        <v>680</v>
      </c>
      <c r="B109" s="1">
        <v>41382</v>
      </c>
      <c r="C109" t="s">
        <v>1866</v>
      </c>
      <c r="D109">
        <v>2</v>
      </c>
      <c r="E109" t="s">
        <v>559</v>
      </c>
      <c r="F109">
        <v>635.28</v>
      </c>
    </row>
    <row r="110" spans="1:6" x14ac:dyDescent="0.25">
      <c r="A110" t="s">
        <v>734</v>
      </c>
      <c r="B110" s="1">
        <v>41394</v>
      </c>
      <c r="C110" t="s">
        <v>1905</v>
      </c>
      <c r="D110">
        <v>2</v>
      </c>
      <c r="E110" t="s">
        <v>559</v>
      </c>
      <c r="F110" s="2">
        <v>3373.45</v>
      </c>
    </row>
    <row r="111" spans="1:6" x14ac:dyDescent="0.25">
      <c r="A111" t="s">
        <v>1822</v>
      </c>
      <c r="B111" s="1">
        <v>41375</v>
      </c>
      <c r="C111" t="s">
        <v>1823</v>
      </c>
      <c r="D111">
        <v>1</v>
      </c>
      <c r="E111" t="s">
        <v>578</v>
      </c>
      <c r="F111" s="2">
        <v>4000</v>
      </c>
    </row>
    <row r="112" spans="1:6" x14ac:dyDescent="0.25">
      <c r="A112" t="s">
        <v>565</v>
      </c>
      <c r="B112" s="1">
        <v>41372</v>
      </c>
      <c r="C112" t="s">
        <v>1812</v>
      </c>
      <c r="D112">
        <v>1</v>
      </c>
      <c r="E112" t="s">
        <v>1813</v>
      </c>
      <c r="F112">
        <v>357.46</v>
      </c>
    </row>
    <row r="113" spans="1:6" x14ac:dyDescent="0.25">
      <c r="A113" t="s">
        <v>1724</v>
      </c>
      <c r="B113" s="1">
        <v>41394</v>
      </c>
      <c r="C113" t="s">
        <v>1725</v>
      </c>
      <c r="D113">
        <v>1</v>
      </c>
      <c r="E113" t="s">
        <v>1726</v>
      </c>
      <c r="F113">
        <v>8.9700000000000006</v>
      </c>
    </row>
    <row r="114" spans="1:6" x14ac:dyDescent="0.25">
      <c r="A114" t="s">
        <v>539</v>
      </c>
      <c r="B114" s="1">
        <v>41370</v>
      </c>
      <c r="C114" t="s">
        <v>1804</v>
      </c>
      <c r="D114">
        <v>1</v>
      </c>
      <c r="E114" t="s">
        <v>1805</v>
      </c>
      <c r="F114">
        <v>560</v>
      </c>
    </row>
    <row r="115" spans="1:6" x14ac:dyDescent="0.25">
      <c r="A115" t="s">
        <v>1892</v>
      </c>
      <c r="B115" s="1">
        <v>41394</v>
      </c>
      <c r="C115" t="s">
        <v>1893</v>
      </c>
      <c r="D115">
        <v>1</v>
      </c>
      <c r="E115" t="s">
        <v>1805</v>
      </c>
      <c r="F115">
        <v>560</v>
      </c>
    </row>
    <row r="116" spans="1:6" x14ac:dyDescent="0.25">
      <c r="A116" t="s">
        <v>1581</v>
      </c>
      <c r="B116" s="1">
        <v>41394</v>
      </c>
      <c r="C116" t="s">
        <v>1582</v>
      </c>
      <c r="D116">
        <v>1</v>
      </c>
      <c r="E116" t="s">
        <v>1583</v>
      </c>
      <c r="F116">
        <v>42.35</v>
      </c>
    </row>
    <row r="117" spans="1:6" x14ac:dyDescent="0.25">
      <c r="A117" t="s">
        <v>542</v>
      </c>
      <c r="B117" s="1">
        <v>41370</v>
      </c>
      <c r="C117" t="s">
        <v>1808</v>
      </c>
      <c r="D117">
        <v>2</v>
      </c>
      <c r="E117" t="s">
        <v>588</v>
      </c>
      <c r="F117">
        <v>777.28</v>
      </c>
    </row>
    <row r="118" spans="1:6" x14ac:dyDescent="0.25">
      <c r="A118" t="s">
        <v>1251</v>
      </c>
      <c r="B118" s="1">
        <v>41377</v>
      </c>
      <c r="C118" t="s">
        <v>1842</v>
      </c>
      <c r="D118">
        <v>2</v>
      </c>
      <c r="E118" t="s">
        <v>588</v>
      </c>
      <c r="F118">
        <v>282.24</v>
      </c>
    </row>
    <row r="119" spans="1:6" x14ac:dyDescent="0.25">
      <c r="A119" t="s">
        <v>1856</v>
      </c>
      <c r="B119" s="1">
        <v>41382</v>
      </c>
      <c r="C119" t="s">
        <v>1857</v>
      </c>
      <c r="D119">
        <v>2</v>
      </c>
      <c r="E119" t="s">
        <v>588</v>
      </c>
      <c r="F119">
        <v>409.92</v>
      </c>
    </row>
    <row r="120" spans="1:6" x14ac:dyDescent="0.25">
      <c r="A120" t="s">
        <v>1896</v>
      </c>
      <c r="B120" s="1">
        <v>41394</v>
      </c>
      <c r="C120" t="s">
        <v>1897</v>
      </c>
      <c r="D120">
        <v>2</v>
      </c>
      <c r="E120" t="s">
        <v>588</v>
      </c>
      <c r="F120">
        <v>141.12</v>
      </c>
    </row>
    <row r="121" spans="1:6" x14ac:dyDescent="0.25">
      <c r="A121" t="s">
        <v>1354</v>
      </c>
      <c r="B121" s="1">
        <v>41394</v>
      </c>
      <c r="C121" t="s">
        <v>1915</v>
      </c>
      <c r="D121">
        <v>1</v>
      </c>
      <c r="E121" t="s">
        <v>1916</v>
      </c>
      <c r="F121">
        <v>956.8</v>
      </c>
    </row>
    <row r="122" spans="1:6" x14ac:dyDescent="0.25">
      <c r="A122" t="s">
        <v>1917</v>
      </c>
      <c r="B122" s="1">
        <v>41394</v>
      </c>
      <c r="C122" t="s">
        <v>1918</v>
      </c>
      <c r="D122">
        <v>1</v>
      </c>
      <c r="E122" t="s">
        <v>1916</v>
      </c>
      <c r="F122">
        <v>482.76</v>
      </c>
    </row>
    <row r="123" spans="1:6" x14ac:dyDescent="0.25">
      <c r="A123" t="s">
        <v>1575</v>
      </c>
      <c r="B123" s="1">
        <v>41394</v>
      </c>
      <c r="C123" t="s">
        <v>1576</v>
      </c>
      <c r="D123">
        <v>1</v>
      </c>
      <c r="E123" t="s">
        <v>1577</v>
      </c>
      <c r="F123">
        <v>415.23</v>
      </c>
    </row>
    <row r="124" spans="1:6" x14ac:dyDescent="0.25">
      <c r="A124" t="s">
        <v>1230</v>
      </c>
      <c r="B124" s="1">
        <v>41375</v>
      </c>
      <c r="C124" t="s">
        <v>1818</v>
      </c>
      <c r="D124">
        <v>1</v>
      </c>
      <c r="E124" t="s">
        <v>638</v>
      </c>
      <c r="F124" s="2">
        <v>3402.96</v>
      </c>
    </row>
    <row r="125" spans="1:6" x14ac:dyDescent="0.25">
      <c r="A125" t="s">
        <v>365</v>
      </c>
      <c r="B125" s="1">
        <v>41394</v>
      </c>
      <c r="C125" t="s">
        <v>281</v>
      </c>
      <c r="D125">
        <v>1</v>
      </c>
      <c r="E125" t="s">
        <v>1562</v>
      </c>
      <c r="F125" s="2">
        <v>1669.88</v>
      </c>
    </row>
    <row r="126" spans="1:6" x14ac:dyDescent="0.25">
      <c r="A126" t="s">
        <v>1081</v>
      </c>
      <c r="B126" s="1">
        <v>41365</v>
      </c>
      <c r="C126" t="s">
        <v>1551</v>
      </c>
      <c r="D126">
        <v>1</v>
      </c>
      <c r="E126" t="s">
        <v>254</v>
      </c>
      <c r="F126" s="2">
        <v>17142.86</v>
      </c>
    </row>
    <row r="127" spans="1:6" x14ac:dyDescent="0.25">
      <c r="A127" t="s">
        <v>1434</v>
      </c>
      <c r="B127" s="1">
        <v>41380</v>
      </c>
      <c r="C127" t="s">
        <v>1435</v>
      </c>
      <c r="D127">
        <v>1</v>
      </c>
      <c r="E127" t="s">
        <v>1436</v>
      </c>
      <c r="F127" s="2">
        <v>1575.08</v>
      </c>
    </row>
    <row r="128" spans="1:6" x14ac:dyDescent="0.25">
      <c r="A128" t="s">
        <v>1398</v>
      </c>
      <c r="B128" s="1">
        <v>41366</v>
      </c>
      <c r="C128" t="s">
        <v>1399</v>
      </c>
      <c r="D128">
        <v>1</v>
      </c>
      <c r="E128" t="s">
        <v>1402</v>
      </c>
      <c r="F128">
        <v>283.3</v>
      </c>
    </row>
    <row r="129" spans="1:6" x14ac:dyDescent="0.25">
      <c r="A129" t="s">
        <v>1553</v>
      </c>
      <c r="B129" s="1">
        <v>41365</v>
      </c>
      <c r="C129" t="s">
        <v>1554</v>
      </c>
      <c r="D129">
        <v>1</v>
      </c>
      <c r="E129" t="s">
        <v>257</v>
      </c>
      <c r="F129" s="2">
        <v>17142.849999999999</v>
      </c>
    </row>
    <row r="130" spans="1:6" x14ac:dyDescent="0.25">
      <c r="A130" t="s">
        <v>1497</v>
      </c>
      <c r="B130" s="1">
        <v>41388</v>
      </c>
      <c r="C130" t="s">
        <v>1498</v>
      </c>
      <c r="D130">
        <v>2</v>
      </c>
      <c r="E130" t="s">
        <v>260</v>
      </c>
      <c r="F130">
        <v>158.07</v>
      </c>
    </row>
    <row r="131" spans="1:6" x14ac:dyDescent="0.25">
      <c r="A131" t="s">
        <v>1504</v>
      </c>
      <c r="B131" s="1">
        <v>41393</v>
      </c>
      <c r="C131" t="s">
        <v>1505</v>
      </c>
      <c r="D131">
        <v>1</v>
      </c>
      <c r="E131" t="s">
        <v>260</v>
      </c>
      <c r="F131" s="2">
        <v>2391.33</v>
      </c>
    </row>
    <row r="132" spans="1:6" x14ac:dyDescent="0.25">
      <c r="A132" t="s">
        <v>1507</v>
      </c>
      <c r="B132" s="1">
        <v>41393</v>
      </c>
      <c r="C132" t="s">
        <v>1508</v>
      </c>
      <c r="D132">
        <v>1</v>
      </c>
      <c r="E132" t="s">
        <v>260</v>
      </c>
      <c r="F132">
        <v>571.38</v>
      </c>
    </row>
    <row r="133" spans="1:6" x14ac:dyDescent="0.25">
      <c r="A133" t="s">
        <v>1509</v>
      </c>
      <c r="B133" s="1">
        <v>41393</v>
      </c>
      <c r="C133" t="s">
        <v>1510</v>
      </c>
      <c r="D133">
        <v>1</v>
      </c>
      <c r="E133" t="s">
        <v>260</v>
      </c>
      <c r="F133">
        <v>254.02</v>
      </c>
    </row>
    <row r="134" spans="1:6" x14ac:dyDescent="0.25">
      <c r="A134" t="s">
        <v>1771</v>
      </c>
      <c r="B134" s="1">
        <v>41394</v>
      </c>
      <c r="C134" t="s">
        <v>1772</v>
      </c>
      <c r="D134">
        <v>1</v>
      </c>
      <c r="E134" t="s">
        <v>260</v>
      </c>
      <c r="F134" s="2">
        <v>3156.89</v>
      </c>
    </row>
    <row r="135" spans="1:6" x14ac:dyDescent="0.25">
      <c r="A135" t="s">
        <v>1773</v>
      </c>
      <c r="B135" s="1">
        <v>41394</v>
      </c>
      <c r="C135" t="s">
        <v>1774</v>
      </c>
      <c r="D135">
        <v>1</v>
      </c>
      <c r="E135" t="s">
        <v>260</v>
      </c>
      <c r="F135">
        <v>143.05000000000001</v>
      </c>
    </row>
    <row r="136" spans="1:6" x14ac:dyDescent="0.25">
      <c r="A136" t="s">
        <v>529</v>
      </c>
      <c r="B136" s="1">
        <v>41370</v>
      </c>
      <c r="C136" t="s">
        <v>1800</v>
      </c>
      <c r="D136">
        <v>1</v>
      </c>
      <c r="E136" t="s">
        <v>593</v>
      </c>
      <c r="F136" s="2">
        <v>2345.4899999999998</v>
      </c>
    </row>
    <row r="137" spans="1:6" x14ac:dyDescent="0.25">
      <c r="A137" t="s">
        <v>620</v>
      </c>
      <c r="B137" s="1">
        <v>41377</v>
      </c>
      <c r="C137" t="s">
        <v>1835</v>
      </c>
      <c r="D137">
        <v>1</v>
      </c>
      <c r="E137" t="s">
        <v>593</v>
      </c>
      <c r="F137" s="2">
        <v>4490.3999999999996</v>
      </c>
    </row>
    <row r="138" spans="1:6" x14ac:dyDescent="0.25">
      <c r="A138" t="s">
        <v>1268</v>
      </c>
      <c r="B138" s="1">
        <v>41382</v>
      </c>
      <c r="C138" t="s">
        <v>1869</v>
      </c>
      <c r="D138">
        <v>1</v>
      </c>
      <c r="E138" t="s">
        <v>593</v>
      </c>
      <c r="F138" s="2">
        <v>2206.9699999999998</v>
      </c>
    </row>
    <row r="139" spans="1:6" x14ac:dyDescent="0.25">
      <c r="A139" t="s">
        <v>1597</v>
      </c>
      <c r="B139" s="1">
        <v>41394</v>
      </c>
      <c r="C139" t="s">
        <v>1598</v>
      </c>
      <c r="D139">
        <v>1</v>
      </c>
      <c r="E139" t="s">
        <v>1599</v>
      </c>
      <c r="F139" s="8">
        <v>71.040000000000006</v>
      </c>
    </row>
    <row r="140" spans="1:6" x14ac:dyDescent="0.25">
      <c r="A140" t="s">
        <v>687</v>
      </c>
      <c r="B140" s="1">
        <v>41386</v>
      </c>
      <c r="C140" t="s">
        <v>1880</v>
      </c>
      <c r="D140">
        <v>1</v>
      </c>
      <c r="E140" t="s">
        <v>627</v>
      </c>
      <c r="F140">
        <v>95.84</v>
      </c>
    </row>
    <row r="141" spans="1:6" x14ac:dyDescent="0.25">
      <c r="A141" t="s">
        <v>1578</v>
      </c>
      <c r="B141" s="1">
        <v>41394</v>
      </c>
      <c r="C141" t="s">
        <v>1579</v>
      </c>
      <c r="D141">
        <v>1</v>
      </c>
      <c r="E141" t="s">
        <v>334</v>
      </c>
      <c r="F141">
        <v>21.3</v>
      </c>
    </row>
    <row r="142" spans="1:6" x14ac:dyDescent="0.25">
      <c r="A142" t="s">
        <v>1618</v>
      </c>
      <c r="B142" s="1">
        <v>41394</v>
      </c>
      <c r="C142" t="s">
        <v>1619</v>
      </c>
      <c r="D142">
        <v>1</v>
      </c>
      <c r="E142" t="s">
        <v>334</v>
      </c>
      <c r="F142">
        <v>13.83</v>
      </c>
    </row>
    <row r="143" spans="1:6" x14ac:dyDescent="0.25">
      <c r="A143" t="s">
        <v>1692</v>
      </c>
      <c r="B143" s="1">
        <v>41394</v>
      </c>
      <c r="C143" t="s">
        <v>1693</v>
      </c>
      <c r="D143">
        <v>1</v>
      </c>
      <c r="E143" t="s">
        <v>1694</v>
      </c>
      <c r="F143">
        <v>240</v>
      </c>
    </row>
    <row r="144" spans="1:6" x14ac:dyDescent="0.25">
      <c r="A144" t="s">
        <v>1356</v>
      </c>
      <c r="B144" s="1">
        <v>41394</v>
      </c>
      <c r="C144" t="s">
        <v>1919</v>
      </c>
      <c r="D144">
        <v>1</v>
      </c>
      <c r="E144" t="s">
        <v>1920</v>
      </c>
      <c r="F144" s="2">
        <v>1164.77</v>
      </c>
    </row>
    <row r="145" spans="1:6" x14ac:dyDescent="0.25">
      <c r="A145" t="s">
        <v>1585</v>
      </c>
      <c r="B145" s="1">
        <v>41394</v>
      </c>
      <c r="C145" t="s">
        <v>1586</v>
      </c>
      <c r="D145">
        <v>1</v>
      </c>
      <c r="E145" t="s">
        <v>378</v>
      </c>
      <c r="F145">
        <v>20.8</v>
      </c>
    </row>
    <row r="146" spans="1:6" x14ac:dyDescent="0.25">
      <c r="A146" t="s">
        <v>1684</v>
      </c>
      <c r="B146" s="1">
        <v>41394</v>
      </c>
      <c r="C146" t="s">
        <v>1685</v>
      </c>
      <c r="D146">
        <v>1</v>
      </c>
      <c r="E146" t="s">
        <v>378</v>
      </c>
      <c r="F146">
        <v>38.4</v>
      </c>
    </row>
    <row r="147" spans="1:6" x14ac:dyDescent="0.25">
      <c r="A147" t="s">
        <v>1686</v>
      </c>
      <c r="B147" s="1">
        <v>41394</v>
      </c>
      <c r="C147" t="s">
        <v>1687</v>
      </c>
      <c r="D147">
        <v>1</v>
      </c>
      <c r="E147" t="s">
        <v>378</v>
      </c>
      <c r="F147">
        <v>12</v>
      </c>
    </row>
    <row r="148" spans="1:6" x14ac:dyDescent="0.25">
      <c r="A148" t="s">
        <v>1690</v>
      </c>
      <c r="B148" s="1">
        <v>41394</v>
      </c>
      <c r="C148" t="s">
        <v>1691</v>
      </c>
      <c r="D148">
        <v>1</v>
      </c>
      <c r="E148" t="s">
        <v>378</v>
      </c>
      <c r="F148">
        <v>38.4</v>
      </c>
    </row>
    <row r="149" spans="1:6" x14ac:dyDescent="0.25">
      <c r="A149" t="s">
        <v>515</v>
      </c>
      <c r="B149" s="1">
        <v>41370</v>
      </c>
      <c r="C149" t="s">
        <v>1788</v>
      </c>
      <c r="D149">
        <v>1</v>
      </c>
      <c r="E149" t="s">
        <v>598</v>
      </c>
      <c r="F149">
        <v>523.9</v>
      </c>
    </row>
    <row r="150" spans="1:6" x14ac:dyDescent="0.25">
      <c r="A150" t="s">
        <v>1860</v>
      </c>
      <c r="B150" s="1">
        <v>41382</v>
      </c>
      <c r="C150" t="s">
        <v>1861</v>
      </c>
      <c r="D150">
        <v>1</v>
      </c>
      <c r="E150" t="s">
        <v>598</v>
      </c>
      <c r="F150">
        <v>528.39</v>
      </c>
    </row>
    <row r="151" spans="1:6" x14ac:dyDescent="0.25">
      <c r="A151" t="s">
        <v>1665</v>
      </c>
      <c r="B151" s="1">
        <v>41394</v>
      </c>
      <c r="C151" t="s">
        <v>1660</v>
      </c>
      <c r="D151">
        <v>1</v>
      </c>
      <c r="E151" t="s">
        <v>1666</v>
      </c>
      <c r="F151">
        <v>6.96</v>
      </c>
    </row>
    <row r="152" spans="1:6" x14ac:dyDescent="0.25">
      <c r="A152" t="s">
        <v>1639</v>
      </c>
      <c r="B152" s="1">
        <v>41394</v>
      </c>
      <c r="C152" t="s">
        <v>1636</v>
      </c>
      <c r="D152">
        <v>1</v>
      </c>
      <c r="E152" t="s">
        <v>1640</v>
      </c>
      <c r="F152">
        <v>25.66</v>
      </c>
    </row>
    <row r="153" spans="1:6" x14ac:dyDescent="0.25">
      <c r="A153" t="s">
        <v>1764</v>
      </c>
      <c r="B153" s="1">
        <v>41394</v>
      </c>
      <c r="C153" t="s">
        <v>1765</v>
      </c>
      <c r="D153">
        <v>1</v>
      </c>
      <c r="E153" t="s">
        <v>384</v>
      </c>
      <c r="F153">
        <v>48</v>
      </c>
    </row>
    <row r="154" spans="1:6" x14ac:dyDescent="0.25">
      <c r="A154" t="s">
        <v>1766</v>
      </c>
      <c r="B154" s="1">
        <v>41394</v>
      </c>
      <c r="C154" t="s">
        <v>1767</v>
      </c>
      <c r="D154">
        <v>1</v>
      </c>
      <c r="E154" t="s">
        <v>1768</v>
      </c>
      <c r="F154">
        <v>104</v>
      </c>
    </row>
    <row r="155" spans="1:6" x14ac:dyDescent="0.25">
      <c r="A155" t="s">
        <v>1862</v>
      </c>
      <c r="B155" s="1">
        <v>41382</v>
      </c>
      <c r="C155" t="s">
        <v>1863</v>
      </c>
      <c r="D155">
        <v>1</v>
      </c>
      <c r="E155" t="s">
        <v>1209</v>
      </c>
      <c r="F155">
        <v>275.2</v>
      </c>
    </row>
    <row r="156" spans="1:6" x14ac:dyDescent="0.25">
      <c r="A156" t="s">
        <v>1854</v>
      </c>
      <c r="B156" s="1">
        <v>41382</v>
      </c>
      <c r="C156" t="s">
        <v>1855</v>
      </c>
      <c r="D156">
        <v>1</v>
      </c>
      <c r="E156" t="s">
        <v>505</v>
      </c>
      <c r="F156">
        <v>560</v>
      </c>
    </row>
    <row r="157" spans="1:6" x14ac:dyDescent="0.25">
      <c r="A157" t="s">
        <v>1776</v>
      </c>
      <c r="B157" s="1">
        <v>41394</v>
      </c>
      <c r="C157">
        <v>67745</v>
      </c>
      <c r="D157">
        <v>1</v>
      </c>
      <c r="E157" t="s">
        <v>1777</v>
      </c>
      <c r="F157">
        <v>766</v>
      </c>
    </row>
    <row r="158" spans="1:6" x14ac:dyDescent="0.25">
      <c r="A158" t="s">
        <v>720</v>
      </c>
      <c r="B158" s="1">
        <v>41394</v>
      </c>
      <c r="C158" t="s">
        <v>1890</v>
      </c>
      <c r="D158">
        <v>1</v>
      </c>
      <c r="E158" t="s">
        <v>1891</v>
      </c>
      <c r="F158" s="2">
        <v>1122.25</v>
      </c>
    </row>
    <row r="159" spans="1:6" x14ac:dyDescent="0.25">
      <c r="A159" t="s">
        <v>1678</v>
      </c>
      <c r="B159" s="1">
        <v>41394</v>
      </c>
      <c r="C159" t="s">
        <v>1679</v>
      </c>
      <c r="D159">
        <v>1</v>
      </c>
      <c r="E159" t="s">
        <v>1680</v>
      </c>
      <c r="F159">
        <v>46.07</v>
      </c>
    </row>
    <row r="160" spans="1:6" x14ac:dyDescent="0.25">
      <c r="A160" t="s">
        <v>1657</v>
      </c>
      <c r="B160" s="1">
        <v>41394</v>
      </c>
      <c r="C160" t="s">
        <v>1658</v>
      </c>
      <c r="D160">
        <v>1</v>
      </c>
      <c r="E160" t="s">
        <v>348</v>
      </c>
      <c r="F160">
        <v>14.56</v>
      </c>
    </row>
    <row r="161" spans="1:6" x14ac:dyDescent="0.25">
      <c r="A161" t="s">
        <v>1673</v>
      </c>
      <c r="B161" s="1">
        <v>41394</v>
      </c>
      <c r="C161" t="s">
        <v>1674</v>
      </c>
      <c r="D161">
        <v>1</v>
      </c>
      <c r="E161" t="s">
        <v>348</v>
      </c>
      <c r="F161">
        <v>25.38</v>
      </c>
    </row>
    <row r="162" spans="1:6" x14ac:dyDescent="0.25">
      <c r="A162" t="s">
        <v>1630</v>
      </c>
      <c r="B162" s="1">
        <v>41394</v>
      </c>
      <c r="C162" t="s">
        <v>1631</v>
      </c>
      <c r="D162">
        <v>1</v>
      </c>
      <c r="E162" t="s">
        <v>1632</v>
      </c>
      <c r="F162">
        <v>23.59</v>
      </c>
    </row>
    <row r="163" spans="1:6" x14ac:dyDescent="0.25">
      <c r="A163" t="s">
        <v>1824</v>
      </c>
      <c r="B163" s="1">
        <v>41375</v>
      </c>
      <c r="C163" t="s">
        <v>1825</v>
      </c>
      <c r="D163">
        <v>2</v>
      </c>
      <c r="E163" t="s">
        <v>499</v>
      </c>
      <c r="F163">
        <v>528</v>
      </c>
    </row>
    <row r="164" spans="1:6" x14ac:dyDescent="0.25">
      <c r="A164" t="s">
        <v>1283</v>
      </c>
      <c r="B164" s="1">
        <v>41386</v>
      </c>
      <c r="C164" t="s">
        <v>1877</v>
      </c>
      <c r="D164">
        <v>2</v>
      </c>
      <c r="E164" t="s">
        <v>499</v>
      </c>
      <c r="F164">
        <v>736</v>
      </c>
    </row>
    <row r="165" spans="1:6" x14ac:dyDescent="0.25">
      <c r="A165" t="s">
        <v>523</v>
      </c>
      <c r="B165" s="1">
        <v>41370</v>
      </c>
      <c r="C165" t="s">
        <v>1796</v>
      </c>
      <c r="D165">
        <v>2</v>
      </c>
      <c r="E165" t="s">
        <v>562</v>
      </c>
      <c r="F165" s="2">
        <v>1064</v>
      </c>
    </row>
    <row r="166" spans="1:6" x14ac:dyDescent="0.25">
      <c r="A166" t="s">
        <v>1201</v>
      </c>
      <c r="B166" s="1">
        <v>41370</v>
      </c>
      <c r="C166" t="s">
        <v>1797</v>
      </c>
      <c r="D166">
        <v>1</v>
      </c>
      <c r="E166" t="s">
        <v>562</v>
      </c>
      <c r="F166">
        <v>160</v>
      </c>
    </row>
    <row r="167" spans="1:6" x14ac:dyDescent="0.25">
      <c r="A167" t="s">
        <v>617</v>
      </c>
      <c r="B167" s="1">
        <v>41377</v>
      </c>
      <c r="C167" t="s">
        <v>1834</v>
      </c>
      <c r="D167">
        <v>1</v>
      </c>
      <c r="E167" t="s">
        <v>562</v>
      </c>
      <c r="F167">
        <v>160</v>
      </c>
    </row>
    <row r="168" spans="1:6" x14ac:dyDescent="0.25">
      <c r="A168" t="s">
        <v>682</v>
      </c>
      <c r="B168" s="1">
        <v>41382</v>
      </c>
      <c r="C168" t="s">
        <v>1867</v>
      </c>
      <c r="D168">
        <v>1</v>
      </c>
      <c r="E168" t="s">
        <v>562</v>
      </c>
      <c r="F168">
        <v>960</v>
      </c>
    </row>
    <row r="169" spans="1:6" x14ac:dyDescent="0.25">
      <c r="A169" t="s">
        <v>685</v>
      </c>
      <c r="B169" s="1">
        <v>41382</v>
      </c>
      <c r="C169" t="s">
        <v>1868</v>
      </c>
      <c r="D169">
        <v>2</v>
      </c>
      <c r="E169" t="s">
        <v>562</v>
      </c>
      <c r="F169">
        <v>410.4</v>
      </c>
    </row>
    <row r="170" spans="1:6" x14ac:dyDescent="0.25">
      <c r="A170" t="s">
        <v>1898</v>
      </c>
      <c r="B170" s="1">
        <v>41394</v>
      </c>
      <c r="C170" t="s">
        <v>1899</v>
      </c>
      <c r="D170">
        <v>2</v>
      </c>
      <c r="E170" t="s">
        <v>562</v>
      </c>
      <c r="F170">
        <v>240</v>
      </c>
    </row>
    <row r="171" spans="1:6" x14ac:dyDescent="0.25">
      <c r="A171" t="s">
        <v>1927</v>
      </c>
      <c r="B171" s="1">
        <v>41394</v>
      </c>
      <c r="C171" t="s">
        <v>1928</v>
      </c>
      <c r="D171">
        <v>1</v>
      </c>
      <c r="E171" t="s">
        <v>562</v>
      </c>
      <c r="F171">
        <v>864</v>
      </c>
    </row>
    <row r="172" spans="1:6" x14ac:dyDescent="0.25">
      <c r="A172" t="s">
        <v>1941</v>
      </c>
      <c r="B172" s="1">
        <v>41394</v>
      </c>
      <c r="C172" t="s">
        <v>1942</v>
      </c>
      <c r="D172">
        <v>2</v>
      </c>
      <c r="E172" t="s">
        <v>562</v>
      </c>
      <c r="F172" s="2">
        <v>1840</v>
      </c>
    </row>
    <row r="173" spans="1:6" x14ac:dyDescent="0.25">
      <c r="A173" t="s">
        <v>521</v>
      </c>
      <c r="B173" s="1">
        <v>41370</v>
      </c>
      <c r="C173" t="s">
        <v>1795</v>
      </c>
      <c r="D173">
        <v>1</v>
      </c>
      <c r="E173" t="s">
        <v>573</v>
      </c>
      <c r="F173">
        <v>391.07</v>
      </c>
    </row>
    <row r="174" spans="1:6" x14ac:dyDescent="0.25">
      <c r="A174" t="s">
        <v>1836</v>
      </c>
      <c r="B174" s="1">
        <v>41377</v>
      </c>
      <c r="C174" t="s">
        <v>1837</v>
      </c>
      <c r="D174">
        <v>1</v>
      </c>
      <c r="E174" t="s">
        <v>573</v>
      </c>
      <c r="F174">
        <v>260.83</v>
      </c>
    </row>
    <row r="175" spans="1:6" x14ac:dyDescent="0.25">
      <c r="A175" t="s">
        <v>1870</v>
      </c>
      <c r="B175" s="1">
        <v>41382</v>
      </c>
      <c r="C175" t="s">
        <v>1871</v>
      </c>
      <c r="D175">
        <v>1</v>
      </c>
      <c r="E175" t="s">
        <v>573</v>
      </c>
      <c r="F175">
        <v>83.26</v>
      </c>
    </row>
    <row r="176" spans="1:6" x14ac:dyDescent="0.25">
      <c r="A176" t="s">
        <v>732</v>
      </c>
      <c r="B176" s="1">
        <v>41394</v>
      </c>
      <c r="C176" t="s">
        <v>1904</v>
      </c>
      <c r="D176">
        <v>1</v>
      </c>
      <c r="E176" t="s">
        <v>573</v>
      </c>
      <c r="F176">
        <v>192.41</v>
      </c>
    </row>
    <row r="177" spans="1:6" x14ac:dyDescent="0.25">
      <c r="A177" t="s">
        <v>1933</v>
      </c>
      <c r="B177" s="1">
        <v>41394</v>
      </c>
      <c r="C177" t="s">
        <v>1934</v>
      </c>
      <c r="D177">
        <v>1</v>
      </c>
      <c r="E177" t="s">
        <v>573</v>
      </c>
      <c r="F177">
        <v>163.5</v>
      </c>
    </row>
    <row r="178" spans="1:6" x14ac:dyDescent="0.25">
      <c r="A178" t="s">
        <v>325</v>
      </c>
      <c r="B178" s="1">
        <v>41394</v>
      </c>
      <c r="C178" t="s">
        <v>1555</v>
      </c>
      <c r="D178">
        <v>1</v>
      </c>
      <c r="E178" t="s">
        <v>1556</v>
      </c>
      <c r="F178" s="2">
        <v>60910.64</v>
      </c>
    </row>
    <row r="179" spans="1:6" x14ac:dyDescent="0.25">
      <c r="A179" t="s">
        <v>574</v>
      </c>
      <c r="B179" s="1">
        <v>41374</v>
      </c>
      <c r="C179" t="s">
        <v>1816</v>
      </c>
      <c r="D179">
        <v>1</v>
      </c>
      <c r="E179" t="s">
        <v>630</v>
      </c>
      <c r="F179">
        <v>475.68</v>
      </c>
    </row>
    <row r="180" spans="1:6" x14ac:dyDescent="0.25">
      <c r="A180" t="s">
        <v>1287</v>
      </c>
      <c r="B180" s="1">
        <v>41386</v>
      </c>
      <c r="C180" t="s">
        <v>1879</v>
      </c>
      <c r="D180">
        <v>2</v>
      </c>
      <c r="E180" t="s">
        <v>630</v>
      </c>
      <c r="F180">
        <v>168</v>
      </c>
    </row>
    <row r="181" spans="1:6" x14ac:dyDescent="0.25">
      <c r="A181" t="s">
        <v>612</v>
      </c>
      <c r="B181" s="1">
        <v>41377</v>
      </c>
      <c r="C181" t="s">
        <v>1831</v>
      </c>
      <c r="D181">
        <v>1</v>
      </c>
      <c r="E181" t="s">
        <v>1832</v>
      </c>
      <c r="F181" s="2">
        <v>1400</v>
      </c>
    </row>
    <row r="182" spans="1:6" x14ac:dyDescent="0.25">
      <c r="A182" t="s">
        <v>1652</v>
      </c>
      <c r="B182" s="1">
        <v>41394</v>
      </c>
      <c r="C182" t="s">
        <v>1653</v>
      </c>
      <c r="D182">
        <v>1</v>
      </c>
      <c r="E182" t="s">
        <v>1654</v>
      </c>
      <c r="F182">
        <v>16.14</v>
      </c>
    </row>
    <row r="183" spans="1:6" x14ac:dyDescent="0.25">
      <c r="A183" t="s">
        <v>1667</v>
      </c>
      <c r="B183" s="1">
        <v>41394</v>
      </c>
      <c r="C183" t="s">
        <v>1668</v>
      </c>
      <c r="D183">
        <v>1</v>
      </c>
      <c r="E183" t="s">
        <v>1654</v>
      </c>
      <c r="F183">
        <v>8.5500000000000007</v>
      </c>
    </row>
    <row r="184" spans="1:6" x14ac:dyDescent="0.25">
      <c r="A184" t="s">
        <v>1921</v>
      </c>
      <c r="B184" s="1">
        <v>41394</v>
      </c>
      <c r="C184" t="s">
        <v>1922</v>
      </c>
      <c r="D184">
        <v>1</v>
      </c>
      <c r="E184" t="s">
        <v>1923</v>
      </c>
      <c r="F184">
        <v>259.39999999999998</v>
      </c>
    </row>
    <row r="185" spans="1:6" x14ac:dyDescent="0.25">
      <c r="A185" t="s">
        <v>1587</v>
      </c>
      <c r="B185" s="1">
        <v>41394</v>
      </c>
      <c r="C185" t="s">
        <v>1588</v>
      </c>
      <c r="D185">
        <v>1</v>
      </c>
      <c r="E185" t="s">
        <v>1138</v>
      </c>
      <c r="F185">
        <v>102.07</v>
      </c>
    </row>
    <row r="186" spans="1:6" x14ac:dyDescent="0.25">
      <c r="A186" t="s">
        <v>1423</v>
      </c>
      <c r="B186" s="1">
        <v>41376</v>
      </c>
      <c r="C186" t="s">
        <v>1424</v>
      </c>
      <c r="D186">
        <v>1</v>
      </c>
      <c r="E186" t="s">
        <v>1425</v>
      </c>
      <c r="F186" s="2">
        <v>37337.269999999997</v>
      </c>
    </row>
    <row r="187" spans="1:6" x14ac:dyDescent="0.25">
      <c r="A187" t="s">
        <v>1405</v>
      </c>
      <c r="B187" s="1">
        <v>41373</v>
      </c>
      <c r="C187" t="s">
        <v>1406</v>
      </c>
      <c r="D187">
        <v>1</v>
      </c>
      <c r="E187" t="s">
        <v>1407</v>
      </c>
      <c r="F187" s="2">
        <v>37337.269999999997</v>
      </c>
    </row>
    <row r="188" spans="1:6" x14ac:dyDescent="0.25">
      <c r="A188" t="s">
        <v>1756</v>
      </c>
      <c r="B188" s="1">
        <v>41394</v>
      </c>
      <c r="C188" t="s">
        <v>1757</v>
      </c>
      <c r="D188">
        <v>1</v>
      </c>
      <c r="E188" t="s">
        <v>1758</v>
      </c>
      <c r="F188">
        <v>119.45</v>
      </c>
    </row>
    <row r="189" spans="1:6" x14ac:dyDescent="0.25">
      <c r="A189" t="s">
        <v>1610</v>
      </c>
      <c r="B189" s="1">
        <v>41394</v>
      </c>
      <c r="C189" t="s">
        <v>1611</v>
      </c>
      <c r="D189">
        <v>1</v>
      </c>
      <c r="E189" t="s">
        <v>340</v>
      </c>
      <c r="F189">
        <v>48.23</v>
      </c>
    </row>
    <row r="190" spans="1:6" x14ac:dyDescent="0.25">
      <c r="A190" t="s">
        <v>665</v>
      </c>
      <c r="B190" s="1">
        <v>41381</v>
      </c>
      <c r="C190" t="s">
        <v>1844</v>
      </c>
      <c r="D190">
        <v>1</v>
      </c>
      <c r="E190" t="s">
        <v>1191</v>
      </c>
      <c r="F190">
        <v>629.16999999999996</v>
      </c>
    </row>
    <row r="191" spans="1:6" x14ac:dyDescent="0.25">
      <c r="A191" t="s">
        <v>536</v>
      </c>
      <c r="B191" s="1">
        <v>41370</v>
      </c>
      <c r="C191" t="s">
        <v>1803</v>
      </c>
      <c r="D191">
        <v>2</v>
      </c>
      <c r="E191" t="s">
        <v>570</v>
      </c>
      <c r="F191" s="2">
        <v>2640</v>
      </c>
    </row>
    <row r="192" spans="1:6" x14ac:dyDescent="0.25">
      <c r="A192" t="s">
        <v>671</v>
      </c>
      <c r="B192" s="1">
        <v>41382</v>
      </c>
      <c r="C192" t="s">
        <v>1858</v>
      </c>
      <c r="D192">
        <v>2</v>
      </c>
      <c r="E192" t="s">
        <v>570</v>
      </c>
      <c r="F192" s="2">
        <v>1202.76</v>
      </c>
    </row>
    <row r="193" spans="1:7" x14ac:dyDescent="0.25">
      <c r="A193" t="s">
        <v>1265</v>
      </c>
      <c r="B193" s="1">
        <v>41382</v>
      </c>
      <c r="C193" t="s">
        <v>1859</v>
      </c>
      <c r="D193">
        <v>1</v>
      </c>
      <c r="E193" t="s">
        <v>570</v>
      </c>
      <c r="F193">
        <v>240</v>
      </c>
    </row>
    <row r="194" spans="1:7" x14ac:dyDescent="0.25">
      <c r="A194" t="s">
        <v>1330</v>
      </c>
      <c r="B194" s="1">
        <v>41394</v>
      </c>
      <c r="C194" t="s">
        <v>1900</v>
      </c>
      <c r="D194">
        <v>2</v>
      </c>
      <c r="E194" t="s">
        <v>570</v>
      </c>
      <c r="F194">
        <v>496</v>
      </c>
    </row>
    <row r="195" spans="1:7" x14ac:dyDescent="0.25">
      <c r="A195" t="s">
        <v>1931</v>
      </c>
      <c r="B195" s="1">
        <v>41394</v>
      </c>
      <c r="C195" t="s">
        <v>1932</v>
      </c>
      <c r="D195">
        <v>2</v>
      </c>
      <c r="E195" t="s">
        <v>570</v>
      </c>
      <c r="F195">
        <v>880</v>
      </c>
    </row>
    <row r="196" spans="1:7" x14ac:dyDescent="0.25">
      <c r="A196" t="s">
        <v>1662</v>
      </c>
      <c r="B196" s="1">
        <v>41394</v>
      </c>
      <c r="C196" t="s">
        <v>1663</v>
      </c>
      <c r="D196">
        <v>1</v>
      </c>
      <c r="E196" t="s">
        <v>1664</v>
      </c>
      <c r="F196">
        <v>32</v>
      </c>
    </row>
    <row r="197" spans="1:7" x14ac:dyDescent="0.25">
      <c r="A197" t="s">
        <v>1301</v>
      </c>
      <c r="B197" s="1">
        <v>41388</v>
      </c>
      <c r="C197" t="s">
        <v>1884</v>
      </c>
      <c r="D197">
        <v>1</v>
      </c>
      <c r="E197" t="s">
        <v>1885</v>
      </c>
      <c r="F197">
        <v>475.86</v>
      </c>
    </row>
    <row r="198" spans="1:7" x14ac:dyDescent="0.25">
      <c r="A198" t="s">
        <v>1458</v>
      </c>
      <c r="B198" s="1">
        <v>41381</v>
      </c>
      <c r="C198" t="s">
        <v>1459</v>
      </c>
      <c r="D198">
        <v>1</v>
      </c>
      <c r="E198" t="s">
        <v>1460</v>
      </c>
      <c r="F198" s="2">
        <v>45438.37</v>
      </c>
    </row>
    <row r="199" spans="1:7" x14ac:dyDescent="0.25">
      <c r="A199" t="s">
        <v>1461</v>
      </c>
      <c r="B199" s="1">
        <v>41381</v>
      </c>
      <c r="C199" t="s">
        <v>1459</v>
      </c>
      <c r="D199">
        <v>1</v>
      </c>
      <c r="E199" t="s">
        <v>1460</v>
      </c>
      <c r="G199" s="2">
        <v>45438.37</v>
      </c>
    </row>
    <row r="200" spans="1:7" x14ac:dyDescent="0.25">
      <c r="A200" t="s">
        <v>969</v>
      </c>
      <c r="B200" s="1">
        <v>41394</v>
      </c>
      <c r="C200" t="s">
        <v>1541</v>
      </c>
      <c r="D200">
        <v>1</v>
      </c>
      <c r="E200" t="s">
        <v>1542</v>
      </c>
      <c r="F200" s="2">
        <v>57138.49</v>
      </c>
    </row>
    <row r="201" spans="1:7" x14ac:dyDescent="0.25">
      <c r="A201" t="s">
        <v>579</v>
      </c>
      <c r="B201" s="1">
        <v>41375</v>
      </c>
      <c r="C201" t="s">
        <v>1826</v>
      </c>
      <c r="D201">
        <v>1</v>
      </c>
      <c r="E201" t="s">
        <v>1827</v>
      </c>
      <c r="F201">
        <v>253.12</v>
      </c>
    </row>
    <row r="202" spans="1:7" x14ac:dyDescent="0.25">
      <c r="A202" t="s">
        <v>1790</v>
      </c>
      <c r="B202" s="1">
        <v>41370</v>
      </c>
      <c r="C202" t="s">
        <v>1791</v>
      </c>
      <c r="D202">
        <v>1</v>
      </c>
      <c r="E202" t="s">
        <v>1315</v>
      </c>
      <c r="F202">
        <v>6.59</v>
      </c>
    </row>
    <row r="203" spans="1:7" x14ac:dyDescent="0.25">
      <c r="A203" t="s">
        <v>726</v>
      </c>
      <c r="B203" s="1">
        <v>41394</v>
      </c>
      <c r="C203" t="s">
        <v>1902</v>
      </c>
      <c r="D203">
        <v>1</v>
      </c>
      <c r="E203" t="s">
        <v>1315</v>
      </c>
      <c r="F203">
        <v>48</v>
      </c>
    </row>
    <row r="204" spans="1:7" x14ac:dyDescent="0.25">
      <c r="A204" t="s">
        <v>1881</v>
      </c>
      <c r="B204" s="1">
        <v>41386</v>
      </c>
      <c r="C204" t="s">
        <v>1882</v>
      </c>
      <c r="D204">
        <v>1</v>
      </c>
      <c r="E204" t="s">
        <v>700</v>
      </c>
      <c r="F204" s="2">
        <v>5120.6899999999996</v>
      </c>
    </row>
    <row r="205" spans="1:7" x14ac:dyDescent="0.25">
      <c r="A205" t="s">
        <v>737</v>
      </c>
      <c r="B205" s="1">
        <v>41394</v>
      </c>
      <c r="C205" t="s">
        <v>1906</v>
      </c>
      <c r="D205">
        <v>1</v>
      </c>
      <c r="E205" t="s">
        <v>1907</v>
      </c>
      <c r="F205" s="2">
        <v>2872.51</v>
      </c>
    </row>
    <row r="206" spans="1:7" x14ac:dyDescent="0.25">
      <c r="A206" t="s">
        <v>1641</v>
      </c>
      <c r="B206" s="1">
        <v>41394</v>
      </c>
      <c r="C206" t="s">
        <v>1642</v>
      </c>
      <c r="D206">
        <v>1</v>
      </c>
      <c r="E206" t="s">
        <v>1643</v>
      </c>
      <c r="F206">
        <v>55.17</v>
      </c>
    </row>
    <row r="207" spans="1:7" x14ac:dyDescent="0.25">
      <c r="A207" t="s">
        <v>615</v>
      </c>
      <c r="B207" s="1">
        <v>41377</v>
      </c>
      <c r="C207" t="s">
        <v>1833</v>
      </c>
      <c r="D207">
        <v>1</v>
      </c>
      <c r="E207" t="s">
        <v>614</v>
      </c>
      <c r="F207" s="2">
        <v>6736.08</v>
      </c>
    </row>
    <row r="208" spans="1:7" x14ac:dyDescent="0.25">
      <c r="A208" t="s">
        <v>696</v>
      </c>
      <c r="B208" s="1">
        <v>41389</v>
      </c>
      <c r="C208" t="s">
        <v>1886</v>
      </c>
      <c r="D208">
        <v>1</v>
      </c>
      <c r="E208" t="s">
        <v>478</v>
      </c>
      <c r="F208" s="2">
        <v>2198.9499999999998</v>
      </c>
    </row>
    <row r="209" spans="1:7" x14ac:dyDescent="0.25">
      <c r="A209" t="s">
        <v>698</v>
      </c>
      <c r="B209" s="1">
        <v>41389</v>
      </c>
      <c r="C209" t="s">
        <v>1887</v>
      </c>
      <c r="D209">
        <v>1</v>
      </c>
      <c r="E209" t="s">
        <v>478</v>
      </c>
      <c r="F209" s="2">
        <v>1031.2</v>
      </c>
    </row>
    <row r="210" spans="1:7" x14ac:dyDescent="0.25">
      <c r="A210" t="s">
        <v>438</v>
      </c>
      <c r="B210" s="1">
        <v>41394</v>
      </c>
      <c r="C210" t="s">
        <v>1580</v>
      </c>
      <c r="D210">
        <v>1</v>
      </c>
      <c r="E210" t="s">
        <v>332</v>
      </c>
      <c r="F210">
        <v>55.17</v>
      </c>
    </row>
    <row r="211" spans="1:7" x14ac:dyDescent="0.25">
      <c r="A211" t="s">
        <v>450</v>
      </c>
      <c r="B211" s="1">
        <v>41394</v>
      </c>
      <c r="C211" t="s">
        <v>1589</v>
      </c>
      <c r="D211">
        <v>1</v>
      </c>
      <c r="E211" t="s">
        <v>332</v>
      </c>
      <c r="F211">
        <v>55.17</v>
      </c>
    </row>
    <row r="212" spans="1:7" x14ac:dyDescent="0.25">
      <c r="A212" t="s">
        <v>1635</v>
      </c>
      <c r="B212" s="1">
        <v>41394</v>
      </c>
      <c r="C212" t="s">
        <v>1636</v>
      </c>
      <c r="D212">
        <v>1</v>
      </c>
      <c r="E212" t="s">
        <v>332</v>
      </c>
      <c r="F212">
        <v>110.35</v>
      </c>
    </row>
    <row r="213" spans="1:7" x14ac:dyDescent="0.25">
      <c r="A213" t="s">
        <v>1442</v>
      </c>
      <c r="B213" s="1">
        <v>41380</v>
      </c>
      <c r="C213" t="s">
        <v>1443</v>
      </c>
      <c r="D213">
        <v>1</v>
      </c>
      <c r="E213" t="s">
        <v>1444</v>
      </c>
      <c r="F213" s="2">
        <v>37337.43</v>
      </c>
    </row>
    <row r="214" spans="1:7" x14ac:dyDescent="0.25">
      <c r="A214" t="s">
        <v>1447</v>
      </c>
      <c r="B214" s="1">
        <v>41380</v>
      </c>
      <c r="C214" t="s">
        <v>1443</v>
      </c>
      <c r="D214">
        <v>1</v>
      </c>
      <c r="E214" t="s">
        <v>1444</v>
      </c>
      <c r="G214" s="2">
        <v>37337.43</v>
      </c>
    </row>
    <row r="215" spans="1:7" x14ac:dyDescent="0.25">
      <c r="A215" t="s">
        <v>1448</v>
      </c>
      <c r="B215" s="1">
        <v>41380</v>
      </c>
      <c r="C215" t="s">
        <v>1449</v>
      </c>
      <c r="D215">
        <v>1</v>
      </c>
      <c r="E215" t="s">
        <v>1450</v>
      </c>
      <c r="F215" s="2">
        <v>37337.43</v>
      </c>
    </row>
    <row r="216" spans="1:7" x14ac:dyDescent="0.25">
      <c r="A216" t="s">
        <v>1420</v>
      </c>
      <c r="B216" s="1">
        <v>41374</v>
      </c>
      <c r="C216" t="s">
        <v>1421</v>
      </c>
      <c r="D216">
        <v>1</v>
      </c>
      <c r="E216" t="s">
        <v>1422</v>
      </c>
      <c r="F216" s="2">
        <v>37337.43</v>
      </c>
    </row>
    <row r="217" spans="1:7" x14ac:dyDescent="0.25">
      <c r="A217" t="s">
        <v>1441</v>
      </c>
      <c r="B217" s="1">
        <v>41380</v>
      </c>
      <c r="C217" t="s">
        <v>1421</v>
      </c>
      <c r="D217">
        <v>1</v>
      </c>
      <c r="E217" t="s">
        <v>1422</v>
      </c>
      <c r="G217" s="2">
        <v>37337.43</v>
      </c>
    </row>
    <row r="218" spans="1:7" x14ac:dyDescent="0.25">
      <c r="A218" t="s">
        <v>1359</v>
      </c>
      <c r="B218" s="1">
        <v>41365</v>
      </c>
      <c r="C218" t="s">
        <v>975</v>
      </c>
      <c r="D218">
        <v>1</v>
      </c>
      <c r="E218" t="s">
        <v>2</v>
      </c>
      <c r="F218" s="2">
        <v>56443.33</v>
      </c>
    </row>
    <row r="219" spans="1:7" x14ac:dyDescent="0.25">
      <c r="A219" t="s">
        <v>1362</v>
      </c>
      <c r="B219" s="1">
        <v>41365</v>
      </c>
      <c r="C219" t="s">
        <v>1363</v>
      </c>
      <c r="D219">
        <v>1</v>
      </c>
      <c r="E219" t="s">
        <v>2</v>
      </c>
      <c r="F219" s="2">
        <v>31918.74</v>
      </c>
    </row>
    <row r="220" spans="1:7" x14ac:dyDescent="0.25">
      <c r="A220" t="s">
        <v>1364</v>
      </c>
      <c r="B220" s="1">
        <v>41365</v>
      </c>
      <c r="C220" t="s">
        <v>1365</v>
      </c>
      <c r="D220">
        <v>1</v>
      </c>
      <c r="E220" t="s">
        <v>2</v>
      </c>
      <c r="F220" s="2">
        <v>31918.74</v>
      </c>
    </row>
    <row r="221" spans="1:7" x14ac:dyDescent="0.25">
      <c r="A221" t="s">
        <v>1366</v>
      </c>
      <c r="B221" s="1">
        <v>41365</v>
      </c>
      <c r="C221" t="s">
        <v>1367</v>
      </c>
      <c r="D221">
        <v>1</v>
      </c>
      <c r="E221" t="s">
        <v>2</v>
      </c>
      <c r="F221" s="2">
        <v>29896.11</v>
      </c>
    </row>
    <row r="222" spans="1:7" x14ac:dyDescent="0.25">
      <c r="A222" t="s">
        <v>1368</v>
      </c>
      <c r="B222" s="1">
        <v>41365</v>
      </c>
      <c r="C222" t="s">
        <v>1369</v>
      </c>
      <c r="D222">
        <v>1</v>
      </c>
      <c r="E222" t="s">
        <v>2</v>
      </c>
      <c r="F222" s="2">
        <v>49985.38</v>
      </c>
    </row>
    <row r="223" spans="1:7" x14ac:dyDescent="0.25">
      <c r="A223" t="s">
        <v>1370</v>
      </c>
      <c r="B223" s="1">
        <v>41365</v>
      </c>
      <c r="C223" t="s">
        <v>1371</v>
      </c>
      <c r="D223">
        <v>1</v>
      </c>
      <c r="E223" t="s">
        <v>2</v>
      </c>
      <c r="F223" s="2">
        <v>30425.21</v>
      </c>
    </row>
    <row r="224" spans="1:7" x14ac:dyDescent="0.25">
      <c r="A224" t="s">
        <v>1372</v>
      </c>
      <c r="B224" s="1">
        <v>41365</v>
      </c>
      <c r="C224" t="s">
        <v>1373</v>
      </c>
      <c r="D224">
        <v>1</v>
      </c>
      <c r="E224" t="s">
        <v>2</v>
      </c>
      <c r="F224" s="2">
        <v>35299.620000000003</v>
      </c>
    </row>
    <row r="225" spans="1:7" x14ac:dyDescent="0.25">
      <c r="A225" t="s">
        <v>1374</v>
      </c>
      <c r="B225" s="1">
        <v>41365</v>
      </c>
      <c r="C225" t="s">
        <v>1375</v>
      </c>
      <c r="D225">
        <v>1</v>
      </c>
      <c r="E225" t="s">
        <v>2</v>
      </c>
      <c r="F225" s="2">
        <v>30425.21</v>
      </c>
    </row>
    <row r="226" spans="1:7" x14ac:dyDescent="0.25">
      <c r="A226" t="s">
        <v>1376</v>
      </c>
      <c r="B226" s="1">
        <v>41365</v>
      </c>
      <c r="C226" t="s">
        <v>1377</v>
      </c>
      <c r="D226">
        <v>1</v>
      </c>
      <c r="E226" t="s">
        <v>2</v>
      </c>
      <c r="F226" s="2">
        <v>35299.620000000003</v>
      </c>
    </row>
    <row r="227" spans="1:7" x14ac:dyDescent="0.25">
      <c r="A227" t="s">
        <v>1378</v>
      </c>
      <c r="B227" s="1">
        <v>41365</v>
      </c>
      <c r="C227" t="s">
        <v>980</v>
      </c>
      <c r="D227">
        <v>1</v>
      </c>
      <c r="E227" t="s">
        <v>2</v>
      </c>
      <c r="F227" s="2">
        <v>35299.620000000003</v>
      </c>
    </row>
    <row r="228" spans="1:7" x14ac:dyDescent="0.25">
      <c r="A228" t="s">
        <v>1379</v>
      </c>
      <c r="B228" s="1">
        <v>41365</v>
      </c>
      <c r="C228" t="s">
        <v>1380</v>
      </c>
      <c r="D228">
        <v>1</v>
      </c>
      <c r="E228" t="s">
        <v>2</v>
      </c>
      <c r="F228" s="2">
        <v>35299.620000000003</v>
      </c>
    </row>
    <row r="229" spans="1:7" x14ac:dyDescent="0.25">
      <c r="A229" t="s">
        <v>1381</v>
      </c>
      <c r="B229" s="1">
        <v>41365</v>
      </c>
      <c r="C229" t="s">
        <v>977</v>
      </c>
      <c r="D229">
        <v>1</v>
      </c>
      <c r="E229" t="s">
        <v>2</v>
      </c>
      <c r="F229" s="2">
        <v>56443.41</v>
      </c>
    </row>
    <row r="230" spans="1:7" x14ac:dyDescent="0.25">
      <c r="A230" t="s">
        <v>1382</v>
      </c>
      <c r="B230" s="1">
        <v>41365</v>
      </c>
      <c r="C230" t="s">
        <v>980</v>
      </c>
      <c r="D230">
        <v>1</v>
      </c>
      <c r="E230" t="s">
        <v>2</v>
      </c>
      <c r="G230" s="2">
        <v>35299.620000000003</v>
      </c>
    </row>
    <row r="231" spans="1:7" x14ac:dyDescent="0.25">
      <c r="A231" t="s">
        <v>1384</v>
      </c>
      <c r="B231" s="1">
        <v>41365</v>
      </c>
      <c r="C231" t="s">
        <v>980</v>
      </c>
      <c r="D231">
        <v>1</v>
      </c>
      <c r="E231" t="s">
        <v>2</v>
      </c>
      <c r="F231" s="2">
        <v>35299.620000000003</v>
      </c>
    </row>
    <row r="232" spans="1:7" x14ac:dyDescent="0.25">
      <c r="A232" t="s">
        <v>1387</v>
      </c>
      <c r="B232" s="1">
        <v>41365</v>
      </c>
      <c r="C232" t="s">
        <v>1388</v>
      </c>
      <c r="D232">
        <v>1</v>
      </c>
      <c r="E232" t="s">
        <v>2</v>
      </c>
      <c r="F232" s="2">
        <v>41116.449999999997</v>
      </c>
    </row>
    <row r="233" spans="1:7" x14ac:dyDescent="0.25">
      <c r="A233" t="s">
        <v>1389</v>
      </c>
      <c r="B233" s="1">
        <v>41365</v>
      </c>
      <c r="C233" t="s">
        <v>1390</v>
      </c>
      <c r="D233">
        <v>1</v>
      </c>
      <c r="E233" t="s">
        <v>2</v>
      </c>
      <c r="G233" s="2">
        <v>40254.949999999997</v>
      </c>
    </row>
    <row r="234" spans="1:7" x14ac:dyDescent="0.25">
      <c r="A234" t="s">
        <v>1391</v>
      </c>
      <c r="B234" s="1">
        <v>41365</v>
      </c>
      <c r="C234" t="s">
        <v>1392</v>
      </c>
      <c r="D234">
        <v>1</v>
      </c>
      <c r="E234" t="s">
        <v>2</v>
      </c>
      <c r="G234" s="2">
        <v>45438.37</v>
      </c>
    </row>
    <row r="235" spans="1:7" x14ac:dyDescent="0.25">
      <c r="A235" t="s">
        <v>1393</v>
      </c>
      <c r="B235" s="1">
        <v>41365</v>
      </c>
      <c r="C235" t="s">
        <v>1394</v>
      </c>
      <c r="D235">
        <v>1</v>
      </c>
      <c r="E235" t="s">
        <v>2</v>
      </c>
      <c r="G235" s="2">
        <v>37586.15</v>
      </c>
    </row>
    <row r="236" spans="1:7" x14ac:dyDescent="0.25">
      <c r="A236" t="s">
        <v>1395</v>
      </c>
      <c r="B236" s="1">
        <v>41365</v>
      </c>
      <c r="C236" t="s">
        <v>1394</v>
      </c>
      <c r="D236">
        <v>1</v>
      </c>
      <c r="E236" t="s">
        <v>2</v>
      </c>
      <c r="F236" s="2">
        <v>37586.15</v>
      </c>
    </row>
    <row r="237" spans="1:7" x14ac:dyDescent="0.25">
      <c r="A237" t="s">
        <v>1396</v>
      </c>
      <c r="B237" s="1">
        <v>41365</v>
      </c>
      <c r="C237" t="s">
        <v>1397</v>
      </c>
      <c r="D237">
        <v>1</v>
      </c>
      <c r="E237" t="s">
        <v>2</v>
      </c>
      <c r="F237" s="2">
        <v>45438.37</v>
      </c>
    </row>
    <row r="238" spans="1:7" x14ac:dyDescent="0.25">
      <c r="A238" t="s">
        <v>1426</v>
      </c>
      <c r="B238" s="1">
        <v>41377</v>
      </c>
      <c r="C238" t="s">
        <v>1427</v>
      </c>
      <c r="D238">
        <v>1</v>
      </c>
      <c r="E238" t="s">
        <v>2</v>
      </c>
      <c r="F238" s="2">
        <v>56443.41</v>
      </c>
    </row>
    <row r="239" spans="1:7" x14ac:dyDescent="0.25">
      <c r="A239" t="s">
        <v>1437</v>
      </c>
      <c r="B239" s="1">
        <v>41380</v>
      </c>
      <c r="C239" t="s">
        <v>1438</v>
      </c>
      <c r="D239">
        <v>1</v>
      </c>
      <c r="E239" t="s">
        <v>2</v>
      </c>
      <c r="F239" s="2">
        <v>56443.41</v>
      </c>
    </row>
    <row r="240" spans="1:7" x14ac:dyDescent="0.25">
      <c r="A240" t="s">
        <v>1439</v>
      </c>
      <c r="B240" s="1">
        <v>41380</v>
      </c>
      <c r="C240" t="s">
        <v>1440</v>
      </c>
      <c r="D240">
        <v>1</v>
      </c>
      <c r="E240" t="s">
        <v>2</v>
      </c>
      <c r="F240" s="2">
        <v>47881.98</v>
      </c>
    </row>
    <row r="241" spans="1:7" x14ac:dyDescent="0.25">
      <c r="A241" t="s">
        <v>1445</v>
      </c>
      <c r="B241" s="1">
        <v>41380</v>
      </c>
      <c r="C241" t="s">
        <v>1446</v>
      </c>
      <c r="D241">
        <v>1</v>
      </c>
      <c r="E241" t="s">
        <v>2</v>
      </c>
      <c r="F241" s="2">
        <v>44440.29</v>
      </c>
    </row>
    <row r="242" spans="1:7" x14ac:dyDescent="0.25">
      <c r="A242" t="s">
        <v>1451</v>
      </c>
      <c r="B242" s="1">
        <v>41380</v>
      </c>
      <c r="C242" t="s">
        <v>1452</v>
      </c>
      <c r="D242">
        <v>1</v>
      </c>
      <c r="E242" t="s">
        <v>2</v>
      </c>
      <c r="F242" s="2">
        <v>45904.73</v>
      </c>
    </row>
    <row r="243" spans="1:7" x14ac:dyDescent="0.25">
      <c r="A243" t="s">
        <v>1453</v>
      </c>
      <c r="B243" s="1">
        <v>41380</v>
      </c>
      <c r="C243" t="s">
        <v>1454</v>
      </c>
      <c r="D243">
        <v>1</v>
      </c>
      <c r="E243" t="s">
        <v>2</v>
      </c>
      <c r="F243" s="2">
        <v>40630.93</v>
      </c>
    </row>
    <row r="244" spans="1:7" x14ac:dyDescent="0.25">
      <c r="A244" t="s">
        <v>77</v>
      </c>
      <c r="B244" s="1">
        <v>41381</v>
      </c>
      <c r="C244" t="s">
        <v>1455</v>
      </c>
      <c r="D244">
        <v>1</v>
      </c>
      <c r="E244" t="s">
        <v>2</v>
      </c>
      <c r="F244" s="2">
        <v>56443.41</v>
      </c>
    </row>
    <row r="245" spans="1:7" x14ac:dyDescent="0.25">
      <c r="A245" t="s">
        <v>1456</v>
      </c>
      <c r="B245" s="1">
        <v>41381</v>
      </c>
      <c r="C245" t="s">
        <v>1457</v>
      </c>
      <c r="D245">
        <v>1</v>
      </c>
      <c r="E245" t="s">
        <v>2</v>
      </c>
      <c r="F245" s="2">
        <v>49532.47</v>
      </c>
    </row>
    <row r="246" spans="1:7" x14ac:dyDescent="0.25">
      <c r="A246" t="s">
        <v>1462</v>
      </c>
      <c r="B246" s="1">
        <v>41382</v>
      </c>
      <c r="C246" t="s">
        <v>1463</v>
      </c>
      <c r="D246">
        <v>1</v>
      </c>
      <c r="E246" t="s">
        <v>2</v>
      </c>
      <c r="F246" s="2">
        <v>29365.31</v>
      </c>
    </row>
    <row r="247" spans="1:7" x14ac:dyDescent="0.25">
      <c r="A247" t="s">
        <v>103</v>
      </c>
      <c r="B247" s="1">
        <v>41382</v>
      </c>
      <c r="C247" t="s">
        <v>1464</v>
      </c>
      <c r="D247">
        <v>1</v>
      </c>
      <c r="E247" t="s">
        <v>2</v>
      </c>
      <c r="F247" s="2">
        <v>26863.5</v>
      </c>
    </row>
    <row r="248" spans="1:7" x14ac:dyDescent="0.25">
      <c r="A248" t="s">
        <v>1465</v>
      </c>
      <c r="B248" s="1">
        <v>41382</v>
      </c>
      <c r="C248" t="s">
        <v>1466</v>
      </c>
      <c r="D248">
        <v>1</v>
      </c>
      <c r="E248" t="s">
        <v>2</v>
      </c>
      <c r="F248" s="2">
        <v>26863.5</v>
      </c>
    </row>
    <row r="249" spans="1:7" x14ac:dyDescent="0.25">
      <c r="A249" t="s">
        <v>1467</v>
      </c>
      <c r="B249" s="1">
        <v>41382</v>
      </c>
      <c r="C249" t="s">
        <v>1468</v>
      </c>
      <c r="D249">
        <v>1</v>
      </c>
      <c r="E249" t="s">
        <v>2</v>
      </c>
      <c r="F249" s="2">
        <v>49269</v>
      </c>
    </row>
    <row r="250" spans="1:7" x14ac:dyDescent="0.25">
      <c r="A250" t="s">
        <v>1469</v>
      </c>
      <c r="B250" s="1">
        <v>41382</v>
      </c>
      <c r="C250" t="s">
        <v>1470</v>
      </c>
      <c r="D250">
        <v>1</v>
      </c>
      <c r="E250" t="s">
        <v>2</v>
      </c>
      <c r="F250" s="2">
        <v>49269</v>
      </c>
    </row>
    <row r="251" spans="1:7" x14ac:dyDescent="0.25">
      <c r="A251" t="s">
        <v>1471</v>
      </c>
      <c r="B251" s="1">
        <v>41382</v>
      </c>
      <c r="C251" t="s">
        <v>1472</v>
      </c>
      <c r="D251">
        <v>1</v>
      </c>
      <c r="E251" t="s">
        <v>2</v>
      </c>
      <c r="F251" s="2">
        <v>28785.93</v>
      </c>
    </row>
    <row r="252" spans="1:7" x14ac:dyDescent="0.25">
      <c r="A252" t="s">
        <v>1473</v>
      </c>
      <c r="B252" s="1">
        <v>41382</v>
      </c>
      <c r="C252" t="s">
        <v>1474</v>
      </c>
      <c r="D252">
        <v>1</v>
      </c>
      <c r="E252" t="s">
        <v>2</v>
      </c>
      <c r="F252" s="2">
        <v>35299.620000000003</v>
      </c>
    </row>
    <row r="253" spans="1:7" x14ac:dyDescent="0.25">
      <c r="A253" t="s">
        <v>1475</v>
      </c>
      <c r="B253" s="1">
        <v>41382</v>
      </c>
      <c r="C253" t="s">
        <v>1476</v>
      </c>
      <c r="D253">
        <v>1</v>
      </c>
      <c r="E253" t="s">
        <v>2</v>
      </c>
      <c r="F253" s="2">
        <v>35299.620000000003</v>
      </c>
    </row>
    <row r="254" spans="1:7" x14ac:dyDescent="0.25">
      <c r="A254" t="s">
        <v>1477</v>
      </c>
      <c r="B254" s="1">
        <v>41382</v>
      </c>
      <c r="C254" t="s">
        <v>1478</v>
      </c>
      <c r="D254">
        <v>1</v>
      </c>
      <c r="E254" t="s">
        <v>2</v>
      </c>
      <c r="F254" s="2">
        <v>33874.43</v>
      </c>
    </row>
    <row r="255" spans="1:7" x14ac:dyDescent="0.25">
      <c r="A255" t="s">
        <v>1479</v>
      </c>
      <c r="B255" s="1">
        <v>41382</v>
      </c>
      <c r="C255" t="s">
        <v>1480</v>
      </c>
      <c r="D255">
        <v>1</v>
      </c>
      <c r="E255" t="s">
        <v>2</v>
      </c>
      <c r="F255" s="2">
        <v>33874.43</v>
      </c>
    </row>
    <row r="256" spans="1:7" x14ac:dyDescent="0.25">
      <c r="A256" t="s">
        <v>1481</v>
      </c>
      <c r="B256" s="1">
        <v>41382</v>
      </c>
      <c r="C256" t="s">
        <v>74</v>
      </c>
      <c r="D256">
        <v>1</v>
      </c>
      <c r="E256" t="s">
        <v>2</v>
      </c>
      <c r="G256" s="2">
        <v>25671.78</v>
      </c>
    </row>
    <row r="257" spans="1:7" x14ac:dyDescent="0.25">
      <c r="A257" t="s">
        <v>1485</v>
      </c>
      <c r="B257" s="1">
        <v>41386</v>
      </c>
      <c r="C257" t="s">
        <v>1486</v>
      </c>
      <c r="D257">
        <v>1</v>
      </c>
      <c r="E257" t="s">
        <v>2</v>
      </c>
      <c r="F257" s="2">
        <v>45904.73</v>
      </c>
    </row>
    <row r="258" spans="1:7" x14ac:dyDescent="0.25">
      <c r="A258" t="s">
        <v>1490</v>
      </c>
      <c r="B258" s="1">
        <v>41386</v>
      </c>
      <c r="C258" t="s">
        <v>1491</v>
      </c>
      <c r="D258">
        <v>1</v>
      </c>
      <c r="E258" t="s">
        <v>2</v>
      </c>
      <c r="F258" s="2">
        <v>44440.29</v>
      </c>
    </row>
    <row r="259" spans="1:7" x14ac:dyDescent="0.25">
      <c r="A259" t="s">
        <v>1492</v>
      </c>
      <c r="B259" s="1">
        <v>41386</v>
      </c>
      <c r="C259" t="s">
        <v>72</v>
      </c>
      <c r="D259">
        <v>1</v>
      </c>
      <c r="E259" t="s">
        <v>2</v>
      </c>
      <c r="G259" s="2">
        <v>40630.93</v>
      </c>
    </row>
    <row r="260" spans="1:7" x14ac:dyDescent="0.25">
      <c r="A260" t="s">
        <v>873</v>
      </c>
      <c r="B260" s="1">
        <v>41386</v>
      </c>
      <c r="C260" t="s">
        <v>1493</v>
      </c>
      <c r="D260">
        <v>1</v>
      </c>
      <c r="E260" t="s">
        <v>2</v>
      </c>
      <c r="F260" s="2">
        <v>26863.5</v>
      </c>
    </row>
    <row r="261" spans="1:7" x14ac:dyDescent="0.25">
      <c r="A261" t="s">
        <v>919</v>
      </c>
      <c r="B261" s="1">
        <v>41391</v>
      </c>
      <c r="C261" t="s">
        <v>1499</v>
      </c>
      <c r="D261">
        <v>1</v>
      </c>
      <c r="E261" t="s">
        <v>2</v>
      </c>
      <c r="F261" s="2">
        <v>44440.29</v>
      </c>
    </row>
    <row r="262" spans="1:7" x14ac:dyDescent="0.25">
      <c r="A262" t="s">
        <v>1511</v>
      </c>
      <c r="B262" s="1">
        <v>41393</v>
      </c>
      <c r="C262" t="s">
        <v>1512</v>
      </c>
      <c r="D262">
        <v>1</v>
      </c>
      <c r="E262" t="s">
        <v>2</v>
      </c>
      <c r="F262" s="2">
        <v>29209.71</v>
      </c>
    </row>
    <row r="263" spans="1:7" x14ac:dyDescent="0.25">
      <c r="A263" t="s">
        <v>1513</v>
      </c>
      <c r="B263" s="1">
        <v>41393</v>
      </c>
      <c r="C263" t="s">
        <v>1514</v>
      </c>
      <c r="D263">
        <v>1</v>
      </c>
      <c r="E263" t="s">
        <v>2</v>
      </c>
      <c r="F263" s="2">
        <v>33874.43</v>
      </c>
    </row>
    <row r="264" spans="1:7" x14ac:dyDescent="0.25">
      <c r="A264" t="s">
        <v>1515</v>
      </c>
      <c r="B264" s="1">
        <v>41393</v>
      </c>
      <c r="C264" t="s">
        <v>1516</v>
      </c>
      <c r="D264">
        <v>1</v>
      </c>
      <c r="E264" t="s">
        <v>2</v>
      </c>
      <c r="F264" s="2">
        <v>44440.29</v>
      </c>
    </row>
    <row r="265" spans="1:7" x14ac:dyDescent="0.25">
      <c r="A265" t="s">
        <v>1517</v>
      </c>
      <c r="B265" s="1">
        <v>41393</v>
      </c>
      <c r="C265" t="s">
        <v>1518</v>
      </c>
      <c r="D265">
        <v>1</v>
      </c>
      <c r="E265" t="s">
        <v>2</v>
      </c>
      <c r="F265" s="2">
        <v>33874.43</v>
      </c>
    </row>
    <row r="266" spans="1:7" x14ac:dyDescent="0.25">
      <c r="A266" t="s">
        <v>1519</v>
      </c>
      <c r="B266" s="1">
        <v>41393</v>
      </c>
      <c r="C266" t="s">
        <v>1520</v>
      </c>
      <c r="D266">
        <v>1</v>
      </c>
      <c r="E266" t="s">
        <v>2</v>
      </c>
      <c r="F266" s="2">
        <v>33874.43</v>
      </c>
    </row>
    <row r="267" spans="1:7" x14ac:dyDescent="0.25">
      <c r="A267" t="s">
        <v>1521</v>
      </c>
      <c r="B267" s="1">
        <v>41393</v>
      </c>
      <c r="C267" t="s">
        <v>1522</v>
      </c>
      <c r="D267">
        <v>1</v>
      </c>
      <c r="E267" t="s">
        <v>2</v>
      </c>
      <c r="F267" s="2">
        <v>33874.43</v>
      </c>
    </row>
    <row r="268" spans="1:7" x14ac:dyDescent="0.25">
      <c r="A268" t="s">
        <v>1523</v>
      </c>
      <c r="B268" s="1">
        <v>41393</v>
      </c>
      <c r="C268" t="s">
        <v>1524</v>
      </c>
      <c r="D268">
        <v>1</v>
      </c>
      <c r="E268" t="s">
        <v>2</v>
      </c>
      <c r="F268" s="2">
        <v>33874.43</v>
      </c>
    </row>
    <row r="269" spans="1:7" x14ac:dyDescent="0.25">
      <c r="A269" t="s">
        <v>1525</v>
      </c>
      <c r="B269" s="1">
        <v>41393</v>
      </c>
      <c r="C269" t="s">
        <v>1526</v>
      </c>
      <c r="D269">
        <v>1</v>
      </c>
      <c r="E269" t="s">
        <v>2</v>
      </c>
      <c r="F269" s="2">
        <v>49532.47</v>
      </c>
    </row>
    <row r="270" spans="1:7" x14ac:dyDescent="0.25">
      <c r="A270" t="s">
        <v>1527</v>
      </c>
      <c r="B270" s="1">
        <v>41393</v>
      </c>
      <c r="C270" t="s">
        <v>1528</v>
      </c>
      <c r="D270">
        <v>1</v>
      </c>
      <c r="E270" t="s">
        <v>2</v>
      </c>
      <c r="F270" s="2">
        <v>56443.41</v>
      </c>
    </row>
    <row r="271" spans="1:7" x14ac:dyDescent="0.25">
      <c r="A271" t="s">
        <v>1529</v>
      </c>
      <c r="B271" s="1">
        <v>41393</v>
      </c>
      <c r="C271" t="s">
        <v>1530</v>
      </c>
      <c r="D271">
        <v>1</v>
      </c>
      <c r="E271" t="s">
        <v>2</v>
      </c>
      <c r="F271" s="2">
        <v>45904.73</v>
      </c>
    </row>
    <row r="272" spans="1:7" x14ac:dyDescent="0.25">
      <c r="A272" t="s">
        <v>972</v>
      </c>
      <c r="B272" s="1">
        <v>41394</v>
      </c>
      <c r="C272" t="s">
        <v>1454</v>
      </c>
      <c r="D272">
        <v>1</v>
      </c>
      <c r="E272" t="s">
        <v>2</v>
      </c>
      <c r="G272" s="2">
        <v>40630.93</v>
      </c>
    </row>
    <row r="273" spans="1:6" x14ac:dyDescent="0.25">
      <c r="A273" t="s">
        <v>974</v>
      </c>
      <c r="B273" s="1">
        <v>41394</v>
      </c>
      <c r="C273" t="s">
        <v>1543</v>
      </c>
      <c r="D273">
        <v>1</v>
      </c>
      <c r="E273" t="s">
        <v>2</v>
      </c>
      <c r="F273" s="2">
        <v>40630.93</v>
      </c>
    </row>
    <row r="274" spans="1:6" x14ac:dyDescent="0.25">
      <c r="A274" t="s">
        <v>1067</v>
      </c>
      <c r="B274" s="1">
        <v>41394</v>
      </c>
      <c r="C274" t="s">
        <v>1546</v>
      </c>
      <c r="D274">
        <v>1</v>
      </c>
      <c r="E274" t="s">
        <v>2</v>
      </c>
      <c r="F274" s="2">
        <v>26863.5</v>
      </c>
    </row>
    <row r="275" spans="1:6" x14ac:dyDescent="0.25">
      <c r="A275" t="s">
        <v>1547</v>
      </c>
      <c r="B275" s="1">
        <v>41394</v>
      </c>
      <c r="C275" t="s">
        <v>1548</v>
      </c>
      <c r="D275">
        <v>1</v>
      </c>
      <c r="E275" t="s">
        <v>2</v>
      </c>
      <c r="F275" s="2">
        <v>26863.5</v>
      </c>
    </row>
    <row r="276" spans="1:6" x14ac:dyDescent="0.25">
      <c r="A276" t="s">
        <v>1549</v>
      </c>
      <c r="B276" s="1">
        <v>41394</v>
      </c>
      <c r="C276" t="s">
        <v>1550</v>
      </c>
      <c r="D276">
        <v>1</v>
      </c>
      <c r="E276" t="s">
        <v>2</v>
      </c>
      <c r="F276" s="2">
        <v>26863.5</v>
      </c>
    </row>
    <row r="277" spans="1:6" x14ac:dyDescent="0.25">
      <c r="A277" t="s">
        <v>1205</v>
      </c>
      <c r="B277" s="1">
        <v>41373</v>
      </c>
      <c r="C277" t="s">
        <v>1814</v>
      </c>
      <c r="D277">
        <v>1</v>
      </c>
      <c r="E277" t="s">
        <v>2</v>
      </c>
      <c r="F277" s="2">
        <v>68874.03</v>
      </c>
    </row>
    <row r="278" spans="1:6" x14ac:dyDescent="0.25">
      <c r="A278" t="s">
        <v>1703</v>
      </c>
      <c r="B278" s="1">
        <v>41394</v>
      </c>
      <c r="C278" t="s">
        <v>1704</v>
      </c>
      <c r="D278">
        <v>1</v>
      </c>
      <c r="E278" t="s">
        <v>1705</v>
      </c>
      <c r="F278" s="8">
        <v>78.91</v>
      </c>
    </row>
    <row r="279" spans="1:6" x14ac:dyDescent="0.25">
      <c r="A279" t="s">
        <v>1727</v>
      </c>
      <c r="B279" s="1">
        <v>41394</v>
      </c>
      <c r="C279" t="s">
        <v>1728</v>
      </c>
      <c r="D279">
        <v>1</v>
      </c>
      <c r="E279" t="s">
        <v>1729</v>
      </c>
      <c r="F279" s="8">
        <v>52.14</v>
      </c>
    </row>
    <row r="280" spans="1:6" x14ac:dyDescent="0.25">
      <c r="A280" t="s">
        <v>1718</v>
      </c>
      <c r="B280" s="1">
        <v>41394</v>
      </c>
      <c r="C280" t="s">
        <v>1719</v>
      </c>
      <c r="D280">
        <v>1</v>
      </c>
      <c r="E280" t="s">
        <v>1720</v>
      </c>
      <c r="F280" s="8">
        <v>289.72000000000003</v>
      </c>
    </row>
    <row r="281" spans="1:6" x14ac:dyDescent="0.25">
      <c r="A281" t="s">
        <v>1733</v>
      </c>
      <c r="B281" s="1">
        <v>41394</v>
      </c>
      <c r="C281" t="s">
        <v>1734</v>
      </c>
      <c r="D281">
        <v>1</v>
      </c>
      <c r="E281" t="s">
        <v>1735</v>
      </c>
      <c r="F281" s="8">
        <v>289.72000000000003</v>
      </c>
    </row>
    <row r="282" spans="1:6" x14ac:dyDescent="0.25">
      <c r="A282" t="s">
        <v>1715</v>
      </c>
      <c r="B282" s="1">
        <v>41394</v>
      </c>
      <c r="C282" t="s">
        <v>1716</v>
      </c>
      <c r="D282">
        <v>1</v>
      </c>
      <c r="E282" t="s">
        <v>1717</v>
      </c>
      <c r="F282" s="8">
        <v>122.76</v>
      </c>
    </row>
    <row r="283" spans="1:6" x14ac:dyDescent="0.25">
      <c r="A283" t="s">
        <v>1739</v>
      </c>
      <c r="B283" s="1">
        <v>41394</v>
      </c>
      <c r="C283" t="s">
        <v>1740</v>
      </c>
      <c r="D283">
        <v>1</v>
      </c>
      <c r="E283" t="s">
        <v>1741</v>
      </c>
      <c r="F283" s="8">
        <v>79.930000000000007</v>
      </c>
    </row>
    <row r="284" spans="1:6" x14ac:dyDescent="0.25">
      <c r="A284" t="s">
        <v>462</v>
      </c>
      <c r="B284" s="1">
        <v>41394</v>
      </c>
      <c r="C284" t="s">
        <v>1600</v>
      </c>
      <c r="D284">
        <v>1</v>
      </c>
      <c r="E284" t="s">
        <v>1601</v>
      </c>
      <c r="F284" s="8">
        <v>86.9</v>
      </c>
    </row>
    <row r="285" spans="1:6" x14ac:dyDescent="0.25">
      <c r="A285" t="s">
        <v>1742</v>
      </c>
      <c r="B285" s="1">
        <v>41394</v>
      </c>
      <c r="C285" t="s">
        <v>1743</v>
      </c>
      <c r="D285">
        <v>1</v>
      </c>
      <c r="E285" t="s">
        <v>1079</v>
      </c>
      <c r="F285" s="8">
        <v>27.59</v>
      </c>
    </row>
    <row r="286" spans="1:6" x14ac:dyDescent="0.25">
      <c r="A286" t="s">
        <v>1607</v>
      </c>
      <c r="B286" s="1">
        <v>41394</v>
      </c>
      <c r="C286" t="s">
        <v>1608</v>
      </c>
      <c r="D286">
        <v>1</v>
      </c>
      <c r="E286" t="s">
        <v>1609</v>
      </c>
      <c r="F286" s="8">
        <v>221.79</v>
      </c>
    </row>
    <row r="287" spans="1:6" x14ac:dyDescent="0.25">
      <c r="A287" t="s">
        <v>468</v>
      </c>
      <c r="B287" s="1">
        <v>41394</v>
      </c>
      <c r="C287" t="s">
        <v>1605</v>
      </c>
      <c r="D287">
        <v>1</v>
      </c>
      <c r="E287" t="s">
        <v>1606</v>
      </c>
      <c r="F287" s="8">
        <v>482.18</v>
      </c>
    </row>
    <row r="288" spans="1:6" x14ac:dyDescent="0.25">
      <c r="A288" t="s">
        <v>456</v>
      </c>
      <c r="B288" s="1">
        <v>41394</v>
      </c>
      <c r="C288" t="s">
        <v>1593</v>
      </c>
      <c r="D288">
        <v>1</v>
      </c>
      <c r="E288" t="s">
        <v>1594</v>
      </c>
      <c r="F288" s="8">
        <v>244.61</v>
      </c>
    </row>
    <row r="289" spans="1:6" x14ac:dyDescent="0.25">
      <c r="A289" t="s">
        <v>1612</v>
      </c>
      <c r="B289" s="1">
        <v>41394</v>
      </c>
      <c r="C289" t="s">
        <v>1613</v>
      </c>
      <c r="D289">
        <v>1</v>
      </c>
      <c r="E289" t="s">
        <v>1614</v>
      </c>
      <c r="F289" s="8">
        <v>58.62</v>
      </c>
    </row>
    <row r="290" spans="1:6" x14ac:dyDescent="0.25">
      <c r="A290" t="s">
        <v>1615</v>
      </c>
      <c r="B290" s="1">
        <v>41394</v>
      </c>
      <c r="C290" t="s">
        <v>1616</v>
      </c>
      <c r="D290">
        <v>1</v>
      </c>
      <c r="E290" t="s">
        <v>1617</v>
      </c>
      <c r="F290" s="8">
        <v>223.04</v>
      </c>
    </row>
    <row r="291" spans="1:6" x14ac:dyDescent="0.25">
      <c r="A291" t="s">
        <v>1747</v>
      </c>
      <c r="B291" s="1">
        <v>41394</v>
      </c>
      <c r="C291" t="s">
        <v>1748</v>
      </c>
      <c r="D291">
        <v>1</v>
      </c>
      <c r="E291" t="s">
        <v>1749</v>
      </c>
      <c r="F291" s="8">
        <v>46.9</v>
      </c>
    </row>
    <row r="292" spans="1:6" x14ac:dyDescent="0.25">
      <c r="A292" t="s">
        <v>1709</v>
      </c>
      <c r="B292" s="1">
        <v>41394</v>
      </c>
      <c r="C292" t="s">
        <v>1710</v>
      </c>
      <c r="D292">
        <v>1</v>
      </c>
      <c r="E292" t="s">
        <v>1711</v>
      </c>
      <c r="F292" s="8">
        <v>83.17</v>
      </c>
    </row>
    <row r="293" spans="1:6" x14ac:dyDescent="0.25">
      <c r="A293" t="s">
        <v>1750</v>
      </c>
      <c r="B293" s="1">
        <v>41394</v>
      </c>
      <c r="C293" t="s">
        <v>1751</v>
      </c>
      <c r="D293">
        <v>1</v>
      </c>
      <c r="E293" t="s">
        <v>1752</v>
      </c>
      <c r="F293" s="8">
        <v>349.66</v>
      </c>
    </row>
    <row r="294" spans="1:6" x14ac:dyDescent="0.25">
      <c r="A294" t="s">
        <v>1706</v>
      </c>
      <c r="B294" s="1">
        <v>41394</v>
      </c>
      <c r="C294" t="s">
        <v>1707</v>
      </c>
      <c r="D294">
        <v>1</v>
      </c>
      <c r="E294" t="s">
        <v>1708</v>
      </c>
      <c r="F294" s="8">
        <v>78.069999999999993</v>
      </c>
    </row>
    <row r="295" spans="1:6" x14ac:dyDescent="0.25">
      <c r="A295" t="s">
        <v>1744</v>
      </c>
      <c r="B295" s="1">
        <v>41394</v>
      </c>
      <c r="C295" t="s">
        <v>1745</v>
      </c>
      <c r="D295">
        <v>1</v>
      </c>
      <c r="E295" t="s">
        <v>1746</v>
      </c>
      <c r="F295" s="8">
        <v>236.31</v>
      </c>
    </row>
    <row r="296" spans="1:6" x14ac:dyDescent="0.25">
      <c r="A296" t="s">
        <v>459</v>
      </c>
      <c r="B296" s="1">
        <v>41394</v>
      </c>
      <c r="C296" t="s">
        <v>1595</v>
      </c>
      <c r="D296">
        <v>1</v>
      </c>
      <c r="E296" t="s">
        <v>1596</v>
      </c>
      <c r="F296">
        <v>8.9700000000000006</v>
      </c>
    </row>
    <row r="297" spans="1:6" x14ac:dyDescent="0.25">
      <c r="A297" t="s">
        <v>1712</v>
      </c>
      <c r="B297" s="1">
        <v>41394</v>
      </c>
      <c r="C297" t="s">
        <v>1713</v>
      </c>
      <c r="D297">
        <v>1</v>
      </c>
      <c r="E297" t="s">
        <v>1714</v>
      </c>
      <c r="F297" s="8">
        <v>106.9</v>
      </c>
    </row>
    <row r="298" spans="1:6" x14ac:dyDescent="0.25">
      <c r="A298" t="s">
        <v>1602</v>
      </c>
      <c r="B298" s="1">
        <v>41394</v>
      </c>
      <c r="C298" t="s">
        <v>1603</v>
      </c>
      <c r="D298">
        <v>1</v>
      </c>
      <c r="E298" t="s">
        <v>1604</v>
      </c>
      <c r="F298" s="8">
        <v>304.83</v>
      </c>
    </row>
    <row r="299" spans="1:6" x14ac:dyDescent="0.25">
      <c r="A299" t="s">
        <v>1730</v>
      </c>
      <c r="B299" s="1">
        <v>41394</v>
      </c>
      <c r="C299" t="s">
        <v>1731</v>
      </c>
      <c r="D299">
        <v>1</v>
      </c>
      <c r="E299" t="s">
        <v>1732</v>
      </c>
      <c r="F299" s="8">
        <v>290.10000000000002</v>
      </c>
    </row>
    <row r="300" spans="1:6" x14ac:dyDescent="0.25">
      <c r="A300" t="s">
        <v>1535</v>
      </c>
      <c r="B300" s="1">
        <v>41394</v>
      </c>
      <c r="C300" t="s">
        <v>1536</v>
      </c>
      <c r="D300">
        <v>1</v>
      </c>
      <c r="E300" t="s">
        <v>1537</v>
      </c>
      <c r="F300" s="2">
        <v>44440.29</v>
      </c>
    </row>
    <row r="301" spans="1:6" x14ac:dyDescent="0.25">
      <c r="A301" t="s">
        <v>1428</v>
      </c>
      <c r="B301" s="1">
        <v>41379</v>
      </c>
      <c r="C301" t="s">
        <v>284</v>
      </c>
      <c r="D301">
        <v>1</v>
      </c>
      <c r="E301" t="s">
        <v>1429</v>
      </c>
      <c r="F301">
        <v>52.13</v>
      </c>
    </row>
    <row r="302" spans="1:6" x14ac:dyDescent="0.25">
      <c r="A302" t="s">
        <v>1571</v>
      </c>
      <c r="B302" s="1">
        <v>41394</v>
      </c>
      <c r="C302" t="s">
        <v>284</v>
      </c>
      <c r="D302">
        <v>1</v>
      </c>
      <c r="E302" t="s">
        <v>1572</v>
      </c>
      <c r="F302">
        <v>14.07</v>
      </c>
    </row>
    <row r="303" spans="1:6" x14ac:dyDescent="0.25">
      <c r="A303" t="s">
        <v>1571</v>
      </c>
      <c r="B303" s="1">
        <v>41394</v>
      </c>
      <c r="C303" t="s">
        <v>284</v>
      </c>
      <c r="D303">
        <v>1</v>
      </c>
      <c r="E303" t="s">
        <v>1572</v>
      </c>
      <c r="F303">
        <v>20</v>
      </c>
    </row>
    <row r="304" spans="1:6" x14ac:dyDescent="0.25">
      <c r="A304" t="s">
        <v>1571</v>
      </c>
      <c r="B304" s="1">
        <v>41394</v>
      </c>
      <c r="C304" t="s">
        <v>284</v>
      </c>
      <c r="D304">
        <v>1</v>
      </c>
      <c r="E304" t="s">
        <v>1572</v>
      </c>
      <c r="F304" s="2">
        <v>1229.98</v>
      </c>
    </row>
    <row r="305" spans="1:6" x14ac:dyDescent="0.25">
      <c r="A305" t="s">
        <v>1695</v>
      </c>
      <c r="B305" s="1">
        <v>41394</v>
      </c>
      <c r="C305" t="s">
        <v>1696</v>
      </c>
      <c r="D305">
        <v>1</v>
      </c>
      <c r="E305" t="s">
        <v>1697</v>
      </c>
      <c r="F305" s="8">
        <v>208.41</v>
      </c>
    </row>
    <row r="306" spans="1:6" x14ac:dyDescent="0.25">
      <c r="A306" t="s">
        <v>1700</v>
      </c>
      <c r="B306" s="1">
        <v>41394</v>
      </c>
      <c r="C306" t="s">
        <v>1701</v>
      </c>
      <c r="D306">
        <v>1</v>
      </c>
      <c r="E306" t="s">
        <v>1702</v>
      </c>
      <c r="F306" s="8">
        <v>212.14</v>
      </c>
    </row>
    <row r="307" spans="1:6" x14ac:dyDescent="0.25">
      <c r="A307" t="s">
        <v>1769</v>
      </c>
      <c r="B307" s="1">
        <v>41394</v>
      </c>
      <c r="C307" t="s">
        <v>284</v>
      </c>
      <c r="D307">
        <v>1</v>
      </c>
      <c r="E307" t="s">
        <v>1770</v>
      </c>
      <c r="F307">
        <v>205</v>
      </c>
    </row>
    <row r="308" spans="1:6" x14ac:dyDescent="0.25">
      <c r="A308" t="s">
        <v>1573</v>
      </c>
      <c r="B308" s="1">
        <v>41394</v>
      </c>
      <c r="C308" t="s">
        <v>284</v>
      </c>
      <c r="D308">
        <v>1</v>
      </c>
      <c r="E308" t="s">
        <v>1574</v>
      </c>
      <c r="F308">
        <v>24.55</v>
      </c>
    </row>
    <row r="309" spans="1:6" x14ac:dyDescent="0.25">
      <c r="A309" t="s">
        <v>1573</v>
      </c>
      <c r="B309" s="1">
        <v>41394</v>
      </c>
      <c r="C309" t="s">
        <v>284</v>
      </c>
      <c r="D309">
        <v>1</v>
      </c>
      <c r="E309" t="s">
        <v>1574</v>
      </c>
      <c r="F309">
        <v>24.74</v>
      </c>
    </row>
    <row r="310" spans="1:6" x14ac:dyDescent="0.25">
      <c r="A310" t="s">
        <v>1573</v>
      </c>
      <c r="B310" s="1">
        <v>41394</v>
      </c>
      <c r="C310" t="s">
        <v>284</v>
      </c>
      <c r="D310">
        <v>1</v>
      </c>
      <c r="E310" t="s">
        <v>1574</v>
      </c>
      <c r="F310">
        <v>44.41</v>
      </c>
    </row>
    <row r="311" spans="1:6" x14ac:dyDescent="0.25">
      <c r="A311" t="s">
        <v>1573</v>
      </c>
      <c r="B311" s="1">
        <v>41394</v>
      </c>
      <c r="C311" t="s">
        <v>284</v>
      </c>
      <c r="D311">
        <v>1</v>
      </c>
      <c r="E311" t="s">
        <v>1574</v>
      </c>
      <c r="F311">
        <v>49.66</v>
      </c>
    </row>
    <row r="312" spans="1:6" x14ac:dyDescent="0.25">
      <c r="A312" t="s">
        <v>1573</v>
      </c>
      <c r="B312" s="1">
        <v>41394</v>
      </c>
      <c r="C312" t="s">
        <v>284</v>
      </c>
      <c r="D312">
        <v>1</v>
      </c>
      <c r="E312" t="s">
        <v>1574</v>
      </c>
      <c r="F312">
        <v>77.849999999999994</v>
      </c>
    </row>
    <row r="313" spans="1:6" x14ac:dyDescent="0.25">
      <c r="A313" t="s">
        <v>1573</v>
      </c>
      <c r="B313" s="1">
        <v>41394</v>
      </c>
      <c r="C313" t="s">
        <v>284</v>
      </c>
      <c r="D313">
        <v>1</v>
      </c>
      <c r="E313" t="s">
        <v>1574</v>
      </c>
      <c r="F313">
        <v>82.76</v>
      </c>
    </row>
    <row r="314" spans="1:6" x14ac:dyDescent="0.25">
      <c r="A314" t="s">
        <v>1573</v>
      </c>
      <c r="B314" s="1">
        <v>41394</v>
      </c>
      <c r="C314" t="s">
        <v>284</v>
      </c>
      <c r="D314">
        <v>1</v>
      </c>
      <c r="E314" t="s">
        <v>1574</v>
      </c>
      <c r="F314">
        <v>425.99</v>
      </c>
    </row>
    <row r="315" spans="1:6" x14ac:dyDescent="0.25">
      <c r="A315" t="s">
        <v>1569</v>
      </c>
      <c r="B315" s="1">
        <v>41394</v>
      </c>
      <c r="C315" t="s">
        <v>284</v>
      </c>
      <c r="D315">
        <v>1</v>
      </c>
      <c r="E315" t="s">
        <v>1570</v>
      </c>
      <c r="F315">
        <v>17.239999999999998</v>
      </c>
    </row>
    <row r="316" spans="1:6" x14ac:dyDescent="0.25">
      <c r="A316" t="s">
        <v>1569</v>
      </c>
      <c r="B316" s="1">
        <v>41394</v>
      </c>
      <c r="C316" t="s">
        <v>284</v>
      </c>
      <c r="D316">
        <v>1</v>
      </c>
      <c r="E316" t="s">
        <v>1570</v>
      </c>
      <c r="F316">
        <v>20.41</v>
      </c>
    </row>
    <row r="317" spans="1:6" x14ac:dyDescent="0.25">
      <c r="A317" t="s">
        <v>1569</v>
      </c>
      <c r="B317" s="1">
        <v>41394</v>
      </c>
      <c r="C317" t="s">
        <v>284</v>
      </c>
      <c r="D317">
        <v>1</v>
      </c>
      <c r="E317" t="s">
        <v>1570</v>
      </c>
      <c r="F317">
        <v>21.38</v>
      </c>
    </row>
    <row r="318" spans="1:6" x14ac:dyDescent="0.25">
      <c r="A318" t="s">
        <v>1569</v>
      </c>
      <c r="B318" s="1">
        <v>41394</v>
      </c>
      <c r="C318" t="s">
        <v>284</v>
      </c>
      <c r="D318">
        <v>1</v>
      </c>
      <c r="E318" t="s">
        <v>1570</v>
      </c>
      <c r="F318">
        <v>40.06</v>
      </c>
    </row>
    <row r="319" spans="1:6" x14ac:dyDescent="0.25">
      <c r="A319" t="s">
        <v>1569</v>
      </c>
      <c r="B319" s="1">
        <v>41394</v>
      </c>
      <c r="C319" t="s">
        <v>284</v>
      </c>
      <c r="D319">
        <v>1</v>
      </c>
      <c r="E319" t="s">
        <v>1570</v>
      </c>
      <c r="F319">
        <v>266.22000000000003</v>
      </c>
    </row>
    <row r="320" spans="1:6" x14ac:dyDescent="0.25">
      <c r="A320" t="s">
        <v>1430</v>
      </c>
      <c r="B320" s="1">
        <v>41379</v>
      </c>
      <c r="C320" t="s">
        <v>284</v>
      </c>
      <c r="D320">
        <v>1</v>
      </c>
      <c r="E320" t="s">
        <v>1431</v>
      </c>
      <c r="F320">
        <v>15.86</v>
      </c>
    </row>
    <row r="321" spans="1:6" x14ac:dyDescent="0.25">
      <c r="A321" t="s">
        <v>1430</v>
      </c>
      <c r="B321" s="1">
        <v>41379</v>
      </c>
      <c r="C321" t="s">
        <v>284</v>
      </c>
      <c r="D321">
        <v>1</v>
      </c>
      <c r="E321" t="s">
        <v>1431</v>
      </c>
      <c r="F321">
        <v>16.41</v>
      </c>
    </row>
    <row r="322" spans="1:6" x14ac:dyDescent="0.25">
      <c r="A322" t="s">
        <v>1430</v>
      </c>
      <c r="B322" s="1">
        <v>41379</v>
      </c>
      <c r="C322" t="s">
        <v>284</v>
      </c>
      <c r="D322">
        <v>1</v>
      </c>
      <c r="E322" t="s">
        <v>1431</v>
      </c>
      <c r="F322">
        <v>19.04</v>
      </c>
    </row>
    <row r="323" spans="1:6" x14ac:dyDescent="0.25">
      <c r="A323" t="s">
        <v>1430</v>
      </c>
      <c r="B323" s="1">
        <v>41379</v>
      </c>
      <c r="C323" t="s">
        <v>284</v>
      </c>
      <c r="D323">
        <v>1</v>
      </c>
      <c r="E323" t="s">
        <v>1431</v>
      </c>
      <c r="F323">
        <v>257.04000000000002</v>
      </c>
    </row>
    <row r="324" spans="1:6" x14ac:dyDescent="0.25">
      <c r="A324" t="s">
        <v>1625</v>
      </c>
      <c r="B324" s="1">
        <v>41394</v>
      </c>
      <c r="C324" t="s">
        <v>1626</v>
      </c>
      <c r="D324">
        <v>1</v>
      </c>
      <c r="E324" t="s">
        <v>1627</v>
      </c>
      <c r="F324">
        <v>96.77</v>
      </c>
    </row>
  </sheetData>
  <sortState ref="A1:K421">
    <sortCondition ref="E1:E42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9"/>
  <sheetViews>
    <sheetView topLeftCell="A236" zoomScaleNormal="100" workbookViewId="0">
      <selection activeCell="F257" sqref="F257"/>
    </sheetView>
  </sheetViews>
  <sheetFormatPr baseColWidth="10" defaultRowHeight="15" x14ac:dyDescent="0.25"/>
  <cols>
    <col min="1" max="1" width="7.7109375" bestFit="1" customWidth="1"/>
    <col min="2" max="2" width="10.7109375" bestFit="1" customWidth="1"/>
    <col min="3" max="3" width="12.42578125" bestFit="1" customWidth="1"/>
    <col min="4" max="4" width="2" bestFit="1" customWidth="1"/>
    <col min="5" max="5" width="39.140625" bestFit="1" customWidth="1"/>
    <col min="6" max="6" width="13.140625" bestFit="1" customWidth="1"/>
    <col min="7" max="7" width="9.140625" bestFit="1" customWidth="1"/>
    <col min="8" max="8" width="13.140625" bestFit="1" customWidth="1"/>
  </cols>
  <sheetData>
    <row r="2" spans="1:8" x14ac:dyDescent="0.25">
      <c r="A2" t="s">
        <v>232</v>
      </c>
      <c r="B2" s="1">
        <v>41423</v>
      </c>
      <c r="C2" t="s">
        <v>2074</v>
      </c>
      <c r="D2">
        <v>1</v>
      </c>
      <c r="E2" t="s">
        <v>2075</v>
      </c>
      <c r="F2" s="2">
        <v>41586.019999999997</v>
      </c>
      <c r="H2" s="10">
        <v>41586.019999999997</v>
      </c>
    </row>
    <row r="3" spans="1:8" x14ac:dyDescent="0.25">
      <c r="A3" t="s">
        <v>347</v>
      </c>
      <c r="B3" s="1">
        <v>41425</v>
      </c>
      <c r="C3" t="s">
        <v>2174</v>
      </c>
      <c r="D3">
        <v>1</v>
      </c>
      <c r="E3" t="s">
        <v>2175</v>
      </c>
      <c r="F3">
        <v>172.41</v>
      </c>
      <c r="H3" s="10">
        <v>172.41</v>
      </c>
    </row>
    <row r="4" spans="1:8" x14ac:dyDescent="0.25">
      <c r="A4" t="s">
        <v>1148</v>
      </c>
      <c r="B4" s="1">
        <v>41425</v>
      </c>
      <c r="C4" t="s">
        <v>2173</v>
      </c>
      <c r="D4">
        <v>1</v>
      </c>
      <c r="E4" t="s">
        <v>352</v>
      </c>
      <c r="F4">
        <v>34.35</v>
      </c>
      <c r="H4" s="10">
        <v>34.35</v>
      </c>
    </row>
    <row r="5" spans="1:8" x14ac:dyDescent="0.25">
      <c r="A5" t="s">
        <v>1092</v>
      </c>
      <c r="B5" s="1">
        <v>41425</v>
      </c>
      <c r="C5" t="s">
        <v>2116</v>
      </c>
      <c r="D5">
        <v>1</v>
      </c>
      <c r="E5" t="s">
        <v>2117</v>
      </c>
      <c r="F5">
        <v>32</v>
      </c>
      <c r="H5" s="10">
        <v>32</v>
      </c>
    </row>
    <row r="6" spans="1:8" x14ac:dyDescent="0.25">
      <c r="A6" t="s">
        <v>701</v>
      </c>
      <c r="B6" s="1">
        <v>41422</v>
      </c>
      <c r="C6" t="s">
        <v>2318</v>
      </c>
      <c r="D6">
        <v>1</v>
      </c>
      <c r="E6" t="s">
        <v>2319</v>
      </c>
      <c r="F6">
        <v>220.69</v>
      </c>
      <c r="H6" s="10">
        <v>220.69</v>
      </c>
    </row>
    <row r="7" spans="1:8" x14ac:dyDescent="0.25">
      <c r="A7" t="s">
        <v>417</v>
      </c>
      <c r="B7" s="1">
        <v>41425</v>
      </c>
      <c r="C7" t="s">
        <v>2234</v>
      </c>
      <c r="D7">
        <v>1</v>
      </c>
      <c r="E7" t="s">
        <v>2235</v>
      </c>
      <c r="F7">
        <v>26.9</v>
      </c>
      <c r="H7" s="10">
        <v>26.9</v>
      </c>
    </row>
    <row r="8" spans="1:8" x14ac:dyDescent="0.25">
      <c r="A8" t="s">
        <v>1089</v>
      </c>
      <c r="B8" s="1">
        <v>41425</v>
      </c>
      <c r="C8" t="s">
        <v>2112</v>
      </c>
      <c r="D8">
        <v>1</v>
      </c>
      <c r="E8" t="s">
        <v>1592</v>
      </c>
      <c r="F8">
        <v>68.959999999999994</v>
      </c>
      <c r="H8" s="10">
        <v>68.959999999999994</v>
      </c>
    </row>
    <row r="9" spans="1:8" x14ac:dyDescent="0.25">
      <c r="A9" t="s">
        <v>497</v>
      </c>
      <c r="B9" s="1">
        <v>41401</v>
      </c>
      <c r="C9" t="s">
        <v>2246</v>
      </c>
      <c r="D9">
        <v>1</v>
      </c>
      <c r="E9" t="s">
        <v>706</v>
      </c>
      <c r="F9">
        <v>372.41</v>
      </c>
      <c r="H9" s="10">
        <v>372.41</v>
      </c>
    </row>
    <row r="10" spans="1:8" x14ac:dyDescent="0.25">
      <c r="A10" t="s">
        <v>698</v>
      </c>
      <c r="B10" s="1">
        <v>41422</v>
      </c>
      <c r="C10" t="s">
        <v>2316</v>
      </c>
      <c r="D10">
        <v>1</v>
      </c>
      <c r="E10" t="s">
        <v>2317</v>
      </c>
      <c r="F10" s="2">
        <v>3189.6</v>
      </c>
      <c r="H10" s="10">
        <v>3189.6</v>
      </c>
    </row>
    <row r="11" spans="1:8" x14ac:dyDescent="0.25">
      <c r="A11" t="s">
        <v>1313</v>
      </c>
      <c r="B11" s="1">
        <v>41422</v>
      </c>
      <c r="C11" t="s">
        <v>2321</v>
      </c>
      <c r="D11">
        <v>1</v>
      </c>
      <c r="E11" t="s">
        <v>2322</v>
      </c>
      <c r="F11">
        <v>316</v>
      </c>
      <c r="H11" s="10">
        <v>316</v>
      </c>
    </row>
    <row r="12" spans="1:8" x14ac:dyDescent="0.25">
      <c r="A12" t="s">
        <v>414</v>
      </c>
      <c r="B12" s="1">
        <v>41425</v>
      </c>
      <c r="C12" t="s">
        <v>2232</v>
      </c>
      <c r="D12">
        <v>1</v>
      </c>
      <c r="E12" t="s">
        <v>2233</v>
      </c>
      <c r="F12">
        <v>27.73</v>
      </c>
      <c r="H12" s="10">
        <v>27.73</v>
      </c>
    </row>
    <row r="13" spans="1:8" x14ac:dyDescent="0.25">
      <c r="A13" t="s">
        <v>124</v>
      </c>
      <c r="B13" s="1">
        <v>41417</v>
      </c>
      <c r="C13" t="s">
        <v>2033</v>
      </c>
      <c r="D13">
        <v>1</v>
      </c>
      <c r="E13" t="s">
        <v>2034</v>
      </c>
      <c r="F13" s="2">
        <v>35461.71</v>
      </c>
      <c r="H13" s="10">
        <v>35461.71</v>
      </c>
    </row>
    <row r="14" spans="1:8" x14ac:dyDescent="0.25">
      <c r="A14" t="s">
        <v>2064</v>
      </c>
      <c r="B14" s="1">
        <v>41421</v>
      </c>
      <c r="C14" t="s">
        <v>2065</v>
      </c>
      <c r="D14">
        <v>1</v>
      </c>
      <c r="E14" t="s">
        <v>2066</v>
      </c>
      <c r="F14" s="2">
        <v>31895.19</v>
      </c>
      <c r="H14" s="10">
        <v>31895.19</v>
      </c>
    </row>
    <row r="15" spans="1:8" x14ac:dyDescent="0.25">
      <c r="A15" t="s">
        <v>2121</v>
      </c>
      <c r="B15" s="1">
        <v>41425</v>
      </c>
      <c r="C15" t="s">
        <v>2122</v>
      </c>
      <c r="D15">
        <v>1</v>
      </c>
      <c r="E15" t="s">
        <v>2123</v>
      </c>
      <c r="F15">
        <v>10.17</v>
      </c>
      <c r="H15" s="10">
        <v>10.17</v>
      </c>
    </row>
    <row r="16" spans="1:8" x14ac:dyDescent="0.25">
      <c r="A16" t="s">
        <v>2225</v>
      </c>
      <c r="B16" s="1">
        <v>41425</v>
      </c>
      <c r="C16" t="s">
        <v>2226</v>
      </c>
      <c r="D16">
        <v>1</v>
      </c>
      <c r="E16" t="s">
        <v>2227</v>
      </c>
      <c r="F16">
        <v>11.04</v>
      </c>
      <c r="H16" s="10">
        <v>11.04</v>
      </c>
    </row>
    <row r="17" spans="1:8" x14ac:dyDescent="0.25">
      <c r="A17" t="s">
        <v>1350</v>
      </c>
      <c r="B17" s="1">
        <v>41424</v>
      </c>
      <c r="C17" t="s">
        <v>2359</v>
      </c>
      <c r="D17">
        <v>1</v>
      </c>
      <c r="E17" t="s">
        <v>2360</v>
      </c>
      <c r="F17" s="2">
        <v>4392</v>
      </c>
      <c r="H17" s="10">
        <v>4392</v>
      </c>
    </row>
    <row r="18" spans="1:8" x14ac:dyDescent="0.25">
      <c r="A18" t="s">
        <v>1571</v>
      </c>
      <c r="B18" s="1">
        <v>41425</v>
      </c>
      <c r="C18" t="s">
        <v>2218</v>
      </c>
      <c r="D18">
        <v>1</v>
      </c>
      <c r="E18" t="s">
        <v>2219</v>
      </c>
      <c r="F18">
        <v>14.44</v>
      </c>
      <c r="H18" s="10">
        <v>14.44</v>
      </c>
    </row>
    <row r="19" spans="1:8" x14ac:dyDescent="0.25">
      <c r="A19" t="s">
        <v>411</v>
      </c>
      <c r="B19" s="1">
        <v>41425</v>
      </c>
      <c r="C19" t="s">
        <v>2231</v>
      </c>
      <c r="D19">
        <v>1</v>
      </c>
      <c r="E19" t="s">
        <v>401</v>
      </c>
      <c r="F19">
        <v>133.1</v>
      </c>
      <c r="H19" s="10">
        <v>133.1</v>
      </c>
    </row>
    <row r="20" spans="1:8" x14ac:dyDescent="0.25">
      <c r="A20" t="s">
        <v>1984</v>
      </c>
      <c r="B20" s="1">
        <v>41408</v>
      </c>
      <c r="C20" t="s">
        <v>1985</v>
      </c>
      <c r="D20">
        <v>1</v>
      </c>
      <c r="E20" t="s">
        <v>1433</v>
      </c>
      <c r="F20" s="2">
        <v>31895.19</v>
      </c>
      <c r="H20" s="10">
        <v>31895.19</v>
      </c>
    </row>
    <row r="21" spans="1:8" x14ac:dyDescent="0.25">
      <c r="A21" t="s">
        <v>1961</v>
      </c>
      <c r="B21" s="1">
        <v>41404</v>
      </c>
      <c r="C21" t="s">
        <v>1962</v>
      </c>
      <c r="D21">
        <v>1</v>
      </c>
      <c r="E21" t="s">
        <v>1963</v>
      </c>
      <c r="F21" s="2">
        <v>30425.21</v>
      </c>
      <c r="H21" s="10">
        <v>30425.21</v>
      </c>
    </row>
    <row r="22" spans="1:8" x14ac:dyDescent="0.25">
      <c r="A22" t="s">
        <v>1955</v>
      </c>
      <c r="B22" s="1">
        <v>41404</v>
      </c>
      <c r="C22" t="s">
        <v>1956</v>
      </c>
      <c r="D22">
        <v>1</v>
      </c>
      <c r="E22" t="s">
        <v>1957</v>
      </c>
      <c r="F22" s="2">
        <v>45904.72</v>
      </c>
      <c r="H22" s="10">
        <v>45904.72</v>
      </c>
    </row>
    <row r="23" spans="1:8" x14ac:dyDescent="0.25">
      <c r="A23" t="s">
        <v>2014</v>
      </c>
      <c r="B23" s="1">
        <v>41414</v>
      </c>
      <c r="C23" t="s">
        <v>2015</v>
      </c>
      <c r="D23">
        <v>1</v>
      </c>
      <c r="E23" t="s">
        <v>2016</v>
      </c>
      <c r="F23" s="2">
        <v>25671.78</v>
      </c>
      <c r="H23" s="10">
        <v>25671.78</v>
      </c>
    </row>
    <row r="24" spans="1:8" x14ac:dyDescent="0.25">
      <c r="A24" t="s">
        <v>1996</v>
      </c>
      <c r="B24" s="1">
        <v>41411</v>
      </c>
      <c r="C24" t="s">
        <v>219</v>
      </c>
      <c r="D24">
        <v>1</v>
      </c>
      <c r="E24" t="s">
        <v>220</v>
      </c>
      <c r="G24" s="2">
        <v>44440.29</v>
      </c>
      <c r="H24" s="11">
        <v>-44440.29</v>
      </c>
    </row>
    <row r="25" spans="1:8" x14ac:dyDescent="0.25">
      <c r="A25" t="s">
        <v>2036</v>
      </c>
      <c r="B25" s="1">
        <v>41417</v>
      </c>
      <c r="C25" t="s">
        <v>2037</v>
      </c>
      <c r="D25">
        <v>1</v>
      </c>
      <c r="E25" t="s">
        <v>2038</v>
      </c>
      <c r="F25" s="2">
        <v>49469.53</v>
      </c>
      <c r="H25" s="10">
        <v>49469.53</v>
      </c>
    </row>
    <row r="26" spans="1:8" x14ac:dyDescent="0.25">
      <c r="A26" t="s">
        <v>2039</v>
      </c>
      <c r="B26" s="1">
        <v>41417</v>
      </c>
      <c r="C26" t="s">
        <v>2040</v>
      </c>
      <c r="D26">
        <v>1</v>
      </c>
      <c r="E26" t="s">
        <v>2041</v>
      </c>
      <c r="F26" s="2">
        <v>49469.53</v>
      </c>
      <c r="H26" s="10">
        <v>49469.53</v>
      </c>
    </row>
    <row r="27" spans="1:8" x14ac:dyDescent="0.25">
      <c r="A27" t="s">
        <v>2118</v>
      </c>
      <c r="B27" s="1">
        <v>41425</v>
      </c>
      <c r="C27" t="s">
        <v>2119</v>
      </c>
      <c r="D27">
        <v>1</v>
      </c>
      <c r="E27" t="s">
        <v>304</v>
      </c>
      <c r="F27">
        <v>132</v>
      </c>
      <c r="H27" s="10">
        <v>132</v>
      </c>
    </row>
    <row r="28" spans="1:8" x14ac:dyDescent="0.25">
      <c r="A28" t="s">
        <v>296</v>
      </c>
      <c r="B28" s="1">
        <v>41425</v>
      </c>
      <c r="C28" t="s">
        <v>2120</v>
      </c>
      <c r="D28">
        <v>1</v>
      </c>
      <c r="E28" t="s">
        <v>304</v>
      </c>
      <c r="F28">
        <v>57.52</v>
      </c>
      <c r="H28" s="10">
        <v>57.52</v>
      </c>
    </row>
    <row r="29" spans="1:8" x14ac:dyDescent="0.25">
      <c r="A29" t="s">
        <v>252</v>
      </c>
      <c r="B29" s="1">
        <v>41425</v>
      </c>
      <c r="C29" t="s">
        <v>2085</v>
      </c>
      <c r="D29">
        <v>1</v>
      </c>
      <c r="E29" t="s">
        <v>2086</v>
      </c>
      <c r="F29" s="2">
        <v>56443.41</v>
      </c>
      <c r="H29" s="10">
        <v>56443.41</v>
      </c>
    </row>
    <row r="30" spans="1:8" x14ac:dyDescent="0.25">
      <c r="A30" t="s">
        <v>2090</v>
      </c>
      <c r="B30" s="1">
        <v>41425</v>
      </c>
      <c r="C30" t="s">
        <v>2088</v>
      </c>
      <c r="D30">
        <v>1</v>
      </c>
      <c r="E30" t="s">
        <v>2091</v>
      </c>
      <c r="F30" s="2">
        <v>44419.42</v>
      </c>
      <c r="H30" s="10">
        <v>44419.42</v>
      </c>
    </row>
    <row r="31" spans="1:8" x14ac:dyDescent="0.25">
      <c r="A31" t="s">
        <v>1912</v>
      </c>
      <c r="B31" s="1">
        <v>41424</v>
      </c>
      <c r="C31" t="s">
        <v>2358</v>
      </c>
      <c r="D31">
        <v>1</v>
      </c>
      <c r="E31" t="s">
        <v>547</v>
      </c>
      <c r="F31">
        <v>132.41999999999999</v>
      </c>
      <c r="H31" s="10">
        <v>132.41999999999999</v>
      </c>
    </row>
    <row r="32" spans="1:8" x14ac:dyDescent="0.25">
      <c r="A32" t="s">
        <v>277</v>
      </c>
      <c r="B32" s="1">
        <v>41425</v>
      </c>
      <c r="C32" t="s">
        <v>281</v>
      </c>
      <c r="D32">
        <v>1</v>
      </c>
      <c r="E32" t="s">
        <v>2099</v>
      </c>
      <c r="F32">
        <v>51.2</v>
      </c>
      <c r="H32" s="10">
        <v>51.2</v>
      </c>
    </row>
    <row r="33" spans="1:8" x14ac:dyDescent="0.25">
      <c r="A33" t="s">
        <v>2107</v>
      </c>
      <c r="B33" s="1">
        <v>41425</v>
      </c>
      <c r="C33" t="s">
        <v>281</v>
      </c>
      <c r="D33">
        <v>1</v>
      </c>
      <c r="E33" t="s">
        <v>2108</v>
      </c>
      <c r="F33">
        <v>201.74</v>
      </c>
      <c r="H33" s="10">
        <v>201.74</v>
      </c>
    </row>
    <row r="34" spans="1:8" x14ac:dyDescent="0.25">
      <c r="A34" t="s">
        <v>1021</v>
      </c>
      <c r="B34" s="1">
        <v>41424</v>
      </c>
      <c r="C34" t="s">
        <v>281</v>
      </c>
      <c r="D34">
        <v>1</v>
      </c>
      <c r="E34" t="s">
        <v>2103</v>
      </c>
      <c r="F34" s="2">
        <v>1660.61</v>
      </c>
      <c r="H34" s="10">
        <v>1660.61</v>
      </c>
    </row>
    <row r="35" spans="1:8" x14ac:dyDescent="0.25">
      <c r="A35" t="s">
        <v>1027</v>
      </c>
      <c r="B35" s="1">
        <v>41425</v>
      </c>
      <c r="C35" t="s">
        <v>281</v>
      </c>
      <c r="D35">
        <v>1</v>
      </c>
      <c r="E35" t="s">
        <v>2106</v>
      </c>
      <c r="F35">
        <v>29.12</v>
      </c>
      <c r="H35" s="10">
        <v>29.12</v>
      </c>
    </row>
    <row r="36" spans="1:8" x14ac:dyDescent="0.25">
      <c r="A36" t="s">
        <v>1018</v>
      </c>
      <c r="B36" s="1">
        <v>41425</v>
      </c>
      <c r="C36" t="s">
        <v>281</v>
      </c>
      <c r="D36">
        <v>1</v>
      </c>
      <c r="E36" t="s">
        <v>2100</v>
      </c>
      <c r="F36">
        <v>78.400000000000006</v>
      </c>
      <c r="H36" s="10">
        <v>78.400000000000006</v>
      </c>
    </row>
    <row r="37" spans="1:8" x14ac:dyDescent="0.25">
      <c r="A37" t="s">
        <v>2101</v>
      </c>
      <c r="B37" s="1">
        <v>41425</v>
      </c>
      <c r="C37" t="s">
        <v>281</v>
      </c>
      <c r="D37">
        <v>1</v>
      </c>
      <c r="E37" t="s">
        <v>2102</v>
      </c>
      <c r="F37" s="8">
        <v>18.079999999999998</v>
      </c>
      <c r="G37" s="8"/>
      <c r="H37" s="13">
        <v>18.079999999999998</v>
      </c>
    </row>
    <row r="38" spans="1:8" x14ac:dyDescent="0.25">
      <c r="A38" t="s">
        <v>307</v>
      </c>
      <c r="B38" s="1">
        <v>41425</v>
      </c>
      <c r="C38" t="s">
        <v>2129</v>
      </c>
      <c r="D38">
        <v>1</v>
      </c>
      <c r="E38" t="s">
        <v>2130</v>
      </c>
      <c r="F38">
        <v>102.21</v>
      </c>
      <c r="H38" s="16">
        <v>13.35</v>
      </c>
    </row>
    <row r="39" spans="1:8" x14ac:dyDescent="0.25">
      <c r="A39" t="s">
        <v>2133</v>
      </c>
      <c r="B39" s="1">
        <v>41425</v>
      </c>
      <c r="C39" t="s">
        <v>2134</v>
      </c>
      <c r="D39">
        <v>1</v>
      </c>
      <c r="E39" t="s">
        <v>2135</v>
      </c>
      <c r="F39">
        <v>60.41</v>
      </c>
      <c r="H39" s="14">
        <f>63.61+1.21</f>
        <v>64.819999999999993</v>
      </c>
    </row>
    <row r="40" spans="1:8" x14ac:dyDescent="0.25">
      <c r="A40" t="s">
        <v>315</v>
      </c>
      <c r="B40" s="1">
        <v>41425</v>
      </c>
      <c r="C40" t="s">
        <v>2136</v>
      </c>
      <c r="D40">
        <v>1</v>
      </c>
      <c r="E40" t="s">
        <v>2137</v>
      </c>
      <c r="F40">
        <v>119.64</v>
      </c>
      <c r="H40" s="15">
        <v>24.04</v>
      </c>
    </row>
    <row r="41" spans="1:8" x14ac:dyDescent="0.25">
      <c r="A41" t="s">
        <v>341</v>
      </c>
      <c r="B41" s="1">
        <v>41425</v>
      </c>
      <c r="C41" t="s">
        <v>2162</v>
      </c>
      <c r="D41">
        <v>1</v>
      </c>
      <c r="E41" t="s">
        <v>2163</v>
      </c>
      <c r="F41">
        <v>88.97</v>
      </c>
      <c r="H41" s="18">
        <v>46.73</v>
      </c>
    </row>
    <row r="42" spans="1:8" x14ac:dyDescent="0.25">
      <c r="A42" t="s">
        <v>1347</v>
      </c>
      <c r="B42" s="1">
        <v>41424</v>
      </c>
      <c r="C42" t="s">
        <v>2357</v>
      </c>
      <c r="D42">
        <v>1</v>
      </c>
      <c r="E42" t="s">
        <v>488</v>
      </c>
      <c r="F42" s="17">
        <v>1720.47</v>
      </c>
      <c r="H42" s="18">
        <v>1.54</v>
      </c>
    </row>
    <row r="43" spans="1:8" x14ac:dyDescent="0.25">
      <c r="A43" t="s">
        <v>391</v>
      </c>
      <c r="B43" s="1">
        <v>41425</v>
      </c>
      <c r="C43" t="s">
        <v>2221</v>
      </c>
      <c r="D43">
        <v>1</v>
      </c>
      <c r="E43" t="s">
        <v>2222</v>
      </c>
      <c r="F43">
        <v>16.55</v>
      </c>
      <c r="H43" s="18">
        <v>12.14</v>
      </c>
    </row>
    <row r="44" spans="1:8" x14ac:dyDescent="0.25">
      <c r="A44" t="s">
        <v>1272</v>
      </c>
      <c r="B44" s="1">
        <v>41417</v>
      </c>
      <c r="C44" t="s">
        <v>2301</v>
      </c>
      <c r="D44">
        <v>1</v>
      </c>
      <c r="E44" t="s">
        <v>622</v>
      </c>
      <c r="F44" s="2">
        <v>1587.36</v>
      </c>
      <c r="H44" s="14">
        <f>54.08+1.74</f>
        <v>55.82</v>
      </c>
    </row>
    <row r="45" spans="1:8" x14ac:dyDescent="0.25">
      <c r="A45" t="s">
        <v>1898</v>
      </c>
      <c r="B45" s="1">
        <v>41424</v>
      </c>
      <c r="C45" t="s">
        <v>2341</v>
      </c>
      <c r="D45">
        <v>1</v>
      </c>
      <c r="E45" t="s">
        <v>622</v>
      </c>
      <c r="F45">
        <v>360</v>
      </c>
      <c r="H45" s="15">
        <v>53.42</v>
      </c>
    </row>
    <row r="46" spans="1:8" x14ac:dyDescent="0.25">
      <c r="A46" t="s">
        <v>470</v>
      </c>
      <c r="B46" s="1">
        <v>41396</v>
      </c>
      <c r="C46" t="s">
        <v>2243</v>
      </c>
      <c r="D46">
        <v>1</v>
      </c>
      <c r="E46" t="s">
        <v>472</v>
      </c>
      <c r="F46">
        <v>163.33000000000001</v>
      </c>
      <c r="H46" s="16">
        <v>10.4</v>
      </c>
    </row>
    <row r="47" spans="1:8" x14ac:dyDescent="0.25">
      <c r="A47" t="s">
        <v>481</v>
      </c>
      <c r="B47" s="1">
        <v>41398</v>
      </c>
      <c r="C47" t="s">
        <v>2244</v>
      </c>
      <c r="D47">
        <v>1</v>
      </c>
      <c r="E47" t="s">
        <v>472</v>
      </c>
      <c r="F47" s="2">
        <v>12824.05</v>
      </c>
      <c r="H47" s="19">
        <v>12.41</v>
      </c>
    </row>
    <row r="48" spans="1:8" x14ac:dyDescent="0.25">
      <c r="A48" t="s">
        <v>1782</v>
      </c>
      <c r="B48" s="1">
        <v>41400</v>
      </c>
      <c r="C48" t="s">
        <v>2245</v>
      </c>
      <c r="D48">
        <v>1</v>
      </c>
      <c r="E48" t="s">
        <v>472</v>
      </c>
      <c r="F48" s="2">
        <v>1186.9000000000001</v>
      </c>
      <c r="H48" s="20">
        <v>46.76</v>
      </c>
    </row>
    <row r="49" spans="1:8" x14ac:dyDescent="0.25">
      <c r="A49" t="s">
        <v>2253</v>
      </c>
      <c r="B49" s="1">
        <v>41401</v>
      </c>
      <c r="C49" t="s">
        <v>2254</v>
      </c>
      <c r="D49">
        <v>1</v>
      </c>
      <c r="E49" t="s">
        <v>472</v>
      </c>
      <c r="F49">
        <v>304</v>
      </c>
      <c r="H49" s="21">
        <f>28.29+1.51</f>
        <v>29.8</v>
      </c>
    </row>
    <row r="50" spans="1:8" x14ac:dyDescent="0.25">
      <c r="A50" t="s">
        <v>515</v>
      </c>
      <c r="B50" s="1">
        <v>41402</v>
      </c>
      <c r="C50" t="s">
        <v>2255</v>
      </c>
      <c r="D50">
        <v>1</v>
      </c>
      <c r="E50" t="s">
        <v>472</v>
      </c>
      <c r="F50">
        <v>35.200000000000003</v>
      </c>
      <c r="H50" s="13">
        <v>1720.47</v>
      </c>
    </row>
    <row r="51" spans="1:8" x14ac:dyDescent="0.25">
      <c r="A51" t="s">
        <v>523</v>
      </c>
      <c r="B51" s="1">
        <v>41402</v>
      </c>
      <c r="C51" t="s">
        <v>2256</v>
      </c>
      <c r="D51">
        <v>1</v>
      </c>
      <c r="E51" t="s">
        <v>472</v>
      </c>
      <c r="F51" s="2">
        <v>9600</v>
      </c>
      <c r="H51" s="13">
        <v>16.55</v>
      </c>
    </row>
    <row r="52" spans="1:8" x14ac:dyDescent="0.25">
      <c r="A52" t="s">
        <v>1228</v>
      </c>
      <c r="B52" s="1">
        <v>41404</v>
      </c>
      <c r="C52" t="s">
        <v>2268</v>
      </c>
      <c r="D52">
        <v>1</v>
      </c>
      <c r="E52" t="s">
        <v>472</v>
      </c>
      <c r="F52" s="2">
        <v>16296.82</v>
      </c>
      <c r="H52" s="13">
        <v>1587.36</v>
      </c>
    </row>
    <row r="53" spans="1:8" x14ac:dyDescent="0.25">
      <c r="A53" t="s">
        <v>605</v>
      </c>
      <c r="B53" s="1">
        <v>41408</v>
      </c>
      <c r="C53" t="s">
        <v>2274</v>
      </c>
      <c r="D53">
        <v>1</v>
      </c>
      <c r="E53" t="s">
        <v>472</v>
      </c>
      <c r="F53">
        <v>444.6</v>
      </c>
      <c r="H53" s="13">
        <v>360</v>
      </c>
    </row>
    <row r="54" spans="1:8" x14ac:dyDescent="0.25">
      <c r="A54" t="s">
        <v>607</v>
      </c>
      <c r="B54" s="1">
        <v>41408</v>
      </c>
      <c r="C54" t="s">
        <v>2275</v>
      </c>
      <c r="D54">
        <v>1</v>
      </c>
      <c r="E54" t="s">
        <v>472</v>
      </c>
      <c r="F54" s="2">
        <v>53476.29</v>
      </c>
      <c r="H54" s="13">
        <v>163.33000000000001</v>
      </c>
    </row>
    <row r="55" spans="1:8" x14ac:dyDescent="0.25">
      <c r="A55" t="s">
        <v>1251</v>
      </c>
      <c r="B55" s="1">
        <v>41411</v>
      </c>
      <c r="C55" t="s">
        <v>2277</v>
      </c>
      <c r="D55">
        <v>1</v>
      </c>
      <c r="E55" t="s">
        <v>472</v>
      </c>
      <c r="F55">
        <v>234.65</v>
      </c>
      <c r="H55" s="13">
        <v>12824.05</v>
      </c>
    </row>
    <row r="56" spans="1:8" x14ac:dyDescent="0.25">
      <c r="A56" t="s">
        <v>634</v>
      </c>
      <c r="B56" s="1">
        <v>41411</v>
      </c>
      <c r="C56" t="s">
        <v>2278</v>
      </c>
      <c r="D56">
        <v>1</v>
      </c>
      <c r="E56" t="s">
        <v>472</v>
      </c>
      <c r="F56" s="2">
        <v>4246.76</v>
      </c>
      <c r="H56" s="13">
        <v>1186.9000000000001</v>
      </c>
    </row>
    <row r="57" spans="1:8" x14ac:dyDescent="0.25">
      <c r="A57" t="s">
        <v>636</v>
      </c>
      <c r="B57" s="1">
        <v>41411</v>
      </c>
      <c r="C57" t="s">
        <v>2279</v>
      </c>
      <c r="D57">
        <v>1</v>
      </c>
      <c r="E57" t="s">
        <v>472</v>
      </c>
      <c r="F57" s="2">
        <v>4950.04</v>
      </c>
      <c r="H57" s="13">
        <v>304</v>
      </c>
    </row>
    <row r="58" spans="1:8" x14ac:dyDescent="0.25">
      <c r="A58" t="s">
        <v>647</v>
      </c>
      <c r="B58" s="1">
        <v>41412</v>
      </c>
      <c r="C58" t="s">
        <v>2292</v>
      </c>
      <c r="D58">
        <v>1</v>
      </c>
      <c r="E58" t="s">
        <v>472</v>
      </c>
      <c r="F58" s="17">
        <v>9977.49</v>
      </c>
      <c r="H58" s="13">
        <v>35.200000000000003</v>
      </c>
    </row>
    <row r="59" spans="1:8" x14ac:dyDescent="0.25">
      <c r="A59" t="s">
        <v>689</v>
      </c>
      <c r="B59" s="1">
        <v>41419</v>
      </c>
      <c r="C59" t="s">
        <v>2312</v>
      </c>
      <c r="D59">
        <v>1</v>
      </c>
      <c r="E59" t="s">
        <v>472</v>
      </c>
      <c r="F59" s="2">
        <v>16519.419999999998</v>
      </c>
      <c r="H59" s="13">
        <v>9600</v>
      </c>
    </row>
    <row r="60" spans="1:8" x14ac:dyDescent="0.25">
      <c r="A60" t="s">
        <v>704</v>
      </c>
      <c r="B60" s="1">
        <v>41422</v>
      </c>
      <c r="C60" t="s">
        <v>2320</v>
      </c>
      <c r="D60">
        <v>1</v>
      </c>
      <c r="E60" t="s">
        <v>472</v>
      </c>
      <c r="F60">
        <v>914.28</v>
      </c>
      <c r="H60" s="13">
        <v>16296.82</v>
      </c>
    </row>
    <row r="61" spans="1:8" x14ac:dyDescent="0.25">
      <c r="A61" t="s">
        <v>2328</v>
      </c>
      <c r="B61" s="1">
        <v>41422</v>
      </c>
      <c r="C61" t="s">
        <v>2329</v>
      </c>
      <c r="D61">
        <v>1</v>
      </c>
      <c r="E61" t="s">
        <v>472</v>
      </c>
      <c r="F61">
        <v>125.29</v>
      </c>
      <c r="H61" s="13">
        <v>444.6</v>
      </c>
    </row>
    <row r="62" spans="1:8" x14ac:dyDescent="0.25">
      <c r="A62" t="s">
        <v>2339</v>
      </c>
      <c r="B62" s="1">
        <v>41424</v>
      </c>
      <c r="C62" t="s">
        <v>2340</v>
      </c>
      <c r="D62">
        <v>1</v>
      </c>
      <c r="E62" t="s">
        <v>472</v>
      </c>
      <c r="F62" s="2">
        <v>30159</v>
      </c>
      <c r="H62" s="13">
        <v>53476.29</v>
      </c>
    </row>
    <row r="63" spans="1:8" x14ac:dyDescent="0.25">
      <c r="A63" t="s">
        <v>748</v>
      </c>
      <c r="B63" s="1">
        <v>41425</v>
      </c>
      <c r="C63" t="s">
        <v>2362</v>
      </c>
      <c r="D63">
        <v>1</v>
      </c>
      <c r="E63" t="s">
        <v>472</v>
      </c>
      <c r="F63">
        <v>370.92</v>
      </c>
      <c r="H63" s="13">
        <v>234.65</v>
      </c>
    </row>
    <row r="64" spans="1:8" x14ac:dyDescent="0.25">
      <c r="A64" t="s">
        <v>1935</v>
      </c>
      <c r="B64" s="1">
        <v>41425</v>
      </c>
      <c r="C64" t="s">
        <v>2363</v>
      </c>
      <c r="D64">
        <v>1</v>
      </c>
      <c r="E64" t="s">
        <v>472</v>
      </c>
      <c r="F64" s="2">
        <v>14509.01</v>
      </c>
      <c r="H64" s="13">
        <v>4246.76</v>
      </c>
    </row>
    <row r="65" spans="1:8" x14ac:dyDescent="0.25">
      <c r="A65" t="s">
        <v>563</v>
      </c>
      <c r="B65" s="1">
        <v>41403</v>
      </c>
      <c r="C65" t="s">
        <v>2262</v>
      </c>
      <c r="D65">
        <v>1</v>
      </c>
      <c r="E65" t="s">
        <v>684</v>
      </c>
      <c r="F65">
        <v>32.64</v>
      </c>
      <c r="H65" s="13">
        <v>4950.04</v>
      </c>
    </row>
    <row r="66" spans="1:8" x14ac:dyDescent="0.25">
      <c r="A66" t="s">
        <v>363</v>
      </c>
      <c r="B66" s="1">
        <v>41425</v>
      </c>
      <c r="C66" t="s">
        <v>2188</v>
      </c>
      <c r="D66">
        <v>1</v>
      </c>
      <c r="E66" t="s">
        <v>2189</v>
      </c>
      <c r="F66">
        <v>9.24</v>
      </c>
      <c r="H66" s="13">
        <v>9977.49</v>
      </c>
    </row>
    <row r="67" spans="1:8" x14ac:dyDescent="0.25">
      <c r="A67" t="s">
        <v>732</v>
      </c>
      <c r="B67" s="1">
        <v>41424</v>
      </c>
      <c r="C67" t="s">
        <v>2347</v>
      </c>
      <c r="D67">
        <v>1</v>
      </c>
      <c r="E67" t="s">
        <v>2348</v>
      </c>
      <c r="F67">
        <v>215.04</v>
      </c>
      <c r="H67" s="13">
        <v>16519.419999999998</v>
      </c>
    </row>
    <row r="68" spans="1:8" x14ac:dyDescent="0.25">
      <c r="A68" t="s">
        <v>2030</v>
      </c>
      <c r="B68" s="1">
        <v>41416</v>
      </c>
      <c r="C68" t="s">
        <v>2031</v>
      </c>
      <c r="D68">
        <v>1</v>
      </c>
      <c r="E68" t="s">
        <v>2032</v>
      </c>
      <c r="F68" s="2">
        <v>29872.21</v>
      </c>
      <c r="H68" s="13">
        <v>914.28</v>
      </c>
    </row>
    <row r="69" spans="1:8" x14ac:dyDescent="0.25">
      <c r="A69" t="s">
        <v>1997</v>
      </c>
      <c r="B69" s="1">
        <v>41412</v>
      </c>
      <c r="C69" t="s">
        <v>1998</v>
      </c>
      <c r="D69">
        <v>1</v>
      </c>
      <c r="E69" t="s">
        <v>1999</v>
      </c>
      <c r="F69" s="2">
        <v>29872.21</v>
      </c>
      <c r="H69" s="13">
        <v>125.29</v>
      </c>
    </row>
    <row r="70" spans="1:8" x14ac:dyDescent="0.25">
      <c r="A70" t="s">
        <v>2001</v>
      </c>
      <c r="B70" s="1">
        <v>41412</v>
      </c>
      <c r="C70" t="s">
        <v>2000</v>
      </c>
      <c r="D70">
        <v>1</v>
      </c>
      <c r="E70" t="s">
        <v>1999</v>
      </c>
      <c r="F70" s="2">
        <v>29872.21</v>
      </c>
      <c r="H70" s="13">
        <v>30159</v>
      </c>
    </row>
    <row r="71" spans="1:8" x14ac:dyDescent="0.25">
      <c r="A71" t="s">
        <v>2373</v>
      </c>
      <c r="B71" s="1">
        <v>41425</v>
      </c>
      <c r="C71" t="s">
        <v>2374</v>
      </c>
      <c r="D71">
        <v>1</v>
      </c>
      <c r="E71" t="s">
        <v>745</v>
      </c>
      <c r="F71" s="2">
        <v>6400</v>
      </c>
      <c r="H71" s="13">
        <v>370.92</v>
      </c>
    </row>
    <row r="72" spans="1:8" x14ac:dyDescent="0.25">
      <c r="A72" t="s">
        <v>2375</v>
      </c>
      <c r="B72" s="1">
        <v>41425</v>
      </c>
      <c r="C72" t="s">
        <v>2376</v>
      </c>
      <c r="D72">
        <v>1</v>
      </c>
      <c r="E72" t="s">
        <v>745</v>
      </c>
      <c r="F72" s="2">
        <v>1600</v>
      </c>
      <c r="H72" s="13">
        <v>14509.01</v>
      </c>
    </row>
    <row r="73" spans="1:8" x14ac:dyDescent="0.25">
      <c r="A73" t="s">
        <v>1230</v>
      </c>
      <c r="B73" s="1">
        <v>41405</v>
      </c>
      <c r="C73" t="s">
        <v>2269</v>
      </c>
      <c r="D73">
        <v>1</v>
      </c>
      <c r="E73" t="s">
        <v>511</v>
      </c>
      <c r="F73" s="17">
        <v>2149.21</v>
      </c>
      <c r="H73" s="13">
        <v>32.64</v>
      </c>
    </row>
    <row r="74" spans="1:8" x14ac:dyDescent="0.25">
      <c r="A74" t="s">
        <v>1258</v>
      </c>
      <c r="B74" s="1">
        <v>41412</v>
      </c>
      <c r="C74" t="s">
        <v>2288</v>
      </c>
      <c r="D74">
        <v>1</v>
      </c>
      <c r="E74" t="s">
        <v>511</v>
      </c>
      <c r="F74" s="2">
        <v>1648.64</v>
      </c>
      <c r="H74" s="13">
        <v>9.24</v>
      </c>
    </row>
    <row r="75" spans="1:8" x14ac:dyDescent="0.25">
      <c r="A75" t="s">
        <v>1341</v>
      </c>
      <c r="B75" s="1">
        <v>41424</v>
      </c>
      <c r="C75" t="s">
        <v>2351</v>
      </c>
      <c r="D75">
        <v>1</v>
      </c>
      <c r="E75" t="s">
        <v>511</v>
      </c>
      <c r="F75" s="2">
        <v>2892.28</v>
      </c>
      <c r="H75" s="13">
        <v>215.04</v>
      </c>
    </row>
    <row r="76" spans="1:8" x14ac:dyDescent="0.25">
      <c r="A76" t="s">
        <v>2237</v>
      </c>
      <c r="B76" s="1">
        <v>41425</v>
      </c>
      <c r="C76" t="s">
        <v>2238</v>
      </c>
      <c r="D76">
        <v>1</v>
      </c>
      <c r="E76" t="s">
        <v>2239</v>
      </c>
      <c r="F76">
        <v>29.38</v>
      </c>
      <c r="H76" s="13">
        <v>29872.21</v>
      </c>
    </row>
    <row r="77" spans="1:8" x14ac:dyDescent="0.25">
      <c r="A77" t="s">
        <v>565</v>
      </c>
      <c r="B77" s="1">
        <v>41403</v>
      </c>
      <c r="C77" t="s">
        <v>2263</v>
      </c>
      <c r="D77">
        <v>1</v>
      </c>
      <c r="E77" t="s">
        <v>619</v>
      </c>
      <c r="F77">
        <v>247.68</v>
      </c>
      <c r="H77" s="13">
        <v>29872.21</v>
      </c>
    </row>
    <row r="78" spans="1:8" x14ac:dyDescent="0.25">
      <c r="A78" t="s">
        <v>645</v>
      </c>
      <c r="B78" s="1">
        <v>41412</v>
      </c>
      <c r="C78" t="s">
        <v>2287</v>
      </c>
      <c r="D78">
        <v>1</v>
      </c>
      <c r="E78" t="s">
        <v>619</v>
      </c>
      <c r="F78">
        <v>534.23</v>
      </c>
      <c r="H78" s="13">
        <v>29872.21</v>
      </c>
    </row>
    <row r="79" spans="1:8" x14ac:dyDescent="0.25">
      <c r="A79" t="s">
        <v>353</v>
      </c>
      <c r="B79" s="1">
        <v>41425</v>
      </c>
      <c r="C79" t="s">
        <v>2182</v>
      </c>
      <c r="D79">
        <v>1</v>
      </c>
      <c r="E79" t="s">
        <v>350</v>
      </c>
      <c r="F79">
        <v>27.59</v>
      </c>
      <c r="H79" s="13">
        <v>6400</v>
      </c>
    </row>
    <row r="80" spans="1:8" x14ac:dyDescent="0.25">
      <c r="A80" t="s">
        <v>500</v>
      </c>
      <c r="B80" s="1">
        <v>41401</v>
      </c>
      <c r="C80" t="s">
        <v>2247</v>
      </c>
      <c r="D80">
        <v>1</v>
      </c>
      <c r="E80" t="s">
        <v>483</v>
      </c>
      <c r="F80">
        <v>166.76</v>
      </c>
      <c r="H80" s="13">
        <v>1600</v>
      </c>
    </row>
    <row r="81" spans="1:8" x14ac:dyDescent="0.25">
      <c r="A81" t="s">
        <v>625</v>
      </c>
      <c r="B81" s="1">
        <v>41411</v>
      </c>
      <c r="C81" t="s">
        <v>2276</v>
      </c>
      <c r="D81">
        <v>1</v>
      </c>
      <c r="E81" t="s">
        <v>483</v>
      </c>
      <c r="F81">
        <v>400</v>
      </c>
      <c r="H81" s="13">
        <v>2149.21</v>
      </c>
    </row>
    <row r="82" spans="1:8" x14ac:dyDescent="0.25">
      <c r="A82" t="s">
        <v>2330</v>
      </c>
      <c r="B82" s="1">
        <v>41422</v>
      </c>
      <c r="C82" t="s">
        <v>2331</v>
      </c>
      <c r="D82">
        <v>1</v>
      </c>
      <c r="E82" t="s">
        <v>483</v>
      </c>
      <c r="F82">
        <v>457.44</v>
      </c>
      <c r="H82" s="13">
        <v>1648.64</v>
      </c>
    </row>
    <row r="83" spans="1:8" x14ac:dyDescent="0.25">
      <c r="A83" t="s">
        <v>2332</v>
      </c>
      <c r="B83" s="1">
        <v>41422</v>
      </c>
      <c r="C83" t="s">
        <v>2333</v>
      </c>
      <c r="D83">
        <v>1</v>
      </c>
      <c r="E83" t="s">
        <v>483</v>
      </c>
      <c r="F83">
        <v>457.44</v>
      </c>
      <c r="H83" s="13">
        <v>2892.28</v>
      </c>
    </row>
    <row r="84" spans="1:8" x14ac:dyDescent="0.25">
      <c r="A84" t="s">
        <v>2334</v>
      </c>
      <c r="B84" s="1">
        <v>41422</v>
      </c>
      <c r="C84" t="s">
        <v>2335</v>
      </c>
      <c r="D84">
        <v>1</v>
      </c>
      <c r="E84" t="s">
        <v>483</v>
      </c>
      <c r="F84">
        <v>576.54999999999995</v>
      </c>
      <c r="H84" s="13">
        <v>29.38</v>
      </c>
    </row>
    <row r="85" spans="1:8" x14ac:dyDescent="0.25">
      <c r="A85" t="s">
        <v>2336</v>
      </c>
      <c r="B85" s="1">
        <v>41423</v>
      </c>
      <c r="C85" t="s">
        <v>2337</v>
      </c>
      <c r="D85">
        <v>1</v>
      </c>
      <c r="E85" t="s">
        <v>483</v>
      </c>
      <c r="F85">
        <v>400</v>
      </c>
      <c r="H85" s="13">
        <v>247.68</v>
      </c>
    </row>
    <row r="86" spans="1:8" x14ac:dyDescent="0.25">
      <c r="A86" t="s">
        <v>1888</v>
      </c>
      <c r="B86" s="1">
        <v>41423</v>
      </c>
      <c r="C86" t="s">
        <v>2338</v>
      </c>
      <c r="D86">
        <v>1</v>
      </c>
      <c r="E86" t="s">
        <v>483</v>
      </c>
      <c r="F86">
        <v>400</v>
      </c>
      <c r="H86" s="13">
        <v>534.23</v>
      </c>
    </row>
    <row r="87" spans="1:8" x14ac:dyDescent="0.25">
      <c r="A87" t="s">
        <v>1986</v>
      </c>
      <c r="B87" s="1">
        <v>41408</v>
      </c>
      <c r="C87" t="s">
        <v>1987</v>
      </c>
      <c r="D87">
        <v>1</v>
      </c>
      <c r="E87" t="s">
        <v>1489</v>
      </c>
      <c r="F87" s="2">
        <v>44440.29</v>
      </c>
      <c r="H87" s="13">
        <v>27.59</v>
      </c>
    </row>
    <row r="88" spans="1:8" x14ac:dyDescent="0.25">
      <c r="A88" t="s">
        <v>399</v>
      </c>
      <c r="B88" s="1">
        <v>41425</v>
      </c>
      <c r="C88" t="s">
        <v>2228</v>
      </c>
      <c r="D88">
        <v>1</v>
      </c>
      <c r="E88" t="s">
        <v>328</v>
      </c>
      <c r="F88" s="8">
        <v>10.48</v>
      </c>
      <c r="H88" s="13">
        <v>166.76</v>
      </c>
    </row>
    <row r="89" spans="1:8" x14ac:dyDescent="0.25">
      <c r="A89" t="s">
        <v>2017</v>
      </c>
      <c r="B89" s="1">
        <v>41410</v>
      </c>
      <c r="C89" t="s">
        <v>1951</v>
      </c>
      <c r="D89">
        <v>1</v>
      </c>
      <c r="E89" t="s">
        <v>2018</v>
      </c>
      <c r="F89">
        <v>87.91</v>
      </c>
      <c r="H89" s="13">
        <v>400</v>
      </c>
    </row>
    <row r="90" spans="1:8" x14ac:dyDescent="0.25">
      <c r="A90" t="s">
        <v>2380</v>
      </c>
      <c r="B90" s="1">
        <v>41424</v>
      </c>
      <c r="C90" t="s">
        <v>2381</v>
      </c>
      <c r="D90">
        <v>1</v>
      </c>
      <c r="E90" t="s">
        <v>2383</v>
      </c>
      <c r="F90">
        <v>83.54</v>
      </c>
      <c r="H90" s="13">
        <v>457.44</v>
      </c>
    </row>
    <row r="91" spans="1:8" x14ac:dyDescent="0.25">
      <c r="A91" t="s">
        <v>1988</v>
      </c>
      <c r="B91" s="1">
        <v>41408</v>
      </c>
      <c r="C91" t="s">
        <v>1989</v>
      </c>
      <c r="D91">
        <v>1</v>
      </c>
      <c r="E91" t="s">
        <v>1990</v>
      </c>
      <c r="F91" s="2">
        <v>32860.71</v>
      </c>
      <c r="H91" s="13">
        <v>457.44</v>
      </c>
    </row>
    <row r="92" spans="1:8" x14ac:dyDescent="0.25">
      <c r="A92" t="s">
        <v>2113</v>
      </c>
      <c r="B92" s="1">
        <v>41425</v>
      </c>
      <c r="C92" t="s">
        <v>2114</v>
      </c>
      <c r="D92">
        <v>1</v>
      </c>
      <c r="E92" t="s">
        <v>2115</v>
      </c>
      <c r="F92">
        <v>19.2</v>
      </c>
      <c r="H92" s="13">
        <v>576.54999999999995</v>
      </c>
    </row>
    <row r="93" spans="1:8" x14ac:dyDescent="0.25">
      <c r="A93" t="s">
        <v>2199</v>
      </c>
      <c r="B93" s="1">
        <v>41425</v>
      </c>
      <c r="C93" t="s">
        <v>2200</v>
      </c>
      <c r="D93">
        <v>1</v>
      </c>
      <c r="E93" t="s">
        <v>393</v>
      </c>
      <c r="F93">
        <v>25.6</v>
      </c>
      <c r="H93" s="13">
        <v>400</v>
      </c>
    </row>
    <row r="94" spans="1:8" x14ac:dyDescent="0.25">
      <c r="A94" t="s">
        <v>374</v>
      </c>
      <c r="B94" s="1">
        <v>41425</v>
      </c>
      <c r="C94" t="s">
        <v>2208</v>
      </c>
      <c r="D94">
        <v>1</v>
      </c>
      <c r="E94" t="s">
        <v>393</v>
      </c>
      <c r="F94">
        <v>12.8</v>
      </c>
      <c r="H94" s="13">
        <v>400</v>
      </c>
    </row>
    <row r="95" spans="1:8" x14ac:dyDescent="0.25">
      <c r="A95" t="s">
        <v>709</v>
      </c>
      <c r="B95" s="1">
        <v>41422</v>
      </c>
      <c r="C95" t="s">
        <v>2327</v>
      </c>
      <c r="D95">
        <v>1</v>
      </c>
      <c r="E95" t="s">
        <v>502</v>
      </c>
      <c r="F95" s="2">
        <v>1660.7</v>
      </c>
      <c r="H95" s="13">
        <v>44440.29</v>
      </c>
    </row>
    <row r="96" spans="1:8" x14ac:dyDescent="0.25">
      <c r="A96" t="s">
        <v>696</v>
      </c>
      <c r="B96" s="1">
        <v>41422</v>
      </c>
      <c r="C96" t="s">
        <v>2314</v>
      </c>
      <c r="D96">
        <v>1</v>
      </c>
      <c r="E96" t="s">
        <v>2315</v>
      </c>
      <c r="F96">
        <v>643.52</v>
      </c>
      <c r="H96" s="13">
        <v>10.48</v>
      </c>
    </row>
    <row r="97" spans="1:8" x14ac:dyDescent="0.25">
      <c r="A97" t="s">
        <v>1820</v>
      </c>
      <c r="B97" s="1">
        <v>41407</v>
      </c>
      <c r="C97" t="s">
        <v>2272</v>
      </c>
      <c r="D97">
        <v>1</v>
      </c>
      <c r="E97" t="s">
        <v>475</v>
      </c>
      <c r="F97" s="2">
        <v>1368.41</v>
      </c>
      <c r="H97" s="13">
        <v>87.91</v>
      </c>
    </row>
    <row r="98" spans="1:8" x14ac:dyDescent="0.25">
      <c r="A98" t="s">
        <v>1569</v>
      </c>
      <c r="B98" s="1">
        <v>41425</v>
      </c>
      <c r="C98" t="s">
        <v>2216</v>
      </c>
      <c r="D98">
        <v>1</v>
      </c>
      <c r="E98" t="s">
        <v>2217</v>
      </c>
      <c r="F98">
        <v>22.07</v>
      </c>
      <c r="H98" s="13">
        <v>83.54</v>
      </c>
    </row>
    <row r="99" spans="1:8" x14ac:dyDescent="0.25">
      <c r="A99" t="s">
        <v>2061</v>
      </c>
      <c r="B99" s="1">
        <v>41419</v>
      </c>
      <c r="C99" t="s">
        <v>2062</v>
      </c>
      <c r="D99">
        <v>1</v>
      </c>
      <c r="E99" t="s">
        <v>2063</v>
      </c>
      <c r="F99" s="2">
        <v>75936.72</v>
      </c>
      <c r="H99" s="13">
        <v>32860.71</v>
      </c>
    </row>
    <row r="100" spans="1:8" x14ac:dyDescent="0.25">
      <c r="A100" t="s">
        <v>722</v>
      </c>
      <c r="B100" s="1">
        <v>41424</v>
      </c>
      <c r="C100" t="s">
        <v>2343</v>
      </c>
      <c r="D100">
        <v>2</v>
      </c>
      <c r="E100" t="s">
        <v>1909</v>
      </c>
      <c r="F100" s="2">
        <v>1599.2</v>
      </c>
      <c r="H100" s="13">
        <v>19.2</v>
      </c>
    </row>
    <row r="101" spans="1:8" x14ac:dyDescent="0.25">
      <c r="A101" t="s">
        <v>557</v>
      </c>
      <c r="B101" s="1">
        <v>41403</v>
      </c>
      <c r="C101" t="s">
        <v>2260</v>
      </c>
      <c r="D101">
        <v>1</v>
      </c>
      <c r="E101" t="s">
        <v>1214</v>
      </c>
      <c r="F101">
        <v>171.36</v>
      </c>
      <c r="H101" s="13">
        <v>25.6</v>
      </c>
    </row>
    <row r="102" spans="1:8" x14ac:dyDescent="0.25">
      <c r="A102" t="s">
        <v>2285</v>
      </c>
      <c r="B102" s="1">
        <v>41412</v>
      </c>
      <c r="C102" t="s">
        <v>2286</v>
      </c>
      <c r="D102">
        <v>1</v>
      </c>
      <c r="E102" t="s">
        <v>1214</v>
      </c>
      <c r="F102">
        <v>86.4</v>
      </c>
      <c r="H102" s="13">
        <v>12.8</v>
      </c>
    </row>
    <row r="103" spans="1:8" x14ac:dyDescent="0.25">
      <c r="A103" t="s">
        <v>726</v>
      </c>
      <c r="B103" s="1">
        <v>41424</v>
      </c>
      <c r="C103" t="s">
        <v>2345</v>
      </c>
      <c r="D103">
        <v>1</v>
      </c>
      <c r="E103" t="s">
        <v>1214</v>
      </c>
      <c r="F103" s="8">
        <v>274.45999999999998</v>
      </c>
      <c r="H103" s="13">
        <v>1660.7</v>
      </c>
    </row>
    <row r="104" spans="1:8" x14ac:dyDescent="0.25">
      <c r="A104" t="s">
        <v>1959</v>
      </c>
      <c r="B104" s="1">
        <v>41404</v>
      </c>
      <c r="C104" t="s">
        <v>1954</v>
      </c>
      <c r="D104">
        <v>1</v>
      </c>
      <c r="E104" t="s">
        <v>1960</v>
      </c>
      <c r="F104" s="22">
        <v>56443.33</v>
      </c>
      <c r="H104" s="13">
        <v>643.52</v>
      </c>
    </row>
    <row r="105" spans="1:8" x14ac:dyDescent="0.25">
      <c r="A105" t="s">
        <v>571</v>
      </c>
      <c r="B105" s="1">
        <v>41403</v>
      </c>
      <c r="C105" t="s">
        <v>2265</v>
      </c>
      <c r="D105">
        <v>2</v>
      </c>
      <c r="E105" t="s">
        <v>559</v>
      </c>
      <c r="F105">
        <v>989.9</v>
      </c>
      <c r="H105" s="13">
        <v>1368.41</v>
      </c>
    </row>
    <row r="106" spans="1:8" x14ac:dyDescent="0.25">
      <c r="A106" t="s">
        <v>639</v>
      </c>
      <c r="B106" s="1">
        <v>41412</v>
      </c>
      <c r="C106" t="s">
        <v>2280</v>
      </c>
      <c r="D106">
        <v>2</v>
      </c>
      <c r="E106" t="s">
        <v>559</v>
      </c>
      <c r="F106" s="2">
        <v>1079.45</v>
      </c>
      <c r="H106" s="13">
        <v>22.07</v>
      </c>
    </row>
    <row r="107" spans="1:8" x14ac:dyDescent="0.25">
      <c r="A107" t="s">
        <v>1283</v>
      </c>
      <c r="B107" s="1">
        <v>41417</v>
      </c>
      <c r="C107" t="s">
        <v>2305</v>
      </c>
      <c r="D107">
        <v>2</v>
      </c>
      <c r="E107" t="s">
        <v>559</v>
      </c>
      <c r="F107" s="2">
        <v>1208.78</v>
      </c>
      <c r="H107" s="13">
        <v>75936.72</v>
      </c>
    </row>
    <row r="108" spans="1:8" x14ac:dyDescent="0.25">
      <c r="A108" t="s">
        <v>1330</v>
      </c>
      <c r="B108" s="1">
        <v>41424</v>
      </c>
      <c r="C108" t="s">
        <v>2342</v>
      </c>
      <c r="D108">
        <v>2</v>
      </c>
      <c r="E108" t="s">
        <v>559</v>
      </c>
      <c r="F108" s="2">
        <v>1092.72</v>
      </c>
      <c r="H108" s="13">
        <v>1599.2</v>
      </c>
    </row>
    <row r="109" spans="1:8" x14ac:dyDescent="0.25">
      <c r="A109" t="s">
        <v>649</v>
      </c>
      <c r="B109" s="1">
        <v>41412</v>
      </c>
      <c r="C109" t="s">
        <v>2293</v>
      </c>
      <c r="D109">
        <v>1</v>
      </c>
      <c r="E109" t="s">
        <v>578</v>
      </c>
      <c r="F109" s="2">
        <v>4000</v>
      </c>
      <c r="H109" s="13">
        <v>171.36</v>
      </c>
    </row>
    <row r="110" spans="1:8" x14ac:dyDescent="0.25">
      <c r="A110" t="s">
        <v>1320</v>
      </c>
      <c r="B110" s="1">
        <v>41422</v>
      </c>
      <c r="C110" t="s">
        <v>2324</v>
      </c>
      <c r="D110">
        <v>1</v>
      </c>
      <c r="E110" t="s">
        <v>1813</v>
      </c>
      <c r="F110">
        <v>70.209999999999994</v>
      </c>
      <c r="H110" s="13">
        <v>86.4</v>
      </c>
    </row>
    <row r="111" spans="1:8" x14ac:dyDescent="0.25">
      <c r="A111" t="s">
        <v>2353</v>
      </c>
      <c r="B111" s="1">
        <v>41424</v>
      </c>
      <c r="C111" t="s">
        <v>2354</v>
      </c>
      <c r="D111">
        <v>2</v>
      </c>
      <c r="E111" t="s">
        <v>588</v>
      </c>
      <c r="F111" s="8">
        <v>342.72</v>
      </c>
      <c r="H111" s="13">
        <v>274.45999999999998</v>
      </c>
    </row>
    <row r="112" spans="1:8" x14ac:dyDescent="0.25">
      <c r="A112" t="s">
        <v>2355</v>
      </c>
      <c r="B112" s="1">
        <v>41424</v>
      </c>
      <c r="C112" t="s">
        <v>2356</v>
      </c>
      <c r="D112">
        <v>1</v>
      </c>
      <c r="E112" t="s">
        <v>588</v>
      </c>
      <c r="F112">
        <v>255.36</v>
      </c>
      <c r="H112" s="13">
        <v>989.9</v>
      </c>
    </row>
    <row r="113" spans="1:8" x14ac:dyDescent="0.25">
      <c r="A113" t="s">
        <v>1142</v>
      </c>
      <c r="B113" s="1">
        <v>41425</v>
      </c>
      <c r="C113" t="s">
        <v>2171</v>
      </c>
      <c r="D113">
        <v>1</v>
      </c>
      <c r="E113" t="s">
        <v>2172</v>
      </c>
      <c r="F113">
        <v>2.93</v>
      </c>
      <c r="H113" s="13">
        <v>1079.45</v>
      </c>
    </row>
    <row r="114" spans="1:8" x14ac:dyDescent="0.25">
      <c r="A114" t="s">
        <v>1151</v>
      </c>
      <c r="B114" s="1">
        <v>41425</v>
      </c>
      <c r="C114" t="s">
        <v>2176</v>
      </c>
      <c r="D114">
        <v>1</v>
      </c>
      <c r="E114" t="s">
        <v>1105</v>
      </c>
      <c r="F114">
        <v>68</v>
      </c>
      <c r="H114" s="13">
        <v>1208.78</v>
      </c>
    </row>
    <row r="115" spans="1:8" x14ac:dyDescent="0.25">
      <c r="A115" t="s">
        <v>785</v>
      </c>
      <c r="B115" s="1">
        <v>41404</v>
      </c>
      <c r="C115" t="s">
        <v>1967</v>
      </c>
      <c r="D115">
        <v>1</v>
      </c>
      <c r="E115" t="s">
        <v>1968</v>
      </c>
      <c r="F115" s="2">
        <v>44440.29</v>
      </c>
      <c r="H115" s="13">
        <v>1092.72</v>
      </c>
    </row>
    <row r="116" spans="1:8" x14ac:dyDescent="0.25">
      <c r="A116" t="s">
        <v>990</v>
      </c>
      <c r="B116" s="1">
        <v>41425</v>
      </c>
      <c r="C116" t="s">
        <v>2097</v>
      </c>
      <c r="D116">
        <v>1</v>
      </c>
      <c r="E116" t="s">
        <v>2098</v>
      </c>
      <c r="F116" s="2">
        <v>31895.19</v>
      </c>
      <c r="H116" s="13">
        <v>4000</v>
      </c>
    </row>
    <row r="117" spans="1:8" x14ac:dyDescent="0.25">
      <c r="A117" t="s">
        <v>1970</v>
      </c>
      <c r="B117" s="1">
        <v>41405</v>
      </c>
      <c r="C117" t="s">
        <v>1971</v>
      </c>
      <c r="D117">
        <v>1</v>
      </c>
      <c r="E117" t="s">
        <v>1969</v>
      </c>
      <c r="F117" s="2">
        <v>45438.37</v>
      </c>
      <c r="H117" s="13">
        <v>70.209999999999994</v>
      </c>
    </row>
    <row r="118" spans="1:8" x14ac:dyDescent="0.25">
      <c r="A118" t="s">
        <v>687</v>
      </c>
      <c r="B118" s="1">
        <v>41417</v>
      </c>
      <c r="C118" t="s">
        <v>2308</v>
      </c>
      <c r="D118">
        <v>1</v>
      </c>
      <c r="E118" t="s">
        <v>2309</v>
      </c>
      <c r="F118">
        <v>46.73</v>
      </c>
      <c r="H118" s="13">
        <v>342.72</v>
      </c>
    </row>
    <row r="119" spans="1:8" x14ac:dyDescent="0.25">
      <c r="A119" t="s">
        <v>2367</v>
      </c>
      <c r="B119" s="1">
        <v>41425</v>
      </c>
      <c r="C119" t="s">
        <v>2368</v>
      </c>
      <c r="D119">
        <v>1</v>
      </c>
      <c r="E119" t="s">
        <v>2369</v>
      </c>
      <c r="F119" s="2">
        <v>3189.6</v>
      </c>
      <c r="H119" s="13">
        <v>255.36</v>
      </c>
    </row>
    <row r="120" spans="1:8" x14ac:dyDescent="0.25">
      <c r="A120" t="s">
        <v>1418</v>
      </c>
      <c r="B120" s="1">
        <v>41407</v>
      </c>
      <c r="C120" t="s">
        <v>1979</v>
      </c>
      <c r="D120">
        <v>1</v>
      </c>
      <c r="E120" t="s">
        <v>1980</v>
      </c>
      <c r="F120">
        <v>241.88</v>
      </c>
      <c r="H120" s="13">
        <v>2.93</v>
      </c>
    </row>
    <row r="121" spans="1:8" x14ac:dyDescent="0.25">
      <c r="A121" t="s">
        <v>1226</v>
      </c>
      <c r="B121" s="1">
        <v>41404</v>
      </c>
      <c r="C121" t="s">
        <v>2267</v>
      </c>
      <c r="D121">
        <v>1</v>
      </c>
      <c r="E121" t="s">
        <v>638</v>
      </c>
      <c r="F121" s="2">
        <v>3475.01</v>
      </c>
      <c r="H121" s="13">
        <v>68</v>
      </c>
    </row>
    <row r="122" spans="1:8" x14ac:dyDescent="0.25">
      <c r="A122" t="s">
        <v>2104</v>
      </c>
      <c r="B122" s="1">
        <v>41425</v>
      </c>
      <c r="C122" t="s">
        <v>281</v>
      </c>
      <c r="D122">
        <v>1</v>
      </c>
      <c r="E122" t="s">
        <v>2105</v>
      </c>
      <c r="F122">
        <v>977.52</v>
      </c>
      <c r="H122" s="13">
        <v>44440.29</v>
      </c>
    </row>
    <row r="123" spans="1:8" x14ac:dyDescent="0.25">
      <c r="A123" t="s">
        <v>1941</v>
      </c>
      <c r="B123" s="1">
        <v>41425</v>
      </c>
      <c r="C123" t="s">
        <v>2365</v>
      </c>
      <c r="D123">
        <v>1</v>
      </c>
      <c r="E123" t="s">
        <v>2366</v>
      </c>
      <c r="F123">
        <v>237.94</v>
      </c>
      <c r="H123" s="13">
        <v>31895.19</v>
      </c>
    </row>
    <row r="124" spans="1:8" x14ac:dyDescent="0.25">
      <c r="A124" t="s">
        <v>1945</v>
      </c>
      <c r="B124" s="1">
        <v>41402</v>
      </c>
      <c r="C124" t="s">
        <v>1946</v>
      </c>
      <c r="D124">
        <v>1</v>
      </c>
      <c r="E124" t="s">
        <v>1947</v>
      </c>
      <c r="F124">
        <v>286.48</v>
      </c>
      <c r="H124" s="13">
        <v>45438.37</v>
      </c>
    </row>
    <row r="125" spans="1:8" x14ac:dyDescent="0.25">
      <c r="A125" t="s">
        <v>2042</v>
      </c>
      <c r="B125" s="1">
        <v>41418</v>
      </c>
      <c r="C125" t="s">
        <v>2043</v>
      </c>
      <c r="D125">
        <v>1</v>
      </c>
      <c r="E125" t="s">
        <v>2045</v>
      </c>
      <c r="F125">
        <v>115.1</v>
      </c>
      <c r="H125" s="13">
        <v>46.73</v>
      </c>
    </row>
    <row r="126" spans="1:8" x14ac:dyDescent="0.25">
      <c r="A126" t="s">
        <v>1260</v>
      </c>
      <c r="B126" s="1">
        <v>41412</v>
      </c>
      <c r="C126" t="s">
        <v>2289</v>
      </c>
      <c r="D126">
        <v>1</v>
      </c>
      <c r="E126" t="s">
        <v>604</v>
      </c>
      <c r="F126" s="8">
        <v>52.16</v>
      </c>
      <c r="H126" s="13">
        <v>3189.6</v>
      </c>
    </row>
    <row r="127" spans="1:8" x14ac:dyDescent="0.25">
      <c r="A127" t="s">
        <v>2299</v>
      </c>
      <c r="B127" s="1">
        <v>41417</v>
      </c>
      <c r="C127" t="s">
        <v>2300</v>
      </c>
      <c r="D127">
        <v>1</v>
      </c>
      <c r="E127" t="s">
        <v>604</v>
      </c>
      <c r="F127">
        <v>79.040000000000006</v>
      </c>
      <c r="H127" s="13">
        <v>241.88</v>
      </c>
    </row>
    <row r="128" spans="1:8" x14ac:dyDescent="0.25">
      <c r="A128" t="s">
        <v>213</v>
      </c>
      <c r="B128" s="1">
        <v>41422</v>
      </c>
      <c r="C128" t="s">
        <v>2071</v>
      </c>
      <c r="D128">
        <v>1</v>
      </c>
      <c r="E128" t="s">
        <v>254</v>
      </c>
      <c r="F128" s="2">
        <v>17142.86</v>
      </c>
      <c r="H128" s="13">
        <v>3475.01</v>
      </c>
    </row>
    <row r="129" spans="1:8" x14ac:dyDescent="0.25">
      <c r="A129" t="s">
        <v>2072</v>
      </c>
      <c r="B129" s="1">
        <v>41422</v>
      </c>
      <c r="C129" t="s">
        <v>2073</v>
      </c>
      <c r="D129">
        <v>1</v>
      </c>
      <c r="E129" t="s">
        <v>257</v>
      </c>
      <c r="F129" s="2">
        <v>17142.86</v>
      </c>
      <c r="H129" s="13">
        <v>977.52</v>
      </c>
    </row>
    <row r="130" spans="1:8" x14ac:dyDescent="0.25">
      <c r="A130" t="s">
        <v>1950</v>
      </c>
      <c r="B130" s="1">
        <v>41404</v>
      </c>
      <c r="C130" t="s">
        <v>1951</v>
      </c>
      <c r="D130">
        <v>1</v>
      </c>
      <c r="E130" t="s">
        <v>260</v>
      </c>
      <c r="F130" s="2">
        <v>29379.31</v>
      </c>
      <c r="H130" s="13">
        <v>237.94</v>
      </c>
    </row>
    <row r="131" spans="1:8" x14ac:dyDescent="0.25">
      <c r="A131" t="s">
        <v>97</v>
      </c>
      <c r="B131" s="1">
        <v>41415</v>
      </c>
      <c r="C131" t="s">
        <v>2023</v>
      </c>
      <c r="D131">
        <v>1</v>
      </c>
      <c r="E131" t="s">
        <v>260</v>
      </c>
      <c r="F131" s="2">
        <v>3192.36</v>
      </c>
      <c r="H131" s="13">
        <v>286.48</v>
      </c>
    </row>
    <row r="132" spans="1:8" x14ac:dyDescent="0.25">
      <c r="A132" t="s">
        <v>100</v>
      </c>
      <c r="B132" s="1">
        <v>41415</v>
      </c>
      <c r="C132" t="s">
        <v>2024</v>
      </c>
      <c r="D132">
        <v>1</v>
      </c>
      <c r="E132" t="s">
        <v>260</v>
      </c>
      <c r="F132">
        <v>571.38</v>
      </c>
      <c r="H132" s="13">
        <v>115.1</v>
      </c>
    </row>
    <row r="133" spans="1:8" x14ac:dyDescent="0.25">
      <c r="A133" t="s">
        <v>103</v>
      </c>
      <c r="B133" s="1">
        <v>41415</v>
      </c>
      <c r="C133" t="s">
        <v>2025</v>
      </c>
      <c r="D133">
        <v>1</v>
      </c>
      <c r="E133" t="s">
        <v>260</v>
      </c>
      <c r="F133">
        <v>254.02</v>
      </c>
      <c r="H133" s="13">
        <v>52.16</v>
      </c>
    </row>
    <row r="134" spans="1:8" x14ac:dyDescent="0.25">
      <c r="A134" t="s">
        <v>2083</v>
      </c>
      <c r="B134" s="1">
        <v>41425</v>
      </c>
      <c r="C134" t="s">
        <v>2084</v>
      </c>
      <c r="D134">
        <v>1</v>
      </c>
      <c r="E134" t="s">
        <v>260</v>
      </c>
      <c r="F134" s="2">
        <v>2428.27</v>
      </c>
      <c r="H134" s="13">
        <v>79.040000000000006</v>
      </c>
    </row>
    <row r="135" spans="1:8" x14ac:dyDescent="0.25">
      <c r="A135" t="s">
        <v>2026</v>
      </c>
      <c r="B135" s="1">
        <v>41416</v>
      </c>
      <c r="C135" t="s">
        <v>2027</v>
      </c>
      <c r="D135">
        <v>1</v>
      </c>
      <c r="E135" t="s">
        <v>556</v>
      </c>
      <c r="G135">
        <v>6.5</v>
      </c>
      <c r="H135" s="13">
        <v>17142.86</v>
      </c>
    </row>
    <row r="136" spans="1:8" x14ac:dyDescent="0.25">
      <c r="A136" t="s">
        <v>2028</v>
      </c>
      <c r="B136" s="1">
        <v>41416</v>
      </c>
      <c r="C136" t="s">
        <v>2029</v>
      </c>
      <c r="D136">
        <v>1</v>
      </c>
      <c r="E136" t="s">
        <v>556</v>
      </c>
      <c r="G136">
        <v>6.68</v>
      </c>
      <c r="H136" s="13">
        <v>17142.86</v>
      </c>
    </row>
    <row r="137" spans="1:8" x14ac:dyDescent="0.25">
      <c r="A137" t="s">
        <v>2067</v>
      </c>
      <c r="B137" s="1">
        <v>41421</v>
      </c>
      <c r="C137" t="s">
        <v>2068</v>
      </c>
      <c r="D137">
        <v>1</v>
      </c>
      <c r="E137" t="s">
        <v>556</v>
      </c>
      <c r="G137">
        <v>6.51</v>
      </c>
      <c r="H137" s="13">
        <v>29379.31</v>
      </c>
    </row>
    <row r="138" spans="1:8" x14ac:dyDescent="0.25">
      <c r="A138" t="s">
        <v>560</v>
      </c>
      <c r="B138" s="1">
        <v>41403</v>
      </c>
      <c r="C138" t="s">
        <v>2261</v>
      </c>
      <c r="D138">
        <v>1</v>
      </c>
      <c r="E138" t="s">
        <v>556</v>
      </c>
      <c r="F138">
        <v>6.41</v>
      </c>
      <c r="H138" s="13">
        <v>3192.36</v>
      </c>
    </row>
    <row r="139" spans="1:8" x14ac:dyDescent="0.25">
      <c r="A139" t="s">
        <v>642</v>
      </c>
      <c r="B139" s="1">
        <v>41412</v>
      </c>
      <c r="C139" t="s">
        <v>2281</v>
      </c>
      <c r="D139">
        <v>1</v>
      </c>
      <c r="E139" t="s">
        <v>556</v>
      </c>
      <c r="F139">
        <v>84.8</v>
      </c>
      <c r="H139" s="13">
        <v>571.38</v>
      </c>
    </row>
    <row r="140" spans="1:8" x14ac:dyDescent="0.25">
      <c r="A140" t="s">
        <v>1345</v>
      </c>
      <c r="B140" s="1">
        <v>41424</v>
      </c>
      <c r="C140" t="s">
        <v>2352</v>
      </c>
      <c r="D140">
        <v>1</v>
      </c>
      <c r="E140" t="s">
        <v>556</v>
      </c>
      <c r="F140">
        <v>5.77</v>
      </c>
      <c r="H140" s="13">
        <v>254.02</v>
      </c>
    </row>
    <row r="141" spans="1:8" x14ac:dyDescent="0.25">
      <c r="A141" t="s">
        <v>2283</v>
      </c>
      <c r="B141" s="1">
        <v>41412</v>
      </c>
      <c r="C141" t="s">
        <v>2284</v>
      </c>
      <c r="D141">
        <v>1</v>
      </c>
      <c r="E141" t="s">
        <v>593</v>
      </c>
      <c r="F141" s="2">
        <v>2268.34</v>
      </c>
      <c r="H141" s="13">
        <v>2428.27</v>
      </c>
    </row>
    <row r="142" spans="1:8" x14ac:dyDescent="0.25">
      <c r="A142" t="s">
        <v>1278</v>
      </c>
      <c r="B142" s="1">
        <v>41417</v>
      </c>
      <c r="C142" t="s">
        <v>2303</v>
      </c>
      <c r="D142">
        <v>1</v>
      </c>
      <c r="E142" t="s">
        <v>593</v>
      </c>
      <c r="F142" s="2">
        <v>3235.44</v>
      </c>
      <c r="H142" s="13">
        <v>-6.5</v>
      </c>
    </row>
    <row r="143" spans="1:8" x14ac:dyDescent="0.25">
      <c r="A143" t="s">
        <v>724</v>
      </c>
      <c r="B143" s="1">
        <v>41424</v>
      </c>
      <c r="C143" t="s">
        <v>2344</v>
      </c>
      <c r="D143">
        <v>1</v>
      </c>
      <c r="E143" t="s">
        <v>593</v>
      </c>
      <c r="F143" s="17">
        <v>2613.4</v>
      </c>
      <c r="H143" s="13">
        <v>-6.68</v>
      </c>
    </row>
    <row r="144" spans="1:8" x14ac:dyDescent="0.25">
      <c r="A144" t="s">
        <v>2370</v>
      </c>
      <c r="B144" s="1">
        <v>41425</v>
      </c>
      <c r="C144" t="s">
        <v>2371</v>
      </c>
      <c r="D144">
        <v>1</v>
      </c>
      <c r="E144" t="s">
        <v>2372</v>
      </c>
      <c r="F144" s="2">
        <v>84819.95</v>
      </c>
      <c r="H144" s="13">
        <v>-6.51</v>
      </c>
    </row>
    <row r="145" spans="1:8" x14ac:dyDescent="0.25">
      <c r="A145" t="s">
        <v>1607</v>
      </c>
      <c r="B145" s="1">
        <v>41424</v>
      </c>
      <c r="C145" t="s">
        <v>2241</v>
      </c>
      <c r="D145">
        <v>1</v>
      </c>
      <c r="E145" t="s">
        <v>2242</v>
      </c>
      <c r="F145">
        <v>68.959999999999994</v>
      </c>
      <c r="H145" s="13">
        <v>6.41</v>
      </c>
    </row>
    <row r="146" spans="1:8" x14ac:dyDescent="0.25">
      <c r="A146" t="s">
        <v>2377</v>
      </c>
      <c r="B146" s="1">
        <v>41403</v>
      </c>
      <c r="C146" t="s">
        <v>2378</v>
      </c>
      <c r="D146">
        <v>1</v>
      </c>
      <c r="E146" t="s">
        <v>2379</v>
      </c>
      <c r="F146" s="2">
        <v>5889.6</v>
      </c>
      <c r="H146" s="13">
        <v>84.8</v>
      </c>
    </row>
    <row r="147" spans="1:8" x14ac:dyDescent="0.25">
      <c r="A147" t="s">
        <v>1196</v>
      </c>
      <c r="B147" s="1">
        <v>41401</v>
      </c>
      <c r="C147" t="s">
        <v>2250</v>
      </c>
      <c r="D147">
        <v>1</v>
      </c>
      <c r="E147" t="s">
        <v>627</v>
      </c>
      <c r="F147">
        <v>324.08</v>
      </c>
      <c r="H147" s="13">
        <v>5.77</v>
      </c>
    </row>
    <row r="148" spans="1:8" x14ac:dyDescent="0.25">
      <c r="A148" t="s">
        <v>665</v>
      </c>
      <c r="B148" s="1">
        <v>41414</v>
      </c>
      <c r="C148" t="s">
        <v>2296</v>
      </c>
      <c r="D148">
        <v>1</v>
      </c>
      <c r="E148" t="s">
        <v>627</v>
      </c>
      <c r="F148">
        <v>168.32</v>
      </c>
      <c r="H148" s="13">
        <v>2268.34</v>
      </c>
    </row>
    <row r="149" spans="1:8" x14ac:dyDescent="0.25">
      <c r="A149" t="s">
        <v>397</v>
      </c>
      <c r="B149" s="1">
        <v>41425</v>
      </c>
      <c r="C149" t="s">
        <v>2223</v>
      </c>
      <c r="D149">
        <v>1</v>
      </c>
      <c r="E149" t="s">
        <v>2224</v>
      </c>
      <c r="F149">
        <v>13.79</v>
      </c>
      <c r="H149" s="13">
        <v>3235.44</v>
      </c>
    </row>
    <row r="150" spans="1:8" x14ac:dyDescent="0.25">
      <c r="A150" t="s">
        <v>365</v>
      </c>
      <c r="B150" s="1">
        <v>41425</v>
      </c>
      <c r="C150" t="s">
        <v>2190</v>
      </c>
      <c r="D150">
        <v>1</v>
      </c>
      <c r="E150" t="s">
        <v>334</v>
      </c>
      <c r="F150">
        <v>27.64</v>
      </c>
      <c r="H150" s="13">
        <v>2613.4</v>
      </c>
    </row>
    <row r="151" spans="1:8" x14ac:dyDescent="0.25">
      <c r="A151" t="s">
        <v>379</v>
      </c>
      <c r="B151" s="1">
        <v>41425</v>
      </c>
      <c r="C151" t="s">
        <v>2210</v>
      </c>
      <c r="D151">
        <v>1</v>
      </c>
      <c r="E151" t="s">
        <v>334</v>
      </c>
      <c r="F151">
        <v>14.82</v>
      </c>
      <c r="H151" s="13">
        <v>84819.95</v>
      </c>
    </row>
    <row r="152" spans="1:8" x14ac:dyDescent="0.25">
      <c r="A152" t="s">
        <v>2214</v>
      </c>
      <c r="B152" s="1">
        <v>41425</v>
      </c>
      <c r="C152" t="s">
        <v>2215</v>
      </c>
      <c r="D152">
        <v>1</v>
      </c>
      <c r="E152" t="s">
        <v>334</v>
      </c>
      <c r="F152">
        <v>10.8</v>
      </c>
      <c r="H152" s="13">
        <v>68.959999999999994</v>
      </c>
    </row>
    <row r="153" spans="1:8" x14ac:dyDescent="0.25">
      <c r="A153" t="s">
        <v>2201</v>
      </c>
      <c r="B153" s="1">
        <v>41425</v>
      </c>
      <c r="C153" t="s">
        <v>2202</v>
      </c>
      <c r="D153">
        <v>1</v>
      </c>
      <c r="E153" t="s">
        <v>378</v>
      </c>
      <c r="F153">
        <v>12</v>
      </c>
      <c r="H153" s="13">
        <v>5889.6</v>
      </c>
    </row>
    <row r="154" spans="1:8" x14ac:dyDescent="0.25">
      <c r="A154" t="s">
        <v>376</v>
      </c>
      <c r="B154" s="1">
        <v>41425</v>
      </c>
      <c r="C154" t="s">
        <v>2209</v>
      </c>
      <c r="D154">
        <v>1</v>
      </c>
      <c r="E154" t="s">
        <v>378</v>
      </c>
      <c r="F154">
        <v>4.4000000000000004</v>
      </c>
      <c r="H154" s="13">
        <v>324.08</v>
      </c>
    </row>
    <row r="155" spans="1:8" x14ac:dyDescent="0.25">
      <c r="A155" t="s">
        <v>2212</v>
      </c>
      <c r="B155" s="1">
        <v>41425</v>
      </c>
      <c r="C155" t="s">
        <v>2213</v>
      </c>
      <c r="D155">
        <v>1</v>
      </c>
      <c r="E155" t="s">
        <v>378</v>
      </c>
      <c r="F155" s="8">
        <v>38.4</v>
      </c>
      <c r="H155" s="13">
        <v>168.32</v>
      </c>
    </row>
    <row r="156" spans="1:8" x14ac:dyDescent="0.25">
      <c r="A156" t="s">
        <v>1275</v>
      </c>
      <c r="B156" s="1">
        <v>41417</v>
      </c>
      <c r="C156" t="s">
        <v>2302</v>
      </c>
      <c r="D156">
        <v>1</v>
      </c>
      <c r="E156" t="s">
        <v>598</v>
      </c>
      <c r="F156">
        <v>504</v>
      </c>
      <c r="H156" s="13">
        <v>13.79</v>
      </c>
    </row>
    <row r="157" spans="1:8" x14ac:dyDescent="0.25">
      <c r="A157" t="s">
        <v>426</v>
      </c>
      <c r="B157" s="1">
        <v>41425</v>
      </c>
      <c r="C157" t="s">
        <v>2116</v>
      </c>
      <c r="D157">
        <v>1</v>
      </c>
      <c r="E157" t="s">
        <v>2240</v>
      </c>
      <c r="F157">
        <v>43.14</v>
      </c>
      <c r="H157" s="13">
        <v>27.64</v>
      </c>
    </row>
    <row r="158" spans="1:8" x14ac:dyDescent="0.25">
      <c r="A158" t="s">
        <v>2109</v>
      </c>
      <c r="B158" s="1">
        <v>41425</v>
      </c>
      <c r="C158" t="s">
        <v>2110</v>
      </c>
      <c r="D158">
        <v>1</v>
      </c>
      <c r="E158" t="s">
        <v>2111</v>
      </c>
      <c r="F158">
        <v>42.08</v>
      </c>
      <c r="H158" s="13">
        <v>14.82</v>
      </c>
    </row>
    <row r="159" spans="1:8" x14ac:dyDescent="0.25">
      <c r="A159" t="s">
        <v>2290</v>
      </c>
      <c r="B159" s="1">
        <v>41412</v>
      </c>
      <c r="C159" t="s">
        <v>2291</v>
      </c>
      <c r="D159">
        <v>1</v>
      </c>
      <c r="E159" t="s">
        <v>1209</v>
      </c>
      <c r="F159" s="2">
        <v>1087.3599999999999</v>
      </c>
      <c r="H159" s="13">
        <v>10.8</v>
      </c>
    </row>
    <row r="160" spans="1:8" x14ac:dyDescent="0.25">
      <c r="A160" t="s">
        <v>1872</v>
      </c>
      <c r="B160" s="1">
        <v>41417</v>
      </c>
      <c r="C160" t="s">
        <v>2298</v>
      </c>
      <c r="D160">
        <v>1</v>
      </c>
      <c r="E160" t="s">
        <v>601</v>
      </c>
      <c r="F160">
        <v>970</v>
      </c>
      <c r="H160" s="13">
        <v>12</v>
      </c>
    </row>
    <row r="161" spans="1:8" x14ac:dyDescent="0.25">
      <c r="A161" t="s">
        <v>707</v>
      </c>
      <c r="B161" s="1">
        <v>41422</v>
      </c>
      <c r="C161" t="s">
        <v>2325</v>
      </c>
      <c r="D161">
        <v>1</v>
      </c>
      <c r="E161" t="s">
        <v>2326</v>
      </c>
      <c r="F161">
        <v>47.2</v>
      </c>
      <c r="H161" s="13">
        <v>4.4000000000000004</v>
      </c>
    </row>
    <row r="162" spans="1:8" x14ac:dyDescent="0.25">
      <c r="A162" t="s">
        <v>1238</v>
      </c>
      <c r="B162" s="1">
        <v>41405</v>
      </c>
      <c r="C162" t="s">
        <v>2270</v>
      </c>
      <c r="D162">
        <v>2</v>
      </c>
      <c r="E162" t="s">
        <v>2271</v>
      </c>
      <c r="F162">
        <v>344.83</v>
      </c>
      <c r="H162" s="13">
        <v>38.4</v>
      </c>
    </row>
    <row r="163" spans="1:8" x14ac:dyDescent="0.25">
      <c r="A163" t="s">
        <v>1194</v>
      </c>
      <c r="B163" s="1">
        <v>41401</v>
      </c>
      <c r="C163" t="s">
        <v>2249</v>
      </c>
      <c r="D163">
        <v>1</v>
      </c>
      <c r="E163" t="s">
        <v>654</v>
      </c>
      <c r="F163">
        <v>48</v>
      </c>
      <c r="H163" s="13">
        <v>504</v>
      </c>
    </row>
    <row r="164" spans="1:8" x14ac:dyDescent="0.25">
      <c r="A164" t="s">
        <v>1158</v>
      </c>
      <c r="B164" s="1">
        <v>41425</v>
      </c>
      <c r="C164" t="s">
        <v>2180</v>
      </c>
      <c r="D164">
        <v>1</v>
      </c>
      <c r="E164" t="s">
        <v>1680</v>
      </c>
      <c r="F164">
        <v>39.31</v>
      </c>
      <c r="H164" s="13">
        <v>43.14</v>
      </c>
    </row>
    <row r="165" spans="1:8" x14ac:dyDescent="0.25">
      <c r="A165" t="s">
        <v>2186</v>
      </c>
      <c r="B165" s="1">
        <v>41425</v>
      </c>
      <c r="C165" t="s">
        <v>2187</v>
      </c>
      <c r="D165">
        <v>1</v>
      </c>
      <c r="E165" t="s">
        <v>1680</v>
      </c>
      <c r="F165">
        <v>47.28</v>
      </c>
      <c r="H165" s="13">
        <v>42.08</v>
      </c>
    </row>
    <row r="166" spans="1:8" x14ac:dyDescent="0.25">
      <c r="A166" t="s">
        <v>2191</v>
      </c>
      <c r="B166" s="1">
        <v>41425</v>
      </c>
      <c r="C166" t="s">
        <v>2192</v>
      </c>
      <c r="D166">
        <v>1</v>
      </c>
      <c r="E166" t="s">
        <v>1680</v>
      </c>
      <c r="F166">
        <v>4.95</v>
      </c>
      <c r="H166" s="13">
        <v>1087.3599999999999</v>
      </c>
    </row>
    <row r="167" spans="1:8" x14ac:dyDescent="0.25">
      <c r="A167" t="s">
        <v>2193</v>
      </c>
      <c r="B167" s="1">
        <v>41425</v>
      </c>
      <c r="C167" t="s">
        <v>2194</v>
      </c>
      <c r="D167">
        <v>1</v>
      </c>
      <c r="E167" t="s">
        <v>1680</v>
      </c>
      <c r="F167">
        <v>23.6</v>
      </c>
      <c r="H167" s="13">
        <v>970</v>
      </c>
    </row>
    <row r="168" spans="1:8" x14ac:dyDescent="0.25">
      <c r="A168" t="s">
        <v>2195</v>
      </c>
      <c r="B168" s="1">
        <v>41425</v>
      </c>
      <c r="C168" t="s">
        <v>2196</v>
      </c>
      <c r="D168">
        <v>1</v>
      </c>
      <c r="E168" t="s">
        <v>1680</v>
      </c>
      <c r="F168">
        <v>13.38</v>
      </c>
      <c r="H168" s="13">
        <v>47.2</v>
      </c>
    </row>
    <row r="169" spans="1:8" x14ac:dyDescent="0.25">
      <c r="A169" t="s">
        <v>660</v>
      </c>
      <c r="B169" s="1">
        <v>41414</v>
      </c>
      <c r="C169" t="s">
        <v>2294</v>
      </c>
      <c r="D169">
        <v>2</v>
      </c>
      <c r="E169" t="s">
        <v>499</v>
      </c>
      <c r="F169">
        <v>224</v>
      </c>
      <c r="H169" s="13">
        <v>344.83</v>
      </c>
    </row>
    <row r="170" spans="1:8" x14ac:dyDescent="0.25">
      <c r="A170" t="s">
        <v>663</v>
      </c>
      <c r="B170" s="1">
        <v>41414</v>
      </c>
      <c r="C170" t="s">
        <v>2295</v>
      </c>
      <c r="D170">
        <v>1</v>
      </c>
      <c r="E170" t="s">
        <v>499</v>
      </c>
      <c r="F170">
        <v>48</v>
      </c>
      <c r="H170" s="13">
        <v>48</v>
      </c>
    </row>
    <row r="171" spans="1:8" x14ac:dyDescent="0.25">
      <c r="A171" t="s">
        <v>1285</v>
      </c>
      <c r="B171" s="1">
        <v>41417</v>
      </c>
      <c r="C171" t="s">
        <v>2306</v>
      </c>
      <c r="D171">
        <v>1</v>
      </c>
      <c r="E171" t="s">
        <v>562</v>
      </c>
      <c r="F171">
        <v>352</v>
      </c>
      <c r="H171" s="13">
        <v>39.31</v>
      </c>
    </row>
    <row r="172" spans="1:8" x14ac:dyDescent="0.25">
      <c r="A172" t="s">
        <v>1287</v>
      </c>
      <c r="B172" s="1">
        <v>41417</v>
      </c>
      <c r="C172" t="s">
        <v>2307</v>
      </c>
      <c r="D172">
        <v>2</v>
      </c>
      <c r="E172" t="s">
        <v>562</v>
      </c>
      <c r="F172" s="8">
        <v>528</v>
      </c>
      <c r="H172" s="13">
        <v>47.28</v>
      </c>
    </row>
    <row r="173" spans="1:8" x14ac:dyDescent="0.25">
      <c r="A173" t="s">
        <v>734</v>
      </c>
      <c r="B173" s="1">
        <v>41424</v>
      </c>
      <c r="C173" t="s">
        <v>2349</v>
      </c>
      <c r="D173">
        <v>2</v>
      </c>
      <c r="E173" t="s">
        <v>562</v>
      </c>
      <c r="F173">
        <v>224</v>
      </c>
      <c r="H173" s="13">
        <v>4.95</v>
      </c>
    </row>
    <row r="174" spans="1:8" x14ac:dyDescent="0.25">
      <c r="A174" t="s">
        <v>2205</v>
      </c>
      <c r="B174" s="1">
        <v>41425</v>
      </c>
      <c r="C174" t="s">
        <v>2206</v>
      </c>
      <c r="D174">
        <v>1</v>
      </c>
      <c r="E174" t="s">
        <v>2207</v>
      </c>
      <c r="F174">
        <v>4.12</v>
      </c>
      <c r="H174" s="13">
        <v>23.6</v>
      </c>
    </row>
    <row r="175" spans="1:8" x14ac:dyDescent="0.25">
      <c r="A175" t="s">
        <v>568</v>
      </c>
      <c r="B175" s="1">
        <v>41403</v>
      </c>
      <c r="C175" t="s">
        <v>2264</v>
      </c>
      <c r="D175">
        <v>1</v>
      </c>
      <c r="E175" t="s">
        <v>573</v>
      </c>
      <c r="F175">
        <v>126.03</v>
      </c>
      <c r="H175" s="13">
        <v>13.38</v>
      </c>
    </row>
    <row r="176" spans="1:8" x14ac:dyDescent="0.25">
      <c r="A176" t="s">
        <v>1281</v>
      </c>
      <c r="B176" s="1">
        <v>41417</v>
      </c>
      <c r="C176" t="s">
        <v>2304</v>
      </c>
      <c r="D176">
        <v>1</v>
      </c>
      <c r="E176" t="s">
        <v>573</v>
      </c>
      <c r="F176">
        <v>64.14</v>
      </c>
      <c r="H176" s="13">
        <v>224</v>
      </c>
    </row>
    <row r="177" spans="1:8" x14ac:dyDescent="0.25">
      <c r="A177" t="s">
        <v>729</v>
      </c>
      <c r="B177" s="1">
        <v>41424</v>
      </c>
      <c r="C177" t="s">
        <v>2346</v>
      </c>
      <c r="D177">
        <v>1</v>
      </c>
      <c r="E177" t="s">
        <v>573</v>
      </c>
      <c r="F177">
        <v>185.79</v>
      </c>
      <c r="H177" s="13">
        <v>48</v>
      </c>
    </row>
    <row r="178" spans="1:8" x14ac:dyDescent="0.25">
      <c r="A178" t="s">
        <v>1573</v>
      </c>
      <c r="B178" s="1">
        <v>41425</v>
      </c>
      <c r="C178" t="s">
        <v>2220</v>
      </c>
      <c r="D178">
        <v>1</v>
      </c>
      <c r="E178" t="s">
        <v>1063</v>
      </c>
      <c r="F178" s="8">
        <v>11.45</v>
      </c>
      <c r="H178" s="13">
        <v>352</v>
      </c>
    </row>
    <row r="179" spans="1:8" x14ac:dyDescent="0.25">
      <c r="A179" t="s">
        <v>402</v>
      </c>
      <c r="B179" s="1">
        <v>41425</v>
      </c>
      <c r="C179" t="s">
        <v>2229</v>
      </c>
      <c r="D179">
        <v>1</v>
      </c>
      <c r="E179" t="s">
        <v>2230</v>
      </c>
      <c r="F179">
        <v>69.760000000000005</v>
      </c>
      <c r="H179" s="13">
        <v>528</v>
      </c>
    </row>
    <row r="180" spans="1:8" x14ac:dyDescent="0.25">
      <c r="A180" t="s">
        <v>1972</v>
      </c>
      <c r="B180" s="1">
        <v>41405</v>
      </c>
      <c r="C180" t="s">
        <v>1973</v>
      </c>
      <c r="D180">
        <v>1</v>
      </c>
      <c r="E180" t="s">
        <v>1974</v>
      </c>
      <c r="F180" s="2">
        <v>46634.89</v>
      </c>
      <c r="H180" s="13">
        <v>224</v>
      </c>
    </row>
    <row r="181" spans="1:8" x14ac:dyDescent="0.25">
      <c r="A181" t="s">
        <v>1964</v>
      </c>
      <c r="B181" s="1">
        <v>41404</v>
      </c>
      <c r="C181" t="s">
        <v>1965</v>
      </c>
      <c r="D181">
        <v>1</v>
      </c>
      <c r="E181" t="s">
        <v>1966</v>
      </c>
      <c r="F181" s="2">
        <v>30425.21</v>
      </c>
      <c r="H181" s="13">
        <v>4.12</v>
      </c>
    </row>
    <row r="182" spans="1:8" x14ac:dyDescent="0.25">
      <c r="A182" t="s">
        <v>1139</v>
      </c>
      <c r="B182" s="1">
        <v>41425</v>
      </c>
      <c r="C182" t="s">
        <v>2169</v>
      </c>
      <c r="D182">
        <v>1</v>
      </c>
      <c r="E182" t="s">
        <v>2170</v>
      </c>
      <c r="F182">
        <v>151.16999999999999</v>
      </c>
      <c r="H182" s="13">
        <v>126.03</v>
      </c>
    </row>
    <row r="183" spans="1:8" x14ac:dyDescent="0.25">
      <c r="A183" t="s">
        <v>2251</v>
      </c>
      <c r="B183" s="1">
        <v>41401</v>
      </c>
      <c r="C183" t="s">
        <v>2252</v>
      </c>
      <c r="D183">
        <v>2</v>
      </c>
      <c r="E183" t="s">
        <v>630</v>
      </c>
      <c r="F183">
        <v>280</v>
      </c>
      <c r="H183" s="13">
        <v>64.14</v>
      </c>
    </row>
    <row r="184" spans="1:8" x14ac:dyDescent="0.25">
      <c r="A184" t="s">
        <v>2092</v>
      </c>
      <c r="B184" s="1">
        <v>41425</v>
      </c>
      <c r="C184" t="s">
        <v>2093</v>
      </c>
      <c r="D184">
        <v>1</v>
      </c>
      <c r="E184" t="s">
        <v>2094</v>
      </c>
      <c r="F184" s="2">
        <v>44419.42</v>
      </c>
      <c r="H184" s="13">
        <v>185.79</v>
      </c>
    </row>
    <row r="185" spans="1:8" x14ac:dyDescent="0.25">
      <c r="A185" t="s">
        <v>1992</v>
      </c>
      <c r="B185" s="1">
        <v>41410</v>
      </c>
      <c r="C185" t="s">
        <v>1406</v>
      </c>
      <c r="D185">
        <v>1</v>
      </c>
      <c r="E185" t="s">
        <v>1407</v>
      </c>
      <c r="G185" s="2">
        <v>37337.269999999997</v>
      </c>
      <c r="H185" s="13">
        <v>11.45</v>
      </c>
    </row>
    <row r="186" spans="1:8" x14ac:dyDescent="0.25">
      <c r="A186" t="s">
        <v>1161</v>
      </c>
      <c r="B186" s="1">
        <v>41425</v>
      </c>
      <c r="C186" t="s">
        <v>2181</v>
      </c>
      <c r="D186">
        <v>1</v>
      </c>
      <c r="E186" t="s">
        <v>1000</v>
      </c>
      <c r="F186">
        <v>14.08</v>
      </c>
      <c r="H186" s="23">
        <v>56443.33</v>
      </c>
    </row>
    <row r="187" spans="1:8" x14ac:dyDescent="0.25">
      <c r="A187" t="s">
        <v>382</v>
      </c>
      <c r="B187" s="1">
        <v>41425</v>
      </c>
      <c r="C187" t="s">
        <v>2211</v>
      </c>
      <c r="D187">
        <v>1</v>
      </c>
      <c r="E187" t="s">
        <v>340</v>
      </c>
      <c r="F187">
        <v>4.3499999999999996</v>
      </c>
      <c r="H187" s="13">
        <v>69.760000000000005</v>
      </c>
    </row>
    <row r="188" spans="1:8" x14ac:dyDescent="0.25">
      <c r="A188" t="s">
        <v>503</v>
      </c>
      <c r="B188" s="1">
        <v>41401</v>
      </c>
      <c r="C188" t="s">
        <v>2248</v>
      </c>
      <c r="D188">
        <v>1</v>
      </c>
      <c r="E188" t="s">
        <v>1191</v>
      </c>
      <c r="F188">
        <v>629.16999999999996</v>
      </c>
      <c r="H188" s="13">
        <v>46634.89</v>
      </c>
    </row>
    <row r="189" spans="1:8" x14ac:dyDescent="0.25">
      <c r="A189" t="s">
        <v>1168</v>
      </c>
      <c r="B189" s="1">
        <v>41425</v>
      </c>
      <c r="C189" t="s">
        <v>2184</v>
      </c>
      <c r="D189">
        <v>1</v>
      </c>
      <c r="E189" t="s">
        <v>2185</v>
      </c>
      <c r="F189" s="8">
        <v>62.07</v>
      </c>
      <c r="H189" s="13">
        <v>30425.21</v>
      </c>
    </row>
    <row r="190" spans="1:8" x14ac:dyDescent="0.25">
      <c r="A190" t="s">
        <v>1205</v>
      </c>
      <c r="B190" s="1">
        <v>41403</v>
      </c>
      <c r="C190" t="s">
        <v>2266</v>
      </c>
      <c r="D190">
        <v>2</v>
      </c>
      <c r="E190" t="s">
        <v>570</v>
      </c>
      <c r="F190" s="2">
        <v>2480</v>
      </c>
      <c r="H190" s="13">
        <v>151.16999999999999</v>
      </c>
    </row>
    <row r="191" spans="1:8" x14ac:dyDescent="0.25">
      <c r="A191" t="s">
        <v>1256</v>
      </c>
      <c r="B191" s="1">
        <v>41412</v>
      </c>
      <c r="C191" t="s">
        <v>2282</v>
      </c>
      <c r="D191">
        <v>2</v>
      </c>
      <c r="E191" t="s">
        <v>570</v>
      </c>
      <c r="F191">
        <v>480</v>
      </c>
      <c r="H191" s="13">
        <v>280</v>
      </c>
    </row>
    <row r="192" spans="1:8" x14ac:dyDescent="0.25">
      <c r="A192" t="s">
        <v>737</v>
      </c>
      <c r="B192" s="1">
        <v>41424</v>
      </c>
      <c r="C192" t="s">
        <v>2350</v>
      </c>
      <c r="D192">
        <v>2</v>
      </c>
      <c r="E192" t="s">
        <v>570</v>
      </c>
      <c r="F192" s="2">
        <v>3120</v>
      </c>
      <c r="H192" s="13">
        <v>44419.42</v>
      </c>
    </row>
    <row r="193" spans="1:8" x14ac:dyDescent="0.25">
      <c r="A193" t="s">
        <v>349</v>
      </c>
      <c r="B193" s="1">
        <v>41425</v>
      </c>
      <c r="C193" t="s">
        <v>2177</v>
      </c>
      <c r="D193">
        <v>1</v>
      </c>
      <c r="E193" t="s">
        <v>2178</v>
      </c>
      <c r="F193">
        <v>72</v>
      </c>
      <c r="H193" s="13">
        <v>-37337.269999999997</v>
      </c>
    </row>
    <row r="194" spans="1:8" x14ac:dyDescent="0.25">
      <c r="A194" t="s">
        <v>367</v>
      </c>
      <c r="B194" s="1">
        <v>41425</v>
      </c>
      <c r="C194" t="s">
        <v>2197</v>
      </c>
      <c r="D194">
        <v>1</v>
      </c>
      <c r="E194" t="s">
        <v>2198</v>
      </c>
      <c r="F194">
        <v>20.14</v>
      </c>
      <c r="H194" s="13">
        <v>14.08</v>
      </c>
    </row>
    <row r="195" spans="1:8" x14ac:dyDescent="0.25">
      <c r="A195" t="s">
        <v>1939</v>
      </c>
      <c r="B195" s="1">
        <v>41425</v>
      </c>
      <c r="C195" t="s">
        <v>2364</v>
      </c>
      <c r="D195">
        <v>1</v>
      </c>
      <c r="E195" t="s">
        <v>700</v>
      </c>
      <c r="F195" s="2">
        <v>5190.95</v>
      </c>
      <c r="H195" s="13">
        <v>4.3499999999999996</v>
      </c>
    </row>
    <row r="196" spans="1:8" x14ac:dyDescent="0.25">
      <c r="A196" t="s">
        <v>2310</v>
      </c>
      <c r="B196" s="1">
        <v>41417</v>
      </c>
      <c r="C196" t="s">
        <v>2311</v>
      </c>
      <c r="D196">
        <v>1</v>
      </c>
      <c r="E196" t="s">
        <v>614</v>
      </c>
      <c r="F196" s="2">
        <v>10636.2</v>
      </c>
      <c r="H196" s="13">
        <v>629.16999999999996</v>
      </c>
    </row>
    <row r="197" spans="1:8" x14ac:dyDescent="0.25">
      <c r="A197" t="s">
        <v>743</v>
      </c>
      <c r="B197" s="1">
        <v>41424</v>
      </c>
      <c r="C197" t="s">
        <v>2361</v>
      </c>
      <c r="D197">
        <v>1</v>
      </c>
      <c r="E197" t="s">
        <v>550</v>
      </c>
      <c r="F197">
        <v>303.58999999999997</v>
      </c>
      <c r="H197" s="13">
        <v>62.07</v>
      </c>
    </row>
    <row r="198" spans="1:8" x14ac:dyDescent="0.25">
      <c r="A198" t="s">
        <v>1292</v>
      </c>
      <c r="B198" s="1">
        <v>41421</v>
      </c>
      <c r="C198" t="s">
        <v>2313</v>
      </c>
      <c r="D198">
        <v>1</v>
      </c>
      <c r="E198" t="s">
        <v>478</v>
      </c>
      <c r="F198" s="2">
        <v>1031.2</v>
      </c>
      <c r="H198" s="13">
        <v>2480</v>
      </c>
    </row>
    <row r="199" spans="1:8" x14ac:dyDescent="0.25">
      <c r="A199" t="s">
        <v>1318</v>
      </c>
      <c r="B199" s="1">
        <v>41422</v>
      </c>
      <c r="C199" t="s">
        <v>2323</v>
      </c>
      <c r="D199">
        <v>1</v>
      </c>
      <c r="E199" t="s">
        <v>478</v>
      </c>
      <c r="F199" s="2">
        <v>2189</v>
      </c>
      <c r="H199" s="13">
        <v>480</v>
      </c>
    </row>
    <row r="200" spans="1:8" x14ac:dyDescent="0.25">
      <c r="A200" t="s">
        <v>351</v>
      </c>
      <c r="B200" s="1">
        <v>41425</v>
      </c>
      <c r="C200" t="s">
        <v>2179</v>
      </c>
      <c r="D200">
        <v>1</v>
      </c>
      <c r="E200" t="s">
        <v>1120</v>
      </c>
      <c r="F200">
        <v>18</v>
      </c>
      <c r="H200" s="13">
        <v>3120</v>
      </c>
    </row>
    <row r="201" spans="1:8" x14ac:dyDescent="0.25">
      <c r="A201" t="s">
        <v>357</v>
      </c>
      <c r="B201" s="1">
        <v>41425</v>
      </c>
      <c r="C201" t="s">
        <v>2183</v>
      </c>
      <c r="D201">
        <v>1</v>
      </c>
      <c r="E201" t="s">
        <v>332</v>
      </c>
      <c r="F201">
        <v>55.17</v>
      </c>
      <c r="H201" s="13">
        <v>72</v>
      </c>
    </row>
    <row r="202" spans="1:8" x14ac:dyDescent="0.25">
      <c r="A202" t="s">
        <v>2203</v>
      </c>
      <c r="B202" s="1">
        <v>41425</v>
      </c>
      <c r="C202" t="s">
        <v>2204</v>
      </c>
      <c r="D202">
        <v>1</v>
      </c>
      <c r="E202" t="s">
        <v>332</v>
      </c>
      <c r="F202">
        <v>55.17</v>
      </c>
      <c r="H202" s="13">
        <v>20.14</v>
      </c>
    </row>
    <row r="203" spans="1:8" x14ac:dyDescent="0.25">
      <c r="A203" t="s">
        <v>420</v>
      </c>
      <c r="B203" s="1">
        <v>41425</v>
      </c>
      <c r="C203" t="s">
        <v>2236</v>
      </c>
      <c r="D203">
        <v>1</v>
      </c>
      <c r="E203" t="s">
        <v>332</v>
      </c>
      <c r="F203">
        <v>55.17</v>
      </c>
      <c r="H203" s="13">
        <v>5190.95</v>
      </c>
    </row>
    <row r="204" spans="1:8" x14ac:dyDescent="0.25">
      <c r="A204" t="s">
        <v>2076</v>
      </c>
      <c r="B204" s="1">
        <v>41423</v>
      </c>
      <c r="C204" t="s">
        <v>2077</v>
      </c>
      <c r="D204">
        <v>1</v>
      </c>
      <c r="E204" t="s">
        <v>2078</v>
      </c>
      <c r="F204" s="17">
        <v>50267.34</v>
      </c>
      <c r="H204" s="13">
        <v>10636.2</v>
      </c>
    </row>
    <row r="205" spans="1:8" x14ac:dyDescent="0.25">
      <c r="A205" t="s">
        <v>1993</v>
      </c>
      <c r="B205" s="1">
        <v>41410</v>
      </c>
      <c r="C205" t="s">
        <v>1994</v>
      </c>
      <c r="D205">
        <v>1</v>
      </c>
      <c r="E205" t="s">
        <v>1995</v>
      </c>
      <c r="F205" s="2">
        <v>35299.620000000003</v>
      </c>
      <c r="H205" s="13">
        <v>303.58999999999997</v>
      </c>
    </row>
    <row r="206" spans="1:8" x14ac:dyDescent="0.25">
      <c r="A206" t="s">
        <v>1948</v>
      </c>
      <c r="B206" s="1">
        <v>41403</v>
      </c>
      <c r="C206" t="s">
        <v>1949</v>
      </c>
      <c r="D206">
        <v>1</v>
      </c>
      <c r="E206" t="s">
        <v>2</v>
      </c>
      <c r="F206" s="2">
        <v>45904.73</v>
      </c>
      <c r="H206" s="13">
        <v>1031.2</v>
      </c>
    </row>
    <row r="207" spans="1:8" x14ac:dyDescent="0.25">
      <c r="A207" t="s">
        <v>1975</v>
      </c>
      <c r="B207" s="1">
        <v>41407</v>
      </c>
      <c r="C207" t="s">
        <v>1976</v>
      </c>
      <c r="D207">
        <v>1</v>
      </c>
      <c r="E207" t="s">
        <v>2</v>
      </c>
      <c r="F207" s="2">
        <v>34556.25</v>
      </c>
      <c r="H207" s="13">
        <v>2189</v>
      </c>
    </row>
    <row r="208" spans="1:8" x14ac:dyDescent="0.25">
      <c r="A208" t="s">
        <v>1977</v>
      </c>
      <c r="B208" s="1">
        <v>41407</v>
      </c>
      <c r="C208" t="s">
        <v>1978</v>
      </c>
      <c r="D208">
        <v>1</v>
      </c>
      <c r="E208" t="s">
        <v>2</v>
      </c>
      <c r="F208" s="2">
        <v>28042.81</v>
      </c>
      <c r="H208" s="13">
        <v>18</v>
      </c>
    </row>
    <row r="209" spans="1:8" x14ac:dyDescent="0.25">
      <c r="A209" t="s">
        <v>1983</v>
      </c>
      <c r="B209" s="1">
        <v>41408</v>
      </c>
      <c r="C209" t="s">
        <v>1516</v>
      </c>
      <c r="D209">
        <v>1</v>
      </c>
      <c r="E209" t="s">
        <v>2</v>
      </c>
      <c r="G209" s="2">
        <v>44440.29</v>
      </c>
      <c r="H209" s="13">
        <v>55.17</v>
      </c>
    </row>
    <row r="210" spans="1:8" x14ac:dyDescent="0.25">
      <c r="A210" t="s">
        <v>792</v>
      </c>
      <c r="B210" s="1">
        <v>41408</v>
      </c>
      <c r="C210" t="s">
        <v>1991</v>
      </c>
      <c r="D210">
        <v>1</v>
      </c>
      <c r="E210" t="s">
        <v>2</v>
      </c>
      <c r="F210" s="2">
        <v>49985.38</v>
      </c>
      <c r="H210" s="13">
        <v>55.17</v>
      </c>
    </row>
    <row r="211" spans="1:8" x14ac:dyDescent="0.25">
      <c r="A211" t="s">
        <v>2002</v>
      </c>
      <c r="B211" s="1">
        <v>41414</v>
      </c>
      <c r="C211" t="s">
        <v>2003</v>
      </c>
      <c r="D211">
        <v>1</v>
      </c>
      <c r="E211" t="s">
        <v>2</v>
      </c>
      <c r="F211" s="2">
        <v>34556.25</v>
      </c>
      <c r="H211" s="13">
        <v>55.17</v>
      </c>
    </row>
    <row r="212" spans="1:8" x14ac:dyDescent="0.25">
      <c r="A212" t="s">
        <v>1448</v>
      </c>
      <c r="B212" s="1">
        <v>41414</v>
      </c>
      <c r="C212" t="s">
        <v>2004</v>
      </c>
      <c r="D212">
        <v>1</v>
      </c>
      <c r="E212" t="s">
        <v>2</v>
      </c>
      <c r="F212" s="2">
        <v>56443.41</v>
      </c>
      <c r="H212" s="13">
        <v>50267.34</v>
      </c>
    </row>
    <row r="213" spans="1:8" x14ac:dyDescent="0.25">
      <c r="A213" t="s">
        <v>2005</v>
      </c>
      <c r="B213" s="1">
        <v>41414</v>
      </c>
      <c r="C213" t="s">
        <v>2006</v>
      </c>
      <c r="D213">
        <v>1</v>
      </c>
      <c r="E213" t="s">
        <v>2</v>
      </c>
      <c r="F213" s="2">
        <v>46228.4</v>
      </c>
      <c r="H213" s="13">
        <v>35299.620000000003</v>
      </c>
    </row>
    <row r="214" spans="1:8" x14ac:dyDescent="0.25">
      <c r="A214" t="s">
        <v>2007</v>
      </c>
      <c r="B214" s="1">
        <v>41414</v>
      </c>
      <c r="C214" t="s">
        <v>2008</v>
      </c>
      <c r="D214">
        <v>1</v>
      </c>
      <c r="E214" t="s">
        <v>2</v>
      </c>
      <c r="F214" s="2">
        <v>50309.06</v>
      </c>
      <c r="H214" s="13">
        <v>45904.73</v>
      </c>
    </row>
    <row r="215" spans="1:8" x14ac:dyDescent="0.25">
      <c r="A215" t="s">
        <v>2009</v>
      </c>
      <c r="B215" s="1">
        <v>41414</v>
      </c>
      <c r="C215" t="s">
        <v>2010</v>
      </c>
      <c r="D215">
        <v>1</v>
      </c>
      <c r="E215" t="s">
        <v>2</v>
      </c>
      <c r="F215" s="2">
        <v>35461.57</v>
      </c>
      <c r="H215" s="13">
        <v>34556.25</v>
      </c>
    </row>
    <row r="216" spans="1:8" x14ac:dyDescent="0.25">
      <c r="A216" t="s">
        <v>1453</v>
      </c>
      <c r="B216" s="1">
        <v>41414</v>
      </c>
      <c r="C216" t="s">
        <v>2011</v>
      </c>
      <c r="D216">
        <v>1</v>
      </c>
      <c r="E216" t="s">
        <v>2</v>
      </c>
      <c r="F216" s="2">
        <v>52882.03</v>
      </c>
      <c r="H216" s="13">
        <v>28042.81</v>
      </c>
    </row>
    <row r="217" spans="1:8" x14ac:dyDescent="0.25">
      <c r="A217" t="s">
        <v>2012</v>
      </c>
      <c r="B217" s="1">
        <v>41414</v>
      </c>
      <c r="C217" t="s">
        <v>2013</v>
      </c>
      <c r="D217">
        <v>1</v>
      </c>
      <c r="E217" t="s">
        <v>2</v>
      </c>
      <c r="F217" s="2">
        <v>44440.29</v>
      </c>
      <c r="H217" s="13">
        <v>-44440.29</v>
      </c>
    </row>
    <row r="218" spans="1:8" x14ac:dyDescent="0.25">
      <c r="A218" t="s">
        <v>2020</v>
      </c>
      <c r="B218" s="1">
        <v>41415</v>
      </c>
      <c r="C218" t="s">
        <v>2021</v>
      </c>
      <c r="D218">
        <v>1</v>
      </c>
      <c r="E218" t="s">
        <v>2</v>
      </c>
      <c r="F218" s="2">
        <v>30425.21</v>
      </c>
      <c r="H218" s="13">
        <v>49985.38</v>
      </c>
    </row>
    <row r="219" spans="1:8" x14ac:dyDescent="0.25">
      <c r="A219" t="s">
        <v>1462</v>
      </c>
      <c r="B219" s="1">
        <v>41415</v>
      </c>
      <c r="C219" t="s">
        <v>2022</v>
      </c>
      <c r="D219">
        <v>1</v>
      </c>
      <c r="E219" t="s">
        <v>2</v>
      </c>
      <c r="F219" s="2">
        <v>52882.03</v>
      </c>
      <c r="H219" s="13">
        <v>34556.25</v>
      </c>
    </row>
    <row r="220" spans="1:8" x14ac:dyDescent="0.25">
      <c r="A220" t="s">
        <v>1471</v>
      </c>
      <c r="B220" s="1">
        <v>41415</v>
      </c>
      <c r="C220" t="s">
        <v>201</v>
      </c>
      <c r="D220">
        <v>1</v>
      </c>
      <c r="E220" t="s">
        <v>2</v>
      </c>
      <c r="G220" s="17">
        <v>45904.73</v>
      </c>
      <c r="H220" s="13">
        <v>56443.41</v>
      </c>
    </row>
    <row r="221" spans="1:8" x14ac:dyDescent="0.25">
      <c r="A221" t="s">
        <v>1492</v>
      </c>
      <c r="B221" s="1">
        <v>41417</v>
      </c>
      <c r="C221" t="s">
        <v>2035</v>
      </c>
      <c r="D221">
        <v>1</v>
      </c>
      <c r="E221" t="s">
        <v>2</v>
      </c>
      <c r="F221" s="2">
        <v>49469.53</v>
      </c>
      <c r="H221" s="13">
        <v>46228.4</v>
      </c>
    </row>
    <row r="222" spans="1:8" x14ac:dyDescent="0.25">
      <c r="A222" t="s">
        <v>2046</v>
      </c>
      <c r="B222" s="1">
        <v>41418</v>
      </c>
      <c r="C222" t="s">
        <v>2047</v>
      </c>
      <c r="D222">
        <v>1</v>
      </c>
      <c r="E222" t="s">
        <v>2</v>
      </c>
      <c r="F222" s="2">
        <v>35461.57</v>
      </c>
      <c r="H222" s="13">
        <v>50309.06</v>
      </c>
    </row>
    <row r="223" spans="1:8" x14ac:dyDescent="0.25">
      <c r="A223" t="s">
        <v>2048</v>
      </c>
      <c r="B223" s="1">
        <v>41418</v>
      </c>
      <c r="C223" t="s">
        <v>2049</v>
      </c>
      <c r="D223">
        <v>1</v>
      </c>
      <c r="E223" t="s">
        <v>2</v>
      </c>
      <c r="F223" s="2">
        <v>34039.57</v>
      </c>
      <c r="H223" s="13">
        <v>35461.57</v>
      </c>
    </row>
    <row r="224" spans="1:8" x14ac:dyDescent="0.25">
      <c r="A224" t="s">
        <v>2050</v>
      </c>
      <c r="B224" s="1">
        <v>41418</v>
      </c>
      <c r="C224" t="s">
        <v>2051</v>
      </c>
      <c r="D224">
        <v>1</v>
      </c>
      <c r="E224" t="s">
        <v>2</v>
      </c>
      <c r="F224" s="2">
        <v>46228.4</v>
      </c>
      <c r="H224" s="13">
        <v>52882.03</v>
      </c>
    </row>
    <row r="225" spans="1:8" x14ac:dyDescent="0.25">
      <c r="A225" t="s">
        <v>2052</v>
      </c>
      <c r="B225" s="1">
        <v>41418</v>
      </c>
      <c r="C225" t="s">
        <v>2053</v>
      </c>
      <c r="D225">
        <v>1</v>
      </c>
      <c r="E225" t="s">
        <v>2</v>
      </c>
      <c r="F225" s="2">
        <v>50309.06</v>
      </c>
      <c r="H225" s="13">
        <v>44440.29</v>
      </c>
    </row>
    <row r="226" spans="1:8" x14ac:dyDescent="0.25">
      <c r="A226" t="s">
        <v>2054</v>
      </c>
      <c r="B226" s="1">
        <v>41418</v>
      </c>
      <c r="C226" t="s">
        <v>2055</v>
      </c>
      <c r="D226">
        <v>1</v>
      </c>
      <c r="E226" t="s">
        <v>2</v>
      </c>
      <c r="F226" s="2">
        <v>35461.57</v>
      </c>
      <c r="H226" s="13">
        <v>30425.21</v>
      </c>
    </row>
    <row r="227" spans="1:8" x14ac:dyDescent="0.25">
      <c r="A227" t="s">
        <v>2056</v>
      </c>
      <c r="B227" s="1">
        <v>41418</v>
      </c>
      <c r="C227" t="s">
        <v>2057</v>
      </c>
      <c r="D227">
        <v>1</v>
      </c>
      <c r="E227" t="s">
        <v>2</v>
      </c>
      <c r="F227" s="2">
        <v>28896.42</v>
      </c>
      <c r="H227" s="13">
        <v>52882.03</v>
      </c>
    </row>
    <row r="228" spans="1:8" x14ac:dyDescent="0.25">
      <c r="A228" t="s">
        <v>2079</v>
      </c>
      <c r="B228" s="1">
        <v>41424</v>
      </c>
      <c r="C228" t="s">
        <v>2080</v>
      </c>
      <c r="D228">
        <v>1</v>
      </c>
      <c r="E228" t="s">
        <v>2</v>
      </c>
      <c r="F228" s="2">
        <v>44419.42</v>
      </c>
      <c r="H228" s="13">
        <v>-45904.73</v>
      </c>
    </row>
    <row r="229" spans="1:8" x14ac:dyDescent="0.25">
      <c r="A229" t="s">
        <v>2081</v>
      </c>
      <c r="B229" s="1">
        <v>41424</v>
      </c>
      <c r="C229" t="s">
        <v>2082</v>
      </c>
      <c r="D229">
        <v>1</v>
      </c>
      <c r="E229" t="s">
        <v>2</v>
      </c>
      <c r="F229" s="2">
        <v>44419.42</v>
      </c>
      <c r="H229" s="13">
        <v>49469.53</v>
      </c>
    </row>
    <row r="230" spans="1:8" x14ac:dyDescent="0.25">
      <c r="A230" t="s">
        <v>2095</v>
      </c>
      <c r="B230" s="1">
        <v>41425</v>
      </c>
      <c r="C230" t="s">
        <v>2096</v>
      </c>
      <c r="D230">
        <v>1</v>
      </c>
      <c r="E230" t="s">
        <v>2</v>
      </c>
      <c r="F230" s="2">
        <v>44440.29</v>
      </c>
      <c r="H230" s="13">
        <v>35461.57</v>
      </c>
    </row>
    <row r="231" spans="1:8" x14ac:dyDescent="0.25">
      <c r="A231" t="s">
        <v>542</v>
      </c>
      <c r="B231" s="1">
        <v>41403</v>
      </c>
      <c r="C231" t="s">
        <v>2258</v>
      </c>
      <c r="D231">
        <v>1</v>
      </c>
      <c r="E231" t="s">
        <v>2</v>
      </c>
      <c r="F231" s="17">
        <v>59272.99</v>
      </c>
      <c r="H231" s="13">
        <v>34039.57</v>
      </c>
    </row>
    <row r="232" spans="1:8" x14ac:dyDescent="0.25">
      <c r="A232" t="s">
        <v>591</v>
      </c>
      <c r="B232" s="1">
        <v>41407</v>
      </c>
      <c r="C232" t="s">
        <v>2273</v>
      </c>
      <c r="D232">
        <v>1</v>
      </c>
      <c r="E232" t="s">
        <v>2</v>
      </c>
      <c r="F232" s="22">
        <v>59272.99</v>
      </c>
      <c r="H232" s="13">
        <v>46228.4</v>
      </c>
    </row>
    <row r="233" spans="1:8" x14ac:dyDescent="0.25">
      <c r="A233" t="s">
        <v>329</v>
      </c>
      <c r="B233" s="1">
        <v>41425</v>
      </c>
      <c r="C233" t="s">
        <v>2156</v>
      </c>
      <c r="D233">
        <v>1</v>
      </c>
      <c r="E233" t="s">
        <v>2157</v>
      </c>
      <c r="F233" s="8">
        <v>107.45</v>
      </c>
      <c r="H233" s="13">
        <v>50309.06</v>
      </c>
    </row>
    <row r="234" spans="1:8" x14ac:dyDescent="0.25">
      <c r="A234" t="s">
        <v>337</v>
      </c>
      <c r="B234" s="1">
        <v>41425</v>
      </c>
      <c r="C234" t="s">
        <v>2160</v>
      </c>
      <c r="D234">
        <v>1</v>
      </c>
      <c r="E234" t="s">
        <v>2161</v>
      </c>
      <c r="F234" s="8">
        <v>131.81</v>
      </c>
      <c r="H234" s="13">
        <v>35461.57</v>
      </c>
    </row>
    <row r="235" spans="1:8" x14ac:dyDescent="0.25">
      <c r="A235" t="s">
        <v>2138</v>
      </c>
      <c r="B235" s="1">
        <v>41425</v>
      </c>
      <c r="C235" t="s">
        <v>2139</v>
      </c>
      <c r="D235">
        <v>1</v>
      </c>
      <c r="E235" t="s">
        <v>2140</v>
      </c>
      <c r="F235" s="8">
        <v>121.24</v>
      </c>
      <c r="H235" s="13">
        <v>28896.42</v>
      </c>
    </row>
    <row r="236" spans="1:8" x14ac:dyDescent="0.25">
      <c r="A236" t="s">
        <v>299</v>
      </c>
      <c r="B236" s="1">
        <v>41425</v>
      </c>
      <c r="C236" t="s">
        <v>2124</v>
      </c>
      <c r="D236">
        <v>1</v>
      </c>
      <c r="E236" t="s">
        <v>2125</v>
      </c>
      <c r="F236" s="8">
        <v>252.92</v>
      </c>
      <c r="H236" s="13">
        <v>44419.42</v>
      </c>
    </row>
    <row r="237" spans="1:8" x14ac:dyDescent="0.25">
      <c r="A237" t="s">
        <v>309</v>
      </c>
      <c r="B237" s="1">
        <v>41425</v>
      </c>
      <c r="C237" t="s">
        <v>2131</v>
      </c>
      <c r="D237">
        <v>1</v>
      </c>
      <c r="E237" t="s">
        <v>2132</v>
      </c>
      <c r="F237" s="8">
        <v>100.15</v>
      </c>
      <c r="H237" s="13">
        <v>44419.42</v>
      </c>
    </row>
    <row r="238" spans="1:8" x14ac:dyDescent="0.25">
      <c r="A238" t="s">
        <v>305</v>
      </c>
      <c r="B238" s="1">
        <v>41425</v>
      </c>
      <c r="C238" t="s">
        <v>2127</v>
      </c>
      <c r="D238">
        <v>1</v>
      </c>
      <c r="E238" t="s">
        <v>2128</v>
      </c>
      <c r="F238" s="8">
        <v>247</v>
      </c>
      <c r="H238" s="13">
        <v>44440.29</v>
      </c>
    </row>
    <row r="239" spans="1:8" x14ac:dyDescent="0.25">
      <c r="A239" t="s">
        <v>303</v>
      </c>
      <c r="B239" s="1">
        <v>41425</v>
      </c>
      <c r="C239" t="s">
        <v>2124</v>
      </c>
      <c r="D239">
        <v>1</v>
      </c>
      <c r="E239" t="s">
        <v>2126</v>
      </c>
      <c r="F239" s="8">
        <v>133.38</v>
      </c>
      <c r="H239" s="13">
        <v>59272.99</v>
      </c>
    </row>
    <row r="240" spans="1:8" x14ac:dyDescent="0.25">
      <c r="A240" t="s">
        <v>325</v>
      </c>
      <c r="B240" s="1">
        <v>41425</v>
      </c>
      <c r="C240" t="s">
        <v>2152</v>
      </c>
      <c r="D240">
        <v>1</v>
      </c>
      <c r="E240" t="s">
        <v>2153</v>
      </c>
      <c r="F240" s="8">
        <v>291.41000000000003</v>
      </c>
      <c r="H240" s="14">
        <f>39.18+1.74</f>
        <v>40.92</v>
      </c>
    </row>
    <row r="241" spans="1:8" x14ac:dyDescent="0.25">
      <c r="A241" t="s">
        <v>2141</v>
      </c>
      <c r="B241" s="1">
        <v>41425</v>
      </c>
      <c r="C241" t="s">
        <v>2142</v>
      </c>
      <c r="D241">
        <v>1</v>
      </c>
      <c r="E241" t="s">
        <v>2143</v>
      </c>
      <c r="F241" s="8">
        <v>295.45</v>
      </c>
      <c r="H241" s="16">
        <v>53.42</v>
      </c>
    </row>
    <row r="242" spans="1:8" x14ac:dyDescent="0.25">
      <c r="A242" t="s">
        <v>2144</v>
      </c>
      <c r="B242" s="1">
        <v>41425</v>
      </c>
      <c r="C242" t="s">
        <v>2145</v>
      </c>
      <c r="D242">
        <v>1</v>
      </c>
      <c r="E242" t="s">
        <v>2146</v>
      </c>
      <c r="F242" s="8">
        <v>128.84</v>
      </c>
      <c r="H242" s="16">
        <v>13.11</v>
      </c>
    </row>
    <row r="243" spans="1:8" x14ac:dyDescent="0.25">
      <c r="A243" t="s">
        <v>1122</v>
      </c>
      <c r="B243" s="1">
        <v>41425</v>
      </c>
      <c r="C243" t="s">
        <v>2154</v>
      </c>
      <c r="D243">
        <v>1</v>
      </c>
      <c r="E243" t="s">
        <v>2155</v>
      </c>
      <c r="F243" s="8">
        <v>229.91</v>
      </c>
      <c r="H243" s="21">
        <f>63.05+1.74</f>
        <v>64.789999999999992</v>
      </c>
    </row>
    <row r="244" spans="1:8" x14ac:dyDescent="0.25">
      <c r="A244" t="s">
        <v>2147</v>
      </c>
      <c r="B244" s="1">
        <v>41425</v>
      </c>
      <c r="C244" t="s">
        <v>2145</v>
      </c>
      <c r="D244">
        <v>1</v>
      </c>
      <c r="E244" t="s">
        <v>2148</v>
      </c>
      <c r="F244">
        <v>147.04</v>
      </c>
      <c r="H244" s="20">
        <v>53.42</v>
      </c>
    </row>
    <row r="245" spans="1:8" x14ac:dyDescent="0.25">
      <c r="A245" t="s">
        <v>333</v>
      </c>
      <c r="B245" s="1">
        <v>41425</v>
      </c>
      <c r="C245" t="s">
        <v>2158</v>
      </c>
      <c r="D245">
        <v>1</v>
      </c>
      <c r="E245" t="s">
        <v>2159</v>
      </c>
      <c r="F245">
        <v>124.68</v>
      </c>
      <c r="H245" s="19">
        <v>13.6</v>
      </c>
    </row>
    <row r="246" spans="1:8" x14ac:dyDescent="0.25">
      <c r="A246" t="s">
        <v>2149</v>
      </c>
      <c r="B246" s="1">
        <v>41425</v>
      </c>
      <c r="C246" t="s">
        <v>2150</v>
      </c>
      <c r="D246">
        <v>1</v>
      </c>
      <c r="E246" t="s">
        <v>2151</v>
      </c>
      <c r="F246">
        <v>231.33</v>
      </c>
      <c r="H246" s="15">
        <v>53.42</v>
      </c>
    </row>
    <row r="247" spans="1:8" x14ac:dyDescent="0.25">
      <c r="A247" t="s">
        <v>345</v>
      </c>
      <c r="B247" s="1">
        <v>41425</v>
      </c>
      <c r="C247" t="s">
        <v>2164</v>
      </c>
      <c r="D247">
        <v>1</v>
      </c>
      <c r="E247" t="s">
        <v>2165</v>
      </c>
      <c r="F247">
        <v>121.65</v>
      </c>
      <c r="H247" s="16">
        <v>12</v>
      </c>
    </row>
    <row r="248" spans="1:8" x14ac:dyDescent="0.25">
      <c r="A248" t="s">
        <v>2166</v>
      </c>
      <c r="B248" s="1">
        <v>41425</v>
      </c>
      <c r="C248" t="s">
        <v>2167</v>
      </c>
      <c r="D248">
        <v>1</v>
      </c>
      <c r="E248" t="s">
        <v>2168</v>
      </c>
      <c r="F248">
        <v>56.99</v>
      </c>
      <c r="H248" s="14">
        <f>54.08+1.74</f>
        <v>55.82</v>
      </c>
    </row>
    <row r="249" spans="1:8" x14ac:dyDescent="0.25">
      <c r="A249" t="s">
        <v>1981</v>
      </c>
      <c r="B249" s="1">
        <v>41408</v>
      </c>
      <c r="C249" t="s">
        <v>1982</v>
      </c>
      <c r="D249">
        <v>1</v>
      </c>
      <c r="E249" t="s">
        <v>50</v>
      </c>
      <c r="F249" s="2">
        <v>44440.29</v>
      </c>
      <c r="H249" s="19">
        <v>10.4</v>
      </c>
    </row>
    <row r="250" spans="1:8" x14ac:dyDescent="0.25">
      <c r="A250" t="s">
        <v>2058</v>
      </c>
      <c r="B250" s="1">
        <v>41418</v>
      </c>
      <c r="C250" t="s">
        <v>2059</v>
      </c>
      <c r="D250">
        <v>1</v>
      </c>
      <c r="E250" t="s">
        <v>2060</v>
      </c>
      <c r="F250" s="2">
        <v>34556.25</v>
      </c>
      <c r="H250" s="20">
        <v>85.62</v>
      </c>
    </row>
    <row r="251" spans="1:8" x14ac:dyDescent="0.25">
      <c r="A251" t="s">
        <v>667</v>
      </c>
      <c r="B251" s="1">
        <v>41414</v>
      </c>
      <c r="C251" t="s">
        <v>2297</v>
      </c>
      <c r="D251">
        <v>2</v>
      </c>
      <c r="E251" t="s">
        <v>717</v>
      </c>
      <c r="F251">
        <v>240</v>
      </c>
      <c r="H251" s="21">
        <v>64.290000000000006</v>
      </c>
    </row>
    <row r="252" spans="1:8" x14ac:dyDescent="0.25">
      <c r="A252" t="s">
        <v>2069</v>
      </c>
      <c r="B252" s="1">
        <v>41422</v>
      </c>
      <c r="C252" t="s">
        <v>284</v>
      </c>
      <c r="D252">
        <v>1</v>
      </c>
      <c r="E252" t="s">
        <v>2070</v>
      </c>
      <c r="F252">
        <v>88.74</v>
      </c>
      <c r="H252" s="21">
        <f>41.53+4.35</f>
        <v>45.88</v>
      </c>
    </row>
    <row r="253" spans="1:8" x14ac:dyDescent="0.25">
      <c r="F253" s="24">
        <f>SUM(F2:F252)</f>
        <v>2682530.5800000005</v>
      </c>
      <c r="H253" s="20">
        <v>46.73</v>
      </c>
    </row>
    <row r="254" spans="1:8" x14ac:dyDescent="0.25">
      <c r="H254" s="14">
        <f>39.05+4.42</f>
        <v>43.47</v>
      </c>
    </row>
    <row r="255" spans="1:8" x14ac:dyDescent="0.25">
      <c r="F255" s="26">
        <f>+SUM(H2:H298)</f>
        <v>2451115.3199999994</v>
      </c>
      <c r="H255" s="15">
        <v>46.75</v>
      </c>
    </row>
    <row r="256" spans="1:8" x14ac:dyDescent="0.25">
      <c r="F256" s="25">
        <f>+F253-F255</f>
        <v>231415.26000000117</v>
      </c>
      <c r="H256" s="15">
        <v>9.93</v>
      </c>
    </row>
    <row r="257" spans="8:8" x14ac:dyDescent="0.25">
      <c r="H257" s="21">
        <f>88.15+4.58</f>
        <v>92.73</v>
      </c>
    </row>
    <row r="258" spans="8:8" x14ac:dyDescent="0.25">
      <c r="H258" s="19">
        <v>14.06</v>
      </c>
    </row>
    <row r="259" spans="8:8" x14ac:dyDescent="0.25">
      <c r="H259" s="20">
        <v>100.14</v>
      </c>
    </row>
    <row r="260" spans="8:8" x14ac:dyDescent="0.25">
      <c r="H260" s="19">
        <v>40.07</v>
      </c>
    </row>
    <row r="261" spans="8:8" x14ac:dyDescent="0.25">
      <c r="H261" s="16">
        <v>15.2</v>
      </c>
    </row>
    <row r="262" spans="8:8" x14ac:dyDescent="0.25">
      <c r="H262" s="14">
        <f>63.05+1.71</f>
        <v>64.759999999999991</v>
      </c>
    </row>
    <row r="263" spans="8:8" x14ac:dyDescent="0.25">
      <c r="H263" s="16">
        <v>53.42</v>
      </c>
    </row>
    <row r="264" spans="8:8" x14ac:dyDescent="0.25">
      <c r="H264" s="21">
        <f>105.02+6.3</f>
        <v>111.32</v>
      </c>
    </row>
    <row r="265" spans="8:8" x14ac:dyDescent="0.25">
      <c r="H265" s="20">
        <v>53.42</v>
      </c>
    </row>
    <row r="266" spans="8:8" x14ac:dyDescent="0.25">
      <c r="H266" s="19">
        <v>11.31</v>
      </c>
    </row>
    <row r="267" spans="8:8" x14ac:dyDescent="0.25">
      <c r="H267" s="20">
        <v>115.36</v>
      </c>
    </row>
    <row r="268" spans="8:8" x14ac:dyDescent="0.25">
      <c r="H268" s="16">
        <v>12.41</v>
      </c>
    </row>
    <row r="269" spans="8:8" x14ac:dyDescent="0.25">
      <c r="H269" s="15">
        <v>120.21</v>
      </c>
    </row>
    <row r="270" spans="8:8" x14ac:dyDescent="0.25">
      <c r="H270" s="14">
        <f>42.77+5.88</f>
        <v>48.650000000000006</v>
      </c>
    </row>
    <row r="271" spans="8:8" x14ac:dyDescent="0.25">
      <c r="H271" s="14">
        <v>54.08</v>
      </c>
    </row>
    <row r="272" spans="8:8" x14ac:dyDescent="0.25">
      <c r="H272" s="15">
        <v>60.1</v>
      </c>
    </row>
    <row r="273" spans="8:8" x14ac:dyDescent="0.25">
      <c r="H273" s="21">
        <f>62.08+1.74</f>
        <v>63.82</v>
      </c>
    </row>
    <row r="274" spans="8:8" x14ac:dyDescent="0.25">
      <c r="H274" s="19">
        <v>11.59</v>
      </c>
    </row>
    <row r="275" spans="8:8" x14ac:dyDescent="0.25">
      <c r="H275" s="19">
        <v>53.43</v>
      </c>
    </row>
    <row r="276" spans="8:8" x14ac:dyDescent="0.25">
      <c r="H276" s="16">
        <v>7.3</v>
      </c>
    </row>
    <row r="277" spans="8:8" x14ac:dyDescent="0.25">
      <c r="H277" s="15">
        <v>71.31</v>
      </c>
    </row>
    <row r="278" spans="8:8" x14ac:dyDescent="0.25">
      <c r="H278" s="14">
        <f>105.82+5.41</f>
        <v>111.22999999999999</v>
      </c>
    </row>
    <row r="279" spans="8:8" x14ac:dyDescent="0.25">
      <c r="H279" s="15">
        <v>40.07</v>
      </c>
    </row>
    <row r="280" spans="8:8" x14ac:dyDescent="0.25">
      <c r="H280" s="19">
        <v>16</v>
      </c>
    </row>
    <row r="281" spans="8:8" x14ac:dyDescent="0.25">
      <c r="H281" s="19">
        <v>86.82</v>
      </c>
    </row>
    <row r="282" spans="8:8" x14ac:dyDescent="0.25">
      <c r="H282" s="21">
        <f>41.39+2.83</f>
        <v>44.22</v>
      </c>
    </row>
    <row r="283" spans="8:8" x14ac:dyDescent="0.25">
      <c r="H283" s="14">
        <f>54.08+1.74</f>
        <v>55.82</v>
      </c>
    </row>
    <row r="284" spans="8:8" x14ac:dyDescent="0.25">
      <c r="H284" s="15">
        <v>53.42</v>
      </c>
    </row>
    <row r="285" spans="8:8" x14ac:dyDescent="0.25">
      <c r="H285" s="16">
        <v>15.44</v>
      </c>
    </row>
    <row r="286" spans="8:8" x14ac:dyDescent="0.25">
      <c r="H286" s="20">
        <v>46.75</v>
      </c>
    </row>
    <row r="287" spans="8:8" x14ac:dyDescent="0.25">
      <c r="H287" s="19">
        <v>11.45</v>
      </c>
    </row>
    <row r="288" spans="8:8" x14ac:dyDescent="0.25">
      <c r="H288" s="20">
        <v>63.72</v>
      </c>
    </row>
    <row r="289" spans="8:8" x14ac:dyDescent="0.25">
      <c r="H289" s="21">
        <f>105.82+3.59</f>
        <v>109.41</v>
      </c>
    </row>
    <row r="290" spans="8:8" x14ac:dyDescent="0.25">
      <c r="H290" s="14">
        <f>42.08+7.29</f>
        <v>49.37</v>
      </c>
    </row>
    <row r="291" spans="8:8" x14ac:dyDescent="0.25">
      <c r="H291" s="15">
        <v>60.69</v>
      </c>
    </row>
    <row r="292" spans="8:8" x14ac:dyDescent="0.25">
      <c r="H292" s="16">
        <v>11.59</v>
      </c>
    </row>
    <row r="293" spans="8:8" x14ac:dyDescent="0.25">
      <c r="H293" s="21">
        <f>36.29+0.64</f>
        <v>36.93</v>
      </c>
    </row>
    <row r="294" spans="8:8" x14ac:dyDescent="0.25">
      <c r="H294" s="19">
        <v>20.059999999999999</v>
      </c>
    </row>
    <row r="295" spans="8:8" x14ac:dyDescent="0.25">
      <c r="H295" s="10">
        <v>44440.29</v>
      </c>
    </row>
    <row r="296" spans="8:8" x14ac:dyDescent="0.25">
      <c r="H296" s="10">
        <v>34556.25</v>
      </c>
    </row>
    <row r="297" spans="8:8" x14ac:dyDescent="0.25">
      <c r="H297" s="10">
        <v>240</v>
      </c>
    </row>
    <row r="298" spans="8:8" x14ac:dyDescent="0.25">
      <c r="H298" s="10">
        <v>88.74</v>
      </c>
    </row>
    <row r="299" spans="8:8" x14ac:dyDescent="0.25">
      <c r="H299" s="26">
        <f>SUM(H2:H298)</f>
        <v>2451115.3199999994</v>
      </c>
    </row>
  </sheetData>
  <autoFilter ref="A1:K252"/>
  <sortState ref="A1:K382">
    <sortCondition ref="E1:E38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workbookViewId="0">
      <selection activeCell="N261" sqref="N261"/>
    </sheetView>
  </sheetViews>
  <sheetFormatPr baseColWidth="10" defaultRowHeight="15" x14ac:dyDescent="0.25"/>
  <cols>
    <col min="1" max="1" width="7.7109375" bestFit="1" customWidth="1"/>
    <col min="2" max="2" width="10.7109375" bestFit="1" customWidth="1"/>
    <col min="3" max="3" width="12.28515625" bestFit="1" customWidth="1"/>
    <col min="4" max="4" width="2" bestFit="1" customWidth="1"/>
    <col min="5" max="5" width="16.5703125" hidden="1" customWidth="1"/>
    <col min="6" max="6" width="24.28515625" hidden="1" customWidth="1"/>
    <col min="7" max="7" width="40.42578125" bestFit="1" customWidth="1"/>
    <col min="8" max="9" width="9.140625" bestFit="1" customWidth="1"/>
  </cols>
  <sheetData>
    <row r="1" spans="1:10" x14ac:dyDescent="0.25">
      <c r="A1" t="s">
        <v>1268</v>
      </c>
      <c r="B1" s="1">
        <v>41451</v>
      </c>
      <c r="C1" t="s">
        <v>2892</v>
      </c>
      <c r="D1">
        <v>1</v>
      </c>
      <c r="E1" t="s">
        <v>2893</v>
      </c>
      <c r="F1" t="s">
        <v>1789</v>
      </c>
      <c r="G1" t="s">
        <v>1280</v>
      </c>
      <c r="H1" s="2">
        <v>1058.3499999999999</v>
      </c>
      <c r="J1" s="13">
        <v>1058.3499999999999</v>
      </c>
    </row>
    <row r="2" spans="1:10" x14ac:dyDescent="0.25">
      <c r="A2" t="s">
        <v>329</v>
      </c>
      <c r="B2" s="1">
        <v>41455</v>
      </c>
      <c r="C2" t="s">
        <v>2751</v>
      </c>
      <c r="D2">
        <v>1</v>
      </c>
      <c r="E2" t="s">
        <v>2752</v>
      </c>
      <c r="F2" t="s">
        <v>1409</v>
      </c>
      <c r="G2" t="s">
        <v>2753</v>
      </c>
      <c r="H2">
        <v>142.07</v>
      </c>
      <c r="J2" s="13">
        <v>142.07</v>
      </c>
    </row>
    <row r="3" spans="1:10" x14ac:dyDescent="0.25">
      <c r="A3" t="s">
        <v>2527</v>
      </c>
      <c r="B3" s="1">
        <v>41450</v>
      </c>
      <c r="C3" t="s">
        <v>2528</v>
      </c>
      <c r="D3">
        <v>1</v>
      </c>
      <c r="E3" t="s">
        <v>2529</v>
      </c>
      <c r="F3" t="s">
        <v>1360</v>
      </c>
      <c r="G3" t="s">
        <v>2530</v>
      </c>
      <c r="H3" s="2">
        <v>46635.17</v>
      </c>
      <c r="J3" s="13">
        <v>46635.17</v>
      </c>
    </row>
    <row r="4" spans="1:10" x14ac:dyDescent="0.25">
      <c r="A4" t="s">
        <v>2496</v>
      </c>
      <c r="B4" s="1">
        <v>41445</v>
      </c>
      <c r="C4" t="s">
        <v>2497</v>
      </c>
      <c r="D4">
        <v>1</v>
      </c>
      <c r="E4" t="s">
        <v>2498</v>
      </c>
      <c r="F4" t="s">
        <v>1360</v>
      </c>
      <c r="G4" t="s">
        <v>2499</v>
      </c>
      <c r="H4" s="2">
        <v>41586.019999999997</v>
      </c>
      <c r="J4" s="13">
        <v>41586.019999999997</v>
      </c>
    </row>
    <row r="5" spans="1:10" x14ac:dyDescent="0.25">
      <c r="A5" t="s">
        <v>2133</v>
      </c>
      <c r="B5" s="1">
        <v>41455</v>
      </c>
      <c r="C5" t="s">
        <v>2725</v>
      </c>
      <c r="D5">
        <v>1</v>
      </c>
      <c r="E5" t="s">
        <v>2726</v>
      </c>
      <c r="F5" t="s">
        <v>1409</v>
      </c>
      <c r="G5" t="s">
        <v>352</v>
      </c>
      <c r="H5">
        <v>29.16</v>
      </c>
      <c r="J5" s="13">
        <v>29.16</v>
      </c>
    </row>
    <row r="6" spans="1:10" x14ac:dyDescent="0.25">
      <c r="A6" t="s">
        <v>333</v>
      </c>
      <c r="B6" s="1">
        <v>41455</v>
      </c>
      <c r="C6" t="s">
        <v>2756</v>
      </c>
      <c r="D6">
        <v>1</v>
      </c>
      <c r="E6" t="s">
        <v>2757</v>
      </c>
      <c r="F6" t="s">
        <v>1409</v>
      </c>
      <c r="G6" t="s">
        <v>2117</v>
      </c>
      <c r="H6">
        <v>96</v>
      </c>
      <c r="J6" s="13">
        <v>96</v>
      </c>
    </row>
    <row r="7" spans="1:10" x14ac:dyDescent="0.25">
      <c r="A7" t="s">
        <v>2113</v>
      </c>
      <c r="B7" s="1">
        <v>41455</v>
      </c>
      <c r="C7" t="s">
        <v>2701</v>
      </c>
      <c r="D7">
        <v>1</v>
      </c>
      <c r="E7" t="s">
        <v>2702</v>
      </c>
      <c r="F7" t="s">
        <v>1409</v>
      </c>
      <c r="G7" t="s">
        <v>2703</v>
      </c>
      <c r="H7">
        <v>71.599999999999994</v>
      </c>
      <c r="J7" s="13">
        <v>71.599999999999994</v>
      </c>
    </row>
    <row r="8" spans="1:10" x14ac:dyDescent="0.25">
      <c r="A8" t="s">
        <v>337</v>
      </c>
      <c r="B8" s="1">
        <v>41455</v>
      </c>
      <c r="C8" t="s">
        <v>2760</v>
      </c>
      <c r="D8">
        <v>1</v>
      </c>
      <c r="E8" t="s">
        <v>2761</v>
      </c>
      <c r="F8" t="s">
        <v>1409</v>
      </c>
      <c r="G8" t="s">
        <v>1592</v>
      </c>
      <c r="H8">
        <v>34.479999999999997</v>
      </c>
      <c r="J8" s="13">
        <v>34.479999999999997</v>
      </c>
    </row>
    <row r="9" spans="1:10" x14ac:dyDescent="0.25">
      <c r="A9" t="s">
        <v>341</v>
      </c>
      <c r="B9" s="1">
        <v>41455</v>
      </c>
      <c r="C9" t="s">
        <v>2764</v>
      </c>
      <c r="D9">
        <v>1</v>
      </c>
      <c r="E9" t="s">
        <v>2765</v>
      </c>
      <c r="F9" t="s">
        <v>1409</v>
      </c>
      <c r="G9" t="s">
        <v>1592</v>
      </c>
      <c r="H9">
        <v>68.959999999999994</v>
      </c>
      <c r="J9" s="13">
        <v>68.959999999999994</v>
      </c>
    </row>
    <row r="10" spans="1:10" x14ac:dyDescent="0.25">
      <c r="A10" t="s">
        <v>1051</v>
      </c>
      <c r="B10" s="1">
        <v>41455</v>
      </c>
      <c r="C10" t="s">
        <v>2654</v>
      </c>
      <c r="D10">
        <v>1</v>
      </c>
      <c r="E10" t="s">
        <v>2655</v>
      </c>
      <c r="F10" t="s">
        <v>1409</v>
      </c>
      <c r="G10" t="s">
        <v>2656</v>
      </c>
      <c r="H10">
        <v>27.02</v>
      </c>
      <c r="J10" s="13">
        <v>27.02</v>
      </c>
    </row>
    <row r="11" spans="1:10" x14ac:dyDescent="0.25">
      <c r="A11" t="s">
        <v>1258</v>
      </c>
      <c r="B11" s="1">
        <v>41446</v>
      </c>
      <c r="C11" t="s">
        <v>2858</v>
      </c>
      <c r="D11">
        <v>2</v>
      </c>
      <c r="E11" t="s">
        <v>2859</v>
      </c>
      <c r="F11" t="s">
        <v>1779</v>
      </c>
      <c r="G11" t="s">
        <v>2860</v>
      </c>
      <c r="H11">
        <v>21.16</v>
      </c>
      <c r="J11" s="13">
        <v>21.16</v>
      </c>
    </row>
    <row r="12" spans="1:10" x14ac:dyDescent="0.25">
      <c r="A12" t="s">
        <v>309</v>
      </c>
      <c r="B12" s="1">
        <v>41455</v>
      </c>
      <c r="C12" t="s">
        <v>2723</v>
      </c>
      <c r="D12">
        <v>1</v>
      </c>
      <c r="E12" t="s">
        <v>2724</v>
      </c>
      <c r="F12" t="s">
        <v>1409</v>
      </c>
      <c r="G12" t="s">
        <v>401</v>
      </c>
      <c r="H12">
        <v>250.76</v>
      </c>
      <c r="J12" s="13">
        <v>250.76</v>
      </c>
    </row>
    <row r="13" spans="1:10" x14ac:dyDescent="0.25">
      <c r="A13" t="s">
        <v>2531</v>
      </c>
      <c r="B13" s="1">
        <v>41450</v>
      </c>
      <c r="C13" t="s">
        <v>2532</v>
      </c>
      <c r="D13">
        <v>1</v>
      </c>
      <c r="E13" t="s">
        <v>2533</v>
      </c>
      <c r="F13" t="s">
        <v>1360</v>
      </c>
      <c r="G13" t="s">
        <v>2534</v>
      </c>
      <c r="H13" s="2">
        <v>35461.57</v>
      </c>
      <c r="J13" s="13">
        <v>35461.57</v>
      </c>
    </row>
    <row r="14" spans="1:10" x14ac:dyDescent="0.25">
      <c r="A14" t="s">
        <v>2427</v>
      </c>
      <c r="B14" s="1">
        <v>41436</v>
      </c>
      <c r="C14" t="s">
        <v>2428</v>
      </c>
      <c r="D14">
        <v>1</v>
      </c>
      <c r="E14" t="s">
        <v>2429</v>
      </c>
      <c r="F14" t="s">
        <v>1360</v>
      </c>
      <c r="G14" t="s">
        <v>2016</v>
      </c>
      <c r="H14" s="2">
        <v>40631.279999999999</v>
      </c>
      <c r="J14" s="13">
        <v>40631.279999999999</v>
      </c>
    </row>
    <row r="15" spans="1:10" x14ac:dyDescent="0.25">
      <c r="A15" t="s">
        <v>2412</v>
      </c>
      <c r="B15" s="1">
        <v>41431</v>
      </c>
      <c r="C15" t="s">
        <v>2037</v>
      </c>
      <c r="D15">
        <v>1</v>
      </c>
      <c r="E15" t="s">
        <v>2413</v>
      </c>
      <c r="F15" t="s">
        <v>1383</v>
      </c>
      <c r="G15" t="s">
        <v>2038</v>
      </c>
      <c r="I15" s="2">
        <v>49469.53</v>
      </c>
      <c r="J15" s="13">
        <v>-49469.53</v>
      </c>
    </row>
    <row r="16" spans="1:10" x14ac:dyDescent="0.25">
      <c r="A16" t="s">
        <v>2537</v>
      </c>
      <c r="B16" s="1">
        <v>41454</v>
      </c>
      <c r="C16" t="s">
        <v>2538</v>
      </c>
      <c r="D16">
        <v>1</v>
      </c>
      <c r="E16" t="s">
        <v>2539</v>
      </c>
      <c r="F16" t="s">
        <v>1360</v>
      </c>
      <c r="G16" t="s">
        <v>2540</v>
      </c>
      <c r="H16" s="2">
        <v>27000.05</v>
      </c>
      <c r="J16" s="13">
        <v>27000.05</v>
      </c>
    </row>
    <row r="17" spans="1:10" x14ac:dyDescent="0.25">
      <c r="A17" t="s">
        <v>2869</v>
      </c>
      <c r="B17" s="1">
        <v>41446</v>
      </c>
      <c r="C17" t="s">
        <v>2870</v>
      </c>
      <c r="D17">
        <v>1</v>
      </c>
      <c r="E17" t="s">
        <v>2871</v>
      </c>
      <c r="F17" t="s">
        <v>1779</v>
      </c>
      <c r="G17" t="s">
        <v>12</v>
      </c>
      <c r="H17">
        <v>80</v>
      </c>
      <c r="J17" s="13">
        <v>80</v>
      </c>
    </row>
    <row r="18" spans="1:10" x14ac:dyDescent="0.25">
      <c r="A18" t="s">
        <v>560</v>
      </c>
      <c r="B18" s="1">
        <v>41436</v>
      </c>
      <c r="C18" t="s">
        <v>2813</v>
      </c>
      <c r="D18">
        <v>1</v>
      </c>
      <c r="E18" t="s">
        <v>2814</v>
      </c>
      <c r="F18" t="s">
        <v>1779</v>
      </c>
      <c r="G18" t="s">
        <v>1243</v>
      </c>
      <c r="H18" s="2">
        <v>3563.31</v>
      </c>
      <c r="J18" s="13">
        <v>3563.31</v>
      </c>
    </row>
    <row r="19" spans="1:10" x14ac:dyDescent="0.25">
      <c r="A19" t="s">
        <v>1538</v>
      </c>
      <c r="B19" s="1">
        <v>41455</v>
      </c>
      <c r="C19" t="s">
        <v>281</v>
      </c>
      <c r="D19">
        <v>1</v>
      </c>
      <c r="E19" t="s">
        <v>2558</v>
      </c>
      <c r="F19" t="s">
        <v>1409</v>
      </c>
      <c r="G19" t="s">
        <v>2559</v>
      </c>
      <c r="H19">
        <v>143.9</v>
      </c>
      <c r="J19" s="13">
        <v>143.9</v>
      </c>
    </row>
    <row r="20" spans="1:10" x14ac:dyDescent="0.25">
      <c r="A20" t="s">
        <v>2565</v>
      </c>
      <c r="B20" s="1">
        <v>41455</v>
      </c>
      <c r="C20" t="s">
        <v>281</v>
      </c>
      <c r="D20">
        <v>1</v>
      </c>
      <c r="E20" t="s">
        <v>2566</v>
      </c>
      <c r="F20" t="s">
        <v>1409</v>
      </c>
      <c r="G20" t="s">
        <v>2567</v>
      </c>
      <c r="H20" s="2">
        <v>1317.52</v>
      </c>
      <c r="J20" s="13">
        <v>1317.52</v>
      </c>
    </row>
    <row r="21" spans="1:10" x14ac:dyDescent="0.25">
      <c r="A21" t="s">
        <v>2562</v>
      </c>
      <c r="B21" s="1">
        <v>41455</v>
      </c>
      <c r="C21" t="s">
        <v>281</v>
      </c>
      <c r="D21">
        <v>1</v>
      </c>
      <c r="E21" t="s">
        <v>2563</v>
      </c>
      <c r="F21" t="s">
        <v>1409</v>
      </c>
      <c r="G21" t="s">
        <v>2564</v>
      </c>
      <c r="H21">
        <v>51.2</v>
      </c>
      <c r="J21" s="13">
        <v>51.2</v>
      </c>
    </row>
    <row r="22" spans="1:10" x14ac:dyDescent="0.25">
      <c r="A22" t="s">
        <v>2571</v>
      </c>
      <c r="B22" s="1">
        <v>41455</v>
      </c>
      <c r="C22" t="s">
        <v>281</v>
      </c>
      <c r="D22">
        <v>1</v>
      </c>
      <c r="E22" t="s">
        <v>2572</v>
      </c>
      <c r="F22" t="s">
        <v>1409</v>
      </c>
      <c r="G22" t="s">
        <v>2573</v>
      </c>
      <c r="H22">
        <v>41.12</v>
      </c>
      <c r="J22" s="13">
        <v>41.12</v>
      </c>
    </row>
    <row r="23" spans="1:10" x14ac:dyDescent="0.25">
      <c r="A23" t="s">
        <v>2574</v>
      </c>
      <c r="B23" s="1">
        <v>41455</v>
      </c>
      <c r="C23" t="s">
        <v>281</v>
      </c>
      <c r="D23">
        <v>1</v>
      </c>
      <c r="E23" t="s">
        <v>2575</v>
      </c>
      <c r="F23" t="s">
        <v>1409</v>
      </c>
      <c r="G23" t="s">
        <v>2576</v>
      </c>
      <c r="H23">
        <v>68.8</v>
      </c>
      <c r="J23" s="13">
        <v>68.8</v>
      </c>
    </row>
    <row r="24" spans="1:10" x14ac:dyDescent="0.25">
      <c r="A24" t="s">
        <v>2568</v>
      </c>
      <c r="B24" s="1">
        <v>41455</v>
      </c>
      <c r="C24" t="s">
        <v>281</v>
      </c>
      <c r="D24">
        <v>1</v>
      </c>
      <c r="E24" t="s">
        <v>2569</v>
      </c>
      <c r="F24" t="s">
        <v>1409</v>
      </c>
      <c r="G24" t="s">
        <v>2570</v>
      </c>
      <c r="H24">
        <v>36.159999999999997</v>
      </c>
      <c r="J24" s="13">
        <v>36.159999999999997</v>
      </c>
    </row>
    <row r="25" spans="1:10" x14ac:dyDescent="0.25">
      <c r="A25" t="s">
        <v>969</v>
      </c>
      <c r="B25" s="1">
        <v>41455</v>
      </c>
      <c r="C25" t="s">
        <v>281</v>
      </c>
      <c r="D25">
        <v>1</v>
      </c>
      <c r="E25" t="s">
        <v>2577</v>
      </c>
      <c r="F25" t="s">
        <v>1409</v>
      </c>
      <c r="G25" t="s">
        <v>2570</v>
      </c>
      <c r="H25">
        <v>15.2</v>
      </c>
      <c r="J25" s="13">
        <v>15.2</v>
      </c>
    </row>
    <row r="26" spans="1:10" x14ac:dyDescent="0.25">
      <c r="A26" t="s">
        <v>1042</v>
      </c>
      <c r="B26" s="1">
        <v>41455</v>
      </c>
      <c r="C26" t="s">
        <v>2645</v>
      </c>
      <c r="D26">
        <v>1</v>
      </c>
      <c r="E26" t="s">
        <v>2646</v>
      </c>
      <c r="F26" t="s">
        <v>1409</v>
      </c>
      <c r="G26" t="s">
        <v>2647</v>
      </c>
      <c r="H26" s="8">
        <v>66.08</v>
      </c>
      <c r="I26" s="8"/>
      <c r="J26" s="13">
        <v>66.08</v>
      </c>
    </row>
    <row r="27" spans="1:10" x14ac:dyDescent="0.25">
      <c r="A27" t="s">
        <v>1122</v>
      </c>
      <c r="B27" s="1">
        <v>41455</v>
      </c>
      <c r="C27" t="s">
        <v>2748</v>
      </c>
      <c r="D27">
        <v>1</v>
      </c>
      <c r="E27" t="s">
        <v>2749</v>
      </c>
      <c r="F27" t="s">
        <v>1409</v>
      </c>
      <c r="G27" t="s">
        <v>2750</v>
      </c>
      <c r="H27" s="8">
        <v>40.69</v>
      </c>
      <c r="J27" s="28">
        <f>28.29-0.01</f>
        <v>28.279999999999998</v>
      </c>
    </row>
    <row r="28" spans="1:10" x14ac:dyDescent="0.25">
      <c r="A28" t="s">
        <v>1024</v>
      </c>
      <c r="B28" s="1">
        <v>41455</v>
      </c>
      <c r="C28" t="s">
        <v>2621</v>
      </c>
      <c r="D28">
        <v>1</v>
      </c>
      <c r="E28" t="s">
        <v>2622</v>
      </c>
      <c r="F28" t="s">
        <v>1409</v>
      </c>
      <c r="G28" t="s">
        <v>2623</v>
      </c>
      <c r="H28" s="8">
        <v>124.68</v>
      </c>
      <c r="J28" s="16">
        <v>12.41</v>
      </c>
    </row>
    <row r="29" spans="1:10" x14ac:dyDescent="0.25">
      <c r="A29" t="s">
        <v>2632</v>
      </c>
      <c r="B29" s="1">
        <v>41455</v>
      </c>
      <c r="C29" t="s">
        <v>2633</v>
      </c>
      <c r="D29">
        <v>1</v>
      </c>
      <c r="E29" t="s">
        <v>2634</v>
      </c>
      <c r="F29" t="s">
        <v>1409</v>
      </c>
      <c r="G29" t="s">
        <v>2635</v>
      </c>
      <c r="H29" s="8">
        <v>101.79</v>
      </c>
      <c r="J29" s="20">
        <f>54.08+1.74</f>
        <v>55.82</v>
      </c>
    </row>
    <row r="30" spans="1:10" x14ac:dyDescent="0.25">
      <c r="A30" t="s">
        <v>2727</v>
      </c>
      <c r="B30" s="1">
        <v>41455</v>
      </c>
      <c r="C30" t="s">
        <v>2728</v>
      </c>
      <c r="D30">
        <v>1</v>
      </c>
      <c r="E30" t="s">
        <v>2729</v>
      </c>
      <c r="F30" t="s">
        <v>1409</v>
      </c>
      <c r="G30" t="s">
        <v>342</v>
      </c>
      <c r="H30">
        <v>263.17</v>
      </c>
      <c r="J30" s="20">
        <v>53.42</v>
      </c>
    </row>
    <row r="31" spans="1:10" x14ac:dyDescent="0.25">
      <c r="A31" t="s">
        <v>470</v>
      </c>
      <c r="B31" s="1">
        <v>41426</v>
      </c>
      <c r="C31" t="s">
        <v>2769</v>
      </c>
      <c r="D31">
        <v>1</v>
      </c>
      <c r="E31" t="s">
        <v>2770</v>
      </c>
      <c r="F31" t="s">
        <v>1779</v>
      </c>
      <c r="G31" t="s">
        <v>472</v>
      </c>
      <c r="H31" s="2">
        <v>2315.4299999999998</v>
      </c>
      <c r="J31" s="20">
        <v>15.44</v>
      </c>
    </row>
    <row r="32" spans="1:10" x14ac:dyDescent="0.25">
      <c r="A32" t="s">
        <v>473</v>
      </c>
      <c r="B32" s="1">
        <v>41428</v>
      </c>
      <c r="C32" t="s">
        <v>2771</v>
      </c>
      <c r="D32">
        <v>1</v>
      </c>
      <c r="E32" t="s">
        <v>2772</v>
      </c>
      <c r="F32" t="s">
        <v>1779</v>
      </c>
      <c r="G32" t="s">
        <v>472</v>
      </c>
      <c r="H32" s="2">
        <v>10400</v>
      </c>
      <c r="J32" s="16">
        <v>10.34</v>
      </c>
    </row>
    <row r="33" spans="1:10" x14ac:dyDescent="0.25">
      <c r="A33" t="s">
        <v>521</v>
      </c>
      <c r="B33" s="1">
        <v>41431</v>
      </c>
      <c r="C33" t="s">
        <v>2797</v>
      </c>
      <c r="D33">
        <v>1</v>
      </c>
      <c r="E33" t="s">
        <v>2798</v>
      </c>
      <c r="F33" t="s">
        <v>1779</v>
      </c>
      <c r="G33" t="s">
        <v>472</v>
      </c>
      <c r="H33">
        <v>640</v>
      </c>
      <c r="J33" s="15">
        <v>53.43</v>
      </c>
    </row>
    <row r="34" spans="1:10" x14ac:dyDescent="0.25">
      <c r="A34" t="s">
        <v>534</v>
      </c>
      <c r="B34" s="1">
        <v>41432</v>
      </c>
      <c r="C34" t="s">
        <v>2805</v>
      </c>
      <c r="D34">
        <v>1</v>
      </c>
      <c r="E34" t="s">
        <v>2806</v>
      </c>
      <c r="F34" t="s">
        <v>1779</v>
      </c>
      <c r="G34" t="s">
        <v>472</v>
      </c>
      <c r="H34" s="2">
        <v>17608.240000000002</v>
      </c>
      <c r="J34" s="14">
        <f>36.29+1.73</f>
        <v>38.019999999999996</v>
      </c>
    </row>
    <row r="35" spans="1:10" x14ac:dyDescent="0.25">
      <c r="A35" t="s">
        <v>557</v>
      </c>
      <c r="B35" s="1">
        <v>41435</v>
      </c>
      <c r="C35" t="s">
        <v>2811</v>
      </c>
      <c r="D35">
        <v>1</v>
      </c>
      <c r="E35" t="s">
        <v>2812</v>
      </c>
      <c r="F35" t="s">
        <v>1779</v>
      </c>
      <c r="G35" t="s">
        <v>472</v>
      </c>
      <c r="H35">
        <v>637.07000000000005</v>
      </c>
      <c r="J35" s="13">
        <v>263.17</v>
      </c>
    </row>
    <row r="36" spans="1:10" x14ac:dyDescent="0.25">
      <c r="A36" t="s">
        <v>1210</v>
      </c>
      <c r="B36" s="1">
        <v>41437</v>
      </c>
      <c r="C36" t="s">
        <v>2817</v>
      </c>
      <c r="D36">
        <v>1</v>
      </c>
      <c r="E36" t="s">
        <v>2818</v>
      </c>
      <c r="F36" t="s">
        <v>1779</v>
      </c>
      <c r="G36" t="s">
        <v>472</v>
      </c>
      <c r="H36">
        <v>13.61</v>
      </c>
      <c r="J36" s="13">
        <v>2315.4299999999998</v>
      </c>
    </row>
    <row r="37" spans="1:10" x14ac:dyDescent="0.25">
      <c r="A37" t="s">
        <v>1228</v>
      </c>
      <c r="B37" s="1">
        <v>41438</v>
      </c>
      <c r="C37" t="s">
        <v>2823</v>
      </c>
      <c r="D37">
        <v>1</v>
      </c>
      <c r="E37" t="s">
        <v>2824</v>
      </c>
      <c r="F37" t="s">
        <v>1779</v>
      </c>
      <c r="G37" t="s">
        <v>472</v>
      </c>
      <c r="H37" s="2">
        <v>4445.34</v>
      </c>
      <c r="J37" s="13">
        <v>10400</v>
      </c>
    </row>
    <row r="38" spans="1:10" x14ac:dyDescent="0.25">
      <c r="A38" t="s">
        <v>1235</v>
      </c>
      <c r="B38" s="1">
        <v>41439</v>
      </c>
      <c r="C38" t="s">
        <v>2825</v>
      </c>
      <c r="D38">
        <v>1</v>
      </c>
      <c r="E38" t="s">
        <v>2826</v>
      </c>
      <c r="F38" t="s">
        <v>1779</v>
      </c>
      <c r="G38" t="s">
        <v>472</v>
      </c>
      <c r="H38" s="2">
        <v>54449.71</v>
      </c>
      <c r="J38" s="13">
        <v>640</v>
      </c>
    </row>
    <row r="39" spans="1:10" x14ac:dyDescent="0.25">
      <c r="A39" t="s">
        <v>576</v>
      </c>
      <c r="B39" s="1">
        <v>41439</v>
      </c>
      <c r="C39" t="s">
        <v>2827</v>
      </c>
      <c r="D39">
        <v>1</v>
      </c>
      <c r="E39" t="s">
        <v>2828</v>
      </c>
      <c r="F39" t="s">
        <v>1779</v>
      </c>
      <c r="G39" t="s">
        <v>472</v>
      </c>
      <c r="H39" s="2">
        <v>20514.78</v>
      </c>
      <c r="J39" s="13">
        <v>17608.240000000002</v>
      </c>
    </row>
    <row r="40" spans="1:10" x14ac:dyDescent="0.25">
      <c r="A40" t="s">
        <v>1238</v>
      </c>
      <c r="B40" s="1">
        <v>41439</v>
      </c>
      <c r="C40" t="s">
        <v>2829</v>
      </c>
      <c r="D40">
        <v>1</v>
      </c>
      <c r="E40" t="s">
        <v>2830</v>
      </c>
      <c r="F40" t="s">
        <v>1779</v>
      </c>
      <c r="G40" t="s">
        <v>472</v>
      </c>
      <c r="H40">
        <v>239.11</v>
      </c>
      <c r="J40" s="13">
        <v>637.07000000000005</v>
      </c>
    </row>
    <row r="41" spans="1:10" x14ac:dyDescent="0.25">
      <c r="A41" t="s">
        <v>589</v>
      </c>
      <c r="B41" s="1">
        <v>41442</v>
      </c>
      <c r="C41" t="s">
        <v>2833</v>
      </c>
      <c r="D41">
        <v>1</v>
      </c>
      <c r="E41" t="s">
        <v>2834</v>
      </c>
      <c r="F41" t="s">
        <v>1779</v>
      </c>
      <c r="G41" t="s">
        <v>472</v>
      </c>
      <c r="H41">
        <v>101.26</v>
      </c>
      <c r="J41" s="13">
        <v>13.61</v>
      </c>
    </row>
    <row r="42" spans="1:10" x14ac:dyDescent="0.25">
      <c r="A42" t="s">
        <v>591</v>
      </c>
      <c r="B42" s="1">
        <v>41442</v>
      </c>
      <c r="C42" t="s">
        <v>2835</v>
      </c>
      <c r="D42">
        <v>1</v>
      </c>
      <c r="E42" t="s">
        <v>2836</v>
      </c>
      <c r="F42" t="s">
        <v>1779</v>
      </c>
      <c r="G42" t="s">
        <v>472</v>
      </c>
      <c r="H42" s="2">
        <v>5588.29</v>
      </c>
      <c r="J42" s="13">
        <v>4445.34</v>
      </c>
    </row>
    <row r="43" spans="1:10" x14ac:dyDescent="0.25">
      <c r="A43" t="s">
        <v>2285</v>
      </c>
      <c r="B43" s="1">
        <v>41446</v>
      </c>
      <c r="C43" t="s">
        <v>2854</v>
      </c>
      <c r="D43">
        <v>1</v>
      </c>
      <c r="E43" t="s">
        <v>2855</v>
      </c>
      <c r="F43" t="s">
        <v>1779</v>
      </c>
      <c r="G43" t="s">
        <v>472</v>
      </c>
      <c r="H43" s="2">
        <v>14862.74</v>
      </c>
      <c r="J43" s="13">
        <v>54449.71</v>
      </c>
    </row>
    <row r="44" spans="1:10" x14ac:dyDescent="0.25">
      <c r="A44" t="s">
        <v>1260</v>
      </c>
      <c r="B44" s="1">
        <v>41446</v>
      </c>
      <c r="C44" t="s">
        <v>2861</v>
      </c>
      <c r="D44">
        <v>1</v>
      </c>
      <c r="E44" t="s">
        <v>2862</v>
      </c>
      <c r="F44" t="s">
        <v>1779</v>
      </c>
      <c r="G44" t="s">
        <v>472</v>
      </c>
      <c r="H44">
        <v>914.28</v>
      </c>
      <c r="J44" s="13">
        <v>20514.78</v>
      </c>
    </row>
    <row r="45" spans="1:10" x14ac:dyDescent="0.25">
      <c r="A45" t="s">
        <v>1287</v>
      </c>
      <c r="B45" s="1">
        <v>41452</v>
      </c>
      <c r="C45" t="s">
        <v>2908</v>
      </c>
      <c r="D45">
        <v>1</v>
      </c>
      <c r="E45" t="s">
        <v>2909</v>
      </c>
      <c r="F45" t="s">
        <v>1779</v>
      </c>
      <c r="G45" t="s">
        <v>472</v>
      </c>
      <c r="H45" s="8">
        <v>300.69</v>
      </c>
      <c r="J45" s="13">
        <v>239.11</v>
      </c>
    </row>
    <row r="46" spans="1:10" x14ac:dyDescent="0.25">
      <c r="A46" t="s">
        <v>694</v>
      </c>
      <c r="B46" s="1">
        <v>41454</v>
      </c>
      <c r="C46" t="s">
        <v>2927</v>
      </c>
      <c r="D46">
        <v>1</v>
      </c>
      <c r="E46" t="s">
        <v>2928</v>
      </c>
      <c r="F46" t="s">
        <v>1779</v>
      </c>
      <c r="G46" t="s">
        <v>472</v>
      </c>
      <c r="H46">
        <v>491.43</v>
      </c>
      <c r="J46" s="13">
        <v>101.26</v>
      </c>
    </row>
    <row r="47" spans="1:10" x14ac:dyDescent="0.25">
      <c r="A47" t="s">
        <v>1304</v>
      </c>
      <c r="B47" s="1">
        <v>41454</v>
      </c>
      <c r="C47" t="s">
        <v>2929</v>
      </c>
      <c r="D47">
        <v>1</v>
      </c>
      <c r="E47" t="s">
        <v>2930</v>
      </c>
      <c r="F47" t="s">
        <v>1779</v>
      </c>
      <c r="G47" t="s">
        <v>472</v>
      </c>
      <c r="H47">
        <v>491.43</v>
      </c>
      <c r="J47" s="13">
        <v>5588.29</v>
      </c>
    </row>
    <row r="48" spans="1:10" x14ac:dyDescent="0.25">
      <c r="A48" t="s">
        <v>1306</v>
      </c>
      <c r="B48" s="1">
        <v>41454</v>
      </c>
      <c r="C48" t="s">
        <v>2931</v>
      </c>
      <c r="D48">
        <v>1</v>
      </c>
      <c r="E48" t="s">
        <v>2932</v>
      </c>
      <c r="F48" t="s">
        <v>1779</v>
      </c>
      <c r="G48" t="s">
        <v>472</v>
      </c>
      <c r="H48" s="2">
        <v>15819.03</v>
      </c>
      <c r="J48" s="13">
        <v>14862.74</v>
      </c>
    </row>
    <row r="49" spans="1:10" x14ac:dyDescent="0.25">
      <c r="A49" t="s">
        <v>1308</v>
      </c>
      <c r="B49" s="1">
        <v>41454</v>
      </c>
      <c r="C49" t="s">
        <v>2933</v>
      </c>
      <c r="D49">
        <v>1</v>
      </c>
      <c r="E49" t="s">
        <v>2934</v>
      </c>
      <c r="F49" t="s">
        <v>1779</v>
      </c>
      <c r="G49" t="s">
        <v>472</v>
      </c>
      <c r="H49">
        <v>240.28</v>
      </c>
      <c r="J49" s="13">
        <v>914.28</v>
      </c>
    </row>
    <row r="50" spans="1:10" x14ac:dyDescent="0.25">
      <c r="A50" t="s">
        <v>696</v>
      </c>
      <c r="B50" s="1">
        <v>41454</v>
      </c>
      <c r="C50" t="s">
        <v>2935</v>
      </c>
      <c r="D50">
        <v>1</v>
      </c>
      <c r="E50" t="s">
        <v>2936</v>
      </c>
      <c r="F50" t="s">
        <v>1779</v>
      </c>
      <c r="G50" t="s">
        <v>472</v>
      </c>
      <c r="H50" s="2">
        <v>23584.7</v>
      </c>
      <c r="J50" s="13">
        <v>300.69</v>
      </c>
    </row>
    <row r="51" spans="1:10" x14ac:dyDescent="0.25">
      <c r="A51" t="s">
        <v>685</v>
      </c>
      <c r="B51" s="1">
        <v>41451</v>
      </c>
      <c r="C51" t="s">
        <v>2890</v>
      </c>
      <c r="D51">
        <v>1</v>
      </c>
      <c r="E51" t="s">
        <v>2891</v>
      </c>
      <c r="F51" t="s">
        <v>1789</v>
      </c>
      <c r="G51" t="s">
        <v>684</v>
      </c>
      <c r="H51">
        <v>32.64</v>
      </c>
      <c r="J51" s="13">
        <v>491.43</v>
      </c>
    </row>
    <row r="52" spans="1:10" x14ac:dyDescent="0.25">
      <c r="A52" t="s">
        <v>1081</v>
      </c>
      <c r="B52" s="1">
        <v>41455</v>
      </c>
      <c r="C52" t="s">
        <v>2695</v>
      </c>
      <c r="D52">
        <v>1</v>
      </c>
      <c r="E52" t="s">
        <v>2696</v>
      </c>
      <c r="F52" t="s">
        <v>1409</v>
      </c>
      <c r="G52" t="s">
        <v>344</v>
      </c>
      <c r="H52">
        <v>8.41</v>
      </c>
      <c r="J52" s="13">
        <v>491.43</v>
      </c>
    </row>
    <row r="53" spans="1:10" x14ac:dyDescent="0.25">
      <c r="A53" t="s">
        <v>1092</v>
      </c>
      <c r="B53" s="1">
        <v>41455</v>
      </c>
      <c r="C53" t="s">
        <v>2704</v>
      </c>
      <c r="D53">
        <v>1</v>
      </c>
      <c r="E53" t="s">
        <v>2705</v>
      </c>
      <c r="F53" t="s">
        <v>1409</v>
      </c>
      <c r="G53" t="s">
        <v>344</v>
      </c>
      <c r="H53">
        <v>7.59</v>
      </c>
      <c r="J53" s="13">
        <v>15819.03</v>
      </c>
    </row>
    <row r="54" spans="1:10" x14ac:dyDescent="0.25">
      <c r="A54" t="s">
        <v>2404</v>
      </c>
      <c r="B54" s="1">
        <v>41431</v>
      </c>
      <c r="C54" t="s">
        <v>2405</v>
      </c>
      <c r="D54">
        <v>1</v>
      </c>
      <c r="E54" t="s">
        <v>2406</v>
      </c>
      <c r="F54" t="s">
        <v>1360</v>
      </c>
      <c r="G54" t="s">
        <v>2407</v>
      </c>
      <c r="H54" s="2">
        <v>31918.74</v>
      </c>
      <c r="J54" s="13">
        <v>240.28</v>
      </c>
    </row>
    <row r="55" spans="1:10" x14ac:dyDescent="0.25">
      <c r="A55" t="s">
        <v>1275</v>
      </c>
      <c r="B55" s="1">
        <v>41451</v>
      </c>
      <c r="C55" t="s">
        <v>2902</v>
      </c>
      <c r="D55">
        <v>1</v>
      </c>
      <c r="E55" t="s">
        <v>2903</v>
      </c>
      <c r="F55" t="s">
        <v>1789</v>
      </c>
      <c r="G55" t="s">
        <v>511</v>
      </c>
      <c r="H55">
        <v>720</v>
      </c>
      <c r="J55" s="13">
        <v>23584.7</v>
      </c>
    </row>
    <row r="56" spans="1:10" x14ac:dyDescent="0.25">
      <c r="A56" t="s">
        <v>1295</v>
      </c>
      <c r="B56" s="1">
        <v>41453</v>
      </c>
      <c r="C56" t="s">
        <v>2923</v>
      </c>
      <c r="D56">
        <v>1</v>
      </c>
      <c r="E56" t="s">
        <v>2924</v>
      </c>
      <c r="F56" t="s">
        <v>1789</v>
      </c>
      <c r="G56" t="s">
        <v>511</v>
      </c>
      <c r="H56" s="2">
        <v>2795.36</v>
      </c>
      <c r="J56" s="13">
        <v>32.64</v>
      </c>
    </row>
    <row r="57" spans="1:10" x14ac:dyDescent="0.25">
      <c r="A57" t="s">
        <v>1189</v>
      </c>
      <c r="B57" s="1">
        <v>41431</v>
      </c>
      <c r="C57" t="s">
        <v>2780</v>
      </c>
      <c r="D57">
        <v>1</v>
      </c>
      <c r="E57" t="s">
        <v>2781</v>
      </c>
      <c r="F57" t="s">
        <v>1789</v>
      </c>
      <c r="G57" t="s">
        <v>619</v>
      </c>
      <c r="H57">
        <v>398.08</v>
      </c>
      <c r="J57" s="13">
        <v>8.41</v>
      </c>
    </row>
    <row r="58" spans="1:10" x14ac:dyDescent="0.25">
      <c r="A58" t="s">
        <v>625</v>
      </c>
      <c r="B58" s="1">
        <v>41444</v>
      </c>
      <c r="C58" t="s">
        <v>2850</v>
      </c>
      <c r="D58">
        <v>1</v>
      </c>
      <c r="E58" t="s">
        <v>2851</v>
      </c>
      <c r="F58" t="s">
        <v>1789</v>
      </c>
      <c r="G58" t="s">
        <v>619</v>
      </c>
      <c r="H58">
        <v>145.6</v>
      </c>
      <c r="J58" s="13">
        <v>7.59</v>
      </c>
    </row>
    <row r="59" spans="1:10" x14ac:dyDescent="0.25">
      <c r="A59" t="s">
        <v>1272</v>
      </c>
      <c r="B59" s="1">
        <v>41451</v>
      </c>
      <c r="C59" t="s">
        <v>2900</v>
      </c>
      <c r="D59">
        <v>1</v>
      </c>
      <c r="E59" t="s">
        <v>2901</v>
      </c>
      <c r="F59" t="s">
        <v>1789</v>
      </c>
      <c r="G59" t="s">
        <v>619</v>
      </c>
      <c r="H59">
        <v>197.44</v>
      </c>
      <c r="J59" s="13">
        <v>31918.74</v>
      </c>
    </row>
    <row r="60" spans="1:10" x14ac:dyDescent="0.25">
      <c r="A60" t="s">
        <v>1553</v>
      </c>
      <c r="B60" s="1">
        <v>41455</v>
      </c>
      <c r="C60" t="s">
        <v>2697</v>
      </c>
      <c r="D60">
        <v>1</v>
      </c>
      <c r="E60" t="s">
        <v>2698</v>
      </c>
      <c r="F60" t="s">
        <v>1409</v>
      </c>
      <c r="G60" t="s">
        <v>350</v>
      </c>
      <c r="H60">
        <v>27.68</v>
      </c>
      <c r="J60" s="13">
        <v>720</v>
      </c>
    </row>
    <row r="61" spans="1:10" x14ac:dyDescent="0.25">
      <c r="A61" t="s">
        <v>1073</v>
      </c>
      <c r="B61" s="1">
        <v>41455</v>
      </c>
      <c r="C61" t="s">
        <v>2683</v>
      </c>
      <c r="D61">
        <v>1</v>
      </c>
      <c r="E61" t="s">
        <v>2684</v>
      </c>
      <c r="F61" t="s">
        <v>1409</v>
      </c>
      <c r="G61" t="s">
        <v>330</v>
      </c>
      <c r="H61">
        <v>110.35</v>
      </c>
      <c r="J61" s="13">
        <v>2795.36</v>
      </c>
    </row>
    <row r="62" spans="1:10" x14ac:dyDescent="0.25">
      <c r="A62" t="s">
        <v>2121</v>
      </c>
      <c r="B62" s="1">
        <v>41455</v>
      </c>
      <c r="C62" t="s">
        <v>2709</v>
      </c>
      <c r="D62">
        <v>1</v>
      </c>
      <c r="E62" t="s">
        <v>2710</v>
      </c>
      <c r="F62" t="s">
        <v>1409</v>
      </c>
      <c r="G62" t="s">
        <v>330</v>
      </c>
      <c r="H62">
        <v>77.3</v>
      </c>
      <c r="J62" s="13">
        <v>398.08</v>
      </c>
    </row>
    <row r="63" spans="1:10" x14ac:dyDescent="0.25">
      <c r="A63" t="s">
        <v>612</v>
      </c>
      <c r="B63" s="1">
        <v>41444</v>
      </c>
      <c r="C63" t="s">
        <v>2837</v>
      </c>
      <c r="D63">
        <v>1</v>
      </c>
      <c r="E63" t="s">
        <v>2838</v>
      </c>
      <c r="F63" t="s">
        <v>1779</v>
      </c>
      <c r="G63" t="s">
        <v>483</v>
      </c>
      <c r="H63">
        <v>791.84</v>
      </c>
      <c r="J63" s="13">
        <v>145.6</v>
      </c>
    </row>
    <row r="64" spans="1:10" x14ac:dyDescent="0.25">
      <c r="A64" t="s">
        <v>615</v>
      </c>
      <c r="B64" s="1">
        <v>41444</v>
      </c>
      <c r="C64" t="s">
        <v>2839</v>
      </c>
      <c r="D64">
        <v>1</v>
      </c>
      <c r="E64" t="s">
        <v>2840</v>
      </c>
      <c r="F64" t="s">
        <v>1779</v>
      </c>
      <c r="G64" t="s">
        <v>483</v>
      </c>
      <c r="H64">
        <v>400</v>
      </c>
      <c r="J64" s="13">
        <v>197.44</v>
      </c>
    </row>
    <row r="65" spans="1:10" x14ac:dyDescent="0.25">
      <c r="A65" t="s">
        <v>1854</v>
      </c>
      <c r="B65" s="1">
        <v>41450</v>
      </c>
      <c r="C65" t="s">
        <v>2877</v>
      </c>
      <c r="D65">
        <v>1</v>
      </c>
      <c r="E65" t="s">
        <v>2878</v>
      </c>
      <c r="F65" t="s">
        <v>1779</v>
      </c>
      <c r="G65" t="s">
        <v>483</v>
      </c>
      <c r="H65">
        <v>400</v>
      </c>
      <c r="J65" s="13">
        <v>27.68</v>
      </c>
    </row>
    <row r="66" spans="1:10" x14ac:dyDescent="0.25">
      <c r="A66" t="s">
        <v>2879</v>
      </c>
      <c r="B66" s="1">
        <v>41450</v>
      </c>
      <c r="C66" t="s">
        <v>2880</v>
      </c>
      <c r="D66">
        <v>1</v>
      </c>
      <c r="E66" t="s">
        <v>2881</v>
      </c>
      <c r="F66" t="s">
        <v>1779</v>
      </c>
      <c r="G66" t="s">
        <v>483</v>
      </c>
      <c r="H66">
        <v>457.44</v>
      </c>
      <c r="J66" s="13">
        <v>110.35</v>
      </c>
    </row>
    <row r="67" spans="1:10" x14ac:dyDescent="0.25">
      <c r="A67" t="s">
        <v>1856</v>
      </c>
      <c r="B67" s="1">
        <v>41450</v>
      </c>
      <c r="C67" t="s">
        <v>2882</v>
      </c>
      <c r="D67">
        <v>1</v>
      </c>
      <c r="E67" t="s">
        <v>2883</v>
      </c>
      <c r="F67" t="s">
        <v>1779</v>
      </c>
      <c r="G67" t="s">
        <v>483</v>
      </c>
      <c r="H67">
        <v>457.44</v>
      </c>
      <c r="J67" s="13">
        <v>77.3</v>
      </c>
    </row>
    <row r="68" spans="1:10" x14ac:dyDescent="0.25">
      <c r="A68" t="s">
        <v>671</v>
      </c>
      <c r="B68" s="1">
        <v>41450</v>
      </c>
      <c r="C68" t="s">
        <v>2884</v>
      </c>
      <c r="D68">
        <v>1</v>
      </c>
      <c r="E68" t="s">
        <v>2885</v>
      </c>
      <c r="F68" t="s">
        <v>1779</v>
      </c>
      <c r="G68" t="s">
        <v>483</v>
      </c>
      <c r="H68">
        <v>457.44</v>
      </c>
      <c r="J68" s="13">
        <v>791.84</v>
      </c>
    </row>
    <row r="69" spans="1:10" x14ac:dyDescent="0.25">
      <c r="A69" t="s">
        <v>678</v>
      </c>
      <c r="B69" s="1">
        <v>41450</v>
      </c>
      <c r="C69" t="s">
        <v>2886</v>
      </c>
      <c r="D69">
        <v>1</v>
      </c>
      <c r="E69" t="s">
        <v>2887</v>
      </c>
      <c r="F69" t="s">
        <v>1779</v>
      </c>
      <c r="G69" t="s">
        <v>483</v>
      </c>
      <c r="H69">
        <v>457.44</v>
      </c>
      <c r="J69" s="13">
        <v>400</v>
      </c>
    </row>
    <row r="70" spans="1:10" x14ac:dyDescent="0.25">
      <c r="A70" t="s">
        <v>339</v>
      </c>
      <c r="B70" s="1">
        <v>41455</v>
      </c>
      <c r="C70" t="s">
        <v>2762</v>
      </c>
      <c r="D70">
        <v>1</v>
      </c>
      <c r="E70" t="s">
        <v>2763</v>
      </c>
      <c r="F70" t="s">
        <v>1409</v>
      </c>
      <c r="G70" t="s">
        <v>301</v>
      </c>
      <c r="H70">
        <v>34.479999999999997</v>
      </c>
      <c r="J70" s="13">
        <v>400</v>
      </c>
    </row>
    <row r="71" spans="1:10" x14ac:dyDescent="0.25">
      <c r="A71" t="s">
        <v>2472</v>
      </c>
      <c r="B71" s="1">
        <v>41442</v>
      </c>
      <c r="C71" t="s">
        <v>2473</v>
      </c>
      <c r="D71">
        <v>1</v>
      </c>
      <c r="E71" t="s">
        <v>2474</v>
      </c>
      <c r="F71" t="s">
        <v>1360</v>
      </c>
      <c r="G71" t="s">
        <v>2475</v>
      </c>
      <c r="H71" s="2">
        <v>31895.19</v>
      </c>
      <c r="J71" s="13">
        <v>457.44</v>
      </c>
    </row>
    <row r="72" spans="1:10" x14ac:dyDescent="0.25">
      <c r="A72" t="s">
        <v>283</v>
      </c>
      <c r="B72" s="1">
        <v>41455</v>
      </c>
      <c r="C72" t="s">
        <v>2672</v>
      </c>
      <c r="D72">
        <v>1</v>
      </c>
      <c r="E72" t="s">
        <v>2673</v>
      </c>
      <c r="F72" t="s">
        <v>1409</v>
      </c>
      <c r="G72" t="s">
        <v>2674</v>
      </c>
      <c r="H72">
        <v>11.31</v>
      </c>
      <c r="J72" s="13">
        <v>457.44</v>
      </c>
    </row>
    <row r="73" spans="1:10" x14ac:dyDescent="0.25">
      <c r="A73" t="s">
        <v>288</v>
      </c>
      <c r="B73" s="1">
        <v>41455</v>
      </c>
      <c r="C73" t="s">
        <v>2685</v>
      </c>
      <c r="D73">
        <v>1</v>
      </c>
      <c r="E73" t="s">
        <v>2686</v>
      </c>
      <c r="F73" t="s">
        <v>1409</v>
      </c>
      <c r="G73" t="s">
        <v>2687</v>
      </c>
      <c r="H73">
        <v>19.2</v>
      </c>
      <c r="J73" s="13">
        <v>457.44</v>
      </c>
    </row>
    <row r="74" spans="1:10" x14ac:dyDescent="0.25">
      <c r="A74" t="s">
        <v>2945</v>
      </c>
      <c r="B74" s="1">
        <v>41443</v>
      </c>
      <c r="C74" t="s">
        <v>2946</v>
      </c>
      <c r="D74">
        <v>1</v>
      </c>
      <c r="E74" t="s">
        <v>2947</v>
      </c>
      <c r="F74" t="s">
        <v>2382</v>
      </c>
      <c r="G74" t="s">
        <v>2948</v>
      </c>
      <c r="H74">
        <v>97.69</v>
      </c>
      <c r="J74" s="13">
        <v>457.44</v>
      </c>
    </row>
    <row r="75" spans="1:10" x14ac:dyDescent="0.25">
      <c r="A75" t="s">
        <v>2949</v>
      </c>
      <c r="B75" s="1">
        <v>41443</v>
      </c>
      <c r="C75" t="s">
        <v>2950</v>
      </c>
      <c r="D75">
        <v>1</v>
      </c>
      <c r="E75" t="s">
        <v>2951</v>
      </c>
      <c r="F75" t="s">
        <v>2382</v>
      </c>
      <c r="G75" t="s">
        <v>2952</v>
      </c>
      <c r="H75">
        <v>64.92</v>
      </c>
      <c r="J75" s="13">
        <v>34.479999999999997</v>
      </c>
    </row>
    <row r="76" spans="1:10" x14ac:dyDescent="0.25">
      <c r="A76" t="s">
        <v>2953</v>
      </c>
      <c r="B76" s="1">
        <v>41443</v>
      </c>
      <c r="C76" t="s">
        <v>2954</v>
      </c>
      <c r="D76">
        <v>1</v>
      </c>
      <c r="E76" t="s">
        <v>2955</v>
      </c>
      <c r="F76" t="s">
        <v>2382</v>
      </c>
      <c r="G76" t="s">
        <v>2956</v>
      </c>
      <c r="H76">
        <v>74.39</v>
      </c>
      <c r="J76" s="13">
        <v>31895.19</v>
      </c>
    </row>
    <row r="77" spans="1:10" x14ac:dyDescent="0.25">
      <c r="A77" t="s">
        <v>2941</v>
      </c>
      <c r="B77" s="1">
        <v>41443</v>
      </c>
      <c r="C77" t="s">
        <v>2942</v>
      </c>
      <c r="D77">
        <v>1</v>
      </c>
      <c r="E77" t="s">
        <v>2943</v>
      </c>
      <c r="F77" t="s">
        <v>2382</v>
      </c>
      <c r="G77" t="s">
        <v>2944</v>
      </c>
      <c r="H77">
        <v>47.46</v>
      </c>
      <c r="J77" s="13">
        <v>11.31</v>
      </c>
    </row>
    <row r="78" spans="1:10" x14ac:dyDescent="0.25">
      <c r="A78" t="s">
        <v>2957</v>
      </c>
      <c r="B78" s="1">
        <v>41455</v>
      </c>
      <c r="C78" t="s">
        <v>2958</v>
      </c>
      <c r="D78">
        <v>1</v>
      </c>
      <c r="E78" t="s">
        <v>2959</v>
      </c>
      <c r="F78" t="s">
        <v>2382</v>
      </c>
      <c r="G78" t="s">
        <v>2960</v>
      </c>
      <c r="H78">
        <v>83.1</v>
      </c>
      <c r="J78" s="13">
        <v>19.2</v>
      </c>
    </row>
    <row r="79" spans="1:10" x14ac:dyDescent="0.25">
      <c r="A79" t="s">
        <v>2092</v>
      </c>
      <c r="B79" s="1">
        <v>41455</v>
      </c>
      <c r="C79" t="s">
        <v>2543</v>
      </c>
      <c r="D79">
        <v>1</v>
      </c>
      <c r="E79" t="s">
        <v>2544</v>
      </c>
      <c r="F79" t="s">
        <v>1409</v>
      </c>
      <c r="G79" t="s">
        <v>2545</v>
      </c>
      <c r="H79">
        <v>84.74</v>
      </c>
      <c r="J79" s="13">
        <v>97.69</v>
      </c>
    </row>
    <row r="80" spans="1:10" x14ac:dyDescent="0.25">
      <c r="A80" t="s">
        <v>1067</v>
      </c>
      <c r="B80" s="1">
        <v>41455</v>
      </c>
      <c r="C80" t="s">
        <v>2667</v>
      </c>
      <c r="D80">
        <v>1</v>
      </c>
      <c r="E80" t="s">
        <v>2668</v>
      </c>
      <c r="F80" t="s">
        <v>1409</v>
      </c>
      <c r="G80" t="s">
        <v>2669</v>
      </c>
      <c r="H80">
        <v>48.36</v>
      </c>
      <c r="J80" s="13">
        <v>64.92</v>
      </c>
    </row>
    <row r="81" spans="1:10" x14ac:dyDescent="0.25">
      <c r="A81" t="s">
        <v>2692</v>
      </c>
      <c r="B81" s="1">
        <v>41455</v>
      </c>
      <c r="C81" t="s">
        <v>2693</v>
      </c>
      <c r="D81">
        <v>1</v>
      </c>
      <c r="E81" t="s">
        <v>2694</v>
      </c>
      <c r="F81" t="s">
        <v>1409</v>
      </c>
      <c r="G81" t="s">
        <v>393</v>
      </c>
      <c r="H81">
        <v>4.1399999999999997</v>
      </c>
      <c r="J81" s="13">
        <v>74.39</v>
      </c>
    </row>
    <row r="82" spans="1:10" x14ac:dyDescent="0.25">
      <c r="A82" t="s">
        <v>1106</v>
      </c>
      <c r="B82" s="1">
        <v>41455</v>
      </c>
      <c r="C82" t="s">
        <v>2716</v>
      </c>
      <c r="D82">
        <v>1</v>
      </c>
      <c r="E82" t="s">
        <v>2717</v>
      </c>
      <c r="F82" t="s">
        <v>1409</v>
      </c>
      <c r="G82" t="s">
        <v>393</v>
      </c>
      <c r="H82">
        <v>13.9</v>
      </c>
      <c r="J82" s="13">
        <v>47.46</v>
      </c>
    </row>
    <row r="83" spans="1:10" x14ac:dyDescent="0.25">
      <c r="A83" t="s">
        <v>1111</v>
      </c>
      <c r="B83" s="1">
        <v>41455</v>
      </c>
      <c r="C83" t="s">
        <v>2721</v>
      </c>
      <c r="D83">
        <v>1</v>
      </c>
      <c r="E83" t="s">
        <v>2722</v>
      </c>
      <c r="F83" t="s">
        <v>1409</v>
      </c>
      <c r="G83" t="s">
        <v>393</v>
      </c>
      <c r="H83">
        <v>22.24</v>
      </c>
      <c r="J83" s="13">
        <v>83.1</v>
      </c>
    </row>
    <row r="84" spans="1:10" x14ac:dyDescent="0.25">
      <c r="A84" t="s">
        <v>2144</v>
      </c>
      <c r="B84" s="1">
        <v>41455</v>
      </c>
      <c r="C84" t="s">
        <v>2735</v>
      </c>
      <c r="D84">
        <v>1</v>
      </c>
      <c r="E84" t="s">
        <v>2736</v>
      </c>
      <c r="F84" t="s">
        <v>1409</v>
      </c>
      <c r="G84" t="s">
        <v>393</v>
      </c>
      <c r="H84">
        <v>32.369999999999997</v>
      </c>
      <c r="J84" s="13">
        <v>84.74</v>
      </c>
    </row>
    <row r="85" spans="1:10" x14ac:dyDescent="0.25">
      <c r="A85" t="s">
        <v>2773</v>
      </c>
      <c r="B85" s="1">
        <v>41429</v>
      </c>
      <c r="C85" t="s">
        <v>2774</v>
      </c>
      <c r="D85">
        <v>1</v>
      </c>
      <c r="E85" t="s">
        <v>2775</v>
      </c>
      <c r="F85" t="s">
        <v>1779</v>
      </c>
      <c r="G85" t="s">
        <v>475</v>
      </c>
      <c r="H85">
        <v>68.97</v>
      </c>
      <c r="J85" s="13">
        <v>48.36</v>
      </c>
    </row>
    <row r="86" spans="1:10" x14ac:dyDescent="0.25">
      <c r="A86" t="s">
        <v>563</v>
      </c>
      <c r="B86" s="1">
        <v>41436</v>
      </c>
      <c r="C86" t="s">
        <v>2815</v>
      </c>
      <c r="D86">
        <v>1</v>
      </c>
      <c r="E86" t="s">
        <v>2816</v>
      </c>
      <c r="F86" t="s">
        <v>1779</v>
      </c>
      <c r="G86" t="s">
        <v>475</v>
      </c>
      <c r="H86" s="8">
        <v>480.97</v>
      </c>
      <c r="J86" s="13">
        <v>4.1399999999999997</v>
      </c>
    </row>
    <row r="87" spans="1:10" x14ac:dyDescent="0.25">
      <c r="A87" t="s">
        <v>1223</v>
      </c>
      <c r="B87" s="1">
        <v>41438</v>
      </c>
      <c r="C87" t="s">
        <v>2821</v>
      </c>
      <c r="D87">
        <v>1</v>
      </c>
      <c r="E87" t="s">
        <v>2822</v>
      </c>
      <c r="F87" t="s">
        <v>1779</v>
      </c>
      <c r="G87" t="s">
        <v>475</v>
      </c>
      <c r="H87" s="8">
        <v>794.48</v>
      </c>
      <c r="J87" s="13">
        <v>13.9</v>
      </c>
    </row>
    <row r="88" spans="1:10" x14ac:dyDescent="0.25">
      <c r="A88" t="s">
        <v>2675</v>
      </c>
      <c r="B88" s="1">
        <v>41455</v>
      </c>
      <c r="C88" t="s">
        <v>2676</v>
      </c>
      <c r="D88">
        <v>1</v>
      </c>
      <c r="E88" t="s">
        <v>2677</v>
      </c>
      <c r="F88" t="s">
        <v>1409</v>
      </c>
      <c r="G88" t="s">
        <v>2678</v>
      </c>
      <c r="H88">
        <v>117.52</v>
      </c>
      <c r="J88" s="13">
        <v>22.24</v>
      </c>
    </row>
    <row r="89" spans="1:10" x14ac:dyDescent="0.25">
      <c r="A89" t="s">
        <v>503</v>
      </c>
      <c r="B89" s="1">
        <v>41431</v>
      </c>
      <c r="C89" t="s">
        <v>2786</v>
      </c>
      <c r="D89">
        <v>1</v>
      </c>
      <c r="E89" t="s">
        <v>2787</v>
      </c>
      <c r="F89" t="s">
        <v>1789</v>
      </c>
      <c r="G89" t="s">
        <v>1214</v>
      </c>
      <c r="H89">
        <v>50.72</v>
      </c>
      <c r="J89" s="13">
        <v>32.369999999999997</v>
      </c>
    </row>
    <row r="90" spans="1:10" x14ac:dyDescent="0.25">
      <c r="A90" t="s">
        <v>623</v>
      </c>
      <c r="B90" s="1">
        <v>41444</v>
      </c>
      <c r="C90" t="s">
        <v>2848</v>
      </c>
      <c r="D90">
        <v>1</v>
      </c>
      <c r="E90" t="s">
        <v>2849</v>
      </c>
      <c r="F90" t="s">
        <v>1789</v>
      </c>
      <c r="G90" t="s">
        <v>1214</v>
      </c>
      <c r="H90">
        <v>31.2</v>
      </c>
      <c r="J90" s="13">
        <v>68.97</v>
      </c>
    </row>
    <row r="91" spans="1:10" x14ac:dyDescent="0.25">
      <c r="A91" t="s">
        <v>2299</v>
      </c>
      <c r="B91" s="1">
        <v>41451</v>
      </c>
      <c r="C91" t="s">
        <v>2898</v>
      </c>
      <c r="D91">
        <v>1</v>
      </c>
      <c r="E91" t="s">
        <v>2899</v>
      </c>
      <c r="F91" t="s">
        <v>1789</v>
      </c>
      <c r="G91" t="s">
        <v>1214</v>
      </c>
      <c r="H91">
        <v>86.4</v>
      </c>
      <c r="J91" s="13">
        <v>480.97</v>
      </c>
    </row>
    <row r="92" spans="1:10" x14ac:dyDescent="0.25">
      <c r="A92" t="s">
        <v>2912</v>
      </c>
      <c r="B92" s="1">
        <v>41453</v>
      </c>
      <c r="C92" t="s">
        <v>2913</v>
      </c>
      <c r="D92">
        <v>1</v>
      </c>
      <c r="E92" t="s">
        <v>2914</v>
      </c>
      <c r="F92" t="s">
        <v>1789</v>
      </c>
      <c r="G92" t="s">
        <v>1214</v>
      </c>
      <c r="H92">
        <v>30.08</v>
      </c>
      <c r="J92" s="16">
        <v>725.52</v>
      </c>
    </row>
    <row r="93" spans="1:10" x14ac:dyDescent="0.25">
      <c r="A93" t="s">
        <v>299</v>
      </c>
      <c r="B93" s="1">
        <v>41455</v>
      </c>
      <c r="C93" t="s">
        <v>2711</v>
      </c>
      <c r="D93">
        <v>1</v>
      </c>
      <c r="E93" t="s">
        <v>2712</v>
      </c>
      <c r="F93" t="s">
        <v>1409</v>
      </c>
      <c r="G93" t="s">
        <v>2713</v>
      </c>
      <c r="H93">
        <v>65.52</v>
      </c>
      <c r="J93" s="16">
        <v>35.700000000000003</v>
      </c>
    </row>
    <row r="94" spans="1:10" x14ac:dyDescent="0.25">
      <c r="A94" t="s">
        <v>1194</v>
      </c>
      <c r="B94" s="1">
        <v>41431</v>
      </c>
      <c r="C94" t="s">
        <v>2788</v>
      </c>
      <c r="D94">
        <v>2</v>
      </c>
      <c r="E94" t="s">
        <v>2789</v>
      </c>
      <c r="F94" t="s">
        <v>1789</v>
      </c>
      <c r="G94" t="s">
        <v>559</v>
      </c>
      <c r="H94">
        <v>783.77</v>
      </c>
      <c r="J94" s="15">
        <v>33.26</v>
      </c>
    </row>
    <row r="95" spans="1:10" x14ac:dyDescent="0.25">
      <c r="A95" t="s">
        <v>691</v>
      </c>
      <c r="B95" s="1">
        <v>41453</v>
      </c>
      <c r="C95" t="s">
        <v>2921</v>
      </c>
      <c r="D95">
        <v>2</v>
      </c>
      <c r="E95" t="s">
        <v>2922</v>
      </c>
      <c r="F95" t="s">
        <v>1789</v>
      </c>
      <c r="G95" t="s">
        <v>559</v>
      </c>
      <c r="H95" s="2">
        <v>1529.54</v>
      </c>
      <c r="J95" s="13">
        <v>117.52</v>
      </c>
    </row>
    <row r="96" spans="1:10" x14ac:dyDescent="0.25">
      <c r="A96" t="s">
        <v>523</v>
      </c>
      <c r="B96" s="1">
        <v>41432</v>
      </c>
      <c r="C96" t="s">
        <v>2799</v>
      </c>
      <c r="D96">
        <v>1</v>
      </c>
      <c r="E96" t="s">
        <v>2800</v>
      </c>
      <c r="F96" t="s">
        <v>1779</v>
      </c>
      <c r="G96" t="s">
        <v>578</v>
      </c>
      <c r="H96" s="2">
        <v>4000</v>
      </c>
      <c r="J96" s="13">
        <v>50.72</v>
      </c>
    </row>
    <row r="97" spans="1:10" x14ac:dyDescent="0.25">
      <c r="A97" t="s">
        <v>1044</v>
      </c>
      <c r="B97" s="1">
        <v>41455</v>
      </c>
      <c r="C97" t="s">
        <v>2648</v>
      </c>
      <c r="D97">
        <v>1</v>
      </c>
      <c r="E97" t="s">
        <v>2649</v>
      </c>
      <c r="F97" t="s">
        <v>1409</v>
      </c>
      <c r="G97" t="s">
        <v>2650</v>
      </c>
      <c r="H97" s="8">
        <v>63.04</v>
      </c>
      <c r="J97" s="13">
        <v>31.2</v>
      </c>
    </row>
    <row r="98" spans="1:10" x14ac:dyDescent="0.25">
      <c r="A98" t="s">
        <v>265</v>
      </c>
      <c r="B98" s="1">
        <v>41455</v>
      </c>
      <c r="C98" t="s">
        <v>2606</v>
      </c>
      <c r="D98">
        <v>1</v>
      </c>
      <c r="E98" t="s">
        <v>2607</v>
      </c>
      <c r="F98" t="s">
        <v>1409</v>
      </c>
      <c r="G98" t="s">
        <v>2608</v>
      </c>
      <c r="H98" s="8">
        <v>171.84</v>
      </c>
      <c r="J98" s="13">
        <v>86.4</v>
      </c>
    </row>
    <row r="99" spans="1:10" x14ac:dyDescent="0.25">
      <c r="A99" t="s">
        <v>495</v>
      </c>
      <c r="B99" s="1">
        <v>41431</v>
      </c>
      <c r="C99" t="s">
        <v>2776</v>
      </c>
      <c r="D99">
        <v>1</v>
      </c>
      <c r="E99" t="s">
        <v>2777</v>
      </c>
      <c r="F99" t="s">
        <v>1789</v>
      </c>
      <c r="G99" t="s">
        <v>1805</v>
      </c>
      <c r="H99">
        <v>560</v>
      </c>
      <c r="J99" s="13">
        <v>30.08</v>
      </c>
    </row>
    <row r="100" spans="1:10" x14ac:dyDescent="0.25">
      <c r="A100" t="s">
        <v>1289</v>
      </c>
      <c r="B100" s="1">
        <v>41453</v>
      </c>
      <c r="C100" t="s">
        <v>2917</v>
      </c>
      <c r="D100">
        <v>1</v>
      </c>
      <c r="E100" t="s">
        <v>2918</v>
      </c>
      <c r="F100" t="s">
        <v>1789</v>
      </c>
      <c r="G100" t="s">
        <v>1805</v>
      </c>
      <c r="H100">
        <v>560</v>
      </c>
      <c r="J100" s="13">
        <v>65.52</v>
      </c>
    </row>
    <row r="101" spans="1:10" x14ac:dyDescent="0.25">
      <c r="A101" t="s">
        <v>321</v>
      </c>
      <c r="B101" s="1">
        <v>41455</v>
      </c>
      <c r="C101" t="s">
        <v>2737</v>
      </c>
      <c r="D101">
        <v>1</v>
      </c>
      <c r="E101" t="s">
        <v>2738</v>
      </c>
      <c r="F101" t="s">
        <v>1409</v>
      </c>
      <c r="G101" t="s">
        <v>1105</v>
      </c>
      <c r="H101">
        <v>68</v>
      </c>
      <c r="J101" s="13">
        <v>783.77</v>
      </c>
    </row>
    <row r="102" spans="1:10" x14ac:dyDescent="0.25">
      <c r="A102" t="s">
        <v>1201</v>
      </c>
      <c r="B102" s="1">
        <v>41432</v>
      </c>
      <c r="C102" t="s">
        <v>2801</v>
      </c>
      <c r="D102">
        <v>1</v>
      </c>
      <c r="E102" t="s">
        <v>2802</v>
      </c>
      <c r="F102" t="s">
        <v>1779</v>
      </c>
      <c r="G102" t="s">
        <v>673</v>
      </c>
      <c r="H102">
        <v>400</v>
      </c>
      <c r="J102" s="13">
        <v>1529.54</v>
      </c>
    </row>
    <row r="103" spans="1:10" x14ac:dyDescent="0.25">
      <c r="A103" t="s">
        <v>2524</v>
      </c>
      <c r="B103" s="1">
        <v>41449</v>
      </c>
      <c r="C103" t="s">
        <v>2525</v>
      </c>
      <c r="D103">
        <v>1</v>
      </c>
      <c r="E103" t="s">
        <v>2526</v>
      </c>
      <c r="F103" t="s">
        <v>1360</v>
      </c>
      <c r="G103" t="s">
        <v>1968</v>
      </c>
      <c r="H103" s="2">
        <v>31895.19</v>
      </c>
      <c r="J103" s="13">
        <v>4000</v>
      </c>
    </row>
    <row r="104" spans="1:10" x14ac:dyDescent="0.25">
      <c r="A104" t="s">
        <v>972</v>
      </c>
      <c r="B104" s="1">
        <v>41455</v>
      </c>
      <c r="C104" t="s">
        <v>2578</v>
      </c>
      <c r="D104">
        <v>1</v>
      </c>
      <c r="E104" t="s">
        <v>2579</v>
      </c>
      <c r="F104" t="s">
        <v>1409</v>
      </c>
      <c r="G104" t="s">
        <v>2580</v>
      </c>
      <c r="H104" s="2">
        <v>31895.19</v>
      </c>
      <c r="J104" s="13">
        <v>63.04</v>
      </c>
    </row>
    <row r="105" spans="1:10" x14ac:dyDescent="0.25">
      <c r="A105" t="s">
        <v>2555</v>
      </c>
      <c r="B105" s="1">
        <v>41455</v>
      </c>
      <c r="C105" t="s">
        <v>281</v>
      </c>
      <c r="D105">
        <v>1</v>
      </c>
      <c r="E105" t="s">
        <v>2556</v>
      </c>
      <c r="F105" t="s">
        <v>1409</v>
      </c>
      <c r="G105" t="s">
        <v>2557</v>
      </c>
      <c r="H105" s="2">
        <v>2354.1999999999998</v>
      </c>
      <c r="J105" s="15">
        <v>19.84</v>
      </c>
    </row>
    <row r="106" spans="1:10" x14ac:dyDescent="0.25">
      <c r="A106" t="s">
        <v>2430</v>
      </c>
      <c r="B106" s="1">
        <v>41436</v>
      </c>
      <c r="C106" t="s">
        <v>2431</v>
      </c>
      <c r="D106">
        <v>1</v>
      </c>
      <c r="E106" t="s">
        <v>2432</v>
      </c>
      <c r="F106" t="s">
        <v>2433</v>
      </c>
      <c r="G106" t="s">
        <v>254</v>
      </c>
      <c r="H106" s="2">
        <v>17142.86</v>
      </c>
      <c r="J106" s="15">
        <v>53.44</v>
      </c>
    </row>
    <row r="107" spans="1:10" x14ac:dyDescent="0.25">
      <c r="A107" t="s">
        <v>1301</v>
      </c>
      <c r="B107" s="1">
        <v>41454</v>
      </c>
      <c r="C107" t="s">
        <v>2925</v>
      </c>
      <c r="D107">
        <v>1</v>
      </c>
      <c r="E107" t="s">
        <v>2926</v>
      </c>
      <c r="F107" t="s">
        <v>1779</v>
      </c>
      <c r="G107" t="s">
        <v>257</v>
      </c>
      <c r="H107" s="2">
        <v>17142.86</v>
      </c>
      <c r="J107" s="14">
        <f>96.85+1.71</f>
        <v>98.559999999999988</v>
      </c>
    </row>
    <row r="108" spans="1:10" x14ac:dyDescent="0.25">
      <c r="A108" t="s">
        <v>1244</v>
      </c>
      <c r="B108" s="1">
        <v>41444</v>
      </c>
      <c r="C108" t="s">
        <v>2841</v>
      </c>
      <c r="D108">
        <v>1</v>
      </c>
      <c r="E108" t="s">
        <v>2842</v>
      </c>
      <c r="F108" t="s">
        <v>1779</v>
      </c>
      <c r="G108" t="s">
        <v>2843</v>
      </c>
      <c r="H108">
        <v>352</v>
      </c>
      <c r="J108" s="13">
        <v>560</v>
      </c>
    </row>
    <row r="109" spans="1:10" x14ac:dyDescent="0.25">
      <c r="A109" t="s">
        <v>2465</v>
      </c>
      <c r="B109" s="1">
        <v>41438</v>
      </c>
      <c r="C109" t="s">
        <v>2466</v>
      </c>
      <c r="D109">
        <v>1</v>
      </c>
      <c r="E109" t="s">
        <v>2467</v>
      </c>
      <c r="F109" t="s">
        <v>1506</v>
      </c>
      <c r="G109" t="s">
        <v>260</v>
      </c>
      <c r="H109" s="2">
        <v>3056.69</v>
      </c>
      <c r="J109" s="13">
        <v>560</v>
      </c>
    </row>
    <row r="110" spans="1:10" x14ac:dyDescent="0.25">
      <c r="A110" t="s">
        <v>73</v>
      </c>
      <c r="B110" s="1">
        <v>41443</v>
      </c>
      <c r="C110" t="s">
        <v>2476</v>
      </c>
      <c r="D110">
        <v>1</v>
      </c>
      <c r="E110" t="s">
        <v>2477</v>
      </c>
      <c r="F110" t="s">
        <v>1506</v>
      </c>
      <c r="G110" t="s">
        <v>260</v>
      </c>
      <c r="H110">
        <v>571.38</v>
      </c>
      <c r="J110" s="13">
        <v>68</v>
      </c>
    </row>
    <row r="111" spans="1:10" x14ac:dyDescent="0.25">
      <c r="A111" t="s">
        <v>2002</v>
      </c>
      <c r="B111" s="1">
        <v>41443</v>
      </c>
      <c r="C111" t="s">
        <v>2478</v>
      </c>
      <c r="D111">
        <v>1</v>
      </c>
      <c r="E111" t="s">
        <v>2479</v>
      </c>
      <c r="F111" t="s">
        <v>1506</v>
      </c>
      <c r="G111" t="s">
        <v>260</v>
      </c>
      <c r="H111">
        <v>254.02</v>
      </c>
      <c r="J111" s="13">
        <v>400</v>
      </c>
    </row>
    <row r="112" spans="1:10" x14ac:dyDescent="0.25">
      <c r="A112" t="s">
        <v>2521</v>
      </c>
      <c r="B112" s="1">
        <v>41449</v>
      </c>
      <c r="C112" t="s">
        <v>2522</v>
      </c>
      <c r="D112">
        <v>1</v>
      </c>
      <c r="E112" t="s">
        <v>2523</v>
      </c>
      <c r="F112" t="s">
        <v>1506</v>
      </c>
      <c r="G112" t="s">
        <v>260</v>
      </c>
      <c r="H112" s="2">
        <v>2603.2399999999998</v>
      </c>
      <c r="J112" s="13">
        <v>31895.19</v>
      </c>
    </row>
    <row r="113" spans="1:10" x14ac:dyDescent="0.25">
      <c r="A113" t="s">
        <v>1185</v>
      </c>
      <c r="B113" s="1">
        <v>41431</v>
      </c>
      <c r="C113" t="s">
        <v>2778</v>
      </c>
      <c r="D113">
        <v>1</v>
      </c>
      <c r="E113" t="s">
        <v>2779</v>
      </c>
      <c r="F113" t="s">
        <v>1789</v>
      </c>
      <c r="G113" t="s">
        <v>556</v>
      </c>
      <c r="H113">
        <v>6.5</v>
      </c>
      <c r="J113" s="13">
        <v>31895.19</v>
      </c>
    </row>
    <row r="114" spans="1:10" x14ac:dyDescent="0.25">
      <c r="A114" t="s">
        <v>628</v>
      </c>
      <c r="B114" s="1">
        <v>41444</v>
      </c>
      <c r="C114" t="s">
        <v>2852</v>
      </c>
      <c r="D114">
        <v>1</v>
      </c>
      <c r="E114" t="s">
        <v>2853</v>
      </c>
      <c r="F114" t="s">
        <v>1789</v>
      </c>
      <c r="G114" t="s">
        <v>556</v>
      </c>
      <c r="H114">
        <v>6.68</v>
      </c>
      <c r="J114" s="13">
        <v>2354.1999999999998</v>
      </c>
    </row>
    <row r="115" spans="1:10" x14ac:dyDescent="0.25">
      <c r="A115" t="s">
        <v>1061</v>
      </c>
      <c r="B115" s="1">
        <v>41455</v>
      </c>
      <c r="C115" t="s">
        <v>2663</v>
      </c>
      <c r="D115">
        <v>1</v>
      </c>
      <c r="E115" t="s">
        <v>2664</v>
      </c>
      <c r="F115" t="s">
        <v>1409</v>
      </c>
      <c r="G115" t="s">
        <v>334</v>
      </c>
      <c r="H115">
        <v>53.47</v>
      </c>
      <c r="J115" s="13">
        <v>17142.86</v>
      </c>
    </row>
    <row r="116" spans="1:10" x14ac:dyDescent="0.25">
      <c r="A116" t="s">
        <v>335</v>
      </c>
      <c r="B116" s="1">
        <v>41455</v>
      </c>
      <c r="C116" t="s">
        <v>2758</v>
      </c>
      <c r="D116">
        <v>1</v>
      </c>
      <c r="E116" t="s">
        <v>2759</v>
      </c>
      <c r="F116" t="s">
        <v>1409</v>
      </c>
      <c r="G116" t="s">
        <v>1004</v>
      </c>
      <c r="H116">
        <v>38.14</v>
      </c>
      <c r="J116" s="13">
        <v>17142.86</v>
      </c>
    </row>
    <row r="117" spans="1:10" x14ac:dyDescent="0.25">
      <c r="A117" t="s">
        <v>574</v>
      </c>
      <c r="B117" s="1">
        <v>41438</v>
      </c>
      <c r="C117" t="s">
        <v>2819</v>
      </c>
      <c r="D117">
        <v>1</v>
      </c>
      <c r="E117" t="s">
        <v>2820</v>
      </c>
      <c r="F117" t="s">
        <v>1779</v>
      </c>
      <c r="G117" t="s">
        <v>1920</v>
      </c>
      <c r="H117" s="2">
        <v>1148.1300000000001</v>
      </c>
      <c r="J117" s="13">
        <v>352</v>
      </c>
    </row>
    <row r="118" spans="1:10" x14ac:dyDescent="0.25">
      <c r="A118" t="s">
        <v>2109</v>
      </c>
      <c r="B118" s="1">
        <v>41455</v>
      </c>
      <c r="C118" t="s">
        <v>2699</v>
      </c>
      <c r="D118">
        <v>1</v>
      </c>
      <c r="E118" t="s">
        <v>2700</v>
      </c>
      <c r="F118" t="s">
        <v>1409</v>
      </c>
      <c r="G118" t="s">
        <v>378</v>
      </c>
      <c r="H118">
        <v>50.4</v>
      </c>
      <c r="J118" s="13">
        <v>3056.69</v>
      </c>
    </row>
    <row r="119" spans="1:10" x14ac:dyDescent="0.25">
      <c r="A119" t="s">
        <v>317</v>
      </c>
      <c r="B119" s="1">
        <v>41455</v>
      </c>
      <c r="C119" t="s">
        <v>2730</v>
      </c>
      <c r="D119">
        <v>1</v>
      </c>
      <c r="E119" t="s">
        <v>2731</v>
      </c>
      <c r="F119" t="s">
        <v>1409</v>
      </c>
      <c r="G119" t="s">
        <v>378</v>
      </c>
      <c r="H119">
        <v>48.78</v>
      </c>
      <c r="J119" s="13">
        <v>571.38</v>
      </c>
    </row>
    <row r="120" spans="1:10" x14ac:dyDescent="0.25">
      <c r="A120" t="s">
        <v>1270</v>
      </c>
      <c r="B120" s="1">
        <v>41451</v>
      </c>
      <c r="C120" t="s">
        <v>2896</v>
      </c>
      <c r="D120">
        <v>1</v>
      </c>
      <c r="E120" t="s">
        <v>2897</v>
      </c>
      <c r="F120" t="s">
        <v>1789</v>
      </c>
      <c r="G120" t="s">
        <v>598</v>
      </c>
      <c r="H120">
        <v>510.71</v>
      </c>
      <c r="J120" s="13">
        <v>254.02</v>
      </c>
    </row>
    <row r="121" spans="1:10" x14ac:dyDescent="0.25">
      <c r="A121" t="s">
        <v>343</v>
      </c>
      <c r="B121" s="1">
        <v>41455</v>
      </c>
      <c r="C121" t="s">
        <v>2766</v>
      </c>
      <c r="D121">
        <v>1</v>
      </c>
      <c r="E121" t="s">
        <v>2767</v>
      </c>
      <c r="F121" t="s">
        <v>1409</v>
      </c>
      <c r="G121" t="s">
        <v>2768</v>
      </c>
      <c r="H121">
        <v>11.2</v>
      </c>
      <c r="J121" s="13">
        <v>2603.2399999999998</v>
      </c>
    </row>
    <row r="122" spans="1:10" x14ac:dyDescent="0.25">
      <c r="A122" t="s">
        <v>1247</v>
      </c>
      <c r="B122" s="1">
        <v>41444</v>
      </c>
      <c r="C122" t="s">
        <v>2846</v>
      </c>
      <c r="D122">
        <v>1</v>
      </c>
      <c r="E122" t="s">
        <v>2847</v>
      </c>
      <c r="F122" t="s">
        <v>1789</v>
      </c>
      <c r="G122" t="s">
        <v>601</v>
      </c>
      <c r="H122">
        <v>111.36</v>
      </c>
      <c r="J122" s="13">
        <v>6.5</v>
      </c>
    </row>
    <row r="123" spans="1:10" x14ac:dyDescent="0.25">
      <c r="A123" t="s">
        <v>1872</v>
      </c>
      <c r="B123" s="1">
        <v>41451</v>
      </c>
      <c r="C123" t="s">
        <v>2894</v>
      </c>
      <c r="D123">
        <v>1</v>
      </c>
      <c r="E123" t="s">
        <v>2895</v>
      </c>
      <c r="F123" t="s">
        <v>1789</v>
      </c>
      <c r="G123" t="s">
        <v>601</v>
      </c>
      <c r="H123">
        <v>350.4</v>
      </c>
      <c r="J123" s="13">
        <v>6.68</v>
      </c>
    </row>
    <row r="124" spans="1:10" x14ac:dyDescent="0.25">
      <c r="A124" t="s">
        <v>1285</v>
      </c>
      <c r="B124" s="1">
        <v>41452</v>
      </c>
      <c r="C124" t="s">
        <v>2906</v>
      </c>
      <c r="D124">
        <v>2</v>
      </c>
      <c r="E124" t="s">
        <v>2907</v>
      </c>
      <c r="F124" t="s">
        <v>1779</v>
      </c>
      <c r="G124" t="s">
        <v>2271</v>
      </c>
      <c r="H124">
        <v>344.83</v>
      </c>
      <c r="J124" s="13">
        <v>53.47</v>
      </c>
    </row>
    <row r="125" spans="1:10" x14ac:dyDescent="0.25">
      <c r="A125" t="s">
        <v>525</v>
      </c>
      <c r="B125" s="1">
        <v>41432</v>
      </c>
      <c r="C125" t="s">
        <v>2803</v>
      </c>
      <c r="D125">
        <v>2</v>
      </c>
      <c r="E125" t="s">
        <v>2804</v>
      </c>
      <c r="F125" t="s">
        <v>1779</v>
      </c>
      <c r="G125" t="s">
        <v>499</v>
      </c>
      <c r="H125">
        <v>640</v>
      </c>
      <c r="J125" s="13">
        <v>38.14</v>
      </c>
    </row>
    <row r="126" spans="1:10" x14ac:dyDescent="0.25">
      <c r="A126" t="s">
        <v>652</v>
      </c>
      <c r="B126" s="1">
        <v>41446</v>
      </c>
      <c r="C126" t="s">
        <v>2867</v>
      </c>
      <c r="D126">
        <v>2</v>
      </c>
      <c r="E126" t="s">
        <v>2868</v>
      </c>
      <c r="F126" t="s">
        <v>1779</v>
      </c>
      <c r="G126" t="s">
        <v>499</v>
      </c>
      <c r="H126" s="2">
        <v>1728</v>
      </c>
      <c r="J126" s="13">
        <v>1148.1300000000001</v>
      </c>
    </row>
    <row r="127" spans="1:10" x14ac:dyDescent="0.25">
      <c r="A127" t="s">
        <v>1196</v>
      </c>
      <c r="B127" s="1">
        <v>41431</v>
      </c>
      <c r="C127" t="s">
        <v>2790</v>
      </c>
      <c r="D127">
        <v>1</v>
      </c>
      <c r="E127" t="s">
        <v>2791</v>
      </c>
      <c r="F127" t="s">
        <v>1789</v>
      </c>
      <c r="G127" t="s">
        <v>562</v>
      </c>
      <c r="H127" s="2">
        <v>1360</v>
      </c>
      <c r="J127" s="13">
        <v>50.4</v>
      </c>
    </row>
    <row r="128" spans="1:10" x14ac:dyDescent="0.25">
      <c r="A128" t="s">
        <v>2251</v>
      </c>
      <c r="B128" s="1">
        <v>41431</v>
      </c>
      <c r="C128" t="s">
        <v>2792</v>
      </c>
      <c r="D128">
        <v>2</v>
      </c>
      <c r="E128" t="s">
        <v>2793</v>
      </c>
      <c r="F128" t="s">
        <v>1789</v>
      </c>
      <c r="G128" t="s">
        <v>562</v>
      </c>
      <c r="H128" s="2">
        <v>1152</v>
      </c>
      <c r="J128" s="13">
        <v>48.78</v>
      </c>
    </row>
    <row r="129" spans="1:10" x14ac:dyDescent="0.25">
      <c r="A129" t="s">
        <v>1278</v>
      </c>
      <c r="B129" s="1">
        <v>41451</v>
      </c>
      <c r="C129" t="s">
        <v>2904</v>
      </c>
      <c r="D129">
        <v>1</v>
      </c>
      <c r="E129" t="s">
        <v>2905</v>
      </c>
      <c r="F129" t="s">
        <v>1789</v>
      </c>
      <c r="G129" t="s">
        <v>562</v>
      </c>
      <c r="H129">
        <v>800</v>
      </c>
      <c r="J129" s="13">
        <v>510.71</v>
      </c>
    </row>
    <row r="130" spans="1:10" x14ac:dyDescent="0.25">
      <c r="A130" t="s">
        <v>497</v>
      </c>
      <c r="B130" s="1">
        <v>41431</v>
      </c>
      <c r="C130" t="s">
        <v>2782</v>
      </c>
      <c r="D130">
        <v>1</v>
      </c>
      <c r="E130" t="s">
        <v>2783</v>
      </c>
      <c r="F130" t="s">
        <v>1789</v>
      </c>
      <c r="G130" t="s">
        <v>573</v>
      </c>
      <c r="H130">
        <v>359.72</v>
      </c>
      <c r="J130" s="13">
        <v>11.2</v>
      </c>
    </row>
    <row r="131" spans="1:10" x14ac:dyDescent="0.25">
      <c r="A131" t="s">
        <v>1881</v>
      </c>
      <c r="B131" s="1">
        <v>41453</v>
      </c>
      <c r="C131" t="s">
        <v>2915</v>
      </c>
      <c r="D131">
        <v>1</v>
      </c>
      <c r="E131" t="s">
        <v>2916</v>
      </c>
      <c r="F131" t="s">
        <v>1789</v>
      </c>
      <c r="G131" t="s">
        <v>573</v>
      </c>
      <c r="H131">
        <v>266.27999999999997</v>
      </c>
      <c r="J131" s="13">
        <v>111.36</v>
      </c>
    </row>
    <row r="132" spans="1:10" x14ac:dyDescent="0.25">
      <c r="A132" t="s">
        <v>2679</v>
      </c>
      <c r="B132" s="1">
        <v>41455</v>
      </c>
      <c r="C132" t="s">
        <v>2680</v>
      </c>
      <c r="D132">
        <v>1</v>
      </c>
      <c r="E132" t="s">
        <v>2681</v>
      </c>
      <c r="F132" t="s">
        <v>1409</v>
      </c>
      <c r="G132" t="s">
        <v>2682</v>
      </c>
      <c r="H132">
        <v>64.14</v>
      </c>
      <c r="J132" s="13">
        <v>350.4</v>
      </c>
    </row>
    <row r="133" spans="1:10" x14ac:dyDescent="0.25">
      <c r="A133" t="s">
        <v>296</v>
      </c>
      <c r="B133" s="1">
        <v>41455</v>
      </c>
      <c r="C133" t="s">
        <v>2706</v>
      </c>
      <c r="D133">
        <v>1</v>
      </c>
      <c r="E133" t="s">
        <v>2707</v>
      </c>
      <c r="F133" t="s">
        <v>1409</v>
      </c>
      <c r="G133" t="s">
        <v>2708</v>
      </c>
      <c r="H133">
        <v>68.97</v>
      </c>
      <c r="J133" s="13">
        <v>344.83</v>
      </c>
    </row>
    <row r="134" spans="1:10" x14ac:dyDescent="0.25">
      <c r="A134" t="s">
        <v>2489</v>
      </c>
      <c r="B134" s="1">
        <v>41444</v>
      </c>
      <c r="C134" t="s">
        <v>2490</v>
      </c>
      <c r="D134">
        <v>1</v>
      </c>
      <c r="E134" t="s">
        <v>2491</v>
      </c>
      <c r="F134" t="s">
        <v>1360</v>
      </c>
      <c r="G134" t="s">
        <v>2492</v>
      </c>
      <c r="H134" s="2">
        <v>46228.4</v>
      </c>
      <c r="J134" s="13">
        <v>640</v>
      </c>
    </row>
    <row r="135" spans="1:10" x14ac:dyDescent="0.25">
      <c r="A135" t="s">
        <v>2517</v>
      </c>
      <c r="B135" s="1">
        <v>41449</v>
      </c>
      <c r="C135" t="s">
        <v>2518</v>
      </c>
      <c r="D135">
        <v>1</v>
      </c>
      <c r="E135" t="s">
        <v>2519</v>
      </c>
      <c r="F135" t="s">
        <v>1360</v>
      </c>
      <c r="G135" t="s">
        <v>2520</v>
      </c>
      <c r="H135" s="2">
        <v>46228.56</v>
      </c>
      <c r="J135" s="13">
        <v>1728</v>
      </c>
    </row>
    <row r="136" spans="1:10" x14ac:dyDescent="0.25">
      <c r="A136" t="s">
        <v>2072</v>
      </c>
      <c r="B136" s="1">
        <v>41453</v>
      </c>
      <c r="C136" t="s">
        <v>2535</v>
      </c>
      <c r="D136">
        <v>1</v>
      </c>
      <c r="E136" t="s">
        <v>2536</v>
      </c>
      <c r="F136" t="s">
        <v>1360</v>
      </c>
      <c r="G136" t="s">
        <v>769</v>
      </c>
      <c r="H136" s="2">
        <v>41150.400000000001</v>
      </c>
      <c r="J136" s="13">
        <v>1360</v>
      </c>
    </row>
    <row r="137" spans="1:10" x14ac:dyDescent="0.25">
      <c r="A137" t="s">
        <v>655</v>
      </c>
      <c r="B137" s="1">
        <v>41446</v>
      </c>
      <c r="C137" t="s">
        <v>2872</v>
      </c>
      <c r="D137">
        <v>1</v>
      </c>
      <c r="E137" t="s">
        <v>2873</v>
      </c>
      <c r="F137" t="s">
        <v>1779</v>
      </c>
      <c r="G137" t="s">
        <v>2874</v>
      </c>
      <c r="H137">
        <v>192.16</v>
      </c>
      <c r="J137" s="13">
        <v>1152</v>
      </c>
    </row>
    <row r="138" spans="1:10" x14ac:dyDescent="0.25">
      <c r="A138" t="s">
        <v>1054</v>
      </c>
      <c r="B138" s="1">
        <v>41455</v>
      </c>
      <c r="C138" t="s">
        <v>2657</v>
      </c>
      <c r="D138">
        <v>1</v>
      </c>
      <c r="E138" t="s">
        <v>2658</v>
      </c>
      <c r="F138" t="s">
        <v>1409</v>
      </c>
      <c r="G138" t="s">
        <v>2659</v>
      </c>
      <c r="H138">
        <v>53.76</v>
      </c>
      <c r="J138" s="13">
        <v>800</v>
      </c>
    </row>
    <row r="139" spans="1:10" x14ac:dyDescent="0.25">
      <c r="A139" t="s">
        <v>647</v>
      </c>
      <c r="B139" s="1">
        <v>41446</v>
      </c>
      <c r="C139" t="s">
        <v>2863</v>
      </c>
      <c r="D139">
        <v>1</v>
      </c>
      <c r="E139" t="s">
        <v>2864</v>
      </c>
      <c r="F139" t="s">
        <v>1779</v>
      </c>
      <c r="G139" t="s">
        <v>630</v>
      </c>
      <c r="H139">
        <v>56</v>
      </c>
      <c r="J139" s="13">
        <v>359.72</v>
      </c>
    </row>
    <row r="140" spans="1:10" x14ac:dyDescent="0.25">
      <c r="A140" t="s">
        <v>649</v>
      </c>
      <c r="B140" s="1">
        <v>41446</v>
      </c>
      <c r="C140" t="s">
        <v>2865</v>
      </c>
      <c r="D140">
        <v>2</v>
      </c>
      <c r="E140" t="s">
        <v>2866</v>
      </c>
      <c r="F140" t="s">
        <v>1779</v>
      </c>
      <c r="G140" t="s">
        <v>630</v>
      </c>
      <c r="H140">
        <v>86.35</v>
      </c>
      <c r="J140" s="13">
        <v>266.27999999999997</v>
      </c>
    </row>
    <row r="141" spans="1:10" x14ac:dyDescent="0.25">
      <c r="A141" t="s">
        <v>2688</v>
      </c>
      <c r="B141" s="1">
        <v>41455</v>
      </c>
      <c r="C141" t="s">
        <v>2689</v>
      </c>
      <c r="D141">
        <v>1</v>
      </c>
      <c r="E141" t="s">
        <v>2690</v>
      </c>
      <c r="F141" t="s">
        <v>1409</v>
      </c>
      <c r="G141" t="s">
        <v>2691</v>
      </c>
      <c r="H141">
        <v>159.47999999999999</v>
      </c>
      <c r="J141" s="13">
        <v>64.14</v>
      </c>
    </row>
    <row r="142" spans="1:10" x14ac:dyDescent="0.25">
      <c r="A142" t="s">
        <v>500</v>
      </c>
      <c r="B142" s="1">
        <v>41431</v>
      </c>
      <c r="C142" t="s">
        <v>2784</v>
      </c>
      <c r="D142">
        <v>1</v>
      </c>
      <c r="E142" t="s">
        <v>2785</v>
      </c>
      <c r="F142" t="s">
        <v>1789</v>
      </c>
      <c r="G142" t="s">
        <v>1832</v>
      </c>
      <c r="H142" s="17">
        <v>1400</v>
      </c>
      <c r="J142" s="13">
        <v>68.97</v>
      </c>
    </row>
    <row r="143" spans="1:10" x14ac:dyDescent="0.25">
      <c r="A143" t="s">
        <v>2468</v>
      </c>
      <c r="B143" s="1">
        <v>41442</v>
      </c>
      <c r="C143" t="s">
        <v>2469</v>
      </c>
      <c r="D143">
        <v>1</v>
      </c>
      <c r="E143" t="s">
        <v>2470</v>
      </c>
      <c r="F143" t="s">
        <v>1360</v>
      </c>
      <c r="G143" t="s">
        <v>2471</v>
      </c>
      <c r="H143" s="2">
        <v>46228.4</v>
      </c>
      <c r="J143" s="13">
        <v>46228.4</v>
      </c>
    </row>
    <row r="144" spans="1:10" x14ac:dyDescent="0.25">
      <c r="A144" t="s">
        <v>331</v>
      </c>
      <c r="B144" s="1">
        <v>41455</v>
      </c>
      <c r="C144" t="s">
        <v>2754</v>
      </c>
      <c r="D144">
        <v>1</v>
      </c>
      <c r="E144" t="s">
        <v>2755</v>
      </c>
      <c r="F144" t="s">
        <v>1409</v>
      </c>
      <c r="G144" t="s">
        <v>1758</v>
      </c>
      <c r="H144">
        <v>41.66</v>
      </c>
      <c r="J144" s="13">
        <v>46228.56</v>
      </c>
    </row>
    <row r="145" spans="1:10" x14ac:dyDescent="0.25">
      <c r="A145" t="s">
        <v>1547</v>
      </c>
      <c r="B145" s="1">
        <v>41455</v>
      </c>
      <c r="C145" t="s">
        <v>2670</v>
      </c>
      <c r="D145">
        <v>1</v>
      </c>
      <c r="E145" t="s">
        <v>2671</v>
      </c>
      <c r="F145" t="s">
        <v>1409</v>
      </c>
      <c r="G145" t="s">
        <v>340</v>
      </c>
      <c r="H145">
        <v>18.12</v>
      </c>
      <c r="J145" s="13">
        <v>41150.400000000001</v>
      </c>
    </row>
    <row r="146" spans="1:10" x14ac:dyDescent="0.25">
      <c r="A146" t="s">
        <v>1320</v>
      </c>
      <c r="B146" s="1">
        <v>41453</v>
      </c>
      <c r="C146" t="s">
        <v>2937</v>
      </c>
      <c r="D146">
        <v>1</v>
      </c>
      <c r="E146" t="s">
        <v>2938</v>
      </c>
      <c r="F146" t="s">
        <v>2939</v>
      </c>
      <c r="G146" t="s">
        <v>2940</v>
      </c>
      <c r="H146" s="2">
        <v>98568.08</v>
      </c>
      <c r="J146" s="13">
        <v>192.16</v>
      </c>
    </row>
    <row r="147" spans="1:10" x14ac:dyDescent="0.25">
      <c r="A147" t="s">
        <v>2794</v>
      </c>
      <c r="B147" s="1">
        <v>41431</v>
      </c>
      <c r="C147" t="s">
        <v>2795</v>
      </c>
      <c r="D147">
        <v>2</v>
      </c>
      <c r="E147" t="s">
        <v>2796</v>
      </c>
      <c r="F147" t="s">
        <v>1789</v>
      </c>
      <c r="G147" t="s">
        <v>570</v>
      </c>
      <c r="H147" s="2">
        <v>3568</v>
      </c>
      <c r="J147" s="13">
        <v>53.76</v>
      </c>
    </row>
    <row r="148" spans="1:10" x14ac:dyDescent="0.25">
      <c r="A148" t="s">
        <v>682</v>
      </c>
      <c r="B148" s="1">
        <v>41451</v>
      </c>
      <c r="C148" t="s">
        <v>2888</v>
      </c>
      <c r="D148">
        <v>2</v>
      </c>
      <c r="E148" t="s">
        <v>2889</v>
      </c>
      <c r="F148" t="s">
        <v>1789</v>
      </c>
      <c r="G148" t="s">
        <v>570</v>
      </c>
      <c r="H148" s="2">
        <v>2280</v>
      </c>
      <c r="J148" s="13">
        <v>56</v>
      </c>
    </row>
    <row r="149" spans="1:10" x14ac:dyDescent="0.25">
      <c r="A149" t="s">
        <v>2310</v>
      </c>
      <c r="B149" s="1">
        <v>41453</v>
      </c>
      <c r="C149" t="s">
        <v>2910</v>
      </c>
      <c r="D149">
        <v>2</v>
      </c>
      <c r="E149" t="s">
        <v>2911</v>
      </c>
      <c r="F149" t="s">
        <v>1789</v>
      </c>
      <c r="G149" t="s">
        <v>570</v>
      </c>
      <c r="H149" s="2">
        <v>1968</v>
      </c>
      <c r="J149" s="13">
        <v>86.35</v>
      </c>
    </row>
    <row r="150" spans="1:10" x14ac:dyDescent="0.25">
      <c r="A150" t="s">
        <v>2141</v>
      </c>
      <c r="B150" s="1">
        <v>41455</v>
      </c>
      <c r="C150" t="s">
        <v>2732</v>
      </c>
      <c r="D150">
        <v>1</v>
      </c>
      <c r="E150" t="s">
        <v>2733</v>
      </c>
      <c r="F150" t="s">
        <v>1409</v>
      </c>
      <c r="G150" t="s">
        <v>2734</v>
      </c>
      <c r="H150">
        <v>33.1</v>
      </c>
      <c r="J150" s="13">
        <v>159.47999999999999</v>
      </c>
    </row>
    <row r="151" spans="1:10" x14ac:dyDescent="0.25">
      <c r="A151" t="s">
        <v>307</v>
      </c>
      <c r="B151" s="1">
        <v>41455</v>
      </c>
      <c r="C151" t="s">
        <v>2718</v>
      </c>
      <c r="D151">
        <v>1</v>
      </c>
      <c r="E151" t="s">
        <v>2719</v>
      </c>
      <c r="F151" t="s">
        <v>1409</v>
      </c>
      <c r="G151" t="s">
        <v>2720</v>
      </c>
      <c r="H151">
        <v>17.649999999999999</v>
      </c>
      <c r="J151" s="13">
        <v>1400</v>
      </c>
    </row>
    <row r="152" spans="1:10" x14ac:dyDescent="0.25">
      <c r="A152" t="s">
        <v>2400</v>
      </c>
      <c r="B152" s="1">
        <v>41431</v>
      </c>
      <c r="C152" t="s">
        <v>2401</v>
      </c>
      <c r="D152">
        <v>1</v>
      </c>
      <c r="E152" t="s">
        <v>2402</v>
      </c>
      <c r="F152" t="s">
        <v>1360</v>
      </c>
      <c r="G152" t="s">
        <v>2403</v>
      </c>
      <c r="H152" s="2">
        <v>47881.98</v>
      </c>
      <c r="J152" s="13">
        <v>46228.4</v>
      </c>
    </row>
    <row r="153" spans="1:10" x14ac:dyDescent="0.25">
      <c r="A153" t="s">
        <v>1049</v>
      </c>
      <c r="B153" s="1">
        <v>41455</v>
      </c>
      <c r="C153" t="s">
        <v>2651</v>
      </c>
      <c r="D153">
        <v>1</v>
      </c>
      <c r="E153" t="s">
        <v>2652</v>
      </c>
      <c r="F153" t="s">
        <v>1409</v>
      </c>
      <c r="G153" t="s">
        <v>2653</v>
      </c>
      <c r="H153">
        <v>184</v>
      </c>
      <c r="J153" s="13">
        <v>41.66</v>
      </c>
    </row>
    <row r="154" spans="1:10" x14ac:dyDescent="0.25">
      <c r="A154" t="s">
        <v>536</v>
      </c>
      <c r="B154" s="1">
        <v>41432</v>
      </c>
      <c r="C154" t="s">
        <v>2807</v>
      </c>
      <c r="D154">
        <v>1</v>
      </c>
      <c r="E154" t="s">
        <v>2808</v>
      </c>
      <c r="F154" t="s">
        <v>1779</v>
      </c>
      <c r="G154" t="s">
        <v>700</v>
      </c>
      <c r="H154" s="2">
        <v>5165.5200000000004</v>
      </c>
      <c r="J154" s="13">
        <v>18.12</v>
      </c>
    </row>
    <row r="155" spans="1:10" x14ac:dyDescent="0.25">
      <c r="A155" t="s">
        <v>1836</v>
      </c>
      <c r="B155" s="1">
        <v>41444</v>
      </c>
      <c r="C155" t="s">
        <v>2844</v>
      </c>
      <c r="D155">
        <v>1</v>
      </c>
      <c r="E155" t="s">
        <v>2845</v>
      </c>
      <c r="F155" t="s">
        <v>1789</v>
      </c>
      <c r="G155" t="s">
        <v>1907</v>
      </c>
      <c r="H155" s="2">
        <v>3411.91</v>
      </c>
      <c r="J155" s="13">
        <v>98568.08</v>
      </c>
    </row>
    <row r="156" spans="1:10" x14ac:dyDescent="0.25">
      <c r="A156" t="s">
        <v>1292</v>
      </c>
      <c r="B156" s="1">
        <v>41453</v>
      </c>
      <c r="C156" t="s">
        <v>2919</v>
      </c>
      <c r="D156">
        <v>1</v>
      </c>
      <c r="E156" t="s">
        <v>2920</v>
      </c>
      <c r="F156" t="s">
        <v>1789</v>
      </c>
      <c r="G156" t="s">
        <v>1907</v>
      </c>
      <c r="H156" s="2">
        <v>1848</v>
      </c>
      <c r="J156" s="13">
        <v>3568</v>
      </c>
    </row>
    <row r="157" spans="1:10" x14ac:dyDescent="0.25">
      <c r="A157" t="s">
        <v>645</v>
      </c>
      <c r="B157" s="1">
        <v>41446</v>
      </c>
      <c r="C157" t="s">
        <v>2856</v>
      </c>
      <c r="D157">
        <v>1</v>
      </c>
      <c r="E157" t="s">
        <v>2857</v>
      </c>
      <c r="F157" t="s">
        <v>1779</v>
      </c>
      <c r="G157" t="s">
        <v>478</v>
      </c>
      <c r="H157" s="2">
        <v>2190.0300000000002</v>
      </c>
      <c r="J157" s="13">
        <v>2280</v>
      </c>
    </row>
    <row r="158" spans="1:10" x14ac:dyDescent="0.25">
      <c r="A158" t="s">
        <v>657</v>
      </c>
      <c r="B158" s="1">
        <v>41446</v>
      </c>
      <c r="C158" t="s">
        <v>2875</v>
      </c>
      <c r="D158">
        <v>1</v>
      </c>
      <c r="E158" t="s">
        <v>2876</v>
      </c>
      <c r="F158" t="s">
        <v>1779</v>
      </c>
      <c r="G158" t="s">
        <v>478</v>
      </c>
      <c r="H158" s="2">
        <v>1031.2</v>
      </c>
      <c r="J158" s="13">
        <v>1968</v>
      </c>
    </row>
    <row r="159" spans="1:10" x14ac:dyDescent="0.25">
      <c r="A159" t="s">
        <v>1064</v>
      </c>
      <c r="B159" s="1">
        <v>41455</v>
      </c>
      <c r="C159" t="s">
        <v>2665</v>
      </c>
      <c r="D159">
        <v>1</v>
      </c>
      <c r="E159" t="s">
        <v>2666</v>
      </c>
      <c r="F159" t="s">
        <v>1409</v>
      </c>
      <c r="G159" t="s">
        <v>332</v>
      </c>
      <c r="H159">
        <v>55.17</v>
      </c>
      <c r="J159" s="13">
        <v>33.1</v>
      </c>
    </row>
    <row r="160" spans="1:10" x14ac:dyDescent="0.25">
      <c r="A160" t="s">
        <v>1101</v>
      </c>
      <c r="B160" s="1">
        <v>41455</v>
      </c>
      <c r="C160" t="s">
        <v>2714</v>
      </c>
      <c r="D160">
        <v>1</v>
      </c>
      <c r="E160" t="s">
        <v>2715</v>
      </c>
      <c r="F160" t="s">
        <v>1409</v>
      </c>
      <c r="G160" t="s">
        <v>332</v>
      </c>
      <c r="H160">
        <v>55.17</v>
      </c>
      <c r="J160" s="13">
        <v>17.649999999999999</v>
      </c>
    </row>
    <row r="161" spans="1:10" x14ac:dyDescent="0.25">
      <c r="A161" t="s">
        <v>974</v>
      </c>
      <c r="B161" s="1">
        <v>41455</v>
      </c>
      <c r="C161" t="s">
        <v>2581</v>
      </c>
      <c r="D161">
        <v>1</v>
      </c>
      <c r="E161" t="s">
        <v>2582</v>
      </c>
      <c r="F161" t="s">
        <v>1409</v>
      </c>
      <c r="G161" t="s">
        <v>2583</v>
      </c>
      <c r="H161" s="2">
        <v>41586.03</v>
      </c>
      <c r="J161" s="13">
        <v>47881.98</v>
      </c>
    </row>
    <row r="162" spans="1:10" x14ac:dyDescent="0.25">
      <c r="A162" t="s">
        <v>2388</v>
      </c>
      <c r="B162" s="1">
        <v>41428</v>
      </c>
      <c r="C162" t="s">
        <v>2389</v>
      </c>
      <c r="D162">
        <v>1</v>
      </c>
      <c r="E162" t="s">
        <v>2390</v>
      </c>
      <c r="F162" t="s">
        <v>1360</v>
      </c>
      <c r="G162" t="s">
        <v>2</v>
      </c>
      <c r="H162" s="2">
        <v>27000.05</v>
      </c>
      <c r="J162" s="13">
        <v>184</v>
      </c>
    </row>
    <row r="163" spans="1:10" x14ac:dyDescent="0.25">
      <c r="A163" t="s">
        <v>2391</v>
      </c>
      <c r="B163" s="1">
        <v>41428</v>
      </c>
      <c r="C163" t="s">
        <v>2392</v>
      </c>
      <c r="D163">
        <v>1</v>
      </c>
      <c r="E163" t="s">
        <v>2393</v>
      </c>
      <c r="F163" t="s">
        <v>1360</v>
      </c>
      <c r="G163" t="s">
        <v>2</v>
      </c>
      <c r="H163" s="2">
        <v>28896.42</v>
      </c>
      <c r="J163" s="13">
        <v>5165.5200000000004</v>
      </c>
    </row>
    <row r="164" spans="1:10" x14ac:dyDescent="0.25">
      <c r="A164" t="s">
        <v>1387</v>
      </c>
      <c r="B164" s="1">
        <v>41428</v>
      </c>
      <c r="C164" t="s">
        <v>2394</v>
      </c>
      <c r="D164">
        <v>1</v>
      </c>
      <c r="E164" t="s">
        <v>2395</v>
      </c>
      <c r="F164" t="s">
        <v>1360</v>
      </c>
      <c r="G164" t="s">
        <v>2</v>
      </c>
      <c r="H164" s="2">
        <v>28896.42</v>
      </c>
      <c r="J164" s="13">
        <v>3411.91</v>
      </c>
    </row>
    <row r="165" spans="1:10" x14ac:dyDescent="0.25">
      <c r="A165" t="s">
        <v>2396</v>
      </c>
      <c r="B165" s="1">
        <v>41428</v>
      </c>
      <c r="C165" t="s">
        <v>2080</v>
      </c>
      <c r="D165">
        <v>1</v>
      </c>
      <c r="E165" t="s">
        <v>2397</v>
      </c>
      <c r="F165" t="s">
        <v>1383</v>
      </c>
      <c r="G165" t="s">
        <v>2</v>
      </c>
      <c r="I165" s="2">
        <v>44419.42</v>
      </c>
      <c r="J165" s="13">
        <v>1848</v>
      </c>
    </row>
    <row r="166" spans="1:10" x14ac:dyDescent="0.25">
      <c r="A166" t="s">
        <v>2398</v>
      </c>
      <c r="B166" s="1">
        <v>41430</v>
      </c>
      <c r="C166" t="s">
        <v>2096</v>
      </c>
      <c r="D166">
        <v>1</v>
      </c>
      <c r="E166" t="s">
        <v>2399</v>
      </c>
      <c r="F166" t="s">
        <v>1383</v>
      </c>
      <c r="G166" t="s">
        <v>2</v>
      </c>
      <c r="I166" s="2">
        <v>44440.29</v>
      </c>
      <c r="J166" s="13">
        <v>2190.0300000000002</v>
      </c>
    </row>
    <row r="167" spans="1:10" x14ac:dyDescent="0.25">
      <c r="A167" t="s">
        <v>2414</v>
      </c>
      <c r="B167" s="1">
        <v>41431</v>
      </c>
      <c r="C167" t="s">
        <v>2082</v>
      </c>
      <c r="D167">
        <v>1</v>
      </c>
      <c r="E167" t="s">
        <v>2415</v>
      </c>
      <c r="F167" t="s">
        <v>1383</v>
      </c>
      <c r="G167" t="s">
        <v>2</v>
      </c>
      <c r="I167" s="2">
        <v>44419.42</v>
      </c>
      <c r="J167" s="13">
        <v>1031.2</v>
      </c>
    </row>
    <row r="168" spans="1:10" x14ac:dyDescent="0.25">
      <c r="A168" t="s">
        <v>2416</v>
      </c>
      <c r="B168" s="1">
        <v>41431</v>
      </c>
      <c r="C168" t="s">
        <v>209</v>
      </c>
      <c r="D168">
        <v>1</v>
      </c>
      <c r="E168" t="s">
        <v>2417</v>
      </c>
      <c r="F168" t="s">
        <v>1383</v>
      </c>
      <c r="G168" t="s">
        <v>2</v>
      </c>
      <c r="I168" s="2">
        <v>52882.03</v>
      </c>
      <c r="J168" s="13">
        <v>55.17</v>
      </c>
    </row>
    <row r="169" spans="1:10" x14ac:dyDescent="0.25">
      <c r="A169" t="s">
        <v>2418</v>
      </c>
      <c r="B169" s="1">
        <v>41432</v>
      </c>
      <c r="C169" t="s">
        <v>2419</v>
      </c>
      <c r="D169">
        <v>1</v>
      </c>
      <c r="E169" t="s">
        <v>2420</v>
      </c>
      <c r="F169" t="s">
        <v>1360</v>
      </c>
      <c r="G169" t="s">
        <v>2</v>
      </c>
      <c r="H169" s="17">
        <v>49269</v>
      </c>
      <c r="J169" s="13">
        <v>55.17</v>
      </c>
    </row>
    <row r="170" spans="1:10" x14ac:dyDescent="0.25">
      <c r="A170" t="s">
        <v>2421</v>
      </c>
      <c r="B170" s="1">
        <v>41435</v>
      </c>
      <c r="C170" t="s">
        <v>2422</v>
      </c>
      <c r="D170">
        <v>1</v>
      </c>
      <c r="E170" t="s">
        <v>2423</v>
      </c>
      <c r="F170" t="s">
        <v>1360</v>
      </c>
      <c r="G170" t="s">
        <v>2</v>
      </c>
      <c r="H170" s="22">
        <v>46228.4</v>
      </c>
      <c r="J170" s="13">
        <v>41586.03</v>
      </c>
    </row>
    <row r="171" spans="1:10" x14ac:dyDescent="0.25">
      <c r="A171" t="s">
        <v>2424</v>
      </c>
      <c r="B171" s="1">
        <v>41435</v>
      </c>
      <c r="C171" t="s">
        <v>2425</v>
      </c>
      <c r="D171">
        <v>1</v>
      </c>
      <c r="E171" t="s">
        <v>2426</v>
      </c>
      <c r="F171" t="s">
        <v>1360</v>
      </c>
      <c r="G171" t="s">
        <v>2</v>
      </c>
      <c r="H171" s="17">
        <v>27000.05</v>
      </c>
      <c r="J171" s="13">
        <v>27000.05</v>
      </c>
    </row>
    <row r="172" spans="1:10" x14ac:dyDescent="0.25">
      <c r="A172" t="s">
        <v>2434</v>
      </c>
      <c r="B172" s="1">
        <v>41436</v>
      </c>
      <c r="C172" t="s">
        <v>2435</v>
      </c>
      <c r="D172">
        <v>1</v>
      </c>
      <c r="E172" t="s">
        <v>2436</v>
      </c>
      <c r="F172" t="s">
        <v>1360</v>
      </c>
      <c r="G172" t="s">
        <v>2</v>
      </c>
      <c r="H172" s="2">
        <v>35461.57</v>
      </c>
      <c r="J172" s="13">
        <v>28896.42</v>
      </c>
    </row>
    <row r="173" spans="1:10" x14ac:dyDescent="0.25">
      <c r="A173" t="s">
        <v>44</v>
      </c>
      <c r="B173" s="1">
        <v>41436</v>
      </c>
      <c r="C173" t="s">
        <v>2437</v>
      </c>
      <c r="D173">
        <v>1</v>
      </c>
      <c r="E173" t="s">
        <v>2438</v>
      </c>
      <c r="F173" t="s">
        <v>1360</v>
      </c>
      <c r="G173" t="s">
        <v>2</v>
      </c>
      <c r="H173" s="2">
        <v>52882.03</v>
      </c>
      <c r="J173" s="13">
        <v>28896.42</v>
      </c>
    </row>
    <row r="174" spans="1:10" x14ac:dyDescent="0.25">
      <c r="A174" t="s">
        <v>2439</v>
      </c>
      <c r="B174" s="1">
        <v>41437</v>
      </c>
      <c r="C174" t="s">
        <v>2440</v>
      </c>
      <c r="D174">
        <v>1</v>
      </c>
      <c r="E174" t="s">
        <v>2441</v>
      </c>
      <c r="F174" t="s">
        <v>1360</v>
      </c>
      <c r="G174" t="s">
        <v>2</v>
      </c>
      <c r="H174" s="2">
        <v>44419.42</v>
      </c>
      <c r="J174" s="13">
        <v>-44419.42</v>
      </c>
    </row>
    <row r="175" spans="1:10" x14ac:dyDescent="0.25">
      <c r="A175" t="s">
        <v>2442</v>
      </c>
      <c r="B175" s="1">
        <v>41437</v>
      </c>
      <c r="C175" t="s">
        <v>2443</v>
      </c>
      <c r="D175">
        <v>1</v>
      </c>
      <c r="E175" t="s">
        <v>2444</v>
      </c>
      <c r="F175" t="s">
        <v>1360</v>
      </c>
      <c r="G175" t="s">
        <v>2</v>
      </c>
      <c r="H175" s="2">
        <v>49511.6</v>
      </c>
      <c r="J175" s="13">
        <v>-44440.29</v>
      </c>
    </row>
    <row r="176" spans="1:10" x14ac:dyDescent="0.25">
      <c r="A176" t="s">
        <v>2445</v>
      </c>
      <c r="B176" s="1">
        <v>41437</v>
      </c>
      <c r="C176" t="s">
        <v>2446</v>
      </c>
      <c r="D176">
        <v>1</v>
      </c>
      <c r="E176" t="s">
        <v>2447</v>
      </c>
      <c r="F176" t="s">
        <v>1360</v>
      </c>
      <c r="G176" t="s">
        <v>2</v>
      </c>
      <c r="H176" s="2">
        <v>50309.06</v>
      </c>
      <c r="J176" s="13">
        <v>-44419.42</v>
      </c>
    </row>
    <row r="177" spans="1:10" x14ac:dyDescent="0.25">
      <c r="A177" t="s">
        <v>2448</v>
      </c>
      <c r="B177" s="1">
        <v>41437</v>
      </c>
      <c r="C177" t="s">
        <v>2449</v>
      </c>
      <c r="D177">
        <v>1</v>
      </c>
      <c r="E177" t="s">
        <v>2450</v>
      </c>
      <c r="F177" t="s">
        <v>1360</v>
      </c>
      <c r="G177" t="s">
        <v>2</v>
      </c>
      <c r="H177" s="2">
        <v>49511.6</v>
      </c>
      <c r="J177" s="13">
        <v>-52882.03</v>
      </c>
    </row>
    <row r="178" spans="1:10" x14ac:dyDescent="0.25">
      <c r="A178" t="s">
        <v>2451</v>
      </c>
      <c r="B178" s="1">
        <v>41437</v>
      </c>
      <c r="C178" t="s">
        <v>2452</v>
      </c>
      <c r="D178">
        <v>1</v>
      </c>
      <c r="E178" t="s">
        <v>2453</v>
      </c>
      <c r="F178" t="s">
        <v>1360</v>
      </c>
      <c r="G178" t="s">
        <v>2</v>
      </c>
      <c r="H178" s="2">
        <v>46228.4</v>
      </c>
      <c r="J178" s="13">
        <v>49269</v>
      </c>
    </row>
    <row r="179" spans="1:10" x14ac:dyDescent="0.25">
      <c r="A179" t="s">
        <v>1420</v>
      </c>
      <c r="B179" s="1">
        <v>41437</v>
      </c>
      <c r="C179" t="s">
        <v>2454</v>
      </c>
      <c r="D179">
        <v>1</v>
      </c>
      <c r="E179" t="s">
        <v>2455</v>
      </c>
      <c r="F179" t="s">
        <v>1360</v>
      </c>
      <c r="G179" t="s">
        <v>2</v>
      </c>
      <c r="H179" s="2">
        <v>35461.57</v>
      </c>
      <c r="J179" s="13">
        <v>27000.05</v>
      </c>
    </row>
    <row r="180" spans="1:10" x14ac:dyDescent="0.25">
      <c r="A180" t="s">
        <v>2456</v>
      </c>
      <c r="B180" s="1">
        <v>41437</v>
      </c>
      <c r="C180" t="s">
        <v>2457</v>
      </c>
      <c r="D180">
        <v>1</v>
      </c>
      <c r="E180" t="s">
        <v>2458</v>
      </c>
      <c r="F180" t="s">
        <v>1360</v>
      </c>
      <c r="G180" t="s">
        <v>2</v>
      </c>
      <c r="H180" s="2">
        <v>49511.6</v>
      </c>
      <c r="J180" s="13">
        <v>46228.4</v>
      </c>
    </row>
    <row r="181" spans="1:10" x14ac:dyDescent="0.25">
      <c r="A181" t="s">
        <v>2459</v>
      </c>
      <c r="B181" s="1">
        <v>41437</v>
      </c>
      <c r="C181" t="s">
        <v>2460</v>
      </c>
      <c r="D181">
        <v>1</v>
      </c>
      <c r="E181" t="s">
        <v>2461</v>
      </c>
      <c r="F181" t="s">
        <v>1360</v>
      </c>
      <c r="G181" t="s">
        <v>2</v>
      </c>
      <c r="H181" s="2">
        <v>46228.4</v>
      </c>
      <c r="J181" s="13">
        <v>35461.57</v>
      </c>
    </row>
    <row r="182" spans="1:10" x14ac:dyDescent="0.25">
      <c r="A182" t="s">
        <v>2462</v>
      </c>
      <c r="B182" s="1">
        <v>41438</v>
      </c>
      <c r="C182" t="s">
        <v>2463</v>
      </c>
      <c r="D182">
        <v>1</v>
      </c>
      <c r="E182" t="s">
        <v>2464</v>
      </c>
      <c r="F182" t="s">
        <v>1360</v>
      </c>
      <c r="G182" t="s">
        <v>2</v>
      </c>
      <c r="H182" s="2">
        <v>41586.019999999997</v>
      </c>
      <c r="J182" s="13">
        <v>52882.03</v>
      </c>
    </row>
    <row r="183" spans="1:10" x14ac:dyDescent="0.25">
      <c r="A183" t="s">
        <v>2480</v>
      </c>
      <c r="B183" s="1">
        <v>41444</v>
      </c>
      <c r="C183" t="s">
        <v>2481</v>
      </c>
      <c r="D183">
        <v>1</v>
      </c>
      <c r="E183" t="s">
        <v>2482</v>
      </c>
      <c r="F183" t="s">
        <v>1360</v>
      </c>
      <c r="G183" t="s">
        <v>2</v>
      </c>
      <c r="H183" s="2">
        <v>25808.33</v>
      </c>
      <c r="J183" s="13">
        <v>44419.42</v>
      </c>
    </row>
    <row r="184" spans="1:10" x14ac:dyDescent="0.25">
      <c r="A184" t="s">
        <v>2483</v>
      </c>
      <c r="B184" s="1">
        <v>41444</v>
      </c>
      <c r="C184" t="s">
        <v>2484</v>
      </c>
      <c r="D184">
        <v>1</v>
      </c>
      <c r="E184" t="s">
        <v>2485</v>
      </c>
      <c r="F184" t="s">
        <v>1360</v>
      </c>
      <c r="G184" t="s">
        <v>2</v>
      </c>
      <c r="H184" s="2">
        <v>25808.33</v>
      </c>
      <c r="J184" s="13">
        <v>49511.6</v>
      </c>
    </row>
    <row r="185" spans="1:10" x14ac:dyDescent="0.25">
      <c r="A185" t="s">
        <v>2486</v>
      </c>
      <c r="B185" s="1">
        <v>41444</v>
      </c>
      <c r="C185" t="s">
        <v>2487</v>
      </c>
      <c r="D185">
        <v>1</v>
      </c>
      <c r="E185" t="s">
        <v>2488</v>
      </c>
      <c r="F185" t="s">
        <v>1360</v>
      </c>
      <c r="G185" t="s">
        <v>2</v>
      </c>
      <c r="H185" s="2">
        <v>28896.42</v>
      </c>
      <c r="J185" s="13">
        <v>50309.06</v>
      </c>
    </row>
    <row r="186" spans="1:10" x14ac:dyDescent="0.25">
      <c r="A186" t="s">
        <v>2493</v>
      </c>
      <c r="B186" s="1">
        <v>41444</v>
      </c>
      <c r="C186" t="s">
        <v>2494</v>
      </c>
      <c r="D186">
        <v>1</v>
      </c>
      <c r="E186" t="s">
        <v>2495</v>
      </c>
      <c r="F186" t="s">
        <v>1360</v>
      </c>
      <c r="G186" t="s">
        <v>2</v>
      </c>
      <c r="H186" s="2">
        <v>44419.42</v>
      </c>
      <c r="J186" s="13">
        <v>49511.6</v>
      </c>
    </row>
    <row r="187" spans="1:10" x14ac:dyDescent="0.25">
      <c r="A187" t="s">
        <v>126</v>
      </c>
      <c r="B187" s="1">
        <v>41447</v>
      </c>
      <c r="C187" t="s">
        <v>2500</v>
      </c>
      <c r="D187">
        <v>1</v>
      </c>
      <c r="E187" t="s">
        <v>2501</v>
      </c>
      <c r="F187" t="s">
        <v>1360</v>
      </c>
      <c r="G187" t="s">
        <v>2</v>
      </c>
      <c r="H187" s="2">
        <v>49511.6</v>
      </c>
      <c r="J187" s="13">
        <v>46228.4</v>
      </c>
    </row>
    <row r="188" spans="1:10" x14ac:dyDescent="0.25">
      <c r="A188" t="s">
        <v>2502</v>
      </c>
      <c r="B188" s="1">
        <v>41447</v>
      </c>
      <c r="C188" t="s">
        <v>2503</v>
      </c>
      <c r="D188">
        <v>1</v>
      </c>
      <c r="E188" t="s">
        <v>2504</v>
      </c>
      <c r="F188" t="s">
        <v>1360</v>
      </c>
      <c r="G188" t="s">
        <v>2</v>
      </c>
      <c r="H188" s="2">
        <v>41449.11</v>
      </c>
      <c r="J188" s="13">
        <v>35461.57</v>
      </c>
    </row>
    <row r="189" spans="1:10" x14ac:dyDescent="0.25">
      <c r="A189" t="s">
        <v>2505</v>
      </c>
      <c r="B189" s="1">
        <v>41447</v>
      </c>
      <c r="C189" t="s">
        <v>2506</v>
      </c>
      <c r="D189">
        <v>1</v>
      </c>
      <c r="E189" t="s">
        <v>2507</v>
      </c>
      <c r="F189" t="s">
        <v>1360</v>
      </c>
      <c r="G189" t="s">
        <v>2</v>
      </c>
      <c r="H189" s="2">
        <v>49511.6</v>
      </c>
      <c r="J189" s="13">
        <v>49511.6</v>
      </c>
    </row>
    <row r="190" spans="1:10" x14ac:dyDescent="0.25">
      <c r="A190" t="s">
        <v>2508</v>
      </c>
      <c r="B190" s="1">
        <v>41447</v>
      </c>
      <c r="C190" t="s">
        <v>2509</v>
      </c>
      <c r="D190">
        <v>1</v>
      </c>
      <c r="E190" t="s">
        <v>2510</v>
      </c>
      <c r="F190" t="s">
        <v>1360</v>
      </c>
      <c r="G190" t="s">
        <v>2</v>
      </c>
      <c r="H190" s="2">
        <v>41449.11</v>
      </c>
      <c r="J190" s="13">
        <v>46228.4</v>
      </c>
    </row>
    <row r="191" spans="1:10" x14ac:dyDescent="0.25">
      <c r="A191" t="s">
        <v>1490</v>
      </c>
      <c r="B191" s="1">
        <v>41447</v>
      </c>
      <c r="C191" t="s">
        <v>2511</v>
      </c>
      <c r="D191">
        <v>1</v>
      </c>
      <c r="E191" t="s">
        <v>2512</v>
      </c>
      <c r="F191" t="s">
        <v>1360</v>
      </c>
      <c r="G191" t="s">
        <v>2</v>
      </c>
      <c r="H191" s="2">
        <v>41449.11</v>
      </c>
      <c r="J191" s="13">
        <v>41586.019999999997</v>
      </c>
    </row>
    <row r="192" spans="1:10" x14ac:dyDescent="0.25">
      <c r="A192" t="s">
        <v>873</v>
      </c>
      <c r="B192" s="1">
        <v>41447</v>
      </c>
      <c r="C192" t="s">
        <v>2513</v>
      </c>
      <c r="D192">
        <v>1</v>
      </c>
      <c r="E192" t="s">
        <v>2514</v>
      </c>
      <c r="F192" t="s">
        <v>1360</v>
      </c>
      <c r="G192" t="s">
        <v>2</v>
      </c>
      <c r="H192" s="2">
        <v>49511.6</v>
      </c>
      <c r="J192" s="13">
        <v>25808.33</v>
      </c>
    </row>
    <row r="193" spans="1:10" x14ac:dyDescent="0.25">
      <c r="A193" t="s">
        <v>2036</v>
      </c>
      <c r="B193" s="1">
        <v>41447</v>
      </c>
      <c r="C193" t="s">
        <v>2515</v>
      </c>
      <c r="D193">
        <v>1</v>
      </c>
      <c r="E193" t="s">
        <v>2516</v>
      </c>
      <c r="F193" t="s">
        <v>1360</v>
      </c>
      <c r="G193" t="s">
        <v>2</v>
      </c>
      <c r="H193" s="2">
        <v>44419.42</v>
      </c>
      <c r="J193" s="13">
        <v>25808.33</v>
      </c>
    </row>
    <row r="194" spans="1:10" x14ac:dyDescent="0.25">
      <c r="A194" t="s">
        <v>957</v>
      </c>
      <c r="B194" s="1">
        <v>41454</v>
      </c>
      <c r="C194" t="s">
        <v>2541</v>
      </c>
      <c r="D194">
        <v>1</v>
      </c>
      <c r="E194" t="s">
        <v>2542</v>
      </c>
      <c r="F194" t="s">
        <v>1360</v>
      </c>
      <c r="G194" t="s">
        <v>2</v>
      </c>
      <c r="H194" s="2">
        <v>44419.42</v>
      </c>
      <c r="J194" s="13">
        <v>28896.42</v>
      </c>
    </row>
    <row r="195" spans="1:10" x14ac:dyDescent="0.25">
      <c r="A195" t="s">
        <v>545</v>
      </c>
      <c r="B195" s="1">
        <v>41435</v>
      </c>
      <c r="C195" t="s">
        <v>2809</v>
      </c>
      <c r="D195">
        <v>1</v>
      </c>
      <c r="E195" t="s">
        <v>2810</v>
      </c>
      <c r="F195" t="s">
        <v>1779</v>
      </c>
      <c r="G195" t="s">
        <v>2</v>
      </c>
      <c r="H195" s="17">
        <v>58962.06</v>
      </c>
      <c r="J195" s="13">
        <v>44419.42</v>
      </c>
    </row>
    <row r="196" spans="1:10" x14ac:dyDescent="0.25">
      <c r="A196" t="s">
        <v>984</v>
      </c>
      <c r="B196" s="1">
        <v>41455</v>
      </c>
      <c r="C196" t="s">
        <v>2584</v>
      </c>
      <c r="D196">
        <v>1</v>
      </c>
      <c r="E196" t="s">
        <v>2585</v>
      </c>
      <c r="F196" t="s">
        <v>1409</v>
      </c>
      <c r="G196" t="s">
        <v>2586</v>
      </c>
      <c r="H196" s="8">
        <v>152.96</v>
      </c>
      <c r="J196" s="13">
        <v>49511.6</v>
      </c>
    </row>
    <row r="197" spans="1:10" x14ac:dyDescent="0.25">
      <c r="A197" t="s">
        <v>2149</v>
      </c>
      <c r="B197" s="1">
        <v>41455</v>
      </c>
      <c r="C197" t="s">
        <v>2742</v>
      </c>
      <c r="D197">
        <v>1</v>
      </c>
      <c r="E197" t="s">
        <v>2743</v>
      </c>
      <c r="F197" t="s">
        <v>1409</v>
      </c>
      <c r="G197" t="s">
        <v>2744</v>
      </c>
      <c r="H197" s="8">
        <v>102.48</v>
      </c>
      <c r="J197" s="13">
        <v>41449.11</v>
      </c>
    </row>
    <row r="198" spans="1:10" x14ac:dyDescent="0.25">
      <c r="A198" t="s">
        <v>2596</v>
      </c>
      <c r="B198" s="1">
        <v>41455</v>
      </c>
      <c r="C198" t="s">
        <v>2597</v>
      </c>
      <c r="D198">
        <v>1</v>
      </c>
      <c r="E198" t="s">
        <v>2598</v>
      </c>
      <c r="F198" t="s">
        <v>1409</v>
      </c>
      <c r="G198" t="s">
        <v>2599</v>
      </c>
      <c r="H198" s="8">
        <v>393.96</v>
      </c>
      <c r="J198" s="13">
        <v>49511.6</v>
      </c>
    </row>
    <row r="199" spans="1:10" x14ac:dyDescent="0.25">
      <c r="A199" t="s">
        <v>2624</v>
      </c>
      <c r="B199" s="1">
        <v>41455</v>
      </c>
      <c r="C199" t="s">
        <v>2625</v>
      </c>
      <c r="D199">
        <v>1</v>
      </c>
      <c r="E199" t="s">
        <v>2626</v>
      </c>
      <c r="F199" t="s">
        <v>1409</v>
      </c>
      <c r="G199" t="s">
        <v>2627</v>
      </c>
      <c r="H199" s="8">
        <v>189.6</v>
      </c>
      <c r="J199" s="13">
        <v>41449.11</v>
      </c>
    </row>
    <row r="200" spans="1:10" x14ac:dyDescent="0.25">
      <c r="A200" t="s">
        <v>993</v>
      </c>
      <c r="B200" s="1">
        <v>41455</v>
      </c>
      <c r="C200" t="s">
        <v>2590</v>
      </c>
      <c r="D200">
        <v>1</v>
      </c>
      <c r="E200" t="s">
        <v>2591</v>
      </c>
      <c r="F200" t="s">
        <v>1409</v>
      </c>
      <c r="G200" t="s">
        <v>2592</v>
      </c>
      <c r="H200" s="8">
        <v>271.72000000000003</v>
      </c>
      <c r="J200" s="13">
        <v>41449.11</v>
      </c>
    </row>
    <row r="201" spans="1:10" x14ac:dyDescent="0.25">
      <c r="A201" t="s">
        <v>998</v>
      </c>
      <c r="B201" s="1">
        <v>41455</v>
      </c>
      <c r="C201" t="s">
        <v>2593</v>
      </c>
      <c r="D201">
        <v>1</v>
      </c>
      <c r="E201" t="s">
        <v>2594</v>
      </c>
      <c r="F201" t="s">
        <v>1409</v>
      </c>
      <c r="G201" t="s">
        <v>2595</v>
      </c>
      <c r="H201" s="8">
        <v>98.25</v>
      </c>
      <c r="J201" s="13">
        <v>49511.6</v>
      </c>
    </row>
    <row r="202" spans="1:10" x14ac:dyDescent="0.25">
      <c r="A202" t="s">
        <v>2628</v>
      </c>
      <c r="B202" s="1">
        <v>41455</v>
      </c>
      <c r="C202" t="s">
        <v>2629</v>
      </c>
      <c r="D202">
        <v>1</v>
      </c>
      <c r="E202" t="s">
        <v>2630</v>
      </c>
      <c r="F202" t="s">
        <v>1409</v>
      </c>
      <c r="G202" t="s">
        <v>2631</v>
      </c>
      <c r="H202" s="8">
        <v>97.65</v>
      </c>
      <c r="J202" s="13">
        <v>44419.42</v>
      </c>
    </row>
    <row r="203" spans="1:10" x14ac:dyDescent="0.25">
      <c r="A203" t="s">
        <v>987</v>
      </c>
      <c r="B203" s="1">
        <v>41455</v>
      </c>
      <c r="C203" t="s">
        <v>2587</v>
      </c>
      <c r="D203">
        <v>1</v>
      </c>
      <c r="E203" t="s">
        <v>2588</v>
      </c>
      <c r="F203" t="s">
        <v>1409</v>
      </c>
      <c r="G203" t="s">
        <v>2589</v>
      </c>
      <c r="H203" s="8">
        <v>90.35</v>
      </c>
      <c r="J203" s="13">
        <v>44419.42</v>
      </c>
    </row>
    <row r="204" spans="1:10" x14ac:dyDescent="0.25">
      <c r="A204" t="s">
        <v>2107</v>
      </c>
      <c r="B204" s="1">
        <v>41455</v>
      </c>
      <c r="C204" t="s">
        <v>2636</v>
      </c>
      <c r="D204">
        <v>1</v>
      </c>
      <c r="E204" t="s">
        <v>2637</v>
      </c>
      <c r="F204" t="s">
        <v>1409</v>
      </c>
      <c r="G204" t="s">
        <v>2638</v>
      </c>
      <c r="H204" s="8">
        <v>98.35</v>
      </c>
      <c r="J204" s="13">
        <v>58962.06</v>
      </c>
    </row>
    <row r="205" spans="1:10" x14ac:dyDescent="0.25">
      <c r="A205" t="s">
        <v>268</v>
      </c>
      <c r="B205" s="1">
        <v>41455</v>
      </c>
      <c r="C205" t="s">
        <v>2609</v>
      </c>
      <c r="D205">
        <v>1</v>
      </c>
      <c r="E205" t="s">
        <v>2610</v>
      </c>
      <c r="F205" t="s">
        <v>1409</v>
      </c>
      <c r="G205" t="s">
        <v>2611</v>
      </c>
      <c r="H205" s="8">
        <v>86.21</v>
      </c>
      <c r="J205" s="14">
        <f>26.07+3.97</f>
        <v>30.04</v>
      </c>
    </row>
    <row r="206" spans="1:10" x14ac:dyDescent="0.25">
      <c r="A206" t="s">
        <v>1018</v>
      </c>
      <c r="B206" s="1">
        <v>41455</v>
      </c>
      <c r="C206" t="s">
        <v>2615</v>
      </c>
      <c r="D206">
        <v>1</v>
      </c>
      <c r="E206" t="s">
        <v>2616</v>
      </c>
      <c r="F206" t="s">
        <v>1409</v>
      </c>
      <c r="G206" t="s">
        <v>2617</v>
      </c>
      <c r="H206" s="8">
        <v>132.28</v>
      </c>
      <c r="J206" s="15">
        <v>69.48</v>
      </c>
    </row>
    <row r="207" spans="1:10" x14ac:dyDescent="0.25">
      <c r="A207" t="s">
        <v>1021</v>
      </c>
      <c r="B207" s="1">
        <v>41455</v>
      </c>
      <c r="C207" t="s">
        <v>2618</v>
      </c>
      <c r="D207">
        <v>1</v>
      </c>
      <c r="E207" t="s">
        <v>2619</v>
      </c>
      <c r="F207" t="s">
        <v>1409</v>
      </c>
      <c r="G207" t="s">
        <v>2620</v>
      </c>
      <c r="H207" s="8">
        <v>453.67</v>
      </c>
      <c r="J207" s="16">
        <v>53.44</v>
      </c>
    </row>
    <row r="208" spans="1:10" x14ac:dyDescent="0.25">
      <c r="A208" t="s">
        <v>325</v>
      </c>
      <c r="B208" s="1">
        <v>41455</v>
      </c>
      <c r="C208" t="s">
        <v>2745</v>
      </c>
      <c r="D208">
        <v>1</v>
      </c>
      <c r="E208" t="s">
        <v>2746</v>
      </c>
      <c r="F208" t="s">
        <v>1409</v>
      </c>
      <c r="G208" t="s">
        <v>2747</v>
      </c>
      <c r="H208" s="8">
        <v>222.99</v>
      </c>
      <c r="J208" s="21">
        <f>35.79+2.21</f>
        <v>38</v>
      </c>
    </row>
    <row r="209" spans="1:10" x14ac:dyDescent="0.25">
      <c r="A209" t="s">
        <v>274</v>
      </c>
      <c r="B209" s="1">
        <v>41455</v>
      </c>
      <c r="C209" t="s">
        <v>2612</v>
      </c>
      <c r="D209">
        <v>1</v>
      </c>
      <c r="E209" t="s">
        <v>2613</v>
      </c>
      <c r="F209" t="s">
        <v>1409</v>
      </c>
      <c r="G209" t="s">
        <v>2614</v>
      </c>
      <c r="H209" s="8">
        <v>131.81</v>
      </c>
      <c r="J209" s="19">
        <v>11.03</v>
      </c>
    </row>
    <row r="210" spans="1:10" x14ac:dyDescent="0.25">
      <c r="A210" t="s">
        <v>1005</v>
      </c>
      <c r="B210" s="1">
        <v>41455</v>
      </c>
      <c r="C210" t="s">
        <v>2600</v>
      </c>
      <c r="D210">
        <v>1</v>
      </c>
      <c r="E210" t="s">
        <v>2601</v>
      </c>
      <c r="F210" t="s">
        <v>1409</v>
      </c>
      <c r="G210" t="s">
        <v>2602</v>
      </c>
      <c r="H210" s="8">
        <v>244.5</v>
      </c>
      <c r="I210" t="s">
        <v>2961</v>
      </c>
      <c r="J210" s="19">
        <v>53.45</v>
      </c>
    </row>
    <row r="211" spans="1:10" x14ac:dyDescent="0.25">
      <c r="A211" t="s">
        <v>1039</v>
      </c>
      <c r="B211" s="1">
        <v>41455</v>
      </c>
      <c r="C211" t="s">
        <v>2642</v>
      </c>
      <c r="D211">
        <v>1</v>
      </c>
      <c r="E211" t="s">
        <v>2643</v>
      </c>
      <c r="F211" t="s">
        <v>1409</v>
      </c>
      <c r="G211" t="s">
        <v>2644</v>
      </c>
      <c r="H211" s="8">
        <v>119.15</v>
      </c>
      <c r="J211" s="29">
        <v>113.79</v>
      </c>
    </row>
    <row r="212" spans="1:10" x14ac:dyDescent="0.25">
      <c r="A212" t="s">
        <v>1008</v>
      </c>
      <c r="B212" s="1">
        <v>41455</v>
      </c>
      <c r="C212" t="s">
        <v>2603</v>
      </c>
      <c r="D212">
        <v>1</v>
      </c>
      <c r="E212" t="s">
        <v>2604</v>
      </c>
      <c r="F212" t="s">
        <v>1409</v>
      </c>
      <c r="G212" t="s">
        <v>2605</v>
      </c>
      <c r="H212" s="8">
        <v>142.07</v>
      </c>
      <c r="J212" s="29">
        <v>132.12</v>
      </c>
    </row>
    <row r="213" spans="1:10" x14ac:dyDescent="0.25">
      <c r="A213" t="s">
        <v>1033</v>
      </c>
      <c r="B213" s="1">
        <v>41455</v>
      </c>
      <c r="C213" t="s">
        <v>2639</v>
      </c>
      <c r="D213">
        <v>1</v>
      </c>
      <c r="E213" t="s">
        <v>2640</v>
      </c>
      <c r="F213" t="s">
        <v>1409</v>
      </c>
      <c r="G213" t="s">
        <v>2641</v>
      </c>
      <c r="H213" s="8">
        <v>230.42</v>
      </c>
      <c r="J213" s="30">
        <v>19.309999999999999</v>
      </c>
    </row>
    <row r="214" spans="1:10" x14ac:dyDescent="0.25">
      <c r="A214" t="s">
        <v>2147</v>
      </c>
      <c r="B214" s="1">
        <v>41455</v>
      </c>
      <c r="C214" t="s">
        <v>2739</v>
      </c>
      <c r="D214">
        <v>1</v>
      </c>
      <c r="E214" t="s">
        <v>2740</v>
      </c>
      <c r="F214" t="s">
        <v>1409</v>
      </c>
      <c r="G214" t="s">
        <v>2741</v>
      </c>
      <c r="H214" s="8">
        <v>257.97000000000003</v>
      </c>
      <c r="J214" s="30">
        <v>32.94</v>
      </c>
    </row>
    <row r="215" spans="1:10" x14ac:dyDescent="0.25">
      <c r="A215" t="s">
        <v>2408</v>
      </c>
      <c r="B215" s="1">
        <v>41431</v>
      </c>
      <c r="C215" t="s">
        <v>2409</v>
      </c>
      <c r="D215">
        <v>1</v>
      </c>
      <c r="E215" t="s">
        <v>2410</v>
      </c>
      <c r="F215" t="s">
        <v>1360</v>
      </c>
      <c r="G215" t="s">
        <v>2411</v>
      </c>
      <c r="H215" s="2">
        <v>44419.42</v>
      </c>
      <c r="J215" s="31">
        <v>65.52</v>
      </c>
    </row>
    <row r="216" spans="1:10" x14ac:dyDescent="0.25">
      <c r="A216" t="s">
        <v>2384</v>
      </c>
      <c r="B216" s="1">
        <v>41426</v>
      </c>
      <c r="C216" t="s">
        <v>2385</v>
      </c>
      <c r="D216">
        <v>1</v>
      </c>
      <c r="E216" t="s">
        <v>2386</v>
      </c>
      <c r="F216" t="s">
        <v>1360</v>
      </c>
      <c r="G216" t="s">
        <v>2387</v>
      </c>
      <c r="H216" s="2">
        <v>25808.33</v>
      </c>
      <c r="J216" s="31">
        <f>21.39+8.89</f>
        <v>30.28</v>
      </c>
    </row>
    <row r="217" spans="1:10" x14ac:dyDescent="0.25">
      <c r="A217" t="s">
        <v>1057</v>
      </c>
      <c r="B217" s="1">
        <v>41455</v>
      </c>
      <c r="C217" t="s">
        <v>2660</v>
      </c>
      <c r="D217">
        <v>1</v>
      </c>
      <c r="E217" t="s">
        <v>2661</v>
      </c>
      <c r="F217" t="s">
        <v>1409</v>
      </c>
      <c r="G217" t="s">
        <v>2662</v>
      </c>
      <c r="H217">
        <v>50.4</v>
      </c>
      <c r="J217" s="21">
        <f>19.73+4.95</f>
        <v>24.68</v>
      </c>
    </row>
    <row r="218" spans="1:10" x14ac:dyDescent="0.25">
      <c r="A218" t="s">
        <v>583</v>
      </c>
      <c r="B218" s="1">
        <v>41442</v>
      </c>
      <c r="C218" t="s">
        <v>2831</v>
      </c>
      <c r="D218">
        <v>1</v>
      </c>
      <c r="E218" t="s">
        <v>2832</v>
      </c>
      <c r="F218" t="s">
        <v>1779</v>
      </c>
      <c r="G218" t="s">
        <v>1277</v>
      </c>
      <c r="H218">
        <v>288</v>
      </c>
      <c r="J218" s="19">
        <v>13.79</v>
      </c>
    </row>
    <row r="219" spans="1:10" x14ac:dyDescent="0.25">
      <c r="A219" t="s">
        <v>2095</v>
      </c>
      <c r="B219" s="1">
        <v>41455</v>
      </c>
      <c r="C219" t="s">
        <v>284</v>
      </c>
      <c r="D219">
        <v>1</v>
      </c>
      <c r="E219" t="s">
        <v>2560</v>
      </c>
      <c r="F219" t="s">
        <v>1409</v>
      </c>
      <c r="G219" t="s">
        <v>2561</v>
      </c>
      <c r="H219">
        <v>193.34</v>
      </c>
      <c r="J219" s="20">
        <v>91.03</v>
      </c>
    </row>
    <row r="220" spans="1:10" x14ac:dyDescent="0.25">
      <c r="A220" t="s">
        <v>2549</v>
      </c>
      <c r="B220" s="1">
        <v>41439</v>
      </c>
      <c r="C220" t="s">
        <v>284</v>
      </c>
      <c r="D220">
        <v>1</v>
      </c>
      <c r="E220" t="s">
        <v>2550</v>
      </c>
      <c r="F220" t="s">
        <v>1409</v>
      </c>
      <c r="G220" t="s">
        <v>2551</v>
      </c>
      <c r="H220">
        <v>312.01</v>
      </c>
      <c r="J220" s="19">
        <v>60.1</v>
      </c>
    </row>
    <row r="221" spans="1:10" x14ac:dyDescent="0.25">
      <c r="A221" t="s">
        <v>2552</v>
      </c>
      <c r="B221" s="1">
        <v>41451</v>
      </c>
      <c r="C221" t="s">
        <v>284</v>
      </c>
      <c r="D221">
        <v>1</v>
      </c>
      <c r="E221" t="s">
        <v>2553</v>
      </c>
      <c r="F221" t="s">
        <v>1409</v>
      </c>
      <c r="G221" t="s">
        <v>2554</v>
      </c>
      <c r="H221">
        <v>193.34</v>
      </c>
      <c r="J221" s="16">
        <v>14.48</v>
      </c>
    </row>
    <row r="222" spans="1:10" x14ac:dyDescent="0.25">
      <c r="A222" t="s">
        <v>2546</v>
      </c>
      <c r="B222" s="1">
        <v>41448</v>
      </c>
      <c r="C222" t="s">
        <v>284</v>
      </c>
      <c r="D222">
        <v>1</v>
      </c>
      <c r="E222" t="s">
        <v>2547</v>
      </c>
      <c r="F222" t="s">
        <v>1409</v>
      </c>
      <c r="G222" t="s">
        <v>2548</v>
      </c>
      <c r="H222">
        <v>209.2</v>
      </c>
      <c r="J222" s="15">
        <v>93.22</v>
      </c>
    </row>
    <row r="223" spans="1:10" x14ac:dyDescent="0.25">
      <c r="J223" s="14">
        <f>105.82+4.78</f>
        <v>110.6</v>
      </c>
    </row>
    <row r="224" spans="1:10" x14ac:dyDescent="0.25">
      <c r="J224" s="15">
        <v>53.42</v>
      </c>
    </row>
    <row r="225" spans="10:10" x14ac:dyDescent="0.25">
      <c r="J225" s="19">
        <v>9.93</v>
      </c>
    </row>
    <row r="226" spans="10:10" x14ac:dyDescent="0.25">
      <c r="J226" s="20">
        <v>53.46</v>
      </c>
    </row>
    <row r="227" spans="10:10" x14ac:dyDescent="0.25">
      <c r="J227" s="21">
        <f>23.45+11.41</f>
        <v>34.86</v>
      </c>
    </row>
    <row r="228" spans="10:10" x14ac:dyDescent="0.25">
      <c r="J228" s="16">
        <v>10.34</v>
      </c>
    </row>
    <row r="229" spans="10:10" x14ac:dyDescent="0.25">
      <c r="J229" s="15">
        <v>46.76</v>
      </c>
    </row>
    <row r="230" spans="10:10" x14ac:dyDescent="0.25">
      <c r="J230" s="14">
        <f>38.36+2.19</f>
        <v>40.549999999999997</v>
      </c>
    </row>
    <row r="231" spans="10:10" x14ac:dyDescent="0.25">
      <c r="J231" s="19">
        <v>60.14</v>
      </c>
    </row>
    <row r="232" spans="10:10" x14ac:dyDescent="0.25">
      <c r="J232" s="21">
        <f>28.29+1.92</f>
        <v>30.21</v>
      </c>
    </row>
    <row r="233" spans="10:10" x14ac:dyDescent="0.25">
      <c r="J233" s="14">
        <f>24.35+3.95</f>
        <v>28.3</v>
      </c>
    </row>
    <row r="234" spans="10:10" x14ac:dyDescent="0.25">
      <c r="J234" s="16">
        <v>9.93</v>
      </c>
    </row>
    <row r="235" spans="10:10" x14ac:dyDescent="0.25">
      <c r="J235" s="15">
        <v>60.12</v>
      </c>
    </row>
    <row r="236" spans="10:10" x14ac:dyDescent="0.25">
      <c r="J236" s="21">
        <f>21.1+1.74</f>
        <v>22.84</v>
      </c>
    </row>
    <row r="237" spans="10:10" x14ac:dyDescent="0.25">
      <c r="J237" s="19">
        <v>9.93</v>
      </c>
    </row>
    <row r="238" spans="10:10" x14ac:dyDescent="0.25">
      <c r="J238" s="20">
        <v>53.44</v>
      </c>
    </row>
    <row r="239" spans="10:10" x14ac:dyDescent="0.25">
      <c r="J239" s="14">
        <f>62.08+1.84</f>
        <v>63.92</v>
      </c>
    </row>
    <row r="240" spans="10:10" x14ac:dyDescent="0.25">
      <c r="J240" s="16">
        <v>11.58</v>
      </c>
    </row>
    <row r="241" spans="10:10" x14ac:dyDescent="0.25">
      <c r="J241" s="15">
        <v>56.78</v>
      </c>
    </row>
    <row r="242" spans="10:10" x14ac:dyDescent="0.25">
      <c r="J242" s="19">
        <v>55.18</v>
      </c>
    </row>
    <row r="243" spans="10:10" x14ac:dyDescent="0.25">
      <c r="J243" s="20">
        <v>26.72</v>
      </c>
    </row>
    <row r="244" spans="10:10" x14ac:dyDescent="0.25">
      <c r="J244" s="20">
        <v>58.8</v>
      </c>
    </row>
    <row r="245" spans="10:10" x14ac:dyDescent="0.25">
      <c r="J245" s="20">
        <v>81.03</v>
      </c>
    </row>
    <row r="246" spans="10:10" x14ac:dyDescent="0.25">
      <c r="J246" s="20">
        <v>66.8</v>
      </c>
    </row>
    <row r="247" spans="10:10" x14ac:dyDescent="0.25">
      <c r="J247" s="20">
        <v>66.8</v>
      </c>
    </row>
    <row r="248" spans="10:10" x14ac:dyDescent="0.25">
      <c r="J248" s="20">
        <v>46.17</v>
      </c>
    </row>
    <row r="249" spans="10:10" x14ac:dyDescent="0.25">
      <c r="J249" s="21">
        <f>72.14-34.32</f>
        <v>37.82</v>
      </c>
    </row>
    <row r="250" spans="10:10" x14ac:dyDescent="0.25">
      <c r="J250" s="19">
        <v>14.35</v>
      </c>
    </row>
    <row r="251" spans="10:10" x14ac:dyDescent="0.25">
      <c r="J251" s="14">
        <f>26.07+6.58</f>
        <v>32.65</v>
      </c>
    </row>
    <row r="252" spans="10:10" x14ac:dyDescent="0.25">
      <c r="J252" s="14">
        <v>53.11</v>
      </c>
    </row>
    <row r="253" spans="10:10" x14ac:dyDescent="0.25">
      <c r="J253" s="16">
        <v>95.06</v>
      </c>
    </row>
    <row r="254" spans="10:10" x14ac:dyDescent="0.25">
      <c r="J254" s="16">
        <v>33.22</v>
      </c>
    </row>
    <row r="255" spans="10:10" x14ac:dyDescent="0.25">
      <c r="J255" s="16">
        <v>8.9499999999999993</v>
      </c>
    </row>
    <row r="256" spans="10:10" x14ac:dyDescent="0.25">
      <c r="J256" s="32">
        <v>53.44</v>
      </c>
    </row>
    <row r="257" spans="9:11" x14ac:dyDescent="0.25">
      <c r="J257" s="19">
        <v>13.6</v>
      </c>
    </row>
    <row r="258" spans="9:11" ht="15.75" thickBot="1" x14ac:dyDescent="0.3">
      <c r="J258" s="21">
        <f>63.05+1.72</f>
        <v>64.77</v>
      </c>
    </row>
    <row r="259" spans="9:11" x14ac:dyDescent="0.25">
      <c r="I259" s="33"/>
      <c r="J259" s="34">
        <f>96.85-14.28</f>
        <v>82.57</v>
      </c>
      <c r="K259" s="35"/>
    </row>
    <row r="260" spans="9:11" x14ac:dyDescent="0.25">
      <c r="I260" s="36"/>
      <c r="J260" s="37">
        <v>46.76</v>
      </c>
      <c r="K260" s="38"/>
    </row>
    <row r="261" spans="9:11" x14ac:dyDescent="0.25">
      <c r="I261" s="36"/>
      <c r="J261" s="39">
        <v>9.35</v>
      </c>
      <c r="K261" s="38"/>
    </row>
    <row r="262" spans="9:11" ht="15.75" thickBot="1" x14ac:dyDescent="0.3">
      <c r="I262" s="40"/>
      <c r="J262" s="41">
        <v>85.82</v>
      </c>
      <c r="K262" s="42"/>
    </row>
    <row r="263" spans="9:11" x14ac:dyDescent="0.25">
      <c r="J263" s="20">
        <v>61.3</v>
      </c>
    </row>
    <row r="264" spans="9:11" x14ac:dyDescent="0.25">
      <c r="J264" s="19">
        <v>12.41</v>
      </c>
    </row>
    <row r="265" spans="9:11" x14ac:dyDescent="0.25">
      <c r="J265" s="21">
        <f>43.46+1.98</f>
        <v>45.44</v>
      </c>
    </row>
    <row r="266" spans="9:11" x14ac:dyDescent="0.25">
      <c r="J266" s="16">
        <v>11.03</v>
      </c>
    </row>
    <row r="267" spans="9:11" x14ac:dyDescent="0.25">
      <c r="J267" s="15">
        <v>66.8</v>
      </c>
    </row>
    <row r="268" spans="9:11" x14ac:dyDescent="0.25">
      <c r="J268" s="14">
        <f>62.08+2.16</f>
        <v>64.239999999999995</v>
      </c>
    </row>
    <row r="269" spans="9:11" x14ac:dyDescent="0.25">
      <c r="J269" s="20">
        <v>53.36</v>
      </c>
    </row>
    <row r="270" spans="9:11" x14ac:dyDescent="0.25">
      <c r="J270" s="20">
        <v>66.8</v>
      </c>
    </row>
    <row r="271" spans="9:11" x14ac:dyDescent="0.25">
      <c r="J271" s="20">
        <v>34.74</v>
      </c>
    </row>
    <row r="272" spans="9:11" x14ac:dyDescent="0.25">
      <c r="J272" s="21">
        <f>48.7+26.82</f>
        <v>75.52000000000001</v>
      </c>
    </row>
    <row r="273" spans="10:10" x14ac:dyDescent="0.25">
      <c r="J273" s="14">
        <f>109.12+4.26</f>
        <v>113.38000000000001</v>
      </c>
    </row>
    <row r="274" spans="10:10" x14ac:dyDescent="0.25">
      <c r="J274" s="15">
        <v>30.73</v>
      </c>
    </row>
    <row r="275" spans="10:10" x14ac:dyDescent="0.25">
      <c r="J275" s="16">
        <v>101.38</v>
      </c>
    </row>
    <row r="276" spans="10:10" x14ac:dyDescent="0.25">
      <c r="J276" s="16">
        <v>12.48</v>
      </c>
    </row>
    <row r="277" spans="10:10" x14ac:dyDescent="0.25">
      <c r="J277" s="10">
        <v>44419.42</v>
      </c>
    </row>
    <row r="278" spans="10:10" x14ac:dyDescent="0.25">
      <c r="J278" s="10">
        <v>25808.33</v>
      </c>
    </row>
    <row r="279" spans="10:10" x14ac:dyDescent="0.25">
      <c r="J279" s="10">
        <v>50.4</v>
      </c>
    </row>
    <row r="280" spans="10:10" x14ac:dyDescent="0.25">
      <c r="J280" s="10">
        <v>288</v>
      </c>
    </row>
    <row r="281" spans="10:10" x14ac:dyDescent="0.25">
      <c r="J281" s="16">
        <v>15.86</v>
      </c>
    </row>
    <row r="282" spans="10:10" x14ac:dyDescent="0.25">
      <c r="J282" s="16">
        <v>177.48</v>
      </c>
    </row>
    <row r="283" spans="10:10" x14ac:dyDescent="0.25">
      <c r="J283" s="19">
        <v>266.22000000000003</v>
      </c>
    </row>
    <row r="284" spans="10:10" x14ac:dyDescent="0.25">
      <c r="J284" s="19">
        <v>16.28</v>
      </c>
    </row>
    <row r="285" spans="10:10" x14ac:dyDescent="0.25">
      <c r="J285" s="19">
        <v>15.86</v>
      </c>
    </row>
    <row r="286" spans="10:10" x14ac:dyDescent="0.25">
      <c r="J286" s="19">
        <v>13.65</v>
      </c>
    </row>
    <row r="287" spans="10:10" x14ac:dyDescent="0.25">
      <c r="J287" s="30">
        <v>177.48</v>
      </c>
    </row>
    <row r="288" spans="10:10" x14ac:dyDescent="0.25">
      <c r="J288" s="30">
        <v>15.86</v>
      </c>
    </row>
    <row r="289" spans="10:10" x14ac:dyDescent="0.25">
      <c r="J289" s="19">
        <v>15.86</v>
      </c>
    </row>
    <row r="290" spans="10:10" x14ac:dyDescent="0.25">
      <c r="J290" s="19">
        <v>15.86</v>
      </c>
    </row>
    <row r="291" spans="10:10" x14ac:dyDescent="0.25">
      <c r="J291" s="19">
        <v>177.48</v>
      </c>
    </row>
  </sheetData>
  <sortState ref="A1:K322">
    <sortCondition ref="G1:G32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5"/>
  <sheetViews>
    <sheetView topLeftCell="A299" workbookViewId="0">
      <selection activeCell="I312" sqref="I312"/>
    </sheetView>
  </sheetViews>
  <sheetFormatPr baseColWidth="10" defaultRowHeight="15" x14ac:dyDescent="0.25"/>
  <cols>
    <col min="1" max="1" width="7.7109375" bestFit="1" customWidth="1"/>
    <col min="2" max="2" width="10.7109375" bestFit="1" customWidth="1"/>
    <col min="3" max="3" width="13.7109375" bestFit="1" customWidth="1"/>
    <col min="4" max="4" width="2" bestFit="1" customWidth="1"/>
    <col min="5" max="5" width="16.5703125" bestFit="1" customWidth="1"/>
    <col min="6" max="6" width="24.28515625" hidden="1" customWidth="1"/>
    <col min="7" max="7" width="0" hidden="1" customWidth="1"/>
    <col min="8" max="8" width="40.140625" bestFit="1" customWidth="1"/>
    <col min="9" max="10" width="9.140625" bestFit="1" customWidth="1"/>
  </cols>
  <sheetData>
    <row r="2" spans="1:9" x14ac:dyDescent="0.25">
      <c r="A2" t="s">
        <v>2353</v>
      </c>
      <c r="B2" s="1">
        <v>41486</v>
      </c>
      <c r="C2" t="s">
        <v>3768</v>
      </c>
      <c r="D2">
        <v>1</v>
      </c>
      <c r="E2" t="s">
        <v>3769</v>
      </c>
      <c r="F2" t="s">
        <v>1789</v>
      </c>
      <c r="G2" t="s">
        <v>1410</v>
      </c>
      <c r="H2" t="s">
        <v>1280</v>
      </c>
      <c r="I2" s="2">
        <v>1058.3499999999999</v>
      </c>
    </row>
    <row r="3" spans="1:9" x14ac:dyDescent="0.25">
      <c r="A3" t="s">
        <v>1937</v>
      </c>
      <c r="B3" s="1">
        <v>41486</v>
      </c>
      <c r="C3" t="s">
        <v>3790</v>
      </c>
      <c r="D3">
        <v>1</v>
      </c>
      <c r="E3" t="s">
        <v>3791</v>
      </c>
      <c r="F3" t="s">
        <v>1789</v>
      </c>
      <c r="G3" t="s">
        <v>1410</v>
      </c>
      <c r="H3" t="s">
        <v>1280</v>
      </c>
      <c r="I3" s="2">
        <v>6144</v>
      </c>
    </row>
    <row r="4" spans="1:9" x14ac:dyDescent="0.25">
      <c r="A4" t="s">
        <v>3355</v>
      </c>
      <c r="B4" s="1">
        <v>41480</v>
      </c>
      <c r="C4">
        <v>8675</v>
      </c>
      <c r="D4">
        <v>1</v>
      </c>
      <c r="E4" t="s">
        <v>3356</v>
      </c>
      <c r="F4" t="s">
        <v>1409</v>
      </c>
      <c r="G4" t="s">
        <v>1410</v>
      </c>
      <c r="H4" t="s">
        <v>3357</v>
      </c>
      <c r="I4">
        <v>27.72</v>
      </c>
    </row>
    <row r="5" spans="1:9" x14ac:dyDescent="0.25">
      <c r="A5" t="s">
        <v>3002</v>
      </c>
      <c r="B5" s="1">
        <v>41463</v>
      </c>
      <c r="C5" t="s">
        <v>3003</v>
      </c>
      <c r="D5">
        <v>1</v>
      </c>
      <c r="E5" t="s">
        <v>3004</v>
      </c>
      <c r="F5" t="s">
        <v>1360</v>
      </c>
      <c r="G5" t="s">
        <v>1361</v>
      </c>
      <c r="H5" t="s">
        <v>3005</v>
      </c>
      <c r="I5" s="2">
        <v>34039.5</v>
      </c>
    </row>
    <row r="6" spans="1:9" x14ac:dyDescent="0.25">
      <c r="A6" t="s">
        <v>3093</v>
      </c>
      <c r="B6" s="1">
        <v>41473</v>
      </c>
      <c r="C6" t="s">
        <v>3094</v>
      </c>
      <c r="D6">
        <v>1</v>
      </c>
      <c r="E6" t="s">
        <v>3095</v>
      </c>
      <c r="F6" t="s">
        <v>1360</v>
      </c>
      <c r="G6" t="s">
        <v>1361</v>
      </c>
      <c r="H6" t="s">
        <v>3096</v>
      </c>
      <c r="I6" s="2">
        <v>34039.57</v>
      </c>
    </row>
    <row r="7" spans="1:9" x14ac:dyDescent="0.25">
      <c r="A7" t="s">
        <v>2998</v>
      </c>
      <c r="B7" s="1">
        <v>41463</v>
      </c>
      <c r="C7" t="s">
        <v>2999</v>
      </c>
      <c r="D7">
        <v>1</v>
      </c>
      <c r="E7" t="s">
        <v>3000</v>
      </c>
      <c r="F7" t="s">
        <v>1360</v>
      </c>
      <c r="G7" t="s">
        <v>1361</v>
      </c>
      <c r="H7" t="s">
        <v>3001</v>
      </c>
      <c r="I7" s="2">
        <v>34039.57</v>
      </c>
    </row>
    <row r="8" spans="1:9" x14ac:dyDescent="0.25">
      <c r="A8" t="s">
        <v>3232</v>
      </c>
      <c r="B8" s="1">
        <v>41482</v>
      </c>
      <c r="C8" t="s">
        <v>3233</v>
      </c>
      <c r="D8">
        <v>1</v>
      </c>
      <c r="E8" t="s">
        <v>3234</v>
      </c>
      <c r="F8" t="s">
        <v>1360</v>
      </c>
      <c r="G8" t="s">
        <v>1361</v>
      </c>
      <c r="H8" t="s">
        <v>3235</v>
      </c>
      <c r="I8" s="2">
        <v>35461.57</v>
      </c>
    </row>
    <row r="9" spans="1:9" x14ac:dyDescent="0.25">
      <c r="A9" t="s">
        <v>1448</v>
      </c>
      <c r="B9" s="1">
        <v>41472</v>
      </c>
      <c r="C9" t="s">
        <v>3083</v>
      </c>
      <c r="D9">
        <v>1</v>
      </c>
      <c r="E9" t="s">
        <v>3084</v>
      </c>
      <c r="F9" t="s">
        <v>1360</v>
      </c>
      <c r="G9" t="s">
        <v>1361</v>
      </c>
      <c r="H9" t="s">
        <v>1540</v>
      </c>
      <c r="I9" s="2">
        <v>57657.2</v>
      </c>
    </row>
    <row r="10" spans="1:9" x14ac:dyDescent="0.25">
      <c r="A10" t="s">
        <v>3495</v>
      </c>
      <c r="B10" s="1">
        <v>41485</v>
      </c>
      <c r="C10">
        <v>8721</v>
      </c>
      <c r="D10">
        <v>1</v>
      </c>
      <c r="E10" t="s">
        <v>3496</v>
      </c>
      <c r="F10" t="s">
        <v>1409</v>
      </c>
      <c r="G10" t="s">
        <v>1410</v>
      </c>
      <c r="H10" t="s">
        <v>3497</v>
      </c>
      <c r="I10">
        <v>37.549999999999997</v>
      </c>
    </row>
    <row r="11" spans="1:9" x14ac:dyDescent="0.25">
      <c r="A11" t="s">
        <v>1939</v>
      </c>
      <c r="B11" s="1">
        <v>41486</v>
      </c>
      <c r="C11" t="s">
        <v>3792</v>
      </c>
      <c r="D11">
        <v>1</v>
      </c>
      <c r="E11" t="s">
        <v>3793</v>
      </c>
      <c r="F11" t="s">
        <v>1779</v>
      </c>
      <c r="G11" t="s">
        <v>1410</v>
      </c>
      <c r="H11" t="s">
        <v>3794</v>
      </c>
      <c r="I11">
        <v>772.41</v>
      </c>
    </row>
    <row r="12" spans="1:9" x14ac:dyDescent="0.25">
      <c r="A12" t="s">
        <v>3549</v>
      </c>
      <c r="B12" s="1">
        <v>41486</v>
      </c>
      <c r="C12">
        <v>8762</v>
      </c>
      <c r="D12">
        <v>1</v>
      </c>
      <c r="E12" t="s">
        <v>3550</v>
      </c>
      <c r="F12" t="s">
        <v>1409</v>
      </c>
      <c r="G12" t="s">
        <v>1410</v>
      </c>
      <c r="H12" t="s">
        <v>3551</v>
      </c>
      <c r="I12">
        <v>16</v>
      </c>
    </row>
    <row r="13" spans="1:9" x14ac:dyDescent="0.25">
      <c r="A13" t="s">
        <v>3330</v>
      </c>
      <c r="B13" s="1">
        <v>41477</v>
      </c>
      <c r="C13">
        <v>8668</v>
      </c>
      <c r="D13">
        <v>1</v>
      </c>
      <c r="E13" t="s">
        <v>3331</v>
      </c>
      <c r="F13" t="s">
        <v>1409</v>
      </c>
      <c r="G13" t="s">
        <v>1410</v>
      </c>
      <c r="H13" t="s">
        <v>3332</v>
      </c>
      <c r="I13">
        <v>23.17</v>
      </c>
    </row>
    <row r="14" spans="1:9" x14ac:dyDescent="0.25">
      <c r="A14" t="s">
        <v>3485</v>
      </c>
      <c r="B14" s="1">
        <v>41484</v>
      </c>
      <c r="C14">
        <v>8715</v>
      </c>
      <c r="D14">
        <v>1</v>
      </c>
      <c r="E14" t="s">
        <v>3486</v>
      </c>
      <c r="F14" t="s">
        <v>1409</v>
      </c>
      <c r="G14" t="s">
        <v>1410</v>
      </c>
      <c r="H14" t="s">
        <v>3487</v>
      </c>
      <c r="I14">
        <v>105.6</v>
      </c>
    </row>
    <row r="15" spans="1:9" x14ac:dyDescent="0.25">
      <c r="A15" t="s">
        <v>515</v>
      </c>
      <c r="B15" s="1">
        <v>41466</v>
      </c>
      <c r="C15" t="s">
        <v>3619</v>
      </c>
      <c r="D15">
        <v>1</v>
      </c>
      <c r="E15" t="s">
        <v>3620</v>
      </c>
      <c r="F15" t="s">
        <v>1789</v>
      </c>
      <c r="G15" t="s">
        <v>1401</v>
      </c>
      <c r="H15" t="s">
        <v>585</v>
      </c>
      <c r="I15" s="2">
        <v>1334.43</v>
      </c>
    </row>
    <row r="16" spans="1:9" x14ac:dyDescent="0.25">
      <c r="A16" t="s">
        <v>371</v>
      </c>
      <c r="B16" s="1">
        <v>41485</v>
      </c>
      <c r="C16" t="s">
        <v>3257</v>
      </c>
      <c r="D16">
        <v>1</v>
      </c>
      <c r="E16" t="s">
        <v>3258</v>
      </c>
      <c r="F16" t="s">
        <v>1360</v>
      </c>
      <c r="G16" t="s">
        <v>1361</v>
      </c>
      <c r="H16" t="s">
        <v>3259</v>
      </c>
      <c r="I16" s="2">
        <v>35461.57</v>
      </c>
    </row>
    <row r="17" spans="1:10" x14ac:dyDescent="0.25">
      <c r="A17" t="s">
        <v>3435</v>
      </c>
      <c r="B17" s="1">
        <v>41484</v>
      </c>
      <c r="C17" t="s">
        <v>3436</v>
      </c>
      <c r="D17">
        <v>1</v>
      </c>
      <c r="E17" t="s">
        <v>3437</v>
      </c>
      <c r="F17" t="s">
        <v>1409</v>
      </c>
      <c r="G17" t="s">
        <v>1410</v>
      </c>
      <c r="H17" t="s">
        <v>3438</v>
      </c>
      <c r="I17">
        <v>127.54</v>
      </c>
    </row>
    <row r="18" spans="1:10" x14ac:dyDescent="0.25">
      <c r="A18" t="s">
        <v>3320</v>
      </c>
      <c r="B18" s="1">
        <v>41466</v>
      </c>
      <c r="C18" t="s">
        <v>3321</v>
      </c>
      <c r="D18">
        <v>1</v>
      </c>
      <c r="E18" t="s">
        <v>3322</v>
      </c>
      <c r="F18" t="s">
        <v>1409</v>
      </c>
      <c r="G18" t="s">
        <v>1410</v>
      </c>
      <c r="H18" t="s">
        <v>3323</v>
      </c>
      <c r="I18">
        <v>139.77000000000001</v>
      </c>
    </row>
    <row r="19" spans="1:10" x14ac:dyDescent="0.25">
      <c r="A19" t="s">
        <v>3324</v>
      </c>
      <c r="B19" s="1">
        <v>41466</v>
      </c>
      <c r="C19" t="s">
        <v>3325</v>
      </c>
      <c r="D19">
        <v>1</v>
      </c>
      <c r="E19" t="s">
        <v>3326</v>
      </c>
      <c r="F19" t="s">
        <v>1409</v>
      </c>
      <c r="G19" t="s">
        <v>1410</v>
      </c>
      <c r="H19" t="s">
        <v>3323</v>
      </c>
      <c r="I19">
        <v>130.88999999999999</v>
      </c>
    </row>
    <row r="20" spans="1:10" x14ac:dyDescent="0.25">
      <c r="A20" t="s">
        <v>3403</v>
      </c>
      <c r="B20" s="1">
        <v>41481</v>
      </c>
      <c r="C20" t="s">
        <v>3404</v>
      </c>
      <c r="D20">
        <v>1</v>
      </c>
      <c r="E20" t="s">
        <v>3405</v>
      </c>
      <c r="F20" t="s">
        <v>1409</v>
      </c>
      <c r="G20" t="s">
        <v>1410</v>
      </c>
      <c r="H20" t="s">
        <v>3323</v>
      </c>
      <c r="I20">
        <v>120.88</v>
      </c>
    </row>
    <row r="21" spans="1:10" x14ac:dyDescent="0.25">
      <c r="A21" t="s">
        <v>3449</v>
      </c>
      <c r="B21" s="1">
        <v>41484</v>
      </c>
      <c r="C21" t="s">
        <v>3450</v>
      </c>
      <c r="D21">
        <v>1</v>
      </c>
      <c r="E21" t="s">
        <v>3451</v>
      </c>
      <c r="F21" t="s">
        <v>1409</v>
      </c>
      <c r="G21" t="s">
        <v>1410</v>
      </c>
      <c r="H21" t="s">
        <v>3323</v>
      </c>
      <c r="I21">
        <v>146.94999999999999</v>
      </c>
    </row>
    <row r="22" spans="1:10" x14ac:dyDescent="0.25">
      <c r="A22" t="s">
        <v>3506</v>
      </c>
      <c r="B22" s="1">
        <v>41485</v>
      </c>
      <c r="C22">
        <v>8732</v>
      </c>
      <c r="D22">
        <v>1</v>
      </c>
      <c r="E22" t="s">
        <v>3507</v>
      </c>
      <c r="F22" t="s">
        <v>1409</v>
      </c>
      <c r="G22" t="s">
        <v>1410</v>
      </c>
      <c r="H22" t="s">
        <v>1007</v>
      </c>
      <c r="I22">
        <v>20.67</v>
      </c>
    </row>
    <row r="23" spans="1:10" x14ac:dyDescent="0.25">
      <c r="A23" t="s">
        <v>3508</v>
      </c>
      <c r="B23" s="1">
        <v>41485</v>
      </c>
      <c r="C23">
        <v>8733</v>
      </c>
      <c r="D23">
        <v>1</v>
      </c>
      <c r="E23" t="s">
        <v>3509</v>
      </c>
      <c r="F23" t="s">
        <v>1409</v>
      </c>
      <c r="G23" t="s">
        <v>1410</v>
      </c>
      <c r="H23" t="s">
        <v>1007</v>
      </c>
      <c r="I23">
        <v>24.82</v>
      </c>
    </row>
    <row r="24" spans="1:10" x14ac:dyDescent="0.25">
      <c r="A24" t="s">
        <v>3561</v>
      </c>
      <c r="B24" s="1">
        <v>41486</v>
      </c>
      <c r="C24">
        <v>8774</v>
      </c>
      <c r="D24">
        <v>1</v>
      </c>
      <c r="E24" t="s">
        <v>3562</v>
      </c>
      <c r="F24" t="s">
        <v>1409</v>
      </c>
      <c r="G24" t="s">
        <v>1410</v>
      </c>
      <c r="H24" t="s">
        <v>1007</v>
      </c>
      <c r="I24">
        <v>10.34</v>
      </c>
    </row>
    <row r="25" spans="1:10" x14ac:dyDescent="0.25">
      <c r="A25" t="s">
        <v>3490</v>
      </c>
      <c r="B25" s="1">
        <v>41485</v>
      </c>
      <c r="C25">
        <v>8719</v>
      </c>
      <c r="D25">
        <v>1</v>
      </c>
      <c r="E25" t="s">
        <v>3491</v>
      </c>
      <c r="F25" t="s">
        <v>1409</v>
      </c>
      <c r="G25" t="s">
        <v>1410</v>
      </c>
      <c r="H25" t="s">
        <v>3492</v>
      </c>
      <c r="I25">
        <v>9.52</v>
      </c>
    </row>
    <row r="26" spans="1:10" x14ac:dyDescent="0.25">
      <c r="A26" t="s">
        <v>596</v>
      </c>
      <c r="B26" s="1">
        <v>41473</v>
      </c>
      <c r="C26" t="s">
        <v>3679</v>
      </c>
      <c r="D26">
        <v>2</v>
      </c>
      <c r="E26" t="s">
        <v>3680</v>
      </c>
      <c r="F26" t="s">
        <v>1789</v>
      </c>
      <c r="G26" t="s">
        <v>1401</v>
      </c>
      <c r="H26" t="s">
        <v>3681</v>
      </c>
      <c r="J26">
        <v>20.32</v>
      </c>
    </row>
    <row r="27" spans="1:10" x14ac:dyDescent="0.25">
      <c r="A27" t="s">
        <v>307</v>
      </c>
      <c r="B27" s="1">
        <v>41485</v>
      </c>
      <c r="C27" t="s">
        <v>3253</v>
      </c>
      <c r="D27">
        <v>1</v>
      </c>
      <c r="E27" t="s">
        <v>3254</v>
      </c>
      <c r="F27" t="s">
        <v>1775</v>
      </c>
      <c r="G27" t="s">
        <v>1410</v>
      </c>
      <c r="H27" t="s">
        <v>3255</v>
      </c>
      <c r="J27" s="2">
        <v>2279.0700000000002</v>
      </c>
    </row>
    <row r="28" spans="1:10" x14ac:dyDescent="0.25">
      <c r="A28" t="s">
        <v>1822</v>
      </c>
      <c r="B28" s="1">
        <v>41473</v>
      </c>
      <c r="C28" t="s">
        <v>3664</v>
      </c>
      <c r="D28">
        <v>1</v>
      </c>
      <c r="E28" t="s">
        <v>3665</v>
      </c>
      <c r="F28" t="s">
        <v>1789</v>
      </c>
      <c r="G28" t="s">
        <v>1401</v>
      </c>
      <c r="H28" t="s">
        <v>2257</v>
      </c>
      <c r="J28">
        <v>135.32</v>
      </c>
    </row>
    <row r="29" spans="1:10" x14ac:dyDescent="0.25">
      <c r="A29" t="s">
        <v>40</v>
      </c>
      <c r="B29" s="1">
        <v>41456</v>
      </c>
      <c r="C29" t="s">
        <v>2581</v>
      </c>
      <c r="D29">
        <v>1</v>
      </c>
      <c r="E29" t="s">
        <v>3018</v>
      </c>
      <c r="F29" t="s">
        <v>1409</v>
      </c>
      <c r="G29" t="s">
        <v>1410</v>
      </c>
      <c r="H29" t="s">
        <v>1414</v>
      </c>
      <c r="J29" s="2">
        <v>41586.03</v>
      </c>
    </row>
    <row r="30" spans="1:10" x14ac:dyDescent="0.25">
      <c r="A30" t="s">
        <v>290</v>
      </c>
      <c r="B30" s="1">
        <v>41485</v>
      </c>
      <c r="C30" t="s">
        <v>3227</v>
      </c>
      <c r="D30">
        <v>1</v>
      </c>
      <c r="E30" t="s">
        <v>3250</v>
      </c>
      <c r="F30" t="s">
        <v>1360</v>
      </c>
      <c r="G30" t="s">
        <v>1361</v>
      </c>
      <c r="H30" t="s">
        <v>3251</v>
      </c>
      <c r="I30" s="2">
        <v>31895.19</v>
      </c>
    </row>
    <row r="31" spans="1:10" x14ac:dyDescent="0.25">
      <c r="A31" t="s">
        <v>1306</v>
      </c>
      <c r="B31" s="1">
        <v>41482</v>
      </c>
      <c r="C31" t="s">
        <v>3742</v>
      </c>
      <c r="D31">
        <v>1</v>
      </c>
      <c r="E31" t="s">
        <v>3743</v>
      </c>
      <c r="F31" t="s">
        <v>1789</v>
      </c>
      <c r="G31" t="s">
        <v>1401</v>
      </c>
      <c r="H31" t="s">
        <v>3744</v>
      </c>
      <c r="I31" s="2">
        <v>1824</v>
      </c>
    </row>
    <row r="32" spans="1:10" x14ac:dyDescent="0.25">
      <c r="A32" t="s">
        <v>3567</v>
      </c>
      <c r="B32" s="1">
        <v>41486</v>
      </c>
      <c r="C32">
        <v>8777</v>
      </c>
      <c r="D32">
        <v>1</v>
      </c>
      <c r="E32" t="s">
        <v>3568</v>
      </c>
      <c r="F32" t="s">
        <v>1409</v>
      </c>
      <c r="G32" t="s">
        <v>1410</v>
      </c>
      <c r="H32" t="s">
        <v>3569</v>
      </c>
      <c r="I32">
        <v>252.27</v>
      </c>
    </row>
    <row r="33" spans="1:10" x14ac:dyDescent="0.25">
      <c r="A33" t="s">
        <v>3572</v>
      </c>
      <c r="B33" s="1">
        <v>41486</v>
      </c>
      <c r="C33">
        <v>8784</v>
      </c>
      <c r="D33">
        <v>1</v>
      </c>
      <c r="E33" t="s">
        <v>3573</v>
      </c>
      <c r="F33" t="s">
        <v>1409</v>
      </c>
      <c r="G33" t="s">
        <v>1410</v>
      </c>
      <c r="H33" t="s">
        <v>3569</v>
      </c>
      <c r="I33">
        <v>53.82</v>
      </c>
    </row>
    <row r="34" spans="1:10" x14ac:dyDescent="0.25">
      <c r="A34" t="s">
        <v>817</v>
      </c>
      <c r="B34" s="1">
        <v>41468</v>
      </c>
      <c r="C34" t="s">
        <v>1491</v>
      </c>
      <c r="D34">
        <v>1</v>
      </c>
      <c r="E34" t="s">
        <v>3027</v>
      </c>
      <c r="F34" t="s">
        <v>1383</v>
      </c>
      <c r="G34" t="s">
        <v>1361</v>
      </c>
      <c r="H34" t="s">
        <v>1944</v>
      </c>
      <c r="J34" s="2">
        <v>44440.29</v>
      </c>
    </row>
    <row r="35" spans="1:10" x14ac:dyDescent="0.25">
      <c r="A35" t="s">
        <v>1008</v>
      </c>
      <c r="B35" s="1">
        <v>41484</v>
      </c>
      <c r="C35" t="s">
        <v>3247</v>
      </c>
      <c r="D35">
        <v>1</v>
      </c>
      <c r="E35" t="s">
        <v>3248</v>
      </c>
      <c r="F35" t="s">
        <v>1360</v>
      </c>
      <c r="G35" t="s">
        <v>1361</v>
      </c>
      <c r="H35" t="s">
        <v>1433</v>
      </c>
      <c r="I35" s="2">
        <v>28896.42</v>
      </c>
    </row>
    <row r="36" spans="1:10" x14ac:dyDescent="0.25">
      <c r="A36" t="s">
        <v>1733</v>
      </c>
      <c r="B36" s="1">
        <v>41486</v>
      </c>
      <c r="C36" t="s">
        <v>3272</v>
      </c>
      <c r="D36">
        <v>1</v>
      </c>
      <c r="E36" t="s">
        <v>3273</v>
      </c>
      <c r="F36" t="s">
        <v>1360</v>
      </c>
      <c r="G36" t="s">
        <v>1361</v>
      </c>
      <c r="H36" t="s">
        <v>3274</v>
      </c>
      <c r="I36" s="2">
        <v>35461.67</v>
      </c>
    </row>
    <row r="37" spans="1:10" x14ac:dyDescent="0.25">
      <c r="A37" t="s">
        <v>2994</v>
      </c>
      <c r="B37" s="1">
        <v>41461</v>
      </c>
      <c r="C37" t="s">
        <v>2995</v>
      </c>
      <c r="D37">
        <v>1</v>
      </c>
      <c r="E37" t="s">
        <v>2996</v>
      </c>
      <c r="F37" t="s">
        <v>1360</v>
      </c>
      <c r="G37" t="s">
        <v>1361</v>
      </c>
      <c r="H37" t="s">
        <v>2997</v>
      </c>
      <c r="I37" s="2">
        <v>25808.33</v>
      </c>
    </row>
    <row r="38" spans="1:10" x14ac:dyDescent="0.25">
      <c r="A38" t="s">
        <v>3028</v>
      </c>
      <c r="B38" s="1">
        <v>41468</v>
      </c>
      <c r="C38" t="s">
        <v>1491</v>
      </c>
      <c r="D38">
        <v>1</v>
      </c>
      <c r="E38" t="s">
        <v>3029</v>
      </c>
      <c r="F38" t="s">
        <v>1360</v>
      </c>
      <c r="G38" t="s">
        <v>1361</v>
      </c>
      <c r="H38" t="s">
        <v>3030</v>
      </c>
      <c r="I38" s="2">
        <v>52882.03</v>
      </c>
    </row>
    <row r="39" spans="1:10" x14ac:dyDescent="0.25">
      <c r="A39" t="s">
        <v>3006</v>
      </c>
      <c r="B39" s="1">
        <v>41463</v>
      </c>
      <c r="C39" t="s">
        <v>3007</v>
      </c>
      <c r="D39">
        <v>1</v>
      </c>
      <c r="E39" t="s">
        <v>3008</v>
      </c>
      <c r="F39" t="s">
        <v>1360</v>
      </c>
      <c r="G39" t="s">
        <v>1361</v>
      </c>
      <c r="H39" t="s">
        <v>3009</v>
      </c>
      <c r="I39" s="2">
        <v>46228.4</v>
      </c>
    </row>
    <row r="40" spans="1:10" x14ac:dyDescent="0.25">
      <c r="A40" t="s">
        <v>3114</v>
      </c>
      <c r="B40" s="1">
        <v>41473</v>
      </c>
      <c r="C40" t="s">
        <v>3115</v>
      </c>
      <c r="D40">
        <v>1</v>
      </c>
      <c r="E40" t="s">
        <v>3116</v>
      </c>
      <c r="F40" t="s">
        <v>1360</v>
      </c>
      <c r="G40" t="s">
        <v>1361</v>
      </c>
      <c r="H40" t="s">
        <v>3117</v>
      </c>
      <c r="I40" s="2">
        <v>34039.57</v>
      </c>
    </row>
    <row r="41" spans="1:10" x14ac:dyDescent="0.25">
      <c r="A41" t="s">
        <v>3212</v>
      </c>
      <c r="B41" s="1">
        <v>41480</v>
      </c>
      <c r="C41" t="s">
        <v>3213</v>
      </c>
      <c r="D41">
        <v>1</v>
      </c>
      <c r="E41" t="s">
        <v>3214</v>
      </c>
      <c r="F41" t="s">
        <v>1360</v>
      </c>
      <c r="G41" t="s">
        <v>1361</v>
      </c>
      <c r="H41" t="s">
        <v>3215</v>
      </c>
      <c r="I41" s="2">
        <v>51576.13</v>
      </c>
    </row>
    <row r="42" spans="1:10" x14ac:dyDescent="0.25">
      <c r="A42" t="s">
        <v>512</v>
      </c>
      <c r="B42" s="1">
        <v>41466</v>
      </c>
      <c r="C42" t="s">
        <v>3617</v>
      </c>
      <c r="D42">
        <v>2</v>
      </c>
      <c r="E42" t="s">
        <v>3618</v>
      </c>
      <c r="F42" t="s">
        <v>1789</v>
      </c>
      <c r="G42" t="s">
        <v>1401</v>
      </c>
      <c r="H42" t="s">
        <v>553</v>
      </c>
      <c r="I42">
        <v>302.07</v>
      </c>
    </row>
    <row r="43" spans="1:10" x14ac:dyDescent="0.25">
      <c r="A43" t="s">
        <v>3780</v>
      </c>
      <c r="B43" s="1">
        <v>41479</v>
      </c>
      <c r="C43" t="s">
        <v>3781</v>
      </c>
      <c r="D43">
        <v>1</v>
      </c>
      <c r="E43" t="s">
        <v>3782</v>
      </c>
      <c r="F43" t="s">
        <v>1779</v>
      </c>
      <c r="G43" t="s">
        <v>1410</v>
      </c>
      <c r="H43" t="s">
        <v>3783</v>
      </c>
      <c r="I43" s="2">
        <v>13793.1</v>
      </c>
    </row>
    <row r="44" spans="1:10" x14ac:dyDescent="0.25">
      <c r="A44" t="s">
        <v>3333</v>
      </c>
      <c r="B44" s="1">
        <v>41478</v>
      </c>
      <c r="C44" t="s">
        <v>3334</v>
      </c>
      <c r="D44">
        <v>1</v>
      </c>
      <c r="E44" t="s">
        <v>3335</v>
      </c>
      <c r="F44" t="s">
        <v>1409</v>
      </c>
      <c r="G44" t="s">
        <v>1410</v>
      </c>
      <c r="H44" t="s">
        <v>3336</v>
      </c>
      <c r="I44">
        <v>98.98</v>
      </c>
    </row>
    <row r="45" spans="1:10" x14ac:dyDescent="0.25">
      <c r="A45" t="s">
        <v>3337</v>
      </c>
      <c r="B45" s="1">
        <v>41479</v>
      </c>
      <c r="C45" t="s">
        <v>3338</v>
      </c>
      <c r="D45">
        <v>1</v>
      </c>
      <c r="E45" t="s">
        <v>3339</v>
      </c>
      <c r="F45" t="s">
        <v>1409</v>
      </c>
      <c r="G45" t="s">
        <v>1410</v>
      </c>
      <c r="H45" t="s">
        <v>3336</v>
      </c>
      <c r="I45">
        <v>119.93</v>
      </c>
    </row>
    <row r="46" spans="1:10" x14ac:dyDescent="0.25">
      <c r="A46" t="s">
        <v>3344</v>
      </c>
      <c r="B46" s="1">
        <v>41479</v>
      </c>
      <c r="C46" t="s">
        <v>3345</v>
      </c>
      <c r="D46">
        <v>1</v>
      </c>
      <c r="E46" t="s">
        <v>3346</v>
      </c>
      <c r="F46" t="s">
        <v>1409</v>
      </c>
      <c r="G46" t="s">
        <v>1410</v>
      </c>
      <c r="H46" t="s">
        <v>3336</v>
      </c>
      <c r="I46" s="8">
        <v>105.53</v>
      </c>
    </row>
    <row r="47" spans="1:10" x14ac:dyDescent="0.25">
      <c r="A47" t="s">
        <v>3362</v>
      </c>
      <c r="B47" s="1">
        <v>41480</v>
      </c>
      <c r="C47" t="s">
        <v>3363</v>
      </c>
      <c r="D47">
        <v>1</v>
      </c>
      <c r="E47" t="s">
        <v>3364</v>
      </c>
      <c r="F47" t="s">
        <v>1409</v>
      </c>
      <c r="G47" t="s">
        <v>1410</v>
      </c>
      <c r="H47" t="s">
        <v>3336</v>
      </c>
      <c r="I47">
        <v>119.93</v>
      </c>
    </row>
    <row r="48" spans="1:10" x14ac:dyDescent="0.25">
      <c r="A48" t="s">
        <v>563</v>
      </c>
      <c r="B48" s="1">
        <v>41472</v>
      </c>
      <c r="C48" t="s">
        <v>3643</v>
      </c>
      <c r="D48">
        <v>1</v>
      </c>
      <c r="E48" t="s">
        <v>3644</v>
      </c>
      <c r="F48" t="s">
        <v>1779</v>
      </c>
      <c r="G48" t="s">
        <v>1401</v>
      </c>
      <c r="H48" t="s">
        <v>1243</v>
      </c>
      <c r="I48" s="2">
        <v>3365.1</v>
      </c>
    </row>
    <row r="49" spans="1:9" x14ac:dyDescent="0.25">
      <c r="A49" t="s">
        <v>3309</v>
      </c>
      <c r="B49" s="1">
        <v>41486</v>
      </c>
      <c r="C49" t="s">
        <v>281</v>
      </c>
      <c r="D49">
        <v>1</v>
      </c>
      <c r="E49" t="s">
        <v>3310</v>
      </c>
      <c r="F49" t="s">
        <v>1409</v>
      </c>
      <c r="G49" t="s">
        <v>1410</v>
      </c>
      <c r="H49" t="s">
        <v>3311</v>
      </c>
      <c r="I49">
        <v>105.7</v>
      </c>
    </row>
    <row r="50" spans="1:9" x14ac:dyDescent="0.25">
      <c r="A50" t="s">
        <v>3288</v>
      </c>
      <c r="B50" s="1">
        <v>41486</v>
      </c>
      <c r="C50" t="s">
        <v>281</v>
      </c>
      <c r="D50">
        <v>1</v>
      </c>
      <c r="E50" t="s">
        <v>3289</v>
      </c>
      <c r="F50" t="s">
        <v>1409</v>
      </c>
      <c r="G50" t="s">
        <v>1410</v>
      </c>
      <c r="H50" t="s">
        <v>3290</v>
      </c>
      <c r="I50" s="2">
        <v>1280.98</v>
      </c>
    </row>
    <row r="51" spans="1:9" x14ac:dyDescent="0.25">
      <c r="A51" t="s">
        <v>3300</v>
      </c>
      <c r="B51" s="1">
        <v>41486</v>
      </c>
      <c r="C51" t="s">
        <v>281</v>
      </c>
      <c r="D51">
        <v>1</v>
      </c>
      <c r="E51" t="s">
        <v>3301</v>
      </c>
      <c r="F51" t="s">
        <v>1409</v>
      </c>
      <c r="G51" t="s">
        <v>1410</v>
      </c>
      <c r="H51" t="s">
        <v>3302</v>
      </c>
      <c r="I51">
        <v>67.680000000000007</v>
      </c>
    </row>
    <row r="52" spans="1:9" x14ac:dyDescent="0.25">
      <c r="A52" t="s">
        <v>3291</v>
      </c>
      <c r="B52" s="1">
        <v>41486</v>
      </c>
      <c r="C52" t="s">
        <v>281</v>
      </c>
      <c r="D52">
        <v>1</v>
      </c>
      <c r="E52" t="s">
        <v>3292</v>
      </c>
      <c r="F52" t="s">
        <v>1409</v>
      </c>
      <c r="G52" t="s">
        <v>1410</v>
      </c>
      <c r="H52" t="s">
        <v>3293</v>
      </c>
      <c r="I52">
        <v>76.16</v>
      </c>
    </row>
    <row r="53" spans="1:9" x14ac:dyDescent="0.25">
      <c r="A53" t="s">
        <v>3303</v>
      </c>
      <c r="B53" s="1">
        <v>41486</v>
      </c>
      <c r="C53" t="s">
        <v>281</v>
      </c>
      <c r="D53">
        <v>1</v>
      </c>
      <c r="E53" t="s">
        <v>3304</v>
      </c>
      <c r="F53" t="s">
        <v>1409</v>
      </c>
      <c r="G53" t="s">
        <v>1410</v>
      </c>
      <c r="H53" t="s">
        <v>3305</v>
      </c>
      <c r="I53">
        <v>20.16</v>
      </c>
    </row>
    <row r="54" spans="1:9" x14ac:dyDescent="0.25">
      <c r="A54" t="s">
        <v>3297</v>
      </c>
      <c r="B54" s="1">
        <v>41486</v>
      </c>
      <c r="C54" t="s">
        <v>281</v>
      </c>
      <c r="D54">
        <v>1</v>
      </c>
      <c r="E54" t="s">
        <v>3298</v>
      </c>
      <c r="F54" t="s">
        <v>1409</v>
      </c>
      <c r="G54" t="s">
        <v>1410</v>
      </c>
      <c r="H54" t="s">
        <v>3299</v>
      </c>
      <c r="I54">
        <v>69.599999999999994</v>
      </c>
    </row>
    <row r="55" spans="1:9" x14ac:dyDescent="0.25">
      <c r="A55" t="s">
        <v>3294</v>
      </c>
      <c r="B55" s="1">
        <v>41486</v>
      </c>
      <c r="C55" t="s">
        <v>281</v>
      </c>
      <c r="D55">
        <v>1</v>
      </c>
      <c r="E55" t="s">
        <v>3295</v>
      </c>
      <c r="F55" t="s">
        <v>1409</v>
      </c>
      <c r="G55" t="s">
        <v>1410</v>
      </c>
      <c r="H55" t="s">
        <v>3296</v>
      </c>
      <c r="I55">
        <v>45.6</v>
      </c>
    </row>
    <row r="56" spans="1:9" x14ac:dyDescent="0.25">
      <c r="A56" t="s">
        <v>2046</v>
      </c>
      <c r="B56" s="1">
        <v>41478</v>
      </c>
      <c r="C56" t="s">
        <v>3170</v>
      </c>
      <c r="D56">
        <v>1</v>
      </c>
      <c r="E56" t="s">
        <v>3171</v>
      </c>
      <c r="F56" t="s">
        <v>1400</v>
      </c>
      <c r="G56" t="s">
        <v>1401</v>
      </c>
      <c r="H56" t="s">
        <v>3172</v>
      </c>
      <c r="I56">
        <v>668.8</v>
      </c>
    </row>
    <row r="57" spans="1:9" x14ac:dyDescent="0.25">
      <c r="A57" t="s">
        <v>3565</v>
      </c>
      <c r="B57" s="1">
        <v>41486</v>
      </c>
      <c r="C57">
        <v>8776</v>
      </c>
      <c r="D57">
        <v>1</v>
      </c>
      <c r="E57" t="s">
        <v>3566</v>
      </c>
      <c r="F57" t="s">
        <v>1409</v>
      </c>
      <c r="G57" t="s">
        <v>1410</v>
      </c>
      <c r="H57" t="s">
        <v>342</v>
      </c>
      <c r="I57">
        <v>163.06</v>
      </c>
    </row>
    <row r="58" spans="1:9" x14ac:dyDescent="0.25">
      <c r="A58" t="s">
        <v>1174</v>
      </c>
      <c r="B58" s="1">
        <v>41457</v>
      </c>
      <c r="C58" t="s">
        <v>3607</v>
      </c>
      <c r="D58">
        <v>1</v>
      </c>
      <c r="E58" t="s">
        <v>3608</v>
      </c>
      <c r="F58" t="s">
        <v>1779</v>
      </c>
      <c r="G58" t="s">
        <v>1410</v>
      </c>
      <c r="H58" t="s">
        <v>472</v>
      </c>
      <c r="I58" s="2">
        <v>10400</v>
      </c>
    </row>
    <row r="59" spans="1:9" x14ac:dyDescent="0.25">
      <c r="A59" t="s">
        <v>479</v>
      </c>
      <c r="B59" s="1">
        <v>41457</v>
      </c>
      <c r="C59" t="s">
        <v>3609</v>
      </c>
      <c r="D59">
        <v>1</v>
      </c>
      <c r="E59" t="s">
        <v>3610</v>
      </c>
      <c r="F59" t="s">
        <v>1779</v>
      </c>
      <c r="G59" t="s">
        <v>1410</v>
      </c>
      <c r="H59" t="s">
        <v>472</v>
      </c>
      <c r="I59" s="2">
        <v>2868.96</v>
      </c>
    </row>
    <row r="60" spans="1:9" x14ac:dyDescent="0.25">
      <c r="A60" t="s">
        <v>1780</v>
      </c>
      <c r="B60" s="1">
        <v>41461</v>
      </c>
      <c r="C60" t="s">
        <v>3611</v>
      </c>
      <c r="D60">
        <v>1</v>
      </c>
      <c r="E60" t="s">
        <v>3612</v>
      </c>
      <c r="F60" t="s">
        <v>1779</v>
      </c>
      <c r="G60" t="s">
        <v>1401</v>
      </c>
      <c r="H60" t="s">
        <v>472</v>
      </c>
      <c r="I60" s="2">
        <v>15269.37</v>
      </c>
    </row>
    <row r="61" spans="1:9" x14ac:dyDescent="0.25">
      <c r="A61" t="s">
        <v>1189</v>
      </c>
      <c r="B61" s="1">
        <v>41464</v>
      </c>
      <c r="C61" t="s">
        <v>3613</v>
      </c>
      <c r="D61">
        <v>1</v>
      </c>
      <c r="E61" t="s">
        <v>3614</v>
      </c>
      <c r="F61" t="s">
        <v>1779</v>
      </c>
      <c r="G61" t="s">
        <v>1401</v>
      </c>
      <c r="H61" t="s">
        <v>472</v>
      </c>
      <c r="I61" s="2">
        <v>1567.04</v>
      </c>
    </row>
    <row r="62" spans="1:9" x14ac:dyDescent="0.25">
      <c r="A62" t="s">
        <v>557</v>
      </c>
      <c r="B62" s="1">
        <v>41472</v>
      </c>
      <c r="C62" t="s">
        <v>3639</v>
      </c>
      <c r="D62">
        <v>1</v>
      </c>
      <c r="E62" t="s">
        <v>3640</v>
      </c>
      <c r="F62" t="s">
        <v>1779</v>
      </c>
      <c r="G62" t="s">
        <v>1401</v>
      </c>
      <c r="H62" t="s">
        <v>472</v>
      </c>
      <c r="I62" s="2">
        <v>9759</v>
      </c>
    </row>
    <row r="63" spans="1:9" x14ac:dyDescent="0.25">
      <c r="A63" t="s">
        <v>560</v>
      </c>
      <c r="B63" s="1">
        <v>41472</v>
      </c>
      <c r="C63" t="s">
        <v>3641</v>
      </c>
      <c r="D63">
        <v>1</v>
      </c>
      <c r="E63" t="s">
        <v>3642</v>
      </c>
      <c r="F63" t="s">
        <v>1779</v>
      </c>
      <c r="G63" t="s">
        <v>1401</v>
      </c>
      <c r="H63" t="s">
        <v>472</v>
      </c>
      <c r="I63" s="2">
        <v>54607.19</v>
      </c>
    </row>
    <row r="64" spans="1:9" x14ac:dyDescent="0.25">
      <c r="A64" t="s">
        <v>1221</v>
      </c>
      <c r="B64" s="1">
        <v>41472</v>
      </c>
      <c r="C64" t="s">
        <v>3650</v>
      </c>
      <c r="D64">
        <v>1</v>
      </c>
      <c r="E64" t="s">
        <v>3651</v>
      </c>
      <c r="F64" t="s">
        <v>1779</v>
      </c>
      <c r="G64" t="s">
        <v>1401</v>
      </c>
      <c r="H64" t="s">
        <v>472</v>
      </c>
      <c r="I64" s="2">
        <v>9968.56</v>
      </c>
    </row>
    <row r="65" spans="1:9" x14ac:dyDescent="0.25">
      <c r="A65" t="s">
        <v>574</v>
      </c>
      <c r="B65" s="1">
        <v>41472</v>
      </c>
      <c r="C65" t="s">
        <v>3652</v>
      </c>
      <c r="D65">
        <v>1</v>
      </c>
      <c r="E65" t="s">
        <v>3653</v>
      </c>
      <c r="F65" t="s">
        <v>1779</v>
      </c>
      <c r="G65" t="s">
        <v>1401</v>
      </c>
      <c r="H65" t="s">
        <v>472</v>
      </c>
      <c r="I65">
        <v>233.74</v>
      </c>
    </row>
    <row r="66" spans="1:9" x14ac:dyDescent="0.25">
      <c r="A66" t="s">
        <v>1230</v>
      </c>
      <c r="B66" s="1">
        <v>41472</v>
      </c>
      <c r="C66" t="s">
        <v>3654</v>
      </c>
      <c r="D66">
        <v>1</v>
      </c>
      <c r="E66" t="s">
        <v>3655</v>
      </c>
      <c r="F66" t="s">
        <v>1779</v>
      </c>
      <c r="G66" t="s">
        <v>1401</v>
      </c>
      <c r="H66" t="s">
        <v>472</v>
      </c>
      <c r="I66" s="2">
        <v>1410.54</v>
      </c>
    </row>
    <row r="67" spans="1:9" x14ac:dyDescent="0.25">
      <c r="A67" t="s">
        <v>1836</v>
      </c>
      <c r="B67" s="1">
        <v>41474</v>
      </c>
      <c r="C67" t="s">
        <v>3684</v>
      </c>
      <c r="D67">
        <v>1</v>
      </c>
      <c r="E67" t="s">
        <v>3685</v>
      </c>
      <c r="F67" t="s">
        <v>1779</v>
      </c>
      <c r="G67" t="s">
        <v>1401</v>
      </c>
      <c r="H67" t="s">
        <v>472</v>
      </c>
      <c r="I67" s="2">
        <v>11317.76</v>
      </c>
    </row>
    <row r="68" spans="1:9" x14ac:dyDescent="0.25">
      <c r="A68" t="s">
        <v>1292</v>
      </c>
      <c r="B68" s="1">
        <v>41481</v>
      </c>
      <c r="C68" t="s">
        <v>3726</v>
      </c>
      <c r="D68">
        <v>1</v>
      </c>
      <c r="E68" t="s">
        <v>3727</v>
      </c>
      <c r="F68" t="s">
        <v>1779</v>
      </c>
      <c r="G68" t="s">
        <v>1401</v>
      </c>
      <c r="H68" t="s">
        <v>472</v>
      </c>
      <c r="I68" s="2">
        <v>19421.330000000002</v>
      </c>
    </row>
    <row r="69" spans="1:9" x14ac:dyDescent="0.25">
      <c r="A69" t="s">
        <v>718</v>
      </c>
      <c r="B69" s="1">
        <v>41485</v>
      </c>
      <c r="C69" t="s">
        <v>3750</v>
      </c>
      <c r="D69">
        <v>1</v>
      </c>
      <c r="E69" t="s">
        <v>3751</v>
      </c>
      <c r="F69" t="s">
        <v>1779</v>
      </c>
      <c r="G69" t="s">
        <v>1401</v>
      </c>
      <c r="H69" t="s">
        <v>472</v>
      </c>
      <c r="I69">
        <v>300.69</v>
      </c>
    </row>
    <row r="70" spans="1:9" x14ac:dyDescent="0.25">
      <c r="A70" t="s">
        <v>1894</v>
      </c>
      <c r="B70" s="1">
        <v>41485</v>
      </c>
      <c r="C70" t="s">
        <v>3752</v>
      </c>
      <c r="D70">
        <v>1</v>
      </c>
      <c r="E70" t="s">
        <v>3753</v>
      </c>
      <c r="F70" t="s">
        <v>1779</v>
      </c>
      <c r="G70" t="s">
        <v>1401</v>
      </c>
      <c r="H70" t="s">
        <v>472</v>
      </c>
      <c r="I70" s="2">
        <v>24232.45</v>
      </c>
    </row>
    <row r="71" spans="1:9" x14ac:dyDescent="0.25">
      <c r="A71" t="s">
        <v>1912</v>
      </c>
      <c r="B71" s="1">
        <v>41486</v>
      </c>
      <c r="C71" t="s">
        <v>3772</v>
      </c>
      <c r="D71">
        <v>1</v>
      </c>
      <c r="E71" t="s">
        <v>3773</v>
      </c>
      <c r="F71" t="s">
        <v>1789</v>
      </c>
      <c r="G71" t="s">
        <v>1410</v>
      </c>
      <c r="H71" t="s">
        <v>472</v>
      </c>
      <c r="I71">
        <v>914.28</v>
      </c>
    </row>
    <row r="72" spans="1:9" x14ac:dyDescent="0.25">
      <c r="A72" t="s">
        <v>652</v>
      </c>
      <c r="B72" s="1">
        <v>41477</v>
      </c>
      <c r="C72" t="s">
        <v>3696</v>
      </c>
      <c r="D72">
        <v>1</v>
      </c>
      <c r="E72" t="s">
        <v>3697</v>
      </c>
      <c r="F72" t="s">
        <v>1789</v>
      </c>
      <c r="G72" t="s">
        <v>1401</v>
      </c>
      <c r="H72" t="s">
        <v>684</v>
      </c>
      <c r="I72">
        <v>60.48</v>
      </c>
    </row>
    <row r="73" spans="1:9" x14ac:dyDescent="0.25">
      <c r="A73" t="s">
        <v>3515</v>
      </c>
      <c r="B73" s="1">
        <v>41485</v>
      </c>
      <c r="C73">
        <v>8736</v>
      </c>
      <c r="D73">
        <v>1</v>
      </c>
      <c r="E73" t="s">
        <v>3516</v>
      </c>
      <c r="F73" t="s">
        <v>1409</v>
      </c>
      <c r="G73" t="s">
        <v>1410</v>
      </c>
      <c r="H73" t="s">
        <v>344</v>
      </c>
      <c r="I73">
        <v>7.39</v>
      </c>
    </row>
    <row r="74" spans="1:9" x14ac:dyDescent="0.25">
      <c r="A74" t="s">
        <v>576</v>
      </c>
      <c r="B74" s="1">
        <v>41473</v>
      </c>
      <c r="C74" t="s">
        <v>3660</v>
      </c>
      <c r="D74">
        <v>1</v>
      </c>
      <c r="E74" t="s">
        <v>3661</v>
      </c>
      <c r="F74" t="s">
        <v>1789</v>
      </c>
      <c r="G74" t="s">
        <v>1401</v>
      </c>
      <c r="H74" t="s">
        <v>2348</v>
      </c>
      <c r="I74">
        <v>274.24</v>
      </c>
    </row>
    <row r="75" spans="1:9" x14ac:dyDescent="0.25">
      <c r="A75" t="s">
        <v>3139</v>
      </c>
      <c r="B75" s="1">
        <v>41474</v>
      </c>
      <c r="C75" t="s">
        <v>3140</v>
      </c>
      <c r="D75">
        <v>1</v>
      </c>
      <c r="E75" t="s">
        <v>3141</v>
      </c>
      <c r="F75" t="s">
        <v>1360</v>
      </c>
      <c r="G75" t="s">
        <v>1361</v>
      </c>
      <c r="H75" t="s">
        <v>3142</v>
      </c>
      <c r="I75" s="2">
        <v>34039.57</v>
      </c>
    </row>
    <row r="76" spans="1:9" x14ac:dyDescent="0.25">
      <c r="A76" t="s">
        <v>3143</v>
      </c>
      <c r="B76" s="1">
        <v>41474</v>
      </c>
      <c r="C76" t="s">
        <v>3144</v>
      </c>
      <c r="D76">
        <v>1</v>
      </c>
      <c r="E76" t="s">
        <v>3145</v>
      </c>
      <c r="F76" t="s">
        <v>1360</v>
      </c>
      <c r="G76" t="s">
        <v>1361</v>
      </c>
      <c r="H76" t="s">
        <v>3142</v>
      </c>
      <c r="I76" s="2">
        <v>34039.57</v>
      </c>
    </row>
    <row r="77" spans="1:9" x14ac:dyDescent="0.25">
      <c r="A77" t="s">
        <v>3146</v>
      </c>
      <c r="B77" s="1">
        <v>41474</v>
      </c>
      <c r="C77" t="s">
        <v>3147</v>
      </c>
      <c r="D77">
        <v>1</v>
      </c>
      <c r="E77" t="s">
        <v>3148</v>
      </c>
      <c r="F77" t="s">
        <v>1360</v>
      </c>
      <c r="G77" t="s">
        <v>1361</v>
      </c>
      <c r="H77" t="s">
        <v>3142</v>
      </c>
      <c r="I77" s="2">
        <v>34039.57</v>
      </c>
    </row>
    <row r="78" spans="1:9" x14ac:dyDescent="0.25">
      <c r="A78" t="s">
        <v>3044</v>
      </c>
      <c r="B78" s="1">
        <v>41470</v>
      </c>
      <c r="C78" t="s">
        <v>3045</v>
      </c>
      <c r="D78">
        <v>1</v>
      </c>
      <c r="E78" t="s">
        <v>3046</v>
      </c>
      <c r="F78" t="s">
        <v>1360</v>
      </c>
      <c r="G78" t="s">
        <v>1361</v>
      </c>
      <c r="H78" t="s">
        <v>3047</v>
      </c>
      <c r="I78" s="2">
        <v>34039.57</v>
      </c>
    </row>
    <row r="79" spans="1:9" x14ac:dyDescent="0.25">
      <c r="A79" t="s">
        <v>3472</v>
      </c>
      <c r="B79" s="1">
        <v>41484</v>
      </c>
      <c r="C79">
        <v>8706</v>
      </c>
      <c r="D79">
        <v>1</v>
      </c>
      <c r="E79" t="s">
        <v>3473</v>
      </c>
      <c r="F79" t="s">
        <v>1409</v>
      </c>
      <c r="G79" t="s">
        <v>1410</v>
      </c>
      <c r="H79" t="s">
        <v>3474</v>
      </c>
      <c r="I79">
        <v>160</v>
      </c>
    </row>
    <row r="80" spans="1:9" x14ac:dyDescent="0.25">
      <c r="A80" t="s">
        <v>579</v>
      </c>
      <c r="B80" s="1">
        <v>41473</v>
      </c>
      <c r="C80" t="s">
        <v>3668</v>
      </c>
      <c r="D80">
        <v>1</v>
      </c>
      <c r="E80" t="s">
        <v>3669</v>
      </c>
      <c r="F80" t="s">
        <v>1789</v>
      </c>
      <c r="G80" t="s">
        <v>1401</v>
      </c>
      <c r="H80" t="s">
        <v>511</v>
      </c>
      <c r="I80" s="2">
        <v>1537.6</v>
      </c>
    </row>
    <row r="81" spans="1:9" x14ac:dyDescent="0.25">
      <c r="A81" t="s">
        <v>1927</v>
      </c>
      <c r="B81" s="1">
        <v>41486</v>
      </c>
      <c r="C81" t="s">
        <v>3784</v>
      </c>
      <c r="D81">
        <v>1</v>
      </c>
      <c r="E81" t="s">
        <v>3785</v>
      </c>
      <c r="F81" t="s">
        <v>1789</v>
      </c>
      <c r="G81" t="s">
        <v>1410</v>
      </c>
      <c r="H81" t="s">
        <v>511</v>
      </c>
      <c r="I81" s="2">
        <v>5506.03</v>
      </c>
    </row>
    <row r="82" spans="1:9" x14ac:dyDescent="0.25">
      <c r="A82" t="s">
        <v>581</v>
      </c>
      <c r="B82" s="1">
        <v>41473</v>
      </c>
      <c r="C82" t="s">
        <v>3670</v>
      </c>
      <c r="D82">
        <v>1</v>
      </c>
      <c r="E82" t="s">
        <v>3671</v>
      </c>
      <c r="F82" t="s">
        <v>1789</v>
      </c>
      <c r="G82" t="s">
        <v>1401</v>
      </c>
      <c r="H82" t="s">
        <v>619</v>
      </c>
      <c r="I82">
        <v>321.44</v>
      </c>
    </row>
    <row r="83" spans="1:9" x14ac:dyDescent="0.25">
      <c r="A83" t="s">
        <v>1258</v>
      </c>
      <c r="B83" s="1">
        <v>41477</v>
      </c>
      <c r="C83" t="s">
        <v>3688</v>
      </c>
      <c r="D83">
        <v>1</v>
      </c>
      <c r="E83" t="s">
        <v>3689</v>
      </c>
      <c r="F83" t="s">
        <v>1789</v>
      </c>
      <c r="G83" t="s">
        <v>1401</v>
      </c>
      <c r="H83" t="s">
        <v>619</v>
      </c>
      <c r="I83">
        <v>244</v>
      </c>
    </row>
    <row r="84" spans="1:9" x14ac:dyDescent="0.25">
      <c r="A84" t="s">
        <v>1299</v>
      </c>
      <c r="B84" s="1">
        <v>41482</v>
      </c>
      <c r="C84" t="s">
        <v>3733</v>
      </c>
      <c r="D84">
        <v>1</v>
      </c>
      <c r="E84" t="s">
        <v>3734</v>
      </c>
      <c r="F84" t="s">
        <v>1789</v>
      </c>
      <c r="G84" t="s">
        <v>1401</v>
      </c>
      <c r="H84" t="s">
        <v>619</v>
      </c>
      <c r="I84">
        <v>185.92</v>
      </c>
    </row>
    <row r="85" spans="1:9" x14ac:dyDescent="0.25">
      <c r="A85" t="s">
        <v>3554</v>
      </c>
      <c r="B85" s="1">
        <v>41486</v>
      </c>
      <c r="C85">
        <v>8768</v>
      </c>
      <c r="D85">
        <v>1</v>
      </c>
      <c r="E85" t="s">
        <v>3555</v>
      </c>
      <c r="F85" t="s">
        <v>1409</v>
      </c>
      <c r="G85" t="s">
        <v>1410</v>
      </c>
      <c r="H85" t="s">
        <v>3556</v>
      </c>
      <c r="I85">
        <v>13.82</v>
      </c>
    </row>
    <row r="86" spans="1:9" x14ac:dyDescent="0.25">
      <c r="A86" t="s">
        <v>3528</v>
      </c>
      <c r="B86" s="1">
        <v>41485</v>
      </c>
      <c r="C86">
        <v>8748</v>
      </c>
      <c r="D86">
        <v>1</v>
      </c>
      <c r="E86" t="s">
        <v>3529</v>
      </c>
      <c r="F86" t="s">
        <v>1409</v>
      </c>
      <c r="G86" t="s">
        <v>1410</v>
      </c>
      <c r="H86" t="s">
        <v>350</v>
      </c>
      <c r="I86">
        <v>32.28</v>
      </c>
    </row>
    <row r="87" spans="1:9" x14ac:dyDescent="0.25">
      <c r="A87" t="s">
        <v>3600</v>
      </c>
      <c r="B87" s="1">
        <v>41485</v>
      </c>
      <c r="C87" t="s">
        <v>3601</v>
      </c>
      <c r="D87">
        <v>1</v>
      </c>
      <c r="E87" t="s">
        <v>3602</v>
      </c>
      <c r="F87" t="s">
        <v>1409</v>
      </c>
      <c r="G87" t="s">
        <v>1410</v>
      </c>
      <c r="H87" t="s">
        <v>350</v>
      </c>
      <c r="I87">
        <v>15.31</v>
      </c>
    </row>
    <row r="88" spans="1:9" x14ac:dyDescent="0.25">
      <c r="A88" t="s">
        <v>3347</v>
      </c>
      <c r="B88" s="1">
        <v>41479</v>
      </c>
      <c r="C88" t="s">
        <v>3348</v>
      </c>
      <c r="D88">
        <v>1</v>
      </c>
      <c r="E88" t="s">
        <v>3349</v>
      </c>
      <c r="F88" t="s">
        <v>1409</v>
      </c>
      <c r="G88" t="s">
        <v>1410</v>
      </c>
      <c r="H88" t="s">
        <v>3350</v>
      </c>
      <c r="I88">
        <v>24.12</v>
      </c>
    </row>
    <row r="89" spans="1:9" x14ac:dyDescent="0.25">
      <c r="A89" t="s">
        <v>3432</v>
      </c>
      <c r="B89" s="1">
        <v>41484</v>
      </c>
      <c r="C89" t="s">
        <v>3433</v>
      </c>
      <c r="D89">
        <v>1</v>
      </c>
      <c r="E89" t="s">
        <v>3434</v>
      </c>
      <c r="F89" t="s">
        <v>1409</v>
      </c>
      <c r="G89" t="s">
        <v>1410</v>
      </c>
      <c r="H89" t="s">
        <v>3350</v>
      </c>
      <c r="I89">
        <v>24.12</v>
      </c>
    </row>
    <row r="90" spans="1:9" x14ac:dyDescent="0.25">
      <c r="A90" t="s">
        <v>3439</v>
      </c>
      <c r="B90" s="1">
        <v>41484</v>
      </c>
      <c r="C90" t="s">
        <v>3440</v>
      </c>
      <c r="D90">
        <v>1</v>
      </c>
      <c r="E90" t="s">
        <v>3441</v>
      </c>
      <c r="F90" t="s">
        <v>1409</v>
      </c>
      <c r="G90" t="s">
        <v>1410</v>
      </c>
      <c r="H90" t="s">
        <v>3350</v>
      </c>
      <c r="I90">
        <v>24.12</v>
      </c>
    </row>
    <row r="91" spans="1:9" x14ac:dyDescent="0.25">
      <c r="A91" t="s">
        <v>1941</v>
      </c>
      <c r="B91" s="1">
        <v>41486</v>
      </c>
      <c r="C91" t="s">
        <v>3795</v>
      </c>
      <c r="D91">
        <v>1</v>
      </c>
      <c r="E91" t="s">
        <v>3796</v>
      </c>
      <c r="F91" t="s">
        <v>1779</v>
      </c>
      <c r="G91" t="s">
        <v>1410</v>
      </c>
      <c r="H91" t="s">
        <v>3797</v>
      </c>
      <c r="I91" s="2">
        <v>3350.07</v>
      </c>
    </row>
    <row r="92" spans="1:9" x14ac:dyDescent="0.25">
      <c r="A92" t="s">
        <v>669</v>
      </c>
      <c r="B92" s="1">
        <v>41478</v>
      </c>
      <c r="C92" t="s">
        <v>3702</v>
      </c>
      <c r="D92">
        <v>1</v>
      </c>
      <c r="E92" t="s">
        <v>3703</v>
      </c>
      <c r="F92" t="s">
        <v>1779</v>
      </c>
      <c r="G92" t="s">
        <v>1401</v>
      </c>
      <c r="H92" t="s">
        <v>483</v>
      </c>
      <c r="I92">
        <v>504</v>
      </c>
    </row>
    <row r="93" spans="1:9" x14ac:dyDescent="0.25">
      <c r="A93" t="s">
        <v>3588</v>
      </c>
      <c r="B93" s="1">
        <v>41477</v>
      </c>
      <c r="C93" t="s">
        <v>3589</v>
      </c>
      <c r="D93">
        <v>1</v>
      </c>
      <c r="E93" t="s">
        <v>3590</v>
      </c>
      <c r="F93" t="s">
        <v>1409</v>
      </c>
      <c r="G93" t="s">
        <v>1410</v>
      </c>
      <c r="H93" t="s">
        <v>3591</v>
      </c>
      <c r="I93">
        <v>34.479999999999997</v>
      </c>
    </row>
    <row r="94" spans="1:9" x14ac:dyDescent="0.25">
      <c r="A94" t="s">
        <v>3592</v>
      </c>
      <c r="B94" s="1">
        <v>41479</v>
      </c>
      <c r="C94" t="s">
        <v>3593</v>
      </c>
      <c r="D94">
        <v>1</v>
      </c>
      <c r="E94" t="s">
        <v>3594</v>
      </c>
      <c r="F94" t="s">
        <v>1409</v>
      </c>
      <c r="G94" t="s">
        <v>1410</v>
      </c>
      <c r="H94" t="s">
        <v>3595</v>
      </c>
      <c r="I94">
        <v>34.479999999999997</v>
      </c>
    </row>
    <row r="95" spans="1:9" x14ac:dyDescent="0.25">
      <c r="A95" t="s">
        <v>3596</v>
      </c>
      <c r="B95" s="1">
        <v>41485</v>
      </c>
      <c r="C95" t="s">
        <v>3597</v>
      </c>
      <c r="D95">
        <v>1</v>
      </c>
      <c r="E95" t="s">
        <v>3598</v>
      </c>
      <c r="F95" t="s">
        <v>1409</v>
      </c>
      <c r="G95" t="s">
        <v>1410</v>
      </c>
      <c r="H95" t="s">
        <v>3599</v>
      </c>
      <c r="I95">
        <v>34.479999999999997</v>
      </c>
    </row>
    <row r="96" spans="1:9" x14ac:dyDescent="0.25">
      <c r="A96" t="s">
        <v>3498</v>
      </c>
      <c r="B96" s="1">
        <v>41485</v>
      </c>
      <c r="C96">
        <v>8722</v>
      </c>
      <c r="D96">
        <v>1</v>
      </c>
      <c r="E96" t="s">
        <v>3499</v>
      </c>
      <c r="F96" t="s">
        <v>1409</v>
      </c>
      <c r="G96" t="s">
        <v>1410</v>
      </c>
      <c r="H96" t="s">
        <v>2674</v>
      </c>
      <c r="I96">
        <v>11.86</v>
      </c>
    </row>
    <row r="97" spans="1:9" x14ac:dyDescent="0.25">
      <c r="A97" t="s">
        <v>3603</v>
      </c>
      <c r="B97" s="1">
        <v>41485</v>
      </c>
      <c r="C97" t="s">
        <v>3604</v>
      </c>
      <c r="D97">
        <v>1</v>
      </c>
      <c r="E97" t="s">
        <v>3605</v>
      </c>
      <c r="F97" t="s">
        <v>1409</v>
      </c>
      <c r="G97" t="s">
        <v>1410</v>
      </c>
      <c r="H97" t="s">
        <v>328</v>
      </c>
      <c r="I97">
        <v>12.29</v>
      </c>
    </row>
    <row r="98" spans="1:9" x14ac:dyDescent="0.25">
      <c r="A98" t="s">
        <v>3806</v>
      </c>
      <c r="B98" s="1">
        <v>41470</v>
      </c>
      <c r="C98" t="s">
        <v>3807</v>
      </c>
      <c r="D98">
        <v>1</v>
      </c>
      <c r="E98" t="s">
        <v>3808</v>
      </c>
      <c r="F98" t="s">
        <v>2382</v>
      </c>
      <c r="G98" t="s">
        <v>2044</v>
      </c>
      <c r="H98" t="s">
        <v>3809</v>
      </c>
      <c r="I98">
        <v>78.28</v>
      </c>
    </row>
    <row r="99" spans="1:9" x14ac:dyDescent="0.25">
      <c r="A99" t="s">
        <v>3810</v>
      </c>
      <c r="B99" s="1">
        <v>41470</v>
      </c>
      <c r="C99" t="s">
        <v>3811</v>
      </c>
      <c r="D99">
        <v>1</v>
      </c>
      <c r="E99" t="s">
        <v>3812</v>
      </c>
      <c r="F99" t="s">
        <v>2382</v>
      </c>
      <c r="G99" t="s">
        <v>2044</v>
      </c>
      <c r="H99" t="s">
        <v>3809</v>
      </c>
      <c r="I99">
        <v>68.3</v>
      </c>
    </row>
    <row r="100" spans="1:9" x14ac:dyDescent="0.25">
      <c r="A100" t="s">
        <v>3813</v>
      </c>
      <c r="B100" s="1">
        <v>41479</v>
      </c>
      <c r="C100" t="s">
        <v>3814</v>
      </c>
      <c r="D100">
        <v>1</v>
      </c>
      <c r="E100" t="s">
        <v>3815</v>
      </c>
      <c r="F100" t="s">
        <v>2382</v>
      </c>
      <c r="G100" t="s">
        <v>2044</v>
      </c>
      <c r="H100" t="s">
        <v>3816</v>
      </c>
      <c r="I100">
        <v>65.95</v>
      </c>
    </row>
    <row r="101" spans="1:9" x14ac:dyDescent="0.25">
      <c r="A101" t="s">
        <v>3802</v>
      </c>
      <c r="B101" s="1">
        <v>41470</v>
      </c>
      <c r="C101" t="s">
        <v>3803</v>
      </c>
      <c r="D101">
        <v>1</v>
      </c>
      <c r="E101" t="s">
        <v>3804</v>
      </c>
      <c r="F101" t="s">
        <v>2382</v>
      </c>
      <c r="G101" t="s">
        <v>2044</v>
      </c>
      <c r="H101" t="s">
        <v>3805</v>
      </c>
      <c r="I101">
        <v>200.5</v>
      </c>
    </row>
    <row r="102" spans="1:9" x14ac:dyDescent="0.25">
      <c r="A102" t="s">
        <v>3410</v>
      </c>
      <c r="B102" s="1">
        <v>41484</v>
      </c>
      <c r="C102">
        <v>8696</v>
      </c>
      <c r="D102">
        <v>1</v>
      </c>
      <c r="E102" t="s">
        <v>3411</v>
      </c>
      <c r="F102" t="s">
        <v>1409</v>
      </c>
      <c r="G102" t="s">
        <v>1410</v>
      </c>
      <c r="H102" t="s">
        <v>3412</v>
      </c>
      <c r="I102">
        <v>14.08</v>
      </c>
    </row>
    <row r="103" spans="1:9" x14ac:dyDescent="0.25">
      <c r="A103" t="s">
        <v>3468</v>
      </c>
      <c r="B103" s="1">
        <v>41484</v>
      </c>
      <c r="C103" t="s">
        <v>3469</v>
      </c>
      <c r="D103">
        <v>1</v>
      </c>
      <c r="E103" t="s">
        <v>3470</v>
      </c>
      <c r="F103" t="s">
        <v>1409</v>
      </c>
      <c r="G103" t="s">
        <v>1410</v>
      </c>
      <c r="H103" t="s">
        <v>3471</v>
      </c>
      <c r="I103">
        <v>109.79</v>
      </c>
    </row>
    <row r="104" spans="1:9" x14ac:dyDescent="0.25">
      <c r="A104" t="s">
        <v>3385</v>
      </c>
      <c r="B104" s="1">
        <v>41480</v>
      </c>
      <c r="C104">
        <v>8676</v>
      </c>
      <c r="D104">
        <v>1</v>
      </c>
      <c r="E104" t="s">
        <v>3386</v>
      </c>
      <c r="F104" t="s">
        <v>1409</v>
      </c>
      <c r="G104" t="s">
        <v>1410</v>
      </c>
      <c r="H104" t="s">
        <v>3387</v>
      </c>
      <c r="I104">
        <v>72.760000000000005</v>
      </c>
    </row>
    <row r="105" spans="1:9" x14ac:dyDescent="0.25">
      <c r="A105" t="s">
        <v>3157</v>
      </c>
      <c r="B105" s="1">
        <v>41477</v>
      </c>
      <c r="C105" t="s">
        <v>3158</v>
      </c>
      <c r="D105">
        <v>1</v>
      </c>
      <c r="E105" t="s">
        <v>3159</v>
      </c>
      <c r="F105" t="s">
        <v>1360</v>
      </c>
      <c r="G105" t="s">
        <v>1361</v>
      </c>
      <c r="H105" t="s">
        <v>3160</v>
      </c>
      <c r="I105" s="2">
        <v>34039.57</v>
      </c>
    </row>
    <row r="106" spans="1:9" x14ac:dyDescent="0.25">
      <c r="A106" t="s">
        <v>3089</v>
      </c>
      <c r="B106" s="1">
        <v>41473</v>
      </c>
      <c r="C106" t="s">
        <v>3090</v>
      </c>
      <c r="D106">
        <v>1</v>
      </c>
      <c r="E106" t="s">
        <v>3091</v>
      </c>
      <c r="F106" t="s">
        <v>1360</v>
      </c>
      <c r="G106" t="s">
        <v>1361</v>
      </c>
      <c r="H106" t="s">
        <v>3092</v>
      </c>
      <c r="I106" s="2">
        <v>34039.57</v>
      </c>
    </row>
    <row r="107" spans="1:9" x14ac:dyDescent="0.25">
      <c r="A107" t="s">
        <v>3010</v>
      </c>
      <c r="B107" s="1">
        <v>41463</v>
      </c>
      <c r="C107" t="s">
        <v>3011</v>
      </c>
      <c r="D107">
        <v>1</v>
      </c>
      <c r="E107" t="s">
        <v>3012</v>
      </c>
      <c r="F107" t="s">
        <v>1360</v>
      </c>
      <c r="G107" t="s">
        <v>1361</v>
      </c>
      <c r="H107" t="s">
        <v>3013</v>
      </c>
      <c r="I107" s="2">
        <v>34039.57</v>
      </c>
    </row>
    <row r="108" spans="1:9" x14ac:dyDescent="0.25">
      <c r="A108" t="s">
        <v>3513</v>
      </c>
      <c r="B108" s="1">
        <v>41485</v>
      </c>
      <c r="C108">
        <v>8735</v>
      </c>
      <c r="D108">
        <v>1</v>
      </c>
      <c r="E108" t="s">
        <v>3514</v>
      </c>
      <c r="F108" t="s">
        <v>1409</v>
      </c>
      <c r="G108" t="s">
        <v>1410</v>
      </c>
      <c r="H108" t="s">
        <v>393</v>
      </c>
      <c r="I108">
        <v>10.88</v>
      </c>
    </row>
    <row r="109" spans="1:9" x14ac:dyDescent="0.25">
      <c r="A109" t="s">
        <v>3542</v>
      </c>
      <c r="B109" s="1">
        <v>41486</v>
      </c>
      <c r="C109">
        <v>8754</v>
      </c>
      <c r="D109">
        <v>1</v>
      </c>
      <c r="E109" t="s">
        <v>3543</v>
      </c>
      <c r="F109" t="s">
        <v>1409</v>
      </c>
      <c r="G109" t="s">
        <v>1410</v>
      </c>
      <c r="H109" t="s">
        <v>393</v>
      </c>
      <c r="I109">
        <v>5.33</v>
      </c>
    </row>
    <row r="110" spans="1:9" x14ac:dyDescent="0.25">
      <c r="A110" t="s">
        <v>3563</v>
      </c>
      <c r="B110" s="1">
        <v>41486</v>
      </c>
      <c r="C110">
        <v>8775</v>
      </c>
      <c r="D110">
        <v>1</v>
      </c>
      <c r="E110" t="s">
        <v>3564</v>
      </c>
      <c r="F110" t="s">
        <v>1409</v>
      </c>
      <c r="G110" t="s">
        <v>1410</v>
      </c>
      <c r="H110" t="s">
        <v>393</v>
      </c>
      <c r="I110">
        <v>7.9</v>
      </c>
    </row>
    <row r="111" spans="1:9" x14ac:dyDescent="0.25">
      <c r="A111" t="s">
        <v>674</v>
      </c>
      <c r="B111" s="1">
        <v>41479</v>
      </c>
      <c r="C111" t="s">
        <v>3720</v>
      </c>
      <c r="D111">
        <v>1</v>
      </c>
      <c r="E111" t="s">
        <v>3721</v>
      </c>
      <c r="F111" t="s">
        <v>1779</v>
      </c>
      <c r="G111" t="s">
        <v>1401</v>
      </c>
      <c r="H111" t="s">
        <v>502</v>
      </c>
      <c r="I111" s="2">
        <v>1660.7</v>
      </c>
    </row>
    <row r="112" spans="1:9" x14ac:dyDescent="0.25">
      <c r="A112" t="s">
        <v>3745</v>
      </c>
      <c r="B112" s="1">
        <v>41485</v>
      </c>
      <c r="C112" t="s">
        <v>3746</v>
      </c>
      <c r="D112">
        <v>1</v>
      </c>
      <c r="E112" t="s">
        <v>3747</v>
      </c>
      <c r="F112" t="s">
        <v>1779</v>
      </c>
      <c r="G112" t="s">
        <v>1401</v>
      </c>
      <c r="H112" t="s">
        <v>502</v>
      </c>
      <c r="I112" s="2">
        <v>1660.7</v>
      </c>
    </row>
    <row r="113" spans="1:9" x14ac:dyDescent="0.25">
      <c r="A113" t="s">
        <v>1929</v>
      </c>
      <c r="B113" s="1">
        <v>41486</v>
      </c>
      <c r="C113" t="s">
        <v>3786</v>
      </c>
      <c r="D113">
        <v>1</v>
      </c>
      <c r="E113" t="s">
        <v>3787</v>
      </c>
      <c r="F113" t="s">
        <v>1779</v>
      </c>
      <c r="G113" t="s">
        <v>1410</v>
      </c>
      <c r="H113" t="s">
        <v>475</v>
      </c>
      <c r="I113">
        <v>101.45</v>
      </c>
    </row>
    <row r="114" spans="1:9" x14ac:dyDescent="0.25">
      <c r="A114" t="s">
        <v>3392</v>
      </c>
      <c r="B114" s="1">
        <v>41480</v>
      </c>
      <c r="C114" t="s">
        <v>3393</v>
      </c>
      <c r="D114">
        <v>1</v>
      </c>
      <c r="E114" t="s">
        <v>3394</v>
      </c>
      <c r="F114" t="s">
        <v>1409</v>
      </c>
      <c r="G114" t="s">
        <v>1410</v>
      </c>
      <c r="H114" t="s">
        <v>3395</v>
      </c>
      <c r="I114">
        <v>86.72</v>
      </c>
    </row>
    <row r="115" spans="1:9" x14ac:dyDescent="0.25">
      <c r="A115" t="s">
        <v>2983</v>
      </c>
      <c r="B115" s="1">
        <v>41460</v>
      </c>
      <c r="C115" t="s">
        <v>2984</v>
      </c>
      <c r="D115">
        <v>1</v>
      </c>
      <c r="E115" t="s">
        <v>2985</v>
      </c>
      <c r="F115" t="s">
        <v>1360</v>
      </c>
      <c r="G115" t="s">
        <v>1361</v>
      </c>
      <c r="H115" t="s">
        <v>2986</v>
      </c>
      <c r="I115" s="2">
        <v>52882.03</v>
      </c>
    </row>
    <row r="116" spans="1:9" x14ac:dyDescent="0.25">
      <c r="A116" t="s">
        <v>3024</v>
      </c>
      <c r="B116" s="1">
        <v>41465</v>
      </c>
      <c r="C116" t="s">
        <v>3025</v>
      </c>
      <c r="D116">
        <v>1</v>
      </c>
      <c r="E116" t="s">
        <v>3026</v>
      </c>
      <c r="F116" t="s">
        <v>1360</v>
      </c>
      <c r="G116" t="s">
        <v>1361</v>
      </c>
      <c r="H116" t="s">
        <v>2986</v>
      </c>
      <c r="I116" s="2">
        <v>25808.33</v>
      </c>
    </row>
    <row r="117" spans="1:9" x14ac:dyDescent="0.25">
      <c r="A117" t="s">
        <v>527</v>
      </c>
      <c r="B117" s="1">
        <v>41466</v>
      </c>
      <c r="C117" t="s">
        <v>3635</v>
      </c>
      <c r="D117">
        <v>2</v>
      </c>
      <c r="E117" t="s">
        <v>3636</v>
      </c>
      <c r="F117" t="s">
        <v>1789</v>
      </c>
      <c r="G117" t="s">
        <v>1401</v>
      </c>
      <c r="H117" t="s">
        <v>1909</v>
      </c>
      <c r="I117" s="2">
        <v>1599.2</v>
      </c>
    </row>
    <row r="118" spans="1:9" x14ac:dyDescent="0.25">
      <c r="A118" t="s">
        <v>523</v>
      </c>
      <c r="B118" s="1">
        <v>41466</v>
      </c>
      <c r="C118" t="s">
        <v>3629</v>
      </c>
      <c r="D118">
        <v>1</v>
      </c>
      <c r="E118" t="s">
        <v>3630</v>
      </c>
      <c r="F118" t="s">
        <v>1789</v>
      </c>
      <c r="G118" t="s">
        <v>1401</v>
      </c>
      <c r="H118" t="s">
        <v>1214</v>
      </c>
      <c r="I118">
        <v>158.08000000000001</v>
      </c>
    </row>
    <row r="119" spans="1:9" x14ac:dyDescent="0.25">
      <c r="A119" t="s">
        <v>1238</v>
      </c>
      <c r="B119" s="1">
        <v>41473</v>
      </c>
      <c r="C119" t="s">
        <v>3662</v>
      </c>
      <c r="D119">
        <v>1</v>
      </c>
      <c r="E119" t="s">
        <v>3663</v>
      </c>
      <c r="F119" t="s">
        <v>1789</v>
      </c>
      <c r="G119" t="s">
        <v>1401</v>
      </c>
      <c r="H119" t="s">
        <v>1214</v>
      </c>
      <c r="I119">
        <v>320.77</v>
      </c>
    </row>
    <row r="120" spans="1:9" x14ac:dyDescent="0.25">
      <c r="A120" t="s">
        <v>2290</v>
      </c>
      <c r="B120" s="1">
        <v>41477</v>
      </c>
      <c r="C120" t="s">
        <v>3692</v>
      </c>
      <c r="D120">
        <v>1</v>
      </c>
      <c r="E120" t="s">
        <v>3693</v>
      </c>
      <c r="F120" t="s">
        <v>1789</v>
      </c>
      <c r="G120" t="s">
        <v>1401</v>
      </c>
      <c r="H120" t="s">
        <v>1214</v>
      </c>
      <c r="I120">
        <v>86.4</v>
      </c>
    </row>
    <row r="121" spans="1:9" x14ac:dyDescent="0.25">
      <c r="A121" t="s">
        <v>740</v>
      </c>
      <c r="B121" s="1">
        <v>41486</v>
      </c>
      <c r="C121" t="s">
        <v>3760</v>
      </c>
      <c r="D121">
        <v>1</v>
      </c>
      <c r="E121" t="s">
        <v>3761</v>
      </c>
      <c r="F121" t="s">
        <v>1789</v>
      </c>
      <c r="G121" t="s">
        <v>1410</v>
      </c>
      <c r="H121" t="s">
        <v>1214</v>
      </c>
      <c r="I121">
        <v>30.08</v>
      </c>
    </row>
    <row r="122" spans="1:9" x14ac:dyDescent="0.25">
      <c r="A122" t="s">
        <v>3421</v>
      </c>
      <c r="B122" s="1">
        <v>41484</v>
      </c>
      <c r="C122" t="s">
        <v>3422</v>
      </c>
      <c r="D122">
        <v>1</v>
      </c>
      <c r="E122" t="s">
        <v>3423</v>
      </c>
      <c r="F122" t="s">
        <v>1409</v>
      </c>
      <c r="G122" t="s">
        <v>1410</v>
      </c>
      <c r="H122" t="s">
        <v>3424</v>
      </c>
      <c r="I122">
        <v>73.290000000000006</v>
      </c>
    </row>
    <row r="123" spans="1:9" x14ac:dyDescent="0.25">
      <c r="A123" t="s">
        <v>3462</v>
      </c>
      <c r="B123" s="1">
        <v>41484</v>
      </c>
      <c r="C123" t="s">
        <v>3463</v>
      </c>
      <c r="D123">
        <v>1</v>
      </c>
      <c r="E123" t="s">
        <v>3464</v>
      </c>
      <c r="F123" t="s">
        <v>1409</v>
      </c>
      <c r="G123" t="s">
        <v>1410</v>
      </c>
      <c r="H123" t="s">
        <v>3424</v>
      </c>
      <c r="I123">
        <v>66.08</v>
      </c>
    </row>
    <row r="124" spans="1:9" x14ac:dyDescent="0.25">
      <c r="A124" t="s">
        <v>3097</v>
      </c>
      <c r="B124" s="1">
        <v>41473</v>
      </c>
      <c r="C124" t="s">
        <v>3098</v>
      </c>
      <c r="D124">
        <v>1</v>
      </c>
      <c r="E124" t="s">
        <v>3099</v>
      </c>
      <c r="F124" t="s">
        <v>1360</v>
      </c>
      <c r="G124" t="s">
        <v>1361</v>
      </c>
      <c r="H124" t="s">
        <v>3100</v>
      </c>
      <c r="I124" s="2">
        <v>34039.57</v>
      </c>
    </row>
    <row r="125" spans="1:9" x14ac:dyDescent="0.25">
      <c r="A125" t="s">
        <v>3101</v>
      </c>
      <c r="B125" s="1">
        <v>41473</v>
      </c>
      <c r="C125" t="s">
        <v>3102</v>
      </c>
      <c r="D125">
        <v>1</v>
      </c>
      <c r="E125" t="s">
        <v>3103</v>
      </c>
      <c r="F125" t="s">
        <v>1360</v>
      </c>
      <c r="G125" t="s">
        <v>1361</v>
      </c>
      <c r="H125" t="s">
        <v>3100</v>
      </c>
      <c r="I125" s="2">
        <v>34039.57</v>
      </c>
    </row>
    <row r="126" spans="1:9" x14ac:dyDescent="0.25">
      <c r="A126" t="s">
        <v>3104</v>
      </c>
      <c r="B126" s="1">
        <v>41473</v>
      </c>
      <c r="C126" t="s">
        <v>3105</v>
      </c>
      <c r="D126">
        <v>1</v>
      </c>
      <c r="E126" t="s">
        <v>3106</v>
      </c>
      <c r="F126" t="s">
        <v>1360</v>
      </c>
      <c r="G126" t="s">
        <v>1361</v>
      </c>
      <c r="H126" t="s">
        <v>3100</v>
      </c>
      <c r="I126" s="2">
        <v>34039.57</v>
      </c>
    </row>
    <row r="127" spans="1:9" x14ac:dyDescent="0.25">
      <c r="A127" t="s">
        <v>3446</v>
      </c>
      <c r="B127" s="1">
        <v>41484</v>
      </c>
      <c r="C127">
        <v>8702</v>
      </c>
      <c r="D127">
        <v>1</v>
      </c>
      <c r="E127" t="s">
        <v>3447</v>
      </c>
      <c r="F127" t="s">
        <v>1409</v>
      </c>
      <c r="G127" t="s">
        <v>1410</v>
      </c>
      <c r="H127" t="s">
        <v>3448</v>
      </c>
      <c r="I127">
        <v>72.78</v>
      </c>
    </row>
    <row r="128" spans="1:9" x14ac:dyDescent="0.25">
      <c r="A128" t="s">
        <v>3522</v>
      </c>
      <c r="B128" s="1">
        <v>41485</v>
      </c>
      <c r="C128">
        <v>8745</v>
      </c>
      <c r="D128">
        <v>1</v>
      </c>
      <c r="E128" t="s">
        <v>3523</v>
      </c>
      <c r="F128" t="s">
        <v>1409</v>
      </c>
      <c r="G128" t="s">
        <v>1410</v>
      </c>
      <c r="H128" t="s">
        <v>1624</v>
      </c>
      <c r="I128">
        <v>25.1</v>
      </c>
    </row>
    <row r="129" spans="1:10" x14ac:dyDescent="0.25">
      <c r="A129" t="s">
        <v>518</v>
      </c>
      <c r="B129" s="1">
        <v>41466</v>
      </c>
      <c r="C129" t="s">
        <v>3625</v>
      </c>
      <c r="D129">
        <v>1</v>
      </c>
      <c r="E129" t="s">
        <v>3626</v>
      </c>
      <c r="F129" t="s">
        <v>1789</v>
      </c>
      <c r="G129" t="s">
        <v>1401</v>
      </c>
      <c r="H129" t="s">
        <v>1225</v>
      </c>
      <c r="I129">
        <v>40.479999999999997</v>
      </c>
    </row>
    <row r="130" spans="1:10" x14ac:dyDescent="0.25">
      <c r="A130" t="s">
        <v>1792</v>
      </c>
      <c r="B130" s="1">
        <v>41466</v>
      </c>
      <c r="C130" t="s">
        <v>3623</v>
      </c>
      <c r="D130">
        <v>2</v>
      </c>
      <c r="E130" t="s">
        <v>3624</v>
      </c>
      <c r="F130" t="s">
        <v>1789</v>
      </c>
      <c r="G130" t="s">
        <v>1401</v>
      </c>
      <c r="H130" t="s">
        <v>559</v>
      </c>
      <c r="I130" s="2">
        <v>1503.53</v>
      </c>
    </row>
    <row r="131" spans="1:10" x14ac:dyDescent="0.25">
      <c r="A131" t="s">
        <v>1235</v>
      </c>
      <c r="B131" s="1">
        <v>41473</v>
      </c>
      <c r="C131" t="s">
        <v>3658</v>
      </c>
      <c r="D131">
        <v>2</v>
      </c>
      <c r="E131" t="s">
        <v>3659</v>
      </c>
      <c r="F131" t="s">
        <v>1789</v>
      </c>
      <c r="G131" t="s">
        <v>1401</v>
      </c>
      <c r="H131" t="s">
        <v>559</v>
      </c>
      <c r="I131" s="2">
        <v>1429.94</v>
      </c>
    </row>
    <row r="132" spans="1:10" x14ac:dyDescent="0.25">
      <c r="A132" t="s">
        <v>1301</v>
      </c>
      <c r="B132" s="1">
        <v>41482</v>
      </c>
      <c r="C132" t="s">
        <v>3735</v>
      </c>
      <c r="D132">
        <v>2</v>
      </c>
      <c r="E132" t="s">
        <v>3736</v>
      </c>
      <c r="F132" t="s">
        <v>1789</v>
      </c>
      <c r="G132" t="s">
        <v>1401</v>
      </c>
      <c r="H132" t="s">
        <v>559</v>
      </c>
      <c r="I132">
        <v>441.6</v>
      </c>
    </row>
    <row r="133" spans="1:10" x14ac:dyDescent="0.25">
      <c r="A133" t="s">
        <v>1341</v>
      </c>
      <c r="B133" s="1">
        <v>41486</v>
      </c>
      <c r="C133" t="s">
        <v>3762</v>
      </c>
      <c r="D133">
        <v>2</v>
      </c>
      <c r="E133" t="s">
        <v>3763</v>
      </c>
      <c r="F133" t="s">
        <v>1789</v>
      </c>
      <c r="G133" t="s">
        <v>1410</v>
      </c>
      <c r="H133" t="s">
        <v>559</v>
      </c>
      <c r="I133" s="2">
        <v>2681.64</v>
      </c>
    </row>
    <row r="134" spans="1:10" x14ac:dyDescent="0.25">
      <c r="A134" t="s">
        <v>3647</v>
      </c>
      <c r="B134" s="1">
        <v>41472</v>
      </c>
      <c r="C134" t="s">
        <v>3648</v>
      </c>
      <c r="D134">
        <v>1</v>
      </c>
      <c r="E134" t="s">
        <v>3649</v>
      </c>
      <c r="F134" t="s">
        <v>1779</v>
      </c>
      <c r="G134" t="s">
        <v>1401</v>
      </c>
      <c r="H134" t="s">
        <v>578</v>
      </c>
      <c r="I134" s="2">
        <v>4000</v>
      </c>
    </row>
    <row r="135" spans="1:10" x14ac:dyDescent="0.25">
      <c r="A135" t="s">
        <v>743</v>
      </c>
      <c r="B135" s="1">
        <v>41486</v>
      </c>
      <c r="C135" t="s">
        <v>3774</v>
      </c>
      <c r="D135">
        <v>1</v>
      </c>
      <c r="E135" t="s">
        <v>3775</v>
      </c>
      <c r="F135" t="s">
        <v>1789</v>
      </c>
      <c r="G135" t="s">
        <v>1410</v>
      </c>
      <c r="H135" t="s">
        <v>1805</v>
      </c>
      <c r="I135">
        <v>560</v>
      </c>
    </row>
    <row r="136" spans="1:10" x14ac:dyDescent="0.25">
      <c r="A136" t="s">
        <v>509</v>
      </c>
      <c r="B136" s="1">
        <v>41466</v>
      </c>
      <c r="C136" t="s">
        <v>3615</v>
      </c>
      <c r="D136">
        <v>2</v>
      </c>
      <c r="E136" t="s">
        <v>3616</v>
      </c>
      <c r="F136" t="s">
        <v>1789</v>
      </c>
      <c r="G136" t="s">
        <v>1401</v>
      </c>
      <c r="H136" t="s">
        <v>588</v>
      </c>
      <c r="I136">
        <v>127.68</v>
      </c>
    </row>
    <row r="137" spans="1:10" x14ac:dyDescent="0.25">
      <c r="A137" t="s">
        <v>594</v>
      </c>
      <c r="B137" s="1">
        <v>41473</v>
      </c>
      <c r="C137" t="s">
        <v>3679</v>
      </c>
      <c r="D137">
        <v>2</v>
      </c>
      <c r="E137" t="s">
        <v>3680</v>
      </c>
      <c r="F137" t="s">
        <v>1789</v>
      </c>
      <c r="G137" t="s">
        <v>1401</v>
      </c>
      <c r="H137" t="s">
        <v>588</v>
      </c>
      <c r="I137">
        <v>20.32</v>
      </c>
    </row>
    <row r="138" spans="1:10" x14ac:dyDescent="0.25">
      <c r="A138" t="s">
        <v>599</v>
      </c>
      <c r="B138" s="1">
        <v>41473</v>
      </c>
      <c r="C138" t="s">
        <v>3682</v>
      </c>
      <c r="D138">
        <v>2</v>
      </c>
      <c r="E138" t="s">
        <v>3683</v>
      </c>
      <c r="F138" t="s">
        <v>1789</v>
      </c>
      <c r="G138" t="s">
        <v>1401</v>
      </c>
      <c r="H138" t="s">
        <v>588</v>
      </c>
      <c r="I138">
        <v>206.08</v>
      </c>
    </row>
    <row r="139" spans="1:10" x14ac:dyDescent="0.25">
      <c r="A139" t="s">
        <v>1295</v>
      </c>
      <c r="B139" s="1">
        <v>41482</v>
      </c>
      <c r="C139" t="s">
        <v>3728</v>
      </c>
      <c r="D139">
        <v>2</v>
      </c>
      <c r="E139" t="s">
        <v>3729</v>
      </c>
      <c r="F139" t="s">
        <v>1789</v>
      </c>
      <c r="G139" t="s">
        <v>1401</v>
      </c>
      <c r="H139" t="s">
        <v>588</v>
      </c>
      <c r="I139">
        <v>141.12</v>
      </c>
    </row>
    <row r="140" spans="1:10" x14ac:dyDescent="0.25">
      <c r="A140" t="s">
        <v>3519</v>
      </c>
      <c r="B140" s="1">
        <v>41485</v>
      </c>
      <c r="C140">
        <v>8743</v>
      </c>
      <c r="D140">
        <v>1</v>
      </c>
      <c r="E140" t="s">
        <v>3520</v>
      </c>
      <c r="F140" t="s">
        <v>1409</v>
      </c>
      <c r="G140" t="s">
        <v>1410</v>
      </c>
      <c r="H140" t="s">
        <v>3521</v>
      </c>
      <c r="I140">
        <v>46.4</v>
      </c>
    </row>
    <row r="141" spans="1:10" x14ac:dyDescent="0.25">
      <c r="A141" t="s">
        <v>3544</v>
      </c>
      <c r="B141" s="1">
        <v>41486</v>
      </c>
      <c r="C141">
        <v>8758</v>
      </c>
      <c r="D141">
        <v>1</v>
      </c>
      <c r="E141" t="s">
        <v>3545</v>
      </c>
      <c r="F141" t="s">
        <v>1409</v>
      </c>
      <c r="G141" t="s">
        <v>1410</v>
      </c>
      <c r="H141" t="s">
        <v>1105</v>
      </c>
      <c r="I141">
        <v>68</v>
      </c>
    </row>
    <row r="142" spans="1:10" x14ac:dyDescent="0.25">
      <c r="A142" t="s">
        <v>3059</v>
      </c>
      <c r="B142" s="1">
        <v>41470</v>
      </c>
      <c r="C142" t="s">
        <v>2525</v>
      </c>
      <c r="D142">
        <v>1</v>
      </c>
      <c r="E142" t="s">
        <v>3060</v>
      </c>
      <c r="F142" t="s">
        <v>1383</v>
      </c>
      <c r="G142" t="s">
        <v>1361</v>
      </c>
      <c r="H142" t="s">
        <v>1968</v>
      </c>
      <c r="J142" s="2">
        <v>31895.19</v>
      </c>
    </row>
    <row r="143" spans="1:10" x14ac:dyDescent="0.25">
      <c r="A143" t="s">
        <v>3085</v>
      </c>
      <c r="B143" s="1">
        <v>41473</v>
      </c>
      <c r="C143" t="s">
        <v>2978</v>
      </c>
      <c r="D143">
        <v>1</v>
      </c>
      <c r="E143" t="s">
        <v>3086</v>
      </c>
      <c r="F143" t="s">
        <v>1409</v>
      </c>
      <c r="G143" t="s">
        <v>3087</v>
      </c>
      <c r="H143" t="s">
        <v>3088</v>
      </c>
      <c r="I143" s="2">
        <v>19310.349999999999</v>
      </c>
    </row>
    <row r="144" spans="1:10" x14ac:dyDescent="0.25">
      <c r="A144" t="s">
        <v>589</v>
      </c>
      <c r="B144" s="1">
        <v>41473</v>
      </c>
      <c r="C144" t="s">
        <v>3676</v>
      </c>
      <c r="D144">
        <v>1</v>
      </c>
      <c r="E144" t="s">
        <v>3677</v>
      </c>
      <c r="F144" t="s">
        <v>1789</v>
      </c>
      <c r="G144" t="s">
        <v>1401</v>
      </c>
      <c r="H144" t="s">
        <v>3678</v>
      </c>
      <c r="I144" s="2">
        <v>20275.86</v>
      </c>
    </row>
    <row r="145" spans="1:9" x14ac:dyDescent="0.25">
      <c r="A145" t="s">
        <v>1935</v>
      </c>
      <c r="B145" s="1">
        <v>41486</v>
      </c>
      <c r="C145" t="s">
        <v>3788</v>
      </c>
      <c r="D145">
        <v>1</v>
      </c>
      <c r="E145" t="s">
        <v>3789</v>
      </c>
      <c r="F145" t="s">
        <v>1789</v>
      </c>
      <c r="G145" t="s">
        <v>1410</v>
      </c>
      <c r="H145" t="s">
        <v>3678</v>
      </c>
      <c r="I145" s="2">
        <v>3448.28</v>
      </c>
    </row>
    <row r="146" spans="1:9" x14ac:dyDescent="0.25">
      <c r="A146" t="s">
        <v>3306</v>
      </c>
      <c r="B146" s="1">
        <v>41486</v>
      </c>
      <c r="C146" t="s">
        <v>281</v>
      </c>
      <c r="D146">
        <v>2</v>
      </c>
      <c r="E146" t="s">
        <v>3307</v>
      </c>
      <c r="F146" t="s">
        <v>1409</v>
      </c>
      <c r="G146" t="s">
        <v>1410</v>
      </c>
      <c r="H146" t="s">
        <v>3308</v>
      </c>
      <c r="I146" s="2">
        <v>4805.05</v>
      </c>
    </row>
    <row r="147" spans="1:9" x14ac:dyDescent="0.25">
      <c r="A147" t="s">
        <v>3316</v>
      </c>
      <c r="B147" s="1">
        <v>41486</v>
      </c>
      <c r="C147" t="s">
        <v>3317</v>
      </c>
      <c r="D147">
        <v>1</v>
      </c>
      <c r="E147" t="s">
        <v>3318</v>
      </c>
      <c r="F147" t="s">
        <v>1409</v>
      </c>
      <c r="G147" t="s">
        <v>1410</v>
      </c>
      <c r="H147" t="s">
        <v>3319</v>
      </c>
      <c r="I147">
        <v>90.37</v>
      </c>
    </row>
    <row r="148" spans="1:9" x14ac:dyDescent="0.25">
      <c r="A148" t="s">
        <v>3286</v>
      </c>
      <c r="B148" s="1">
        <v>41456</v>
      </c>
      <c r="C148" t="s">
        <v>3284</v>
      </c>
      <c r="D148">
        <v>1</v>
      </c>
      <c r="E148" t="s">
        <v>3287</v>
      </c>
      <c r="F148" t="s">
        <v>1552</v>
      </c>
      <c r="G148" t="s">
        <v>1410</v>
      </c>
      <c r="H148" t="s">
        <v>254</v>
      </c>
      <c r="I148" s="2">
        <v>17142.86</v>
      </c>
    </row>
    <row r="149" spans="1:9" x14ac:dyDescent="0.25">
      <c r="A149" t="s">
        <v>3283</v>
      </c>
      <c r="B149" s="1">
        <v>41456</v>
      </c>
      <c r="C149" t="s">
        <v>3284</v>
      </c>
      <c r="D149">
        <v>1</v>
      </c>
      <c r="E149" t="s">
        <v>3285</v>
      </c>
      <c r="F149" t="s">
        <v>1552</v>
      </c>
      <c r="G149" t="s">
        <v>1410</v>
      </c>
      <c r="H149" t="s">
        <v>257</v>
      </c>
      <c r="I149" s="2">
        <v>17142.86</v>
      </c>
    </row>
    <row r="150" spans="1:9" x14ac:dyDescent="0.25">
      <c r="A150" t="s">
        <v>1992</v>
      </c>
      <c r="B150" s="1">
        <v>41470</v>
      </c>
      <c r="C150" t="s">
        <v>3040</v>
      </c>
      <c r="D150">
        <v>1</v>
      </c>
      <c r="E150" t="s">
        <v>3041</v>
      </c>
      <c r="F150" t="s">
        <v>1506</v>
      </c>
      <c r="G150" t="s">
        <v>1410</v>
      </c>
      <c r="H150" t="s">
        <v>260</v>
      </c>
      <c r="I150" s="2">
        <v>3135.89</v>
      </c>
    </row>
    <row r="151" spans="1:9" x14ac:dyDescent="0.25">
      <c r="A151" t="s">
        <v>92</v>
      </c>
      <c r="B151" s="1">
        <v>41473</v>
      </c>
      <c r="C151" t="s">
        <v>3137</v>
      </c>
      <c r="D151">
        <v>1</v>
      </c>
      <c r="E151" t="s">
        <v>3138</v>
      </c>
      <c r="F151" t="s">
        <v>1506</v>
      </c>
      <c r="G151" t="s">
        <v>1410</v>
      </c>
      <c r="H151" t="s">
        <v>260</v>
      </c>
      <c r="I151" s="2">
        <v>2482.6999999999998</v>
      </c>
    </row>
    <row r="152" spans="1:9" x14ac:dyDescent="0.25">
      <c r="A152" t="s">
        <v>893</v>
      </c>
      <c r="B152" s="1">
        <v>41477</v>
      </c>
      <c r="C152" t="s">
        <v>3165</v>
      </c>
      <c r="D152">
        <v>1</v>
      </c>
      <c r="E152" t="s">
        <v>3166</v>
      </c>
      <c r="F152" t="s">
        <v>1506</v>
      </c>
      <c r="G152" t="s">
        <v>1410</v>
      </c>
      <c r="H152" t="s">
        <v>260</v>
      </c>
      <c r="I152">
        <v>571.38</v>
      </c>
    </row>
    <row r="153" spans="1:9" x14ac:dyDescent="0.25">
      <c r="A153" t="s">
        <v>3167</v>
      </c>
      <c r="B153" s="1">
        <v>41477</v>
      </c>
      <c r="C153" t="s">
        <v>3168</v>
      </c>
      <c r="D153">
        <v>1</v>
      </c>
      <c r="E153" t="s">
        <v>3169</v>
      </c>
      <c r="F153" t="s">
        <v>1506</v>
      </c>
      <c r="G153" t="s">
        <v>1410</v>
      </c>
      <c r="H153" t="s">
        <v>260</v>
      </c>
      <c r="I153">
        <v>254.02</v>
      </c>
    </row>
    <row r="154" spans="1:9" x14ac:dyDescent="0.25">
      <c r="A154" t="s">
        <v>1106</v>
      </c>
      <c r="B154" s="1">
        <v>41485</v>
      </c>
      <c r="C154" t="s">
        <v>3253</v>
      </c>
      <c r="D154">
        <v>1</v>
      </c>
      <c r="E154" t="s">
        <v>3254</v>
      </c>
      <c r="F154" t="s">
        <v>1775</v>
      </c>
      <c r="G154" t="s">
        <v>1410</v>
      </c>
      <c r="H154" t="s">
        <v>260</v>
      </c>
      <c r="I154" s="2">
        <v>2279.0700000000002</v>
      </c>
    </row>
    <row r="155" spans="1:9" x14ac:dyDescent="0.25">
      <c r="A155" t="s">
        <v>1111</v>
      </c>
      <c r="B155" s="1">
        <v>41485</v>
      </c>
      <c r="C155" t="s">
        <v>3253</v>
      </c>
      <c r="D155">
        <v>1</v>
      </c>
      <c r="E155" t="s">
        <v>3256</v>
      </c>
      <c r="F155" t="s">
        <v>1775</v>
      </c>
      <c r="G155" t="s">
        <v>1410</v>
      </c>
      <c r="H155" t="s">
        <v>260</v>
      </c>
      <c r="I155" s="2">
        <v>2279.0700000000002</v>
      </c>
    </row>
    <row r="156" spans="1:9" x14ac:dyDescent="0.25">
      <c r="A156" t="s">
        <v>583</v>
      </c>
      <c r="B156" s="1">
        <v>41473</v>
      </c>
      <c r="C156" t="s">
        <v>3672</v>
      </c>
      <c r="D156">
        <v>1</v>
      </c>
      <c r="E156" t="s">
        <v>3673</v>
      </c>
      <c r="F156" t="s">
        <v>1789</v>
      </c>
      <c r="G156" t="s">
        <v>1401</v>
      </c>
      <c r="H156" t="s">
        <v>556</v>
      </c>
      <c r="I156">
        <v>32.69</v>
      </c>
    </row>
    <row r="157" spans="1:9" x14ac:dyDescent="0.25">
      <c r="A157" t="s">
        <v>1347</v>
      </c>
      <c r="B157" s="1">
        <v>41486</v>
      </c>
      <c r="C157" t="s">
        <v>3770</v>
      </c>
      <c r="D157">
        <v>1</v>
      </c>
      <c r="E157" t="s">
        <v>3771</v>
      </c>
      <c r="F157" t="s">
        <v>1789</v>
      </c>
      <c r="G157" t="s">
        <v>1410</v>
      </c>
      <c r="H157" t="s">
        <v>556</v>
      </c>
      <c r="I157">
        <v>340.04</v>
      </c>
    </row>
    <row r="158" spans="1:9" x14ac:dyDescent="0.25">
      <c r="A158" t="s">
        <v>586</v>
      </c>
      <c r="B158" s="1">
        <v>41473</v>
      </c>
      <c r="C158" t="s">
        <v>3674</v>
      </c>
      <c r="D158">
        <v>1</v>
      </c>
      <c r="E158" t="s">
        <v>3675</v>
      </c>
      <c r="F158" t="s">
        <v>1789</v>
      </c>
      <c r="G158" t="s">
        <v>1401</v>
      </c>
      <c r="H158" t="s">
        <v>593</v>
      </c>
      <c r="I158" s="2">
        <v>3304.39</v>
      </c>
    </row>
    <row r="159" spans="1:9" x14ac:dyDescent="0.25">
      <c r="A159" t="s">
        <v>1856</v>
      </c>
      <c r="B159" s="1">
        <v>41479</v>
      </c>
      <c r="C159" t="s">
        <v>3714</v>
      </c>
      <c r="D159">
        <v>1</v>
      </c>
      <c r="E159" t="s">
        <v>3715</v>
      </c>
      <c r="F159" t="s">
        <v>1779</v>
      </c>
      <c r="G159" t="s">
        <v>1401</v>
      </c>
      <c r="H159" t="s">
        <v>627</v>
      </c>
      <c r="I159">
        <v>651.17999999999995</v>
      </c>
    </row>
    <row r="160" spans="1:9" x14ac:dyDescent="0.25">
      <c r="A160" t="s">
        <v>3479</v>
      </c>
      <c r="B160" s="1">
        <v>41484</v>
      </c>
      <c r="C160">
        <v>8713</v>
      </c>
      <c r="D160">
        <v>1</v>
      </c>
      <c r="E160" t="s">
        <v>3480</v>
      </c>
      <c r="F160" t="s">
        <v>1409</v>
      </c>
      <c r="G160" t="s">
        <v>1410</v>
      </c>
      <c r="H160" t="s">
        <v>3481</v>
      </c>
      <c r="I160">
        <v>39.71</v>
      </c>
    </row>
    <row r="161" spans="1:9" x14ac:dyDescent="0.25">
      <c r="A161" t="s">
        <v>3704</v>
      </c>
      <c r="B161" s="1">
        <v>41479</v>
      </c>
      <c r="C161" t="s">
        <v>3705</v>
      </c>
      <c r="D161">
        <v>1</v>
      </c>
      <c r="E161" t="s">
        <v>3706</v>
      </c>
      <c r="F161" t="s">
        <v>1779</v>
      </c>
      <c r="G161" t="s">
        <v>1401</v>
      </c>
      <c r="H161" t="s">
        <v>3707</v>
      </c>
      <c r="I161">
        <v>648.04999999999995</v>
      </c>
    </row>
    <row r="162" spans="1:9" x14ac:dyDescent="0.25">
      <c r="A162" t="s">
        <v>3493</v>
      </c>
      <c r="B162" s="1">
        <v>41485</v>
      </c>
      <c r="C162">
        <v>8720</v>
      </c>
      <c r="D162">
        <v>1</v>
      </c>
      <c r="E162" t="s">
        <v>3494</v>
      </c>
      <c r="F162" t="s">
        <v>1409</v>
      </c>
      <c r="G162" t="s">
        <v>1410</v>
      </c>
      <c r="H162" t="s">
        <v>378</v>
      </c>
      <c r="I162">
        <v>13.2</v>
      </c>
    </row>
    <row r="163" spans="1:9" x14ac:dyDescent="0.25">
      <c r="A163" t="s">
        <v>3504</v>
      </c>
      <c r="B163" s="1">
        <v>41485</v>
      </c>
      <c r="C163">
        <v>8727</v>
      </c>
      <c r="D163">
        <v>1</v>
      </c>
      <c r="E163" t="s">
        <v>3505</v>
      </c>
      <c r="F163" t="s">
        <v>1409</v>
      </c>
      <c r="G163" t="s">
        <v>1410</v>
      </c>
      <c r="H163" t="s">
        <v>378</v>
      </c>
      <c r="I163">
        <v>61.98</v>
      </c>
    </row>
    <row r="164" spans="1:9" x14ac:dyDescent="0.25">
      <c r="A164" t="s">
        <v>3730</v>
      </c>
      <c r="B164" s="1">
        <v>41482</v>
      </c>
      <c r="C164" t="s">
        <v>3731</v>
      </c>
      <c r="D164">
        <v>1</v>
      </c>
      <c r="E164" t="s">
        <v>3732</v>
      </c>
      <c r="F164" t="s">
        <v>1789</v>
      </c>
      <c r="G164" t="s">
        <v>1401</v>
      </c>
      <c r="H164" t="s">
        <v>598</v>
      </c>
      <c r="I164">
        <v>608.4</v>
      </c>
    </row>
    <row r="165" spans="1:9" x14ac:dyDescent="0.25">
      <c r="A165" t="s">
        <v>3581</v>
      </c>
      <c r="B165" s="1">
        <v>41474</v>
      </c>
      <c r="C165" t="s">
        <v>3582</v>
      </c>
      <c r="D165">
        <v>1</v>
      </c>
      <c r="E165" t="s">
        <v>3583</v>
      </c>
      <c r="F165" t="s">
        <v>1409</v>
      </c>
      <c r="G165" t="s">
        <v>1410</v>
      </c>
      <c r="H165" t="s">
        <v>3584</v>
      </c>
      <c r="I165">
        <v>11.39</v>
      </c>
    </row>
    <row r="166" spans="1:9" x14ac:dyDescent="0.25">
      <c r="A166" t="s">
        <v>3585</v>
      </c>
      <c r="B166" s="1">
        <v>41474</v>
      </c>
      <c r="C166" t="s">
        <v>3586</v>
      </c>
      <c r="D166">
        <v>1</v>
      </c>
      <c r="E166" t="s">
        <v>3587</v>
      </c>
      <c r="F166" t="s">
        <v>1409</v>
      </c>
      <c r="G166" t="s">
        <v>1410</v>
      </c>
      <c r="H166" t="s">
        <v>3584</v>
      </c>
      <c r="I166">
        <v>9.73</v>
      </c>
    </row>
    <row r="167" spans="1:9" x14ac:dyDescent="0.25">
      <c r="A167" t="s">
        <v>1201</v>
      </c>
      <c r="B167" s="1">
        <v>41466</v>
      </c>
      <c r="C167" t="s">
        <v>3631</v>
      </c>
      <c r="D167">
        <v>1</v>
      </c>
      <c r="E167" t="s">
        <v>3632</v>
      </c>
      <c r="F167" t="s">
        <v>1789</v>
      </c>
      <c r="G167" t="s">
        <v>1401</v>
      </c>
      <c r="H167" t="s">
        <v>1209</v>
      </c>
      <c r="I167">
        <v>71.75</v>
      </c>
    </row>
    <row r="168" spans="1:9" x14ac:dyDescent="0.25">
      <c r="A168" t="s">
        <v>655</v>
      </c>
      <c r="B168" s="1">
        <v>41477</v>
      </c>
      <c r="C168" t="s">
        <v>3698</v>
      </c>
      <c r="D168">
        <v>1</v>
      </c>
      <c r="E168" t="s">
        <v>3699</v>
      </c>
      <c r="F168" t="s">
        <v>1789</v>
      </c>
      <c r="G168" t="s">
        <v>1401</v>
      </c>
      <c r="H168" t="s">
        <v>1209</v>
      </c>
      <c r="I168">
        <v>393.04</v>
      </c>
    </row>
    <row r="169" spans="1:9" x14ac:dyDescent="0.25">
      <c r="A169" t="s">
        <v>1345</v>
      </c>
      <c r="B169" s="1">
        <v>41486</v>
      </c>
      <c r="C169" t="s">
        <v>3766</v>
      </c>
      <c r="D169">
        <v>1</v>
      </c>
      <c r="E169" t="s">
        <v>3767</v>
      </c>
      <c r="F169" t="s">
        <v>1789</v>
      </c>
      <c r="G169" t="s">
        <v>1410</v>
      </c>
      <c r="H169" t="s">
        <v>1209</v>
      </c>
      <c r="I169">
        <v>137.6</v>
      </c>
    </row>
    <row r="170" spans="1:9" x14ac:dyDescent="0.25">
      <c r="A170" t="s">
        <v>521</v>
      </c>
      <c r="B170" s="1">
        <v>41466</v>
      </c>
      <c r="C170" t="s">
        <v>3627</v>
      </c>
      <c r="D170">
        <v>1</v>
      </c>
      <c r="E170" t="s">
        <v>3628</v>
      </c>
      <c r="F170" t="s">
        <v>1789</v>
      </c>
      <c r="G170" t="s">
        <v>1401</v>
      </c>
      <c r="H170" t="s">
        <v>601</v>
      </c>
      <c r="I170">
        <v>377.6</v>
      </c>
    </row>
    <row r="171" spans="1:9" x14ac:dyDescent="0.25">
      <c r="A171" t="s">
        <v>3574</v>
      </c>
      <c r="B171" s="1">
        <v>41457</v>
      </c>
      <c r="C171" t="s">
        <v>3575</v>
      </c>
      <c r="D171">
        <v>1</v>
      </c>
      <c r="E171" t="s">
        <v>3576</v>
      </c>
      <c r="F171" t="s">
        <v>1409</v>
      </c>
      <c r="G171" t="s">
        <v>1410</v>
      </c>
      <c r="H171" t="s">
        <v>3577</v>
      </c>
      <c r="I171">
        <v>240</v>
      </c>
    </row>
    <row r="172" spans="1:9" x14ac:dyDescent="0.25">
      <c r="A172" t="s">
        <v>1212</v>
      </c>
      <c r="B172" s="1">
        <v>41472</v>
      </c>
      <c r="C172" t="s">
        <v>3645</v>
      </c>
      <c r="D172">
        <v>1</v>
      </c>
      <c r="E172" t="s">
        <v>3646</v>
      </c>
      <c r="F172" t="s">
        <v>1779</v>
      </c>
      <c r="G172" t="s">
        <v>1401</v>
      </c>
      <c r="H172" t="s">
        <v>739</v>
      </c>
      <c r="I172">
        <v>177.93</v>
      </c>
    </row>
    <row r="173" spans="1:9" x14ac:dyDescent="0.25">
      <c r="A173" t="s">
        <v>671</v>
      </c>
      <c r="B173" s="1">
        <v>41479</v>
      </c>
      <c r="C173" t="s">
        <v>3716</v>
      </c>
      <c r="D173">
        <v>1</v>
      </c>
      <c r="E173" t="s">
        <v>3717</v>
      </c>
      <c r="F173" t="s">
        <v>1779</v>
      </c>
      <c r="G173" t="s">
        <v>1401</v>
      </c>
      <c r="H173" t="s">
        <v>654</v>
      </c>
      <c r="I173">
        <v>24</v>
      </c>
    </row>
    <row r="174" spans="1:9" x14ac:dyDescent="0.25">
      <c r="A174" t="s">
        <v>3477</v>
      </c>
      <c r="B174" s="1">
        <v>41484</v>
      </c>
      <c r="C174">
        <v>8710</v>
      </c>
      <c r="D174">
        <v>1</v>
      </c>
      <c r="E174" t="s">
        <v>3478</v>
      </c>
      <c r="F174" t="s">
        <v>1409</v>
      </c>
      <c r="G174" t="s">
        <v>1410</v>
      </c>
      <c r="H174" t="s">
        <v>348</v>
      </c>
      <c r="I174">
        <v>28.79</v>
      </c>
    </row>
    <row r="175" spans="1:9" x14ac:dyDescent="0.25">
      <c r="A175" t="s">
        <v>3502</v>
      </c>
      <c r="B175" s="1">
        <v>41485</v>
      </c>
      <c r="C175">
        <v>8726</v>
      </c>
      <c r="D175">
        <v>1</v>
      </c>
      <c r="E175" t="s">
        <v>3503</v>
      </c>
      <c r="F175" t="s">
        <v>1409</v>
      </c>
      <c r="G175" t="s">
        <v>1410</v>
      </c>
      <c r="H175" t="s">
        <v>348</v>
      </c>
      <c r="I175">
        <v>5.23</v>
      </c>
    </row>
    <row r="176" spans="1:9" x14ac:dyDescent="0.25">
      <c r="A176" t="s">
        <v>3557</v>
      </c>
      <c r="B176" s="1">
        <v>41486</v>
      </c>
      <c r="C176">
        <v>8770</v>
      </c>
      <c r="D176">
        <v>1</v>
      </c>
      <c r="E176" t="s">
        <v>3558</v>
      </c>
      <c r="F176" t="s">
        <v>1409</v>
      </c>
      <c r="G176" t="s">
        <v>1410</v>
      </c>
      <c r="H176" t="s">
        <v>348</v>
      </c>
      <c r="I176">
        <v>2.0699999999999998</v>
      </c>
    </row>
    <row r="177" spans="1:9" x14ac:dyDescent="0.25">
      <c r="A177" t="s">
        <v>1265</v>
      </c>
      <c r="B177" s="1">
        <v>41479</v>
      </c>
      <c r="C177" t="s">
        <v>3718</v>
      </c>
      <c r="D177">
        <v>2</v>
      </c>
      <c r="E177" t="s">
        <v>3719</v>
      </c>
      <c r="F177" t="s">
        <v>1779</v>
      </c>
      <c r="G177" t="s">
        <v>1401</v>
      </c>
      <c r="H177" t="s">
        <v>499</v>
      </c>
      <c r="I177">
        <v>384</v>
      </c>
    </row>
    <row r="178" spans="1:9" x14ac:dyDescent="0.25">
      <c r="A178" t="s">
        <v>531</v>
      </c>
      <c r="B178" s="1">
        <v>41466</v>
      </c>
      <c r="C178" t="s">
        <v>3637</v>
      </c>
      <c r="D178">
        <v>1</v>
      </c>
      <c r="E178" t="s">
        <v>3638</v>
      </c>
      <c r="F178" t="s">
        <v>1789</v>
      </c>
      <c r="G178" t="s">
        <v>1401</v>
      </c>
      <c r="H178" t="s">
        <v>562</v>
      </c>
      <c r="I178">
        <v>160</v>
      </c>
    </row>
    <row r="179" spans="1:9" x14ac:dyDescent="0.25">
      <c r="A179" t="s">
        <v>647</v>
      </c>
      <c r="B179" s="1">
        <v>41477</v>
      </c>
      <c r="C179" t="s">
        <v>3694</v>
      </c>
      <c r="D179">
        <v>1</v>
      </c>
      <c r="E179" t="s">
        <v>3695</v>
      </c>
      <c r="F179" t="s">
        <v>1789</v>
      </c>
      <c r="G179" t="s">
        <v>1401</v>
      </c>
      <c r="H179" t="s">
        <v>562</v>
      </c>
      <c r="I179" s="2">
        <v>1296</v>
      </c>
    </row>
    <row r="180" spans="1:9" x14ac:dyDescent="0.25">
      <c r="A180" t="s">
        <v>734</v>
      </c>
      <c r="B180" s="1">
        <v>41486</v>
      </c>
      <c r="C180" t="s">
        <v>3756</v>
      </c>
      <c r="D180">
        <v>2</v>
      </c>
      <c r="E180" t="s">
        <v>3757</v>
      </c>
      <c r="F180" t="s">
        <v>1789</v>
      </c>
      <c r="G180" t="s">
        <v>1410</v>
      </c>
      <c r="H180" t="s">
        <v>562</v>
      </c>
      <c r="I180">
        <v>728</v>
      </c>
    </row>
    <row r="181" spans="1:9" x14ac:dyDescent="0.25">
      <c r="A181" t="s">
        <v>737</v>
      </c>
      <c r="B181" s="1">
        <v>41486</v>
      </c>
      <c r="C181" t="s">
        <v>3758</v>
      </c>
      <c r="D181">
        <v>1</v>
      </c>
      <c r="E181" t="s">
        <v>3759</v>
      </c>
      <c r="F181" t="s">
        <v>1789</v>
      </c>
      <c r="G181" t="s">
        <v>1410</v>
      </c>
      <c r="H181" t="s">
        <v>562</v>
      </c>
      <c r="I181" s="2">
        <v>1008</v>
      </c>
    </row>
    <row r="182" spans="1:9" x14ac:dyDescent="0.25">
      <c r="A182" t="s">
        <v>746</v>
      </c>
      <c r="B182" s="1">
        <v>41486</v>
      </c>
      <c r="C182" t="s">
        <v>3776</v>
      </c>
      <c r="D182">
        <v>1</v>
      </c>
      <c r="E182" t="s">
        <v>3777</v>
      </c>
      <c r="F182" t="s">
        <v>1789</v>
      </c>
      <c r="G182" t="s">
        <v>1410</v>
      </c>
      <c r="H182" t="s">
        <v>562</v>
      </c>
      <c r="I182" s="2">
        <v>1712</v>
      </c>
    </row>
    <row r="183" spans="1:9" x14ac:dyDescent="0.25">
      <c r="A183" t="s">
        <v>2367</v>
      </c>
      <c r="B183" s="1">
        <v>41486</v>
      </c>
      <c r="C183" t="s">
        <v>3798</v>
      </c>
      <c r="D183">
        <v>2</v>
      </c>
      <c r="E183" t="s">
        <v>3799</v>
      </c>
      <c r="F183" t="s">
        <v>1789</v>
      </c>
      <c r="G183" t="s">
        <v>1410</v>
      </c>
      <c r="H183" t="s">
        <v>562</v>
      </c>
      <c r="I183">
        <v>240</v>
      </c>
    </row>
    <row r="184" spans="1:9" x14ac:dyDescent="0.25">
      <c r="A184" t="s">
        <v>2370</v>
      </c>
      <c r="B184" s="1">
        <v>41486</v>
      </c>
      <c r="C184" t="s">
        <v>3800</v>
      </c>
      <c r="D184">
        <v>1</v>
      </c>
      <c r="E184" t="s">
        <v>3801</v>
      </c>
      <c r="F184" t="s">
        <v>1789</v>
      </c>
      <c r="G184" t="s">
        <v>1410</v>
      </c>
      <c r="H184" t="s">
        <v>562</v>
      </c>
      <c r="I184" s="2">
        <v>1200</v>
      </c>
    </row>
    <row r="185" spans="1:9" x14ac:dyDescent="0.25">
      <c r="A185" t="s">
        <v>1790</v>
      </c>
      <c r="B185" s="1">
        <v>41466</v>
      </c>
      <c r="C185" t="s">
        <v>3621</v>
      </c>
      <c r="D185">
        <v>1</v>
      </c>
      <c r="E185" t="s">
        <v>3622</v>
      </c>
      <c r="F185" t="s">
        <v>1789</v>
      </c>
      <c r="G185" t="s">
        <v>1401</v>
      </c>
      <c r="H185" t="s">
        <v>573</v>
      </c>
      <c r="I185">
        <v>332.91</v>
      </c>
    </row>
    <row r="186" spans="1:9" x14ac:dyDescent="0.25">
      <c r="A186" t="s">
        <v>1820</v>
      </c>
      <c r="B186" s="1">
        <v>41473</v>
      </c>
      <c r="C186" t="s">
        <v>3664</v>
      </c>
      <c r="D186">
        <v>1</v>
      </c>
      <c r="E186" t="s">
        <v>3665</v>
      </c>
      <c r="F186" t="s">
        <v>1789</v>
      </c>
      <c r="G186" t="s">
        <v>1401</v>
      </c>
      <c r="H186" t="s">
        <v>573</v>
      </c>
      <c r="I186">
        <v>135.32</v>
      </c>
    </row>
    <row r="187" spans="1:9" x14ac:dyDescent="0.25">
      <c r="A187" t="s">
        <v>1824</v>
      </c>
      <c r="B187" s="1">
        <v>41473</v>
      </c>
      <c r="C187" t="s">
        <v>3666</v>
      </c>
      <c r="D187">
        <v>1</v>
      </c>
      <c r="E187" t="s">
        <v>3667</v>
      </c>
      <c r="F187" t="s">
        <v>1789</v>
      </c>
      <c r="G187" t="s">
        <v>1401</v>
      </c>
      <c r="H187" t="s">
        <v>573</v>
      </c>
      <c r="I187">
        <v>199.46</v>
      </c>
    </row>
    <row r="188" spans="1:9" x14ac:dyDescent="0.25">
      <c r="A188" t="s">
        <v>1260</v>
      </c>
      <c r="B188" s="1">
        <v>41477</v>
      </c>
      <c r="C188" t="s">
        <v>3690</v>
      </c>
      <c r="D188">
        <v>1</v>
      </c>
      <c r="E188" t="s">
        <v>3691</v>
      </c>
      <c r="F188" t="s">
        <v>1789</v>
      </c>
      <c r="G188" t="s">
        <v>1401</v>
      </c>
      <c r="H188" t="s">
        <v>573</v>
      </c>
      <c r="I188">
        <v>21.08</v>
      </c>
    </row>
    <row r="189" spans="1:9" x14ac:dyDescent="0.25">
      <c r="A189" t="s">
        <v>3500</v>
      </c>
      <c r="B189" s="1">
        <v>41485</v>
      </c>
      <c r="C189">
        <v>8724</v>
      </c>
      <c r="D189">
        <v>1</v>
      </c>
      <c r="E189" t="s">
        <v>3501</v>
      </c>
      <c r="F189" t="s">
        <v>1409</v>
      </c>
      <c r="G189" t="s">
        <v>1410</v>
      </c>
      <c r="H189" t="s">
        <v>2682</v>
      </c>
      <c r="I189">
        <v>18.739999999999998</v>
      </c>
    </row>
    <row r="190" spans="1:9" x14ac:dyDescent="0.25">
      <c r="A190" t="s">
        <v>3517</v>
      </c>
      <c r="B190" s="1">
        <v>41485</v>
      </c>
      <c r="C190">
        <v>8738</v>
      </c>
      <c r="D190">
        <v>1</v>
      </c>
      <c r="E190" t="s">
        <v>3518</v>
      </c>
      <c r="F190" t="s">
        <v>1409</v>
      </c>
      <c r="G190" t="s">
        <v>1410</v>
      </c>
      <c r="H190" t="s">
        <v>2682</v>
      </c>
      <c r="I190">
        <v>7.71</v>
      </c>
    </row>
    <row r="191" spans="1:9" x14ac:dyDescent="0.25">
      <c r="A191" t="s">
        <v>3351</v>
      </c>
      <c r="B191" s="1">
        <v>41480</v>
      </c>
      <c r="C191" t="s">
        <v>3352</v>
      </c>
      <c r="D191">
        <v>1</v>
      </c>
      <c r="E191" t="s">
        <v>3353</v>
      </c>
      <c r="F191" t="s">
        <v>1409</v>
      </c>
      <c r="G191" t="s">
        <v>1410</v>
      </c>
      <c r="H191" t="s">
        <v>3354</v>
      </c>
      <c r="I191">
        <v>69.239999999999995</v>
      </c>
    </row>
    <row r="192" spans="1:9" x14ac:dyDescent="0.25">
      <c r="A192" t="s">
        <v>3369</v>
      </c>
      <c r="B192" s="1">
        <v>41480</v>
      </c>
      <c r="C192" t="s">
        <v>3370</v>
      </c>
      <c r="D192">
        <v>1</v>
      </c>
      <c r="E192" t="s">
        <v>3371</v>
      </c>
      <c r="F192" t="s">
        <v>1409</v>
      </c>
      <c r="G192" t="s">
        <v>1410</v>
      </c>
      <c r="H192" t="s">
        <v>3354</v>
      </c>
      <c r="I192">
        <v>91.31</v>
      </c>
    </row>
    <row r="193" spans="1:9" x14ac:dyDescent="0.25">
      <c r="A193" t="s">
        <v>3400</v>
      </c>
      <c r="B193" s="1">
        <v>41481</v>
      </c>
      <c r="C193" t="s">
        <v>3401</v>
      </c>
      <c r="D193">
        <v>1</v>
      </c>
      <c r="E193" t="s">
        <v>3402</v>
      </c>
      <c r="F193" t="s">
        <v>1409</v>
      </c>
      <c r="G193" t="s">
        <v>1410</v>
      </c>
      <c r="H193" t="s">
        <v>3354</v>
      </c>
      <c r="I193">
        <v>74.48</v>
      </c>
    </row>
    <row r="194" spans="1:9" x14ac:dyDescent="0.25">
      <c r="A194" t="s">
        <v>3578</v>
      </c>
      <c r="B194" s="1">
        <v>41473</v>
      </c>
      <c r="C194" t="s">
        <v>3579</v>
      </c>
      <c r="D194">
        <v>1</v>
      </c>
      <c r="E194" t="s">
        <v>3580</v>
      </c>
      <c r="F194" t="s">
        <v>1409</v>
      </c>
      <c r="G194" t="s">
        <v>1410</v>
      </c>
      <c r="H194" t="s">
        <v>1160</v>
      </c>
      <c r="I194">
        <v>48</v>
      </c>
    </row>
    <row r="195" spans="1:9" x14ac:dyDescent="0.25">
      <c r="A195" t="s">
        <v>3388</v>
      </c>
      <c r="B195" s="1">
        <v>41480</v>
      </c>
      <c r="C195" t="s">
        <v>3389</v>
      </c>
      <c r="D195">
        <v>1</v>
      </c>
      <c r="E195" t="s">
        <v>3390</v>
      </c>
      <c r="F195" t="s">
        <v>1409</v>
      </c>
      <c r="G195" t="s">
        <v>1410</v>
      </c>
      <c r="H195" t="s">
        <v>3391</v>
      </c>
      <c r="I195" s="8">
        <v>159</v>
      </c>
    </row>
    <row r="196" spans="1:9" x14ac:dyDescent="0.25">
      <c r="A196" t="s">
        <v>3546</v>
      </c>
      <c r="B196" s="1">
        <v>41486</v>
      </c>
      <c r="C196">
        <v>8759</v>
      </c>
      <c r="D196">
        <v>1</v>
      </c>
      <c r="E196" t="s">
        <v>3547</v>
      </c>
      <c r="F196" t="s">
        <v>1409</v>
      </c>
      <c r="G196" t="s">
        <v>1410</v>
      </c>
      <c r="H196" t="s">
        <v>3548</v>
      </c>
      <c r="I196">
        <v>12.48</v>
      </c>
    </row>
    <row r="197" spans="1:9" x14ac:dyDescent="0.25">
      <c r="A197" t="s">
        <v>879</v>
      </c>
      <c r="B197" s="1">
        <v>41477</v>
      </c>
      <c r="C197" t="s">
        <v>3154</v>
      </c>
      <c r="D197">
        <v>1</v>
      </c>
      <c r="E197" t="s">
        <v>3155</v>
      </c>
      <c r="F197" t="s">
        <v>1360</v>
      </c>
      <c r="G197" t="s">
        <v>1361</v>
      </c>
      <c r="H197" t="s">
        <v>3156</v>
      </c>
      <c r="I197" s="2">
        <v>34039.730000000003</v>
      </c>
    </row>
    <row r="198" spans="1:9" x14ac:dyDescent="0.25">
      <c r="A198" t="s">
        <v>2962</v>
      </c>
      <c r="B198" s="1">
        <v>41456</v>
      </c>
      <c r="C198" t="s">
        <v>2963</v>
      </c>
      <c r="D198">
        <v>1</v>
      </c>
      <c r="E198" t="s">
        <v>2964</v>
      </c>
      <c r="F198" t="s">
        <v>1360</v>
      </c>
      <c r="G198" t="s">
        <v>1361</v>
      </c>
      <c r="H198" t="s">
        <v>2965</v>
      </c>
      <c r="I198" s="2">
        <v>31895.19</v>
      </c>
    </row>
    <row r="199" spans="1:9" x14ac:dyDescent="0.25">
      <c r="A199" t="s">
        <v>3107</v>
      </c>
      <c r="B199" s="1">
        <v>41473</v>
      </c>
      <c r="C199" t="s">
        <v>3108</v>
      </c>
      <c r="D199">
        <v>1</v>
      </c>
      <c r="E199" t="s">
        <v>3109</v>
      </c>
      <c r="F199" t="s">
        <v>1360</v>
      </c>
      <c r="G199" t="s">
        <v>1361</v>
      </c>
      <c r="H199" t="s">
        <v>3110</v>
      </c>
      <c r="I199" s="2">
        <v>34039.57</v>
      </c>
    </row>
    <row r="200" spans="1:9" x14ac:dyDescent="0.25">
      <c r="A200" t="s">
        <v>3111</v>
      </c>
      <c r="B200" s="1">
        <v>41473</v>
      </c>
      <c r="C200" t="s">
        <v>3112</v>
      </c>
      <c r="D200">
        <v>1</v>
      </c>
      <c r="E200" t="s">
        <v>3113</v>
      </c>
      <c r="F200" t="s">
        <v>1360</v>
      </c>
      <c r="G200" t="s">
        <v>1361</v>
      </c>
      <c r="H200" t="s">
        <v>3110</v>
      </c>
      <c r="I200" s="2">
        <v>34039.57</v>
      </c>
    </row>
    <row r="201" spans="1:9" x14ac:dyDescent="0.25">
      <c r="A201" t="s">
        <v>3161</v>
      </c>
      <c r="B201" s="1">
        <v>41477</v>
      </c>
      <c r="C201" t="s">
        <v>3162</v>
      </c>
      <c r="D201">
        <v>1</v>
      </c>
      <c r="E201" t="s">
        <v>3163</v>
      </c>
      <c r="F201" t="s">
        <v>1360</v>
      </c>
      <c r="G201" t="s">
        <v>1361</v>
      </c>
      <c r="H201" t="s">
        <v>3164</v>
      </c>
      <c r="I201" s="2">
        <v>34039.730000000003</v>
      </c>
    </row>
    <row r="202" spans="1:9" x14ac:dyDescent="0.25">
      <c r="A202" t="s">
        <v>3076</v>
      </c>
      <c r="B202" s="1">
        <v>41471</v>
      </c>
      <c r="C202" t="s">
        <v>3077</v>
      </c>
      <c r="D202">
        <v>1</v>
      </c>
      <c r="E202" t="s">
        <v>3078</v>
      </c>
      <c r="F202" t="s">
        <v>1360</v>
      </c>
      <c r="G202" t="s">
        <v>1361</v>
      </c>
      <c r="H202" t="s">
        <v>3079</v>
      </c>
      <c r="I202" s="2">
        <v>46228.4</v>
      </c>
    </row>
    <row r="203" spans="1:9" x14ac:dyDescent="0.25">
      <c r="A203" t="s">
        <v>2020</v>
      </c>
      <c r="B203" s="1">
        <v>41473</v>
      </c>
      <c r="C203" t="s">
        <v>3125</v>
      </c>
      <c r="D203">
        <v>1</v>
      </c>
      <c r="E203" t="s">
        <v>3126</v>
      </c>
      <c r="F203" t="s">
        <v>1360</v>
      </c>
      <c r="G203" t="s">
        <v>1361</v>
      </c>
      <c r="H203" t="s">
        <v>3127</v>
      </c>
      <c r="I203" s="2">
        <v>34039.57</v>
      </c>
    </row>
    <row r="204" spans="1:9" x14ac:dyDescent="0.25">
      <c r="A204" t="s">
        <v>875</v>
      </c>
      <c r="B204" s="1">
        <v>41477</v>
      </c>
      <c r="C204" t="s">
        <v>3152</v>
      </c>
      <c r="D204">
        <v>1</v>
      </c>
      <c r="E204" t="s">
        <v>3153</v>
      </c>
      <c r="F204" t="s">
        <v>1360</v>
      </c>
      <c r="G204" t="s">
        <v>1361</v>
      </c>
      <c r="H204" t="s">
        <v>3127</v>
      </c>
      <c r="I204" s="2">
        <v>34039.730000000003</v>
      </c>
    </row>
    <row r="205" spans="1:9" x14ac:dyDescent="0.25">
      <c r="A205" t="s">
        <v>1993</v>
      </c>
      <c r="B205" s="1">
        <v>41470</v>
      </c>
      <c r="C205" t="s">
        <v>3042</v>
      </c>
      <c r="D205">
        <v>1</v>
      </c>
      <c r="E205" t="s">
        <v>3043</v>
      </c>
      <c r="F205" t="s">
        <v>1360</v>
      </c>
      <c r="G205" t="s">
        <v>1361</v>
      </c>
      <c r="H205" t="s">
        <v>1966</v>
      </c>
      <c r="I205" s="2">
        <v>34039.57</v>
      </c>
    </row>
    <row r="206" spans="1:9" x14ac:dyDescent="0.25">
      <c r="A206" t="s">
        <v>89</v>
      </c>
      <c r="B206" s="1">
        <v>41473</v>
      </c>
      <c r="C206" t="s">
        <v>3132</v>
      </c>
      <c r="D206">
        <v>1</v>
      </c>
      <c r="E206" t="s">
        <v>3133</v>
      </c>
      <c r="F206" t="s">
        <v>1360</v>
      </c>
      <c r="G206" t="s">
        <v>1361</v>
      </c>
      <c r="H206" t="s">
        <v>3134</v>
      </c>
      <c r="I206" s="2">
        <v>34039.57</v>
      </c>
    </row>
    <row r="207" spans="1:9" x14ac:dyDescent="0.25">
      <c r="A207" t="s">
        <v>3118</v>
      </c>
      <c r="B207" s="1">
        <v>41473</v>
      </c>
      <c r="C207" t="s">
        <v>3119</v>
      </c>
      <c r="D207">
        <v>1</v>
      </c>
      <c r="E207" t="s">
        <v>3120</v>
      </c>
      <c r="F207" t="s">
        <v>1360</v>
      </c>
      <c r="G207" t="s">
        <v>1361</v>
      </c>
      <c r="H207" t="s">
        <v>3121</v>
      </c>
      <c r="I207" s="2">
        <v>34039.57</v>
      </c>
    </row>
    <row r="208" spans="1:9" x14ac:dyDescent="0.25">
      <c r="A208" t="s">
        <v>1618</v>
      </c>
      <c r="B208" s="1">
        <v>41486</v>
      </c>
      <c r="C208" t="s">
        <v>3260</v>
      </c>
      <c r="D208">
        <v>1</v>
      </c>
      <c r="E208" t="s">
        <v>3261</v>
      </c>
      <c r="F208" t="s">
        <v>1360</v>
      </c>
      <c r="G208" t="s">
        <v>1361</v>
      </c>
      <c r="H208" t="s">
        <v>3121</v>
      </c>
      <c r="I208" s="2">
        <v>27000.05</v>
      </c>
    </row>
    <row r="209" spans="1:9" x14ac:dyDescent="0.25">
      <c r="A209" t="s">
        <v>3268</v>
      </c>
      <c r="B209" s="1">
        <v>41486</v>
      </c>
      <c r="C209" t="s">
        <v>3269</v>
      </c>
      <c r="D209">
        <v>1</v>
      </c>
      <c r="E209" t="s">
        <v>3270</v>
      </c>
      <c r="F209" t="s">
        <v>1360</v>
      </c>
      <c r="G209" t="s">
        <v>1361</v>
      </c>
      <c r="H209" t="s">
        <v>3271</v>
      </c>
      <c r="I209" s="2">
        <v>41586.03</v>
      </c>
    </row>
    <row r="210" spans="1:9" x14ac:dyDescent="0.25">
      <c r="A210" t="s">
        <v>3128</v>
      </c>
      <c r="B210" s="1">
        <v>41473</v>
      </c>
      <c r="C210" t="s">
        <v>3129</v>
      </c>
      <c r="D210">
        <v>1</v>
      </c>
      <c r="E210" t="s">
        <v>3130</v>
      </c>
      <c r="F210" t="s">
        <v>1360</v>
      </c>
      <c r="G210" t="s">
        <v>1361</v>
      </c>
      <c r="H210" t="s">
        <v>3131</v>
      </c>
      <c r="I210" s="2">
        <v>34039.57</v>
      </c>
    </row>
    <row r="211" spans="1:9" x14ac:dyDescent="0.25">
      <c r="A211" t="s">
        <v>3122</v>
      </c>
      <c r="B211" s="1">
        <v>41473</v>
      </c>
      <c r="C211" t="s">
        <v>3123</v>
      </c>
      <c r="D211">
        <v>1</v>
      </c>
      <c r="E211" t="s">
        <v>3124</v>
      </c>
      <c r="F211" t="s">
        <v>1360</v>
      </c>
      <c r="G211" t="s">
        <v>1361</v>
      </c>
      <c r="H211" t="s">
        <v>769</v>
      </c>
      <c r="I211" s="2">
        <v>34039.57</v>
      </c>
    </row>
    <row r="212" spans="1:9" x14ac:dyDescent="0.25">
      <c r="A212" t="s">
        <v>91</v>
      </c>
      <c r="B212" s="1">
        <v>41473</v>
      </c>
      <c r="C212" t="s">
        <v>3135</v>
      </c>
      <c r="D212">
        <v>1</v>
      </c>
      <c r="E212" t="s">
        <v>3136</v>
      </c>
      <c r="F212" t="s">
        <v>1360</v>
      </c>
      <c r="G212" t="s">
        <v>1361</v>
      </c>
      <c r="H212" t="s">
        <v>769</v>
      </c>
      <c r="I212" s="2">
        <v>34039.57</v>
      </c>
    </row>
    <row r="213" spans="1:9" x14ac:dyDescent="0.25">
      <c r="A213" t="s">
        <v>3149</v>
      </c>
      <c r="B213" s="1">
        <v>41477</v>
      </c>
      <c r="C213" t="s">
        <v>3150</v>
      </c>
      <c r="D213">
        <v>1</v>
      </c>
      <c r="E213" t="s">
        <v>3151</v>
      </c>
      <c r="F213" t="s">
        <v>1360</v>
      </c>
      <c r="G213" t="s">
        <v>1361</v>
      </c>
      <c r="H213" t="s">
        <v>769</v>
      </c>
      <c r="I213" s="2">
        <v>34039.730000000003</v>
      </c>
    </row>
    <row r="214" spans="1:9" x14ac:dyDescent="0.25">
      <c r="A214" t="s">
        <v>1854</v>
      </c>
      <c r="B214" s="1">
        <v>41479</v>
      </c>
      <c r="C214" t="s">
        <v>3712</v>
      </c>
      <c r="D214">
        <v>2</v>
      </c>
      <c r="E214" t="s">
        <v>3713</v>
      </c>
      <c r="F214" t="s">
        <v>1779</v>
      </c>
      <c r="G214" t="s">
        <v>1401</v>
      </c>
      <c r="H214" t="s">
        <v>630</v>
      </c>
      <c r="I214">
        <v>56</v>
      </c>
    </row>
    <row r="215" spans="1:9" x14ac:dyDescent="0.25">
      <c r="A215" t="s">
        <v>676</v>
      </c>
      <c r="B215" s="1">
        <v>41479</v>
      </c>
      <c r="C215" t="s">
        <v>3724</v>
      </c>
      <c r="D215">
        <v>1</v>
      </c>
      <c r="E215" t="s">
        <v>3725</v>
      </c>
      <c r="F215" t="s">
        <v>1779</v>
      </c>
      <c r="G215" t="s">
        <v>1401</v>
      </c>
      <c r="H215" t="s">
        <v>630</v>
      </c>
      <c r="I215">
        <v>56</v>
      </c>
    </row>
    <row r="216" spans="1:9" x14ac:dyDescent="0.25">
      <c r="A216" t="s">
        <v>3381</v>
      </c>
      <c r="B216" s="1">
        <v>41480</v>
      </c>
      <c r="C216" t="s">
        <v>3382</v>
      </c>
      <c r="D216">
        <v>1</v>
      </c>
      <c r="E216" t="s">
        <v>3383</v>
      </c>
      <c r="F216" t="s">
        <v>1409</v>
      </c>
      <c r="G216" t="s">
        <v>1410</v>
      </c>
      <c r="H216" t="s">
        <v>3384</v>
      </c>
      <c r="I216">
        <v>148.96</v>
      </c>
    </row>
    <row r="217" spans="1:9" x14ac:dyDescent="0.25">
      <c r="A217" t="s">
        <v>3452</v>
      </c>
      <c r="B217" s="1">
        <v>41484</v>
      </c>
      <c r="C217" t="s">
        <v>3453</v>
      </c>
      <c r="D217">
        <v>1</v>
      </c>
      <c r="E217" t="s">
        <v>3454</v>
      </c>
      <c r="F217" t="s">
        <v>1409</v>
      </c>
      <c r="G217" t="s">
        <v>1410</v>
      </c>
      <c r="H217" t="s">
        <v>3384</v>
      </c>
      <c r="I217">
        <v>139.99</v>
      </c>
    </row>
    <row r="218" spans="1:9" x14ac:dyDescent="0.25">
      <c r="A218" t="s">
        <v>3524</v>
      </c>
      <c r="B218" s="1">
        <v>41485</v>
      </c>
      <c r="C218">
        <v>8746</v>
      </c>
      <c r="D218">
        <v>1</v>
      </c>
      <c r="E218" t="s">
        <v>3525</v>
      </c>
      <c r="F218" t="s">
        <v>1409</v>
      </c>
      <c r="G218" t="s">
        <v>1410</v>
      </c>
      <c r="H218" t="s">
        <v>1654</v>
      </c>
      <c r="I218">
        <v>84</v>
      </c>
    </row>
    <row r="219" spans="1:9" x14ac:dyDescent="0.25">
      <c r="A219" t="s">
        <v>3526</v>
      </c>
      <c r="B219" s="1">
        <v>41485</v>
      </c>
      <c r="C219">
        <v>8747</v>
      </c>
      <c r="D219">
        <v>1</v>
      </c>
      <c r="E219" t="s">
        <v>3527</v>
      </c>
      <c r="F219" t="s">
        <v>1409</v>
      </c>
      <c r="G219" t="s">
        <v>1410</v>
      </c>
      <c r="H219" t="s">
        <v>1654</v>
      </c>
      <c r="I219">
        <v>8.41</v>
      </c>
    </row>
    <row r="220" spans="1:9" x14ac:dyDescent="0.25">
      <c r="A220" t="s">
        <v>1657</v>
      </c>
      <c r="B220" s="1">
        <v>41486</v>
      </c>
      <c r="C220" t="s">
        <v>3262</v>
      </c>
      <c r="D220">
        <v>1</v>
      </c>
      <c r="E220" t="s">
        <v>3263</v>
      </c>
      <c r="F220" t="s">
        <v>1360</v>
      </c>
      <c r="G220" t="s">
        <v>1361</v>
      </c>
      <c r="H220" t="s">
        <v>3264</v>
      </c>
      <c r="I220" s="2">
        <v>28896.42</v>
      </c>
    </row>
    <row r="221" spans="1:9" x14ac:dyDescent="0.25">
      <c r="A221" t="s">
        <v>3708</v>
      </c>
      <c r="B221" s="1">
        <v>41479</v>
      </c>
      <c r="C221" t="s">
        <v>3709</v>
      </c>
      <c r="D221">
        <v>1</v>
      </c>
      <c r="E221" t="s">
        <v>3710</v>
      </c>
      <c r="F221" t="s">
        <v>1779</v>
      </c>
      <c r="G221" t="s">
        <v>1401</v>
      </c>
      <c r="H221" t="s">
        <v>3711</v>
      </c>
      <c r="I221" s="2">
        <v>1098.5999999999999</v>
      </c>
    </row>
    <row r="222" spans="1:9" x14ac:dyDescent="0.25">
      <c r="A222" t="s">
        <v>1730</v>
      </c>
      <c r="B222" s="1">
        <v>41486</v>
      </c>
      <c r="C222" t="s">
        <v>3265</v>
      </c>
      <c r="D222">
        <v>1</v>
      </c>
      <c r="E222" t="s">
        <v>3266</v>
      </c>
      <c r="F222" t="s">
        <v>1360</v>
      </c>
      <c r="G222" t="s">
        <v>1361</v>
      </c>
      <c r="H222" t="s">
        <v>3267</v>
      </c>
      <c r="I222" s="2">
        <v>41586.019999999997</v>
      </c>
    </row>
    <row r="223" spans="1:9" x14ac:dyDescent="0.25">
      <c r="A223" t="s">
        <v>3279</v>
      </c>
      <c r="B223" s="1">
        <v>41486</v>
      </c>
      <c r="C223" t="s">
        <v>3280</v>
      </c>
      <c r="D223">
        <v>1</v>
      </c>
      <c r="E223" t="s">
        <v>3281</v>
      </c>
      <c r="F223" t="s">
        <v>1360</v>
      </c>
      <c r="G223" t="s">
        <v>1361</v>
      </c>
      <c r="H223" t="s">
        <v>3282</v>
      </c>
      <c r="I223" s="2">
        <v>46228.4</v>
      </c>
    </row>
    <row r="224" spans="1:9" x14ac:dyDescent="0.25">
      <c r="A224" t="s">
        <v>3488</v>
      </c>
      <c r="B224" s="1">
        <v>41485</v>
      </c>
      <c r="C224">
        <v>8717</v>
      </c>
      <c r="D224">
        <v>1</v>
      </c>
      <c r="E224" t="s">
        <v>3489</v>
      </c>
      <c r="F224" t="s">
        <v>1409</v>
      </c>
      <c r="G224" t="s">
        <v>1410</v>
      </c>
      <c r="H224" t="s">
        <v>340</v>
      </c>
      <c r="I224">
        <v>4.3499999999999996</v>
      </c>
    </row>
    <row r="225" spans="1:9" x14ac:dyDescent="0.25">
      <c r="A225" t="s">
        <v>1862</v>
      </c>
      <c r="B225" s="1">
        <v>41479</v>
      </c>
      <c r="C225" t="s">
        <v>3722</v>
      </c>
      <c r="D225">
        <v>1</v>
      </c>
      <c r="E225" t="s">
        <v>3723</v>
      </c>
      <c r="F225" t="s">
        <v>1779</v>
      </c>
      <c r="G225" t="s">
        <v>1401</v>
      </c>
      <c r="H225" t="s">
        <v>1191</v>
      </c>
      <c r="I225">
        <v>629.16999999999996</v>
      </c>
    </row>
    <row r="226" spans="1:9" x14ac:dyDescent="0.25">
      <c r="A226" t="s">
        <v>3482</v>
      </c>
      <c r="B226" s="1">
        <v>41484</v>
      </c>
      <c r="C226">
        <v>8714</v>
      </c>
      <c r="D226">
        <v>1</v>
      </c>
      <c r="E226" t="s">
        <v>3483</v>
      </c>
      <c r="F226" t="s">
        <v>1409</v>
      </c>
      <c r="G226" t="s">
        <v>1410</v>
      </c>
      <c r="H226" t="s">
        <v>3484</v>
      </c>
      <c r="I226">
        <v>127.59</v>
      </c>
    </row>
    <row r="227" spans="1:9" x14ac:dyDescent="0.25">
      <c r="A227" t="s">
        <v>3413</v>
      </c>
      <c r="B227" s="1">
        <v>41484</v>
      </c>
      <c r="C227">
        <v>8698</v>
      </c>
      <c r="D227">
        <v>1</v>
      </c>
      <c r="E227" t="s">
        <v>3414</v>
      </c>
      <c r="F227" t="s">
        <v>1409</v>
      </c>
      <c r="G227" t="s">
        <v>1410</v>
      </c>
      <c r="H227" t="s">
        <v>3415</v>
      </c>
      <c r="I227">
        <v>8.5500000000000007</v>
      </c>
    </row>
    <row r="228" spans="1:9" x14ac:dyDescent="0.25">
      <c r="A228" t="s">
        <v>525</v>
      </c>
      <c r="B228" s="1">
        <v>41466</v>
      </c>
      <c r="C228" t="s">
        <v>3633</v>
      </c>
      <c r="D228">
        <v>2</v>
      </c>
      <c r="E228" t="s">
        <v>3634</v>
      </c>
      <c r="F228" t="s">
        <v>1789</v>
      </c>
      <c r="G228" t="s">
        <v>1401</v>
      </c>
      <c r="H228" t="s">
        <v>570</v>
      </c>
      <c r="I228">
        <v>112</v>
      </c>
    </row>
    <row r="229" spans="1:9" x14ac:dyDescent="0.25">
      <c r="A229" t="s">
        <v>657</v>
      </c>
      <c r="B229" s="1">
        <v>41477</v>
      </c>
      <c r="C229" t="s">
        <v>3700</v>
      </c>
      <c r="D229">
        <v>2</v>
      </c>
      <c r="E229" t="s">
        <v>3701</v>
      </c>
      <c r="F229" t="s">
        <v>1789</v>
      </c>
      <c r="G229" t="s">
        <v>1401</v>
      </c>
      <c r="H229" t="s">
        <v>570</v>
      </c>
      <c r="I229" s="2">
        <v>6240</v>
      </c>
    </row>
    <row r="230" spans="1:9" x14ac:dyDescent="0.25">
      <c r="A230" t="s">
        <v>694</v>
      </c>
      <c r="B230" s="1">
        <v>41482</v>
      </c>
      <c r="C230" t="s">
        <v>3737</v>
      </c>
      <c r="D230">
        <v>2</v>
      </c>
      <c r="E230" t="s">
        <v>3738</v>
      </c>
      <c r="F230" t="s">
        <v>1789</v>
      </c>
      <c r="G230" t="s">
        <v>1401</v>
      </c>
      <c r="H230" t="s">
        <v>570</v>
      </c>
      <c r="I230" s="2">
        <v>2216</v>
      </c>
    </row>
    <row r="231" spans="1:9" x14ac:dyDescent="0.25">
      <c r="A231" t="s">
        <v>732</v>
      </c>
      <c r="B231" s="1">
        <v>41486</v>
      </c>
      <c r="C231" t="s">
        <v>3754</v>
      </c>
      <c r="D231">
        <v>2</v>
      </c>
      <c r="E231" t="s">
        <v>3755</v>
      </c>
      <c r="F231" t="s">
        <v>1789</v>
      </c>
      <c r="G231" t="s">
        <v>1410</v>
      </c>
      <c r="H231" t="s">
        <v>570</v>
      </c>
      <c r="I231" s="2">
        <v>4232</v>
      </c>
    </row>
    <row r="232" spans="1:9" x14ac:dyDescent="0.25">
      <c r="A232" t="s">
        <v>3425</v>
      </c>
      <c r="B232" s="1">
        <v>41484</v>
      </c>
      <c r="C232" t="s">
        <v>3426</v>
      </c>
      <c r="D232">
        <v>1</v>
      </c>
      <c r="E232" t="s">
        <v>3427</v>
      </c>
      <c r="F232" t="s">
        <v>1409</v>
      </c>
      <c r="G232" t="s">
        <v>1410</v>
      </c>
      <c r="H232" t="s">
        <v>3428</v>
      </c>
      <c r="I232">
        <v>20.12</v>
      </c>
    </row>
    <row r="233" spans="1:9" x14ac:dyDescent="0.25">
      <c r="A233" t="s">
        <v>3014</v>
      </c>
      <c r="B233" s="1">
        <v>41464</v>
      </c>
      <c r="C233" t="s">
        <v>3015</v>
      </c>
      <c r="D233">
        <v>1</v>
      </c>
      <c r="E233" t="s">
        <v>3016</v>
      </c>
      <c r="F233" t="s">
        <v>1360</v>
      </c>
      <c r="G233" t="s">
        <v>1361</v>
      </c>
      <c r="H233" t="s">
        <v>3017</v>
      </c>
      <c r="I233" s="2">
        <v>32801.839999999997</v>
      </c>
    </row>
    <row r="234" spans="1:9" x14ac:dyDescent="0.25">
      <c r="A234" t="s">
        <v>3418</v>
      </c>
      <c r="B234" s="1">
        <v>41484</v>
      </c>
      <c r="C234">
        <v>8700</v>
      </c>
      <c r="D234">
        <v>1</v>
      </c>
      <c r="E234" t="s">
        <v>3419</v>
      </c>
      <c r="F234" t="s">
        <v>1409</v>
      </c>
      <c r="G234" t="s">
        <v>1410</v>
      </c>
      <c r="H234" t="s">
        <v>3420</v>
      </c>
      <c r="I234">
        <v>33.79</v>
      </c>
    </row>
    <row r="235" spans="1:9" x14ac:dyDescent="0.25">
      <c r="A235" t="s">
        <v>3552</v>
      </c>
      <c r="B235" s="1">
        <v>41486</v>
      </c>
      <c r="C235">
        <v>8766</v>
      </c>
      <c r="D235">
        <v>1</v>
      </c>
      <c r="E235" t="s">
        <v>3553</v>
      </c>
      <c r="F235" t="s">
        <v>1409</v>
      </c>
      <c r="G235" t="s">
        <v>1410</v>
      </c>
      <c r="H235" t="s">
        <v>3420</v>
      </c>
      <c r="I235">
        <v>23.31</v>
      </c>
    </row>
    <row r="236" spans="1:9" x14ac:dyDescent="0.25">
      <c r="A236" t="s">
        <v>3534</v>
      </c>
      <c r="B236" s="1">
        <v>41485</v>
      </c>
      <c r="C236">
        <v>8751</v>
      </c>
      <c r="D236">
        <v>1</v>
      </c>
      <c r="E236" t="s">
        <v>3535</v>
      </c>
      <c r="F236" t="s">
        <v>1409</v>
      </c>
      <c r="G236" t="s">
        <v>1410</v>
      </c>
      <c r="H236" t="s">
        <v>396</v>
      </c>
      <c r="I236">
        <v>50.64</v>
      </c>
    </row>
    <row r="237" spans="1:9" x14ac:dyDescent="0.25">
      <c r="A237" t="s">
        <v>3365</v>
      </c>
      <c r="B237" s="1">
        <v>41480</v>
      </c>
      <c r="C237" t="s">
        <v>3366</v>
      </c>
      <c r="D237">
        <v>1</v>
      </c>
      <c r="E237" t="s">
        <v>3367</v>
      </c>
      <c r="F237" t="s">
        <v>1409</v>
      </c>
      <c r="G237" t="s">
        <v>1410</v>
      </c>
      <c r="H237" t="s">
        <v>3368</v>
      </c>
      <c r="I237">
        <v>217.36</v>
      </c>
    </row>
    <row r="238" spans="1:9" x14ac:dyDescent="0.25">
      <c r="A238" t="s">
        <v>3530</v>
      </c>
      <c r="B238" s="1">
        <v>41485</v>
      </c>
      <c r="C238" t="s">
        <v>3531</v>
      </c>
      <c r="D238">
        <v>1</v>
      </c>
      <c r="E238" t="s">
        <v>3532</v>
      </c>
      <c r="F238" t="s">
        <v>1409</v>
      </c>
      <c r="G238" t="s">
        <v>1410</v>
      </c>
      <c r="H238" t="s">
        <v>3533</v>
      </c>
      <c r="I238">
        <v>12.56</v>
      </c>
    </row>
    <row r="239" spans="1:9" x14ac:dyDescent="0.25">
      <c r="A239" t="s">
        <v>3340</v>
      </c>
      <c r="B239" s="1">
        <v>41479</v>
      </c>
      <c r="C239" t="s">
        <v>3341</v>
      </c>
      <c r="D239">
        <v>1</v>
      </c>
      <c r="E239" t="s">
        <v>3342</v>
      </c>
      <c r="F239" t="s">
        <v>1409</v>
      </c>
      <c r="G239" t="s">
        <v>1410</v>
      </c>
      <c r="H239" t="s">
        <v>3343</v>
      </c>
      <c r="I239">
        <v>137.97999999999999</v>
      </c>
    </row>
    <row r="240" spans="1:9" x14ac:dyDescent="0.25">
      <c r="A240" t="s">
        <v>3372</v>
      </c>
      <c r="B240" s="1">
        <v>41480</v>
      </c>
      <c r="C240" t="s">
        <v>3373</v>
      </c>
      <c r="D240">
        <v>1</v>
      </c>
      <c r="E240" t="s">
        <v>3374</v>
      </c>
      <c r="F240" t="s">
        <v>1409</v>
      </c>
      <c r="G240" t="s">
        <v>1410</v>
      </c>
      <c r="H240" t="s">
        <v>3343</v>
      </c>
      <c r="I240">
        <v>154.47999999999999</v>
      </c>
    </row>
    <row r="241" spans="1:9" x14ac:dyDescent="0.25">
      <c r="A241" t="s">
        <v>3375</v>
      </c>
      <c r="B241" s="1">
        <v>41480</v>
      </c>
      <c r="C241" t="s">
        <v>3376</v>
      </c>
      <c r="D241">
        <v>1</v>
      </c>
      <c r="E241" t="s">
        <v>3377</v>
      </c>
      <c r="F241" t="s">
        <v>1409</v>
      </c>
      <c r="G241" t="s">
        <v>1410</v>
      </c>
      <c r="H241" t="s">
        <v>3343</v>
      </c>
      <c r="I241">
        <v>148.55000000000001</v>
      </c>
    </row>
    <row r="242" spans="1:9" x14ac:dyDescent="0.25">
      <c r="A242" t="s">
        <v>3378</v>
      </c>
      <c r="B242" s="1">
        <v>41480</v>
      </c>
      <c r="C242" t="s">
        <v>3379</v>
      </c>
      <c r="D242">
        <v>1</v>
      </c>
      <c r="E242" t="s">
        <v>3380</v>
      </c>
      <c r="F242" t="s">
        <v>1409</v>
      </c>
      <c r="G242" t="s">
        <v>1410</v>
      </c>
      <c r="H242" t="s">
        <v>3343</v>
      </c>
      <c r="I242">
        <v>145.36000000000001</v>
      </c>
    </row>
    <row r="243" spans="1:9" x14ac:dyDescent="0.25">
      <c r="A243" t="s">
        <v>3429</v>
      </c>
      <c r="B243" s="1">
        <v>41484</v>
      </c>
      <c r="C243" t="s">
        <v>3430</v>
      </c>
      <c r="D243">
        <v>1</v>
      </c>
      <c r="E243" t="s">
        <v>3431</v>
      </c>
      <c r="F243" t="s">
        <v>1409</v>
      </c>
      <c r="G243" t="s">
        <v>1410</v>
      </c>
      <c r="H243" t="s">
        <v>3343</v>
      </c>
      <c r="I243">
        <v>131.28</v>
      </c>
    </row>
    <row r="244" spans="1:9" x14ac:dyDescent="0.25">
      <c r="A244" t="s">
        <v>3459</v>
      </c>
      <c r="B244" s="1">
        <v>41484</v>
      </c>
      <c r="C244" t="s">
        <v>3460</v>
      </c>
      <c r="D244">
        <v>1</v>
      </c>
      <c r="E244" t="s">
        <v>3461</v>
      </c>
      <c r="F244" t="s">
        <v>1409</v>
      </c>
      <c r="G244" t="s">
        <v>1410</v>
      </c>
      <c r="H244" t="s">
        <v>3343</v>
      </c>
      <c r="I244">
        <v>154.47999999999999</v>
      </c>
    </row>
    <row r="245" spans="1:9" x14ac:dyDescent="0.25">
      <c r="A245" t="s">
        <v>3465</v>
      </c>
      <c r="B245" s="1">
        <v>41484</v>
      </c>
      <c r="C245" t="s">
        <v>3466</v>
      </c>
      <c r="D245">
        <v>1</v>
      </c>
      <c r="E245" t="s">
        <v>3467</v>
      </c>
      <c r="F245" t="s">
        <v>1409</v>
      </c>
      <c r="G245" t="s">
        <v>1410</v>
      </c>
      <c r="H245" t="s">
        <v>3343</v>
      </c>
      <c r="I245">
        <v>148.55000000000001</v>
      </c>
    </row>
    <row r="246" spans="1:9" x14ac:dyDescent="0.25">
      <c r="A246" t="s">
        <v>3442</v>
      </c>
      <c r="B246" s="1">
        <v>41484</v>
      </c>
      <c r="C246" t="s">
        <v>3443</v>
      </c>
      <c r="D246">
        <v>1</v>
      </c>
      <c r="E246" t="s">
        <v>3444</v>
      </c>
      <c r="F246" t="s">
        <v>1409</v>
      </c>
      <c r="G246" t="s">
        <v>1410</v>
      </c>
      <c r="H246" t="s">
        <v>3445</v>
      </c>
      <c r="I246" s="8">
        <v>107.95</v>
      </c>
    </row>
    <row r="247" spans="1:9" x14ac:dyDescent="0.25">
      <c r="A247" t="s">
        <v>3406</v>
      </c>
      <c r="B247" s="1">
        <v>41481</v>
      </c>
      <c r="C247" t="s">
        <v>3407</v>
      </c>
      <c r="D247">
        <v>1</v>
      </c>
      <c r="E247" t="s">
        <v>3408</v>
      </c>
      <c r="F247" t="s">
        <v>1409</v>
      </c>
      <c r="G247" t="s">
        <v>1410</v>
      </c>
      <c r="H247" t="s">
        <v>3409</v>
      </c>
      <c r="I247">
        <v>315.8</v>
      </c>
    </row>
    <row r="248" spans="1:9" x14ac:dyDescent="0.25">
      <c r="A248" t="s">
        <v>3396</v>
      </c>
      <c r="B248" s="1">
        <v>41481</v>
      </c>
      <c r="C248" t="s">
        <v>3397</v>
      </c>
      <c r="D248">
        <v>1</v>
      </c>
      <c r="E248" t="s">
        <v>3398</v>
      </c>
      <c r="F248" t="s">
        <v>1409</v>
      </c>
      <c r="G248" t="s">
        <v>1410</v>
      </c>
      <c r="H248" t="s">
        <v>3399</v>
      </c>
      <c r="I248" s="8">
        <v>295.54000000000002</v>
      </c>
    </row>
    <row r="249" spans="1:9" x14ac:dyDescent="0.25">
      <c r="A249" t="s">
        <v>748</v>
      </c>
      <c r="B249" s="1">
        <v>41479</v>
      </c>
      <c r="C249" t="s">
        <v>3778</v>
      </c>
      <c r="D249">
        <v>1</v>
      </c>
      <c r="E249" t="s">
        <v>3779</v>
      </c>
      <c r="F249" t="s">
        <v>1779</v>
      </c>
      <c r="G249" t="s">
        <v>1410</v>
      </c>
      <c r="H249" t="s">
        <v>700</v>
      </c>
      <c r="I249" s="2">
        <v>5200</v>
      </c>
    </row>
    <row r="250" spans="1:9" x14ac:dyDescent="0.25">
      <c r="A250" t="s">
        <v>645</v>
      </c>
      <c r="B250" s="1">
        <v>41477</v>
      </c>
      <c r="C250" t="s">
        <v>3686</v>
      </c>
      <c r="D250">
        <v>1</v>
      </c>
      <c r="E250" t="s">
        <v>3687</v>
      </c>
      <c r="F250" t="s">
        <v>1789</v>
      </c>
      <c r="G250" t="s">
        <v>1401</v>
      </c>
      <c r="H250" t="s">
        <v>1907</v>
      </c>
      <c r="I250" s="2">
        <v>2246.2399999999998</v>
      </c>
    </row>
    <row r="251" spans="1:9" x14ac:dyDescent="0.25">
      <c r="A251" t="s">
        <v>1343</v>
      </c>
      <c r="B251" s="1">
        <v>41486</v>
      </c>
      <c r="C251" t="s">
        <v>3764</v>
      </c>
      <c r="D251">
        <v>1</v>
      </c>
      <c r="E251" t="s">
        <v>3765</v>
      </c>
      <c r="F251" t="s">
        <v>1789</v>
      </c>
      <c r="G251" t="s">
        <v>1410</v>
      </c>
      <c r="H251" t="s">
        <v>1907</v>
      </c>
      <c r="I251" s="2">
        <v>3552.03</v>
      </c>
    </row>
    <row r="252" spans="1:9" x14ac:dyDescent="0.25">
      <c r="A252" t="s">
        <v>3559</v>
      </c>
      <c r="B252" s="1">
        <v>41486</v>
      </c>
      <c r="C252">
        <v>8773</v>
      </c>
      <c r="D252">
        <v>1</v>
      </c>
      <c r="E252" t="s">
        <v>3560</v>
      </c>
      <c r="F252" t="s">
        <v>1409</v>
      </c>
      <c r="G252" t="s">
        <v>1410</v>
      </c>
      <c r="H252" t="s">
        <v>1643</v>
      </c>
      <c r="I252">
        <v>46.43</v>
      </c>
    </row>
    <row r="253" spans="1:9" x14ac:dyDescent="0.25">
      <c r="A253" t="s">
        <v>715</v>
      </c>
      <c r="B253" s="1">
        <v>41485</v>
      </c>
      <c r="C253" t="s">
        <v>3748</v>
      </c>
      <c r="D253">
        <v>1</v>
      </c>
      <c r="E253" t="s">
        <v>3749</v>
      </c>
      <c r="F253" t="s">
        <v>1779</v>
      </c>
      <c r="G253" t="s">
        <v>1401</v>
      </c>
      <c r="H253" t="s">
        <v>478</v>
      </c>
      <c r="I253" s="2">
        <v>2211.42</v>
      </c>
    </row>
    <row r="254" spans="1:9" x14ac:dyDescent="0.25">
      <c r="A254" t="s">
        <v>3570</v>
      </c>
      <c r="B254" s="1">
        <v>41486</v>
      </c>
      <c r="C254">
        <v>8783</v>
      </c>
      <c r="D254">
        <v>1</v>
      </c>
      <c r="E254" t="s">
        <v>3571</v>
      </c>
      <c r="F254" t="s">
        <v>1409</v>
      </c>
      <c r="G254" t="s">
        <v>1410</v>
      </c>
      <c r="H254" t="s">
        <v>992</v>
      </c>
      <c r="I254">
        <v>24.14</v>
      </c>
    </row>
    <row r="255" spans="1:9" x14ac:dyDescent="0.25">
      <c r="A255" t="s">
        <v>3475</v>
      </c>
      <c r="B255" s="1">
        <v>41484</v>
      </c>
      <c r="C255">
        <v>8708</v>
      </c>
      <c r="D255">
        <v>1</v>
      </c>
      <c r="E255" t="s">
        <v>3476</v>
      </c>
      <c r="F255" t="s">
        <v>1409</v>
      </c>
      <c r="G255" t="s">
        <v>1410</v>
      </c>
      <c r="H255" t="s">
        <v>332</v>
      </c>
      <c r="I255">
        <v>55.17</v>
      </c>
    </row>
    <row r="256" spans="1:9" x14ac:dyDescent="0.25">
      <c r="A256" t="s">
        <v>3510</v>
      </c>
      <c r="B256" s="1">
        <v>41485</v>
      </c>
      <c r="C256">
        <v>8734</v>
      </c>
      <c r="D256">
        <v>1</v>
      </c>
      <c r="E256" t="s">
        <v>3511</v>
      </c>
      <c r="F256" t="s">
        <v>1409</v>
      </c>
      <c r="G256" t="s">
        <v>1410</v>
      </c>
      <c r="H256" t="s">
        <v>3512</v>
      </c>
      <c r="I256">
        <v>55.17</v>
      </c>
    </row>
    <row r="257" spans="1:9" x14ac:dyDescent="0.25">
      <c r="A257" t="s">
        <v>3539</v>
      </c>
      <c r="B257" s="1">
        <v>41485</v>
      </c>
      <c r="C257">
        <v>8753</v>
      </c>
      <c r="D257">
        <v>1</v>
      </c>
      <c r="E257" t="s">
        <v>3540</v>
      </c>
      <c r="F257" t="s">
        <v>1409</v>
      </c>
      <c r="G257" t="s">
        <v>1410</v>
      </c>
      <c r="H257" t="s">
        <v>3541</v>
      </c>
      <c r="I257">
        <v>55.17</v>
      </c>
    </row>
    <row r="258" spans="1:9" x14ac:dyDescent="0.25">
      <c r="A258" t="s">
        <v>3536</v>
      </c>
      <c r="B258" s="1">
        <v>41485</v>
      </c>
      <c r="C258">
        <v>8752</v>
      </c>
      <c r="D258">
        <v>1</v>
      </c>
      <c r="E258" t="s">
        <v>3537</v>
      </c>
      <c r="F258" t="s">
        <v>1409</v>
      </c>
      <c r="G258" t="s">
        <v>1410</v>
      </c>
      <c r="H258" t="s">
        <v>3538</v>
      </c>
      <c r="I258">
        <v>55.17</v>
      </c>
    </row>
    <row r="259" spans="1:9" x14ac:dyDescent="0.25">
      <c r="A259" t="s">
        <v>2990</v>
      </c>
      <c r="B259" s="1">
        <v>41461</v>
      </c>
      <c r="C259" t="s">
        <v>2991</v>
      </c>
      <c r="D259">
        <v>1</v>
      </c>
      <c r="E259" t="s">
        <v>2992</v>
      </c>
      <c r="F259" t="s">
        <v>1360</v>
      </c>
      <c r="G259" t="s">
        <v>1361</v>
      </c>
      <c r="H259" t="s">
        <v>2993</v>
      </c>
      <c r="I259" s="2">
        <v>25808.33</v>
      </c>
    </row>
    <row r="260" spans="1:9" x14ac:dyDescent="0.25">
      <c r="A260" t="s">
        <v>2966</v>
      </c>
      <c r="B260" s="1">
        <v>41456</v>
      </c>
      <c r="C260" t="s">
        <v>2967</v>
      </c>
      <c r="D260">
        <v>1</v>
      </c>
      <c r="E260" t="s">
        <v>2968</v>
      </c>
      <c r="F260" t="s">
        <v>1360</v>
      </c>
      <c r="G260" t="s">
        <v>1361</v>
      </c>
      <c r="H260" t="s">
        <v>2</v>
      </c>
      <c r="I260" s="2">
        <v>41586.03</v>
      </c>
    </row>
    <row r="261" spans="1:9" x14ac:dyDescent="0.25">
      <c r="A261" t="s">
        <v>2969</v>
      </c>
      <c r="B261" s="1">
        <v>41456</v>
      </c>
      <c r="C261" t="s">
        <v>2581</v>
      </c>
      <c r="D261">
        <v>1</v>
      </c>
      <c r="E261" t="s">
        <v>2970</v>
      </c>
      <c r="F261" t="s">
        <v>1360</v>
      </c>
      <c r="G261" t="s">
        <v>1361</v>
      </c>
      <c r="H261" t="s">
        <v>2</v>
      </c>
      <c r="I261" s="2">
        <v>41586.03</v>
      </c>
    </row>
    <row r="262" spans="1:9" x14ac:dyDescent="0.25">
      <c r="A262" t="s">
        <v>2971</v>
      </c>
      <c r="B262" s="1">
        <v>41456</v>
      </c>
      <c r="C262" t="s">
        <v>2972</v>
      </c>
      <c r="D262">
        <v>1</v>
      </c>
      <c r="E262" t="s">
        <v>2973</v>
      </c>
      <c r="F262" t="s">
        <v>1360</v>
      </c>
      <c r="G262" t="s">
        <v>1361</v>
      </c>
      <c r="H262" t="s">
        <v>2</v>
      </c>
      <c r="I262" s="2">
        <v>55890.71</v>
      </c>
    </row>
    <row r="263" spans="1:9" x14ac:dyDescent="0.25">
      <c r="A263" t="s">
        <v>2974</v>
      </c>
      <c r="B263" s="1">
        <v>41456</v>
      </c>
      <c r="C263" t="s">
        <v>2975</v>
      </c>
      <c r="D263">
        <v>1</v>
      </c>
      <c r="E263" t="s">
        <v>2976</v>
      </c>
      <c r="F263" t="s">
        <v>1360</v>
      </c>
      <c r="G263" t="s">
        <v>1361</v>
      </c>
      <c r="H263" t="s">
        <v>2</v>
      </c>
      <c r="I263" s="2">
        <v>44419.42</v>
      </c>
    </row>
    <row r="264" spans="1:9" x14ac:dyDescent="0.25">
      <c r="A264" t="s">
        <v>2977</v>
      </c>
      <c r="B264" s="1">
        <v>41456</v>
      </c>
      <c r="C264" t="s">
        <v>2978</v>
      </c>
      <c r="D264">
        <v>1</v>
      </c>
      <c r="E264" t="s">
        <v>2979</v>
      </c>
      <c r="F264" t="s">
        <v>1360</v>
      </c>
      <c r="G264" t="s">
        <v>1361</v>
      </c>
      <c r="H264" t="s">
        <v>2</v>
      </c>
      <c r="I264" s="2">
        <v>46228.4</v>
      </c>
    </row>
    <row r="265" spans="1:9" x14ac:dyDescent="0.25">
      <c r="A265" t="s">
        <v>2980</v>
      </c>
      <c r="B265" s="1">
        <v>41456</v>
      </c>
      <c r="C265" t="s">
        <v>2981</v>
      </c>
      <c r="D265">
        <v>1</v>
      </c>
      <c r="E265" t="s">
        <v>2982</v>
      </c>
      <c r="F265" t="s">
        <v>1360</v>
      </c>
      <c r="G265" t="s">
        <v>1361</v>
      </c>
      <c r="H265" t="s">
        <v>2</v>
      </c>
      <c r="I265" s="2">
        <v>44419.42</v>
      </c>
    </row>
    <row r="266" spans="1:9" x14ac:dyDescent="0.25">
      <c r="A266" t="s">
        <v>2987</v>
      </c>
      <c r="B266" s="1">
        <v>41460</v>
      </c>
      <c r="C266" t="s">
        <v>2988</v>
      </c>
      <c r="D266">
        <v>1</v>
      </c>
      <c r="E266" t="s">
        <v>2989</v>
      </c>
      <c r="F266" t="s">
        <v>1360</v>
      </c>
      <c r="G266" t="s">
        <v>1361</v>
      </c>
      <c r="H266" t="s">
        <v>2</v>
      </c>
      <c r="I266" s="2">
        <v>41586.019999999997</v>
      </c>
    </row>
    <row r="267" spans="1:9" x14ac:dyDescent="0.25">
      <c r="A267" t="s">
        <v>3019</v>
      </c>
      <c r="B267" s="1">
        <v>41465</v>
      </c>
      <c r="C267" t="s">
        <v>3020</v>
      </c>
      <c r="D267">
        <v>1</v>
      </c>
      <c r="E267" t="s">
        <v>3021</v>
      </c>
      <c r="F267" t="s">
        <v>1360</v>
      </c>
      <c r="G267" t="s">
        <v>1361</v>
      </c>
      <c r="H267" t="s">
        <v>2</v>
      </c>
      <c r="I267" s="2">
        <v>50309.05</v>
      </c>
    </row>
    <row r="268" spans="1:9" x14ac:dyDescent="0.25">
      <c r="A268" t="s">
        <v>1415</v>
      </c>
      <c r="B268" s="1">
        <v>41465</v>
      </c>
      <c r="C268" t="s">
        <v>3022</v>
      </c>
      <c r="D268">
        <v>1</v>
      </c>
      <c r="E268" t="s">
        <v>3023</v>
      </c>
      <c r="F268" t="s">
        <v>1360</v>
      </c>
      <c r="G268" t="s">
        <v>1361</v>
      </c>
      <c r="H268" t="s">
        <v>2</v>
      </c>
      <c r="I268" s="2">
        <v>25808.33</v>
      </c>
    </row>
    <row r="269" spans="1:9" x14ac:dyDescent="0.25">
      <c r="A269" t="s">
        <v>3031</v>
      </c>
      <c r="B269" s="1">
        <v>41468</v>
      </c>
      <c r="C269" t="s">
        <v>3032</v>
      </c>
      <c r="D269">
        <v>1</v>
      </c>
      <c r="E269" t="s">
        <v>3033</v>
      </c>
      <c r="F269" t="s">
        <v>1360</v>
      </c>
      <c r="G269" t="s">
        <v>1361</v>
      </c>
      <c r="H269" t="s">
        <v>2</v>
      </c>
      <c r="I269" s="2">
        <v>34556.25</v>
      </c>
    </row>
    <row r="270" spans="1:9" x14ac:dyDescent="0.25">
      <c r="A270" t="s">
        <v>3034</v>
      </c>
      <c r="B270" s="1">
        <v>41468</v>
      </c>
      <c r="C270" t="s">
        <v>3035</v>
      </c>
      <c r="D270">
        <v>1</v>
      </c>
      <c r="E270" t="s">
        <v>3036</v>
      </c>
      <c r="F270" t="s">
        <v>1360</v>
      </c>
      <c r="G270" t="s">
        <v>1361</v>
      </c>
      <c r="H270" t="s">
        <v>2</v>
      </c>
      <c r="I270" s="2">
        <v>25808.33</v>
      </c>
    </row>
    <row r="271" spans="1:9" x14ac:dyDescent="0.25">
      <c r="A271" t="s">
        <v>3037</v>
      </c>
      <c r="B271" s="1">
        <v>41468</v>
      </c>
      <c r="C271" t="s">
        <v>3038</v>
      </c>
      <c r="D271">
        <v>1</v>
      </c>
      <c r="E271" t="s">
        <v>3039</v>
      </c>
      <c r="F271" t="s">
        <v>1360</v>
      </c>
      <c r="G271" t="s">
        <v>1361</v>
      </c>
      <c r="H271" t="s">
        <v>2</v>
      </c>
      <c r="I271" s="2">
        <v>27000.05</v>
      </c>
    </row>
    <row r="272" spans="1:9" x14ac:dyDescent="0.25">
      <c r="A272" t="s">
        <v>3048</v>
      </c>
      <c r="B272" s="1">
        <v>41470</v>
      </c>
      <c r="C272" t="s">
        <v>3049</v>
      </c>
      <c r="D272">
        <v>1</v>
      </c>
      <c r="E272" t="s">
        <v>3050</v>
      </c>
      <c r="F272" t="s">
        <v>1360</v>
      </c>
      <c r="G272" t="s">
        <v>1361</v>
      </c>
      <c r="H272" t="s">
        <v>2</v>
      </c>
      <c r="I272" s="2">
        <v>27000.05</v>
      </c>
    </row>
    <row r="273" spans="1:9" x14ac:dyDescent="0.25">
      <c r="A273" t="s">
        <v>3051</v>
      </c>
      <c r="B273" s="1">
        <v>41470</v>
      </c>
      <c r="C273" t="s">
        <v>3052</v>
      </c>
      <c r="D273">
        <v>1</v>
      </c>
      <c r="E273" t="s">
        <v>3053</v>
      </c>
      <c r="F273" t="s">
        <v>1360</v>
      </c>
      <c r="G273" t="s">
        <v>1361</v>
      </c>
      <c r="H273" t="s">
        <v>2</v>
      </c>
      <c r="I273" s="2">
        <v>41449.11</v>
      </c>
    </row>
    <row r="274" spans="1:9" x14ac:dyDescent="0.25">
      <c r="A274" t="s">
        <v>65</v>
      </c>
      <c r="B274" s="1">
        <v>41470</v>
      </c>
      <c r="C274" t="s">
        <v>3054</v>
      </c>
      <c r="D274">
        <v>1</v>
      </c>
      <c r="E274" t="s">
        <v>3055</v>
      </c>
      <c r="F274" t="s">
        <v>1360</v>
      </c>
      <c r="G274" t="s">
        <v>1361</v>
      </c>
      <c r="H274" t="s">
        <v>2</v>
      </c>
      <c r="I274" s="2">
        <v>44419.42</v>
      </c>
    </row>
    <row r="275" spans="1:9" x14ac:dyDescent="0.25">
      <c r="A275" t="s">
        <v>3056</v>
      </c>
      <c r="B275" s="1">
        <v>41470</v>
      </c>
      <c r="C275" t="s">
        <v>3057</v>
      </c>
      <c r="D275">
        <v>1</v>
      </c>
      <c r="E275" t="s">
        <v>3058</v>
      </c>
      <c r="F275" t="s">
        <v>1360</v>
      </c>
      <c r="G275" t="s">
        <v>1361</v>
      </c>
      <c r="H275" t="s">
        <v>2</v>
      </c>
      <c r="I275" s="2">
        <v>29512.799999999999</v>
      </c>
    </row>
    <row r="276" spans="1:9" x14ac:dyDescent="0.25">
      <c r="A276" t="s">
        <v>3061</v>
      </c>
      <c r="B276" s="1">
        <v>41470</v>
      </c>
      <c r="C276" t="s">
        <v>3062</v>
      </c>
      <c r="D276">
        <v>1</v>
      </c>
      <c r="E276" t="s">
        <v>3063</v>
      </c>
      <c r="F276" t="s">
        <v>1360</v>
      </c>
      <c r="G276" t="s">
        <v>1361</v>
      </c>
      <c r="H276" t="s">
        <v>2</v>
      </c>
      <c r="I276" s="2">
        <v>25808.33</v>
      </c>
    </row>
    <row r="277" spans="1:9" x14ac:dyDescent="0.25">
      <c r="A277" t="s">
        <v>3064</v>
      </c>
      <c r="B277" s="1">
        <v>41470</v>
      </c>
      <c r="C277" t="s">
        <v>3065</v>
      </c>
      <c r="D277">
        <v>1</v>
      </c>
      <c r="E277" t="s">
        <v>3066</v>
      </c>
      <c r="F277" t="s">
        <v>1360</v>
      </c>
      <c r="G277" t="s">
        <v>1361</v>
      </c>
      <c r="H277" t="s">
        <v>2</v>
      </c>
      <c r="I277" s="2">
        <v>27000.05</v>
      </c>
    </row>
    <row r="278" spans="1:9" x14ac:dyDescent="0.25">
      <c r="A278" t="s">
        <v>3067</v>
      </c>
      <c r="B278" s="1">
        <v>41470</v>
      </c>
      <c r="C278" t="s">
        <v>3068</v>
      </c>
      <c r="D278">
        <v>1</v>
      </c>
      <c r="E278" t="s">
        <v>3069</v>
      </c>
      <c r="F278" t="s">
        <v>1360</v>
      </c>
      <c r="G278" t="s">
        <v>1361</v>
      </c>
      <c r="H278" t="s">
        <v>2</v>
      </c>
      <c r="I278" s="2">
        <v>27000.05</v>
      </c>
    </row>
    <row r="279" spans="1:9" x14ac:dyDescent="0.25">
      <c r="A279" t="s">
        <v>3070</v>
      </c>
      <c r="B279" s="1">
        <v>41470</v>
      </c>
      <c r="C279" t="s">
        <v>3071</v>
      </c>
      <c r="D279">
        <v>1</v>
      </c>
      <c r="E279" t="s">
        <v>3072</v>
      </c>
      <c r="F279" t="s">
        <v>1360</v>
      </c>
      <c r="G279" t="s">
        <v>1361</v>
      </c>
      <c r="H279" t="s">
        <v>2</v>
      </c>
      <c r="I279" s="2">
        <v>44419.42</v>
      </c>
    </row>
    <row r="280" spans="1:9" x14ac:dyDescent="0.25">
      <c r="A280" t="s">
        <v>3073</v>
      </c>
      <c r="B280" s="1">
        <v>41470</v>
      </c>
      <c r="C280" t="s">
        <v>3074</v>
      </c>
      <c r="D280">
        <v>1</v>
      </c>
      <c r="E280" t="s">
        <v>3075</v>
      </c>
      <c r="F280" t="s">
        <v>1360</v>
      </c>
      <c r="G280" t="s">
        <v>1361</v>
      </c>
      <c r="H280" t="s">
        <v>2</v>
      </c>
      <c r="I280" s="2">
        <v>44419.42</v>
      </c>
    </row>
    <row r="281" spans="1:9" x14ac:dyDescent="0.25">
      <c r="A281" t="s">
        <v>3080</v>
      </c>
      <c r="B281" s="1">
        <v>41472</v>
      </c>
      <c r="C281" t="s">
        <v>3081</v>
      </c>
      <c r="D281">
        <v>1</v>
      </c>
      <c r="E281" t="s">
        <v>3082</v>
      </c>
      <c r="F281" t="s">
        <v>1360</v>
      </c>
      <c r="G281" t="s">
        <v>1361</v>
      </c>
      <c r="H281" t="s">
        <v>2</v>
      </c>
      <c r="I281" s="2">
        <v>34556.25</v>
      </c>
    </row>
    <row r="282" spans="1:9" x14ac:dyDescent="0.25">
      <c r="A282" t="s">
        <v>3173</v>
      </c>
      <c r="B282" s="1">
        <v>41479</v>
      </c>
      <c r="C282" t="s">
        <v>3174</v>
      </c>
      <c r="D282">
        <v>1</v>
      </c>
      <c r="E282" t="s">
        <v>3175</v>
      </c>
      <c r="F282" t="s">
        <v>1360</v>
      </c>
      <c r="G282" t="s">
        <v>1361</v>
      </c>
      <c r="H282" t="s">
        <v>2</v>
      </c>
      <c r="I282" s="2">
        <v>86076.4</v>
      </c>
    </row>
    <row r="283" spans="1:9" x14ac:dyDescent="0.25">
      <c r="A283" t="s">
        <v>3176</v>
      </c>
      <c r="B283" s="1">
        <v>41480</v>
      </c>
      <c r="C283" t="s">
        <v>3177</v>
      </c>
      <c r="D283">
        <v>1</v>
      </c>
      <c r="E283" t="s">
        <v>3178</v>
      </c>
      <c r="F283" t="s">
        <v>1360</v>
      </c>
      <c r="G283" t="s">
        <v>1361</v>
      </c>
      <c r="H283" t="s">
        <v>2</v>
      </c>
      <c r="I283" s="2">
        <v>50309.06</v>
      </c>
    </row>
    <row r="284" spans="1:9" x14ac:dyDescent="0.25">
      <c r="A284" t="s">
        <v>3179</v>
      </c>
      <c r="B284" s="1">
        <v>41480</v>
      </c>
      <c r="C284" t="s">
        <v>3180</v>
      </c>
      <c r="D284">
        <v>1</v>
      </c>
      <c r="E284" t="s">
        <v>3181</v>
      </c>
      <c r="F284" t="s">
        <v>1360</v>
      </c>
      <c r="G284" t="s">
        <v>1361</v>
      </c>
      <c r="H284" t="s">
        <v>2</v>
      </c>
      <c r="I284" s="2">
        <v>41449.11</v>
      </c>
    </row>
    <row r="285" spans="1:9" x14ac:dyDescent="0.25">
      <c r="A285" t="s">
        <v>3182</v>
      </c>
      <c r="B285" s="1">
        <v>41480</v>
      </c>
      <c r="C285" t="s">
        <v>3183</v>
      </c>
      <c r="D285">
        <v>1</v>
      </c>
      <c r="E285" t="s">
        <v>3184</v>
      </c>
      <c r="F285" t="s">
        <v>1360</v>
      </c>
      <c r="G285" t="s">
        <v>1361</v>
      </c>
      <c r="H285" t="s">
        <v>2</v>
      </c>
      <c r="I285" s="2">
        <v>44419.42</v>
      </c>
    </row>
    <row r="286" spans="1:9" x14ac:dyDescent="0.25">
      <c r="A286" t="s">
        <v>3185</v>
      </c>
      <c r="B286" s="1">
        <v>41480</v>
      </c>
      <c r="C286" t="s">
        <v>3186</v>
      </c>
      <c r="D286">
        <v>1</v>
      </c>
      <c r="E286" t="s">
        <v>3187</v>
      </c>
      <c r="F286" t="s">
        <v>1360</v>
      </c>
      <c r="G286" t="s">
        <v>1361</v>
      </c>
      <c r="H286" t="s">
        <v>2</v>
      </c>
      <c r="I286" s="2">
        <v>44419.42</v>
      </c>
    </row>
    <row r="287" spans="1:9" x14ac:dyDescent="0.25">
      <c r="A287" t="s">
        <v>3188</v>
      </c>
      <c r="B287" s="1">
        <v>41480</v>
      </c>
      <c r="C287" t="s">
        <v>3189</v>
      </c>
      <c r="D287">
        <v>1</v>
      </c>
      <c r="E287" t="s">
        <v>3190</v>
      </c>
      <c r="F287" t="s">
        <v>1360</v>
      </c>
      <c r="G287" t="s">
        <v>1361</v>
      </c>
      <c r="H287" t="s">
        <v>2</v>
      </c>
      <c r="I287" s="2">
        <v>44419.42</v>
      </c>
    </row>
    <row r="288" spans="1:9" x14ac:dyDescent="0.25">
      <c r="A288" t="s">
        <v>3191</v>
      </c>
      <c r="B288" s="1">
        <v>41480</v>
      </c>
      <c r="C288" t="s">
        <v>3192</v>
      </c>
      <c r="D288">
        <v>1</v>
      </c>
      <c r="E288" t="s">
        <v>3193</v>
      </c>
      <c r="F288" t="s">
        <v>1360</v>
      </c>
      <c r="G288" t="s">
        <v>1361</v>
      </c>
      <c r="H288" t="s">
        <v>2</v>
      </c>
      <c r="I288" s="2">
        <v>44419.42</v>
      </c>
    </row>
    <row r="289" spans="1:10" x14ac:dyDescent="0.25">
      <c r="A289" t="s">
        <v>3194</v>
      </c>
      <c r="B289" s="1">
        <v>41480</v>
      </c>
      <c r="C289" t="s">
        <v>3195</v>
      </c>
      <c r="D289">
        <v>1</v>
      </c>
      <c r="E289" t="s">
        <v>3196</v>
      </c>
      <c r="F289" t="s">
        <v>1360</v>
      </c>
      <c r="G289" t="s">
        <v>1361</v>
      </c>
      <c r="H289" t="s">
        <v>2</v>
      </c>
      <c r="I289" s="2">
        <v>41449.11</v>
      </c>
    </row>
    <row r="290" spans="1:10" x14ac:dyDescent="0.25">
      <c r="A290" t="s">
        <v>3197</v>
      </c>
      <c r="B290" s="1">
        <v>41480</v>
      </c>
      <c r="C290" t="s">
        <v>3198</v>
      </c>
      <c r="D290">
        <v>1</v>
      </c>
      <c r="E290" t="s">
        <v>3199</v>
      </c>
      <c r="F290" t="s">
        <v>1360</v>
      </c>
      <c r="G290" t="s">
        <v>1361</v>
      </c>
      <c r="H290" t="s">
        <v>2</v>
      </c>
      <c r="I290" s="2">
        <v>44419.42</v>
      </c>
    </row>
    <row r="291" spans="1:10" x14ac:dyDescent="0.25">
      <c r="A291" t="s">
        <v>3200</v>
      </c>
      <c r="B291" s="1">
        <v>41480</v>
      </c>
      <c r="C291" t="s">
        <v>3201</v>
      </c>
      <c r="D291">
        <v>1</v>
      </c>
      <c r="E291" t="s">
        <v>3202</v>
      </c>
      <c r="F291" t="s">
        <v>1360</v>
      </c>
      <c r="G291" t="s">
        <v>1361</v>
      </c>
      <c r="H291" t="s">
        <v>2</v>
      </c>
      <c r="I291" s="2">
        <v>44419.42</v>
      </c>
    </row>
    <row r="292" spans="1:10" x14ac:dyDescent="0.25">
      <c r="A292" t="s">
        <v>3203</v>
      </c>
      <c r="B292" s="1">
        <v>41480</v>
      </c>
      <c r="C292" t="s">
        <v>3204</v>
      </c>
      <c r="D292">
        <v>1</v>
      </c>
      <c r="E292" t="s">
        <v>3205</v>
      </c>
      <c r="F292" t="s">
        <v>1360</v>
      </c>
      <c r="G292" t="s">
        <v>1361</v>
      </c>
      <c r="H292" t="s">
        <v>2</v>
      </c>
      <c r="I292" s="2">
        <v>44419.42</v>
      </c>
    </row>
    <row r="293" spans="1:10" x14ac:dyDescent="0.25">
      <c r="A293" t="s">
        <v>3206</v>
      </c>
      <c r="B293" s="1">
        <v>41480</v>
      </c>
      <c r="C293" t="s">
        <v>3207</v>
      </c>
      <c r="D293">
        <v>1</v>
      </c>
      <c r="E293" t="s">
        <v>3208</v>
      </c>
      <c r="F293" t="s">
        <v>1360</v>
      </c>
      <c r="G293" t="s">
        <v>1361</v>
      </c>
      <c r="H293" t="s">
        <v>2</v>
      </c>
      <c r="I293" s="2">
        <v>44419.42</v>
      </c>
    </row>
    <row r="294" spans="1:10" x14ac:dyDescent="0.25">
      <c r="A294" t="s">
        <v>3209</v>
      </c>
      <c r="B294" s="1">
        <v>41480</v>
      </c>
      <c r="C294" t="s">
        <v>3210</v>
      </c>
      <c r="D294">
        <v>1</v>
      </c>
      <c r="E294" t="s">
        <v>3211</v>
      </c>
      <c r="F294" t="s">
        <v>1360</v>
      </c>
      <c r="G294" t="s">
        <v>1361</v>
      </c>
      <c r="H294" t="s">
        <v>2</v>
      </c>
      <c r="I294" s="2">
        <v>44419.42</v>
      </c>
    </row>
    <row r="295" spans="1:10" x14ac:dyDescent="0.25">
      <c r="A295" t="s">
        <v>3216</v>
      </c>
      <c r="B295" s="1">
        <v>41481</v>
      </c>
      <c r="C295" t="s">
        <v>3217</v>
      </c>
      <c r="D295">
        <v>1</v>
      </c>
      <c r="E295" t="s">
        <v>3218</v>
      </c>
      <c r="F295" t="s">
        <v>1360</v>
      </c>
      <c r="G295" t="s">
        <v>1361</v>
      </c>
      <c r="H295" t="s">
        <v>2</v>
      </c>
      <c r="I295" s="2">
        <v>32860.71</v>
      </c>
    </row>
    <row r="296" spans="1:10" x14ac:dyDescent="0.25">
      <c r="A296" t="s">
        <v>3219</v>
      </c>
      <c r="B296" s="1">
        <v>41481</v>
      </c>
      <c r="C296" t="s">
        <v>3220</v>
      </c>
      <c r="D296">
        <v>1</v>
      </c>
      <c r="E296" t="s">
        <v>3221</v>
      </c>
      <c r="F296" t="s">
        <v>1360</v>
      </c>
      <c r="G296" t="s">
        <v>1361</v>
      </c>
      <c r="H296" t="s">
        <v>2</v>
      </c>
      <c r="I296" s="2">
        <v>32860.71</v>
      </c>
    </row>
    <row r="297" spans="1:10" x14ac:dyDescent="0.25">
      <c r="A297" t="s">
        <v>3222</v>
      </c>
      <c r="B297" s="1">
        <v>41481</v>
      </c>
      <c r="C297" t="s">
        <v>3223</v>
      </c>
      <c r="D297">
        <v>1</v>
      </c>
      <c r="E297" t="s">
        <v>3224</v>
      </c>
      <c r="F297" t="s">
        <v>1360</v>
      </c>
      <c r="G297" t="s">
        <v>1361</v>
      </c>
      <c r="H297" t="s">
        <v>2</v>
      </c>
      <c r="I297" s="2">
        <v>25808.33</v>
      </c>
    </row>
    <row r="298" spans="1:10" x14ac:dyDescent="0.25">
      <c r="A298" t="s">
        <v>226</v>
      </c>
      <c r="B298" s="1">
        <v>41481</v>
      </c>
      <c r="C298" t="s">
        <v>3225</v>
      </c>
      <c r="D298">
        <v>1</v>
      </c>
      <c r="E298" t="s">
        <v>3226</v>
      </c>
      <c r="F298" t="s">
        <v>1360</v>
      </c>
      <c r="G298" t="s">
        <v>1361</v>
      </c>
      <c r="H298" t="s">
        <v>2</v>
      </c>
      <c r="I298" s="2">
        <v>25808.33</v>
      </c>
    </row>
    <row r="299" spans="1:10" x14ac:dyDescent="0.25">
      <c r="A299" t="s">
        <v>936</v>
      </c>
      <c r="B299" s="1">
        <v>41481</v>
      </c>
      <c r="C299" t="s">
        <v>3227</v>
      </c>
      <c r="D299">
        <v>1</v>
      </c>
      <c r="E299" t="s">
        <v>3228</v>
      </c>
      <c r="F299" t="s">
        <v>1360</v>
      </c>
      <c r="G299" t="s">
        <v>1361</v>
      </c>
      <c r="H299" t="s">
        <v>2</v>
      </c>
      <c r="I299" s="2">
        <v>31895.19</v>
      </c>
    </row>
    <row r="300" spans="1:10" x14ac:dyDescent="0.25">
      <c r="A300" t="s">
        <v>3229</v>
      </c>
      <c r="B300" s="1">
        <v>41482</v>
      </c>
      <c r="C300" t="s">
        <v>3230</v>
      </c>
      <c r="D300">
        <v>1</v>
      </c>
      <c r="E300" t="s">
        <v>3231</v>
      </c>
      <c r="F300" t="s">
        <v>1360</v>
      </c>
      <c r="G300" t="s">
        <v>1361</v>
      </c>
      <c r="H300" t="s">
        <v>2</v>
      </c>
      <c r="I300" s="2">
        <v>44419.42</v>
      </c>
    </row>
    <row r="301" spans="1:10" x14ac:dyDescent="0.25">
      <c r="A301" t="s">
        <v>1002</v>
      </c>
      <c r="B301" s="1">
        <v>41484</v>
      </c>
      <c r="C301" t="s">
        <v>1499</v>
      </c>
      <c r="D301">
        <v>1</v>
      </c>
      <c r="E301" t="s">
        <v>3246</v>
      </c>
      <c r="F301" t="s">
        <v>1383</v>
      </c>
      <c r="G301" t="s">
        <v>1361</v>
      </c>
      <c r="H301" t="s">
        <v>2</v>
      </c>
      <c r="J301" s="2">
        <v>44440.29</v>
      </c>
    </row>
    <row r="302" spans="1:10" x14ac:dyDescent="0.25">
      <c r="A302" t="s">
        <v>2688</v>
      </c>
      <c r="B302" s="1">
        <v>41485</v>
      </c>
      <c r="C302" t="s">
        <v>3227</v>
      </c>
      <c r="D302">
        <v>1</v>
      </c>
      <c r="E302" t="s">
        <v>3249</v>
      </c>
      <c r="F302" t="s">
        <v>1383</v>
      </c>
      <c r="G302" t="s">
        <v>1361</v>
      </c>
      <c r="H302" t="s">
        <v>2</v>
      </c>
      <c r="J302" s="2">
        <v>31895.19</v>
      </c>
    </row>
    <row r="303" spans="1:10" x14ac:dyDescent="0.25">
      <c r="A303" t="s">
        <v>303</v>
      </c>
      <c r="B303" s="1">
        <v>41485</v>
      </c>
      <c r="C303" t="s">
        <v>251</v>
      </c>
      <c r="D303">
        <v>1</v>
      </c>
      <c r="E303" t="s">
        <v>3252</v>
      </c>
      <c r="F303" t="s">
        <v>1383</v>
      </c>
      <c r="G303" t="s">
        <v>1361</v>
      </c>
      <c r="H303" t="s">
        <v>2</v>
      </c>
      <c r="J303" s="2">
        <v>44440.29</v>
      </c>
    </row>
    <row r="304" spans="1:10" x14ac:dyDescent="0.25">
      <c r="A304" t="s">
        <v>1233</v>
      </c>
      <c r="B304" s="1">
        <v>41472</v>
      </c>
      <c r="C304" t="s">
        <v>3656</v>
      </c>
      <c r="D304">
        <v>1</v>
      </c>
      <c r="E304" t="s">
        <v>3657</v>
      </c>
      <c r="F304" t="s">
        <v>1779</v>
      </c>
      <c r="G304" t="s">
        <v>1401</v>
      </c>
      <c r="H304" t="s">
        <v>2</v>
      </c>
      <c r="I304" s="2">
        <v>53869.4</v>
      </c>
    </row>
    <row r="305" spans="1:9" x14ac:dyDescent="0.25">
      <c r="A305" t="s">
        <v>3312</v>
      </c>
      <c r="B305" s="1">
        <v>41486</v>
      </c>
      <c r="C305" t="s">
        <v>3313</v>
      </c>
      <c r="D305">
        <v>1</v>
      </c>
      <c r="E305" t="s">
        <v>3314</v>
      </c>
      <c r="F305" t="s">
        <v>1409</v>
      </c>
      <c r="G305" t="s">
        <v>1410</v>
      </c>
      <c r="H305" t="s">
        <v>3315</v>
      </c>
      <c r="I305" s="2">
        <v>75044.66</v>
      </c>
    </row>
    <row r="306" spans="1:9" x14ac:dyDescent="0.25">
      <c r="A306" t="s">
        <v>3358</v>
      </c>
      <c r="B306" s="1">
        <v>41480</v>
      </c>
      <c r="C306" t="s">
        <v>3359</v>
      </c>
      <c r="D306">
        <v>1</v>
      </c>
      <c r="E306" t="s">
        <v>3360</v>
      </c>
      <c r="F306" t="s">
        <v>1409</v>
      </c>
      <c r="G306" t="s">
        <v>1410</v>
      </c>
      <c r="H306" t="s">
        <v>3361</v>
      </c>
      <c r="I306">
        <v>127.37</v>
      </c>
    </row>
    <row r="307" spans="1:9" x14ac:dyDescent="0.25">
      <c r="A307" t="s">
        <v>1304</v>
      </c>
      <c r="B307" s="1">
        <v>41482</v>
      </c>
      <c r="C307" t="s">
        <v>3739</v>
      </c>
      <c r="D307">
        <v>1</v>
      </c>
      <c r="E307" t="s">
        <v>3740</v>
      </c>
      <c r="F307" t="s">
        <v>1789</v>
      </c>
      <c r="G307" t="s">
        <v>1401</v>
      </c>
      <c r="H307" t="s">
        <v>3741</v>
      </c>
      <c r="I307">
        <v>304</v>
      </c>
    </row>
    <row r="308" spans="1:9" x14ac:dyDescent="0.25">
      <c r="A308" t="s">
        <v>3455</v>
      </c>
      <c r="B308" s="1">
        <v>41484</v>
      </c>
      <c r="C308" t="s">
        <v>3456</v>
      </c>
      <c r="D308">
        <v>1</v>
      </c>
      <c r="E308" t="s">
        <v>3457</v>
      </c>
      <c r="F308" t="s">
        <v>1409</v>
      </c>
      <c r="G308" t="s">
        <v>1410</v>
      </c>
      <c r="H308" t="s">
        <v>3458</v>
      </c>
      <c r="I308">
        <v>70.489999999999995</v>
      </c>
    </row>
    <row r="309" spans="1:9" x14ac:dyDescent="0.25">
      <c r="A309" t="s">
        <v>3275</v>
      </c>
      <c r="B309" s="1">
        <v>41486</v>
      </c>
      <c r="C309" t="s">
        <v>3276</v>
      </c>
      <c r="D309">
        <v>1</v>
      </c>
      <c r="E309" t="s">
        <v>3277</v>
      </c>
      <c r="F309" t="s">
        <v>1360</v>
      </c>
      <c r="G309" t="s">
        <v>1361</v>
      </c>
      <c r="H309" t="s">
        <v>3278</v>
      </c>
      <c r="I309" s="2">
        <v>28896.42</v>
      </c>
    </row>
    <row r="310" spans="1:9" x14ac:dyDescent="0.25">
      <c r="A310" t="s">
        <v>3327</v>
      </c>
      <c r="B310" s="1">
        <v>41477</v>
      </c>
      <c r="C310">
        <v>8667</v>
      </c>
      <c r="D310">
        <v>1</v>
      </c>
      <c r="E310" t="s">
        <v>3328</v>
      </c>
      <c r="F310" t="s">
        <v>1409</v>
      </c>
      <c r="G310" t="s">
        <v>1410</v>
      </c>
      <c r="H310" t="s">
        <v>3329</v>
      </c>
      <c r="I310">
        <v>23.79</v>
      </c>
    </row>
    <row r="311" spans="1:9" x14ac:dyDescent="0.25">
      <c r="A311" t="s">
        <v>3416</v>
      </c>
      <c r="B311" s="1">
        <v>41484</v>
      </c>
      <c r="C311">
        <v>8699</v>
      </c>
      <c r="D311">
        <v>1</v>
      </c>
      <c r="E311" t="s">
        <v>3417</v>
      </c>
      <c r="F311" t="s">
        <v>1409</v>
      </c>
      <c r="G311" t="s">
        <v>1410</v>
      </c>
      <c r="H311" t="s">
        <v>3329</v>
      </c>
      <c r="I311">
        <v>23.79</v>
      </c>
    </row>
    <row r="312" spans="1:9" x14ac:dyDescent="0.25">
      <c r="A312" t="s">
        <v>3243</v>
      </c>
      <c r="B312" s="1">
        <v>41484</v>
      </c>
      <c r="C312" t="s">
        <v>284</v>
      </c>
      <c r="D312">
        <v>1</v>
      </c>
      <c r="E312" t="s">
        <v>3244</v>
      </c>
      <c r="F312" t="s">
        <v>1409</v>
      </c>
      <c r="G312" t="s">
        <v>2044</v>
      </c>
      <c r="H312" t="s">
        <v>3245</v>
      </c>
      <c r="I312">
        <v>918.1</v>
      </c>
    </row>
    <row r="313" spans="1:9" x14ac:dyDescent="0.25">
      <c r="A313" t="s">
        <v>3238</v>
      </c>
      <c r="B313" s="1">
        <v>41484</v>
      </c>
      <c r="C313" t="s">
        <v>284</v>
      </c>
      <c r="D313">
        <v>1</v>
      </c>
      <c r="E313" t="s">
        <v>3239</v>
      </c>
      <c r="F313" t="s">
        <v>1409</v>
      </c>
      <c r="G313" t="s">
        <v>2044</v>
      </c>
      <c r="H313" t="s">
        <v>3240</v>
      </c>
      <c r="I313">
        <v>177.48</v>
      </c>
    </row>
    <row r="314" spans="1:9" x14ac:dyDescent="0.25">
      <c r="A314" t="s">
        <v>2568</v>
      </c>
      <c r="B314" s="1">
        <v>41484</v>
      </c>
      <c r="C314" t="s">
        <v>284</v>
      </c>
      <c r="D314">
        <v>1</v>
      </c>
      <c r="E314" t="s">
        <v>3241</v>
      </c>
      <c r="F314" t="s">
        <v>1409</v>
      </c>
      <c r="G314" t="s">
        <v>2044</v>
      </c>
      <c r="H314" t="s">
        <v>3242</v>
      </c>
      <c r="I314">
        <v>459.41</v>
      </c>
    </row>
    <row r="315" spans="1:9" x14ac:dyDescent="0.25">
      <c r="A315" t="s">
        <v>2562</v>
      </c>
      <c r="B315" s="1">
        <v>41484</v>
      </c>
      <c r="C315" t="s">
        <v>284</v>
      </c>
      <c r="D315">
        <v>1</v>
      </c>
      <c r="E315" t="s">
        <v>3236</v>
      </c>
      <c r="F315" t="s">
        <v>1409</v>
      </c>
      <c r="G315" t="s">
        <v>2044</v>
      </c>
      <c r="H315" t="s">
        <v>3237</v>
      </c>
      <c r="I315">
        <v>380.75</v>
      </c>
    </row>
  </sheetData>
  <autoFilter ref="A1:K315"/>
  <sortState ref="A1:K426">
    <sortCondition ref="H1:H4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opLeftCell="A229" workbookViewId="0">
      <selection activeCell="I87" sqref="I87"/>
    </sheetView>
  </sheetViews>
  <sheetFormatPr baseColWidth="10" defaultRowHeight="15" x14ac:dyDescent="0.25"/>
  <cols>
    <col min="1" max="1" width="10.85546875" customWidth="1"/>
    <col min="2" max="2" width="10.7109375" bestFit="1" customWidth="1"/>
    <col min="3" max="3" width="13" bestFit="1" customWidth="1"/>
    <col min="4" max="4" width="2" bestFit="1" customWidth="1"/>
    <col min="5" max="5" width="16.5703125" hidden="1" customWidth="1"/>
    <col min="6" max="6" width="24.28515625" hidden="1" customWidth="1"/>
    <col min="7" max="7" width="0" hidden="1" customWidth="1"/>
    <col min="8" max="8" width="39.140625" bestFit="1" customWidth="1"/>
  </cols>
  <sheetData>
    <row r="1" spans="1:9" x14ac:dyDescent="0.25">
      <c r="A1" t="s">
        <v>1228</v>
      </c>
      <c r="B1" s="1">
        <v>41505</v>
      </c>
      <c r="C1" t="s">
        <v>4277</v>
      </c>
      <c r="D1">
        <v>1</v>
      </c>
      <c r="E1" t="s">
        <v>4278</v>
      </c>
      <c r="F1" t="s">
        <v>4279</v>
      </c>
      <c r="G1" t="s">
        <v>1401</v>
      </c>
      <c r="H1" t="s">
        <v>4280</v>
      </c>
      <c r="I1">
        <v>383.76</v>
      </c>
    </row>
    <row r="2" spans="1:9" x14ac:dyDescent="0.25">
      <c r="A2" t="s">
        <v>4004</v>
      </c>
      <c r="B2" s="1">
        <v>41515</v>
      </c>
      <c r="C2" t="s">
        <v>4005</v>
      </c>
      <c r="D2">
        <v>1</v>
      </c>
      <c r="E2" t="s">
        <v>4006</v>
      </c>
      <c r="F2" t="s">
        <v>1360</v>
      </c>
      <c r="G2" t="s">
        <v>1361</v>
      </c>
      <c r="H2" t="s">
        <v>4007</v>
      </c>
      <c r="I2" s="2">
        <v>40598.199999999997</v>
      </c>
    </row>
    <row r="3" spans="1:9" x14ac:dyDescent="0.25">
      <c r="A3" t="s">
        <v>926</v>
      </c>
      <c r="B3" s="1">
        <v>41514</v>
      </c>
      <c r="C3" t="s">
        <v>3989</v>
      </c>
      <c r="D3">
        <v>1</v>
      </c>
      <c r="E3" t="s">
        <v>3990</v>
      </c>
      <c r="F3" t="s">
        <v>1360</v>
      </c>
      <c r="G3" t="s">
        <v>1361</v>
      </c>
      <c r="H3" t="s">
        <v>3991</v>
      </c>
      <c r="I3" s="2">
        <v>35461.57</v>
      </c>
    </row>
    <row r="4" spans="1:9" x14ac:dyDescent="0.25">
      <c r="A4" t="s">
        <v>802</v>
      </c>
      <c r="B4" s="1">
        <v>41500</v>
      </c>
      <c r="C4" t="s">
        <v>3855</v>
      </c>
      <c r="D4">
        <v>1</v>
      </c>
      <c r="E4" t="s">
        <v>3856</v>
      </c>
      <c r="F4" t="s">
        <v>1360</v>
      </c>
      <c r="G4" t="s">
        <v>1361</v>
      </c>
      <c r="H4" t="s">
        <v>3857</v>
      </c>
      <c r="I4" s="2">
        <v>25808.33</v>
      </c>
    </row>
    <row r="5" spans="1:9" x14ac:dyDescent="0.25">
      <c r="A5" t="s">
        <v>3837</v>
      </c>
      <c r="B5" s="1">
        <v>41498</v>
      </c>
      <c r="C5" t="s">
        <v>3838</v>
      </c>
      <c r="D5">
        <v>1</v>
      </c>
      <c r="E5" t="s">
        <v>3839</v>
      </c>
      <c r="F5" t="s">
        <v>1360</v>
      </c>
      <c r="G5" t="s">
        <v>1361</v>
      </c>
      <c r="H5" t="s">
        <v>3001</v>
      </c>
      <c r="I5" s="2">
        <v>46228.4</v>
      </c>
    </row>
    <row r="6" spans="1:9" x14ac:dyDescent="0.25">
      <c r="A6" t="s">
        <v>3997</v>
      </c>
      <c r="B6" s="1">
        <v>41515</v>
      </c>
      <c r="C6" t="s">
        <v>3998</v>
      </c>
      <c r="D6">
        <v>1</v>
      </c>
      <c r="E6" t="s">
        <v>3999</v>
      </c>
      <c r="F6" t="s">
        <v>1360</v>
      </c>
      <c r="G6" t="s">
        <v>1361</v>
      </c>
      <c r="H6" t="s">
        <v>4000</v>
      </c>
      <c r="I6" s="2">
        <v>28896.42</v>
      </c>
    </row>
    <row r="7" spans="1:9" x14ac:dyDescent="0.25">
      <c r="A7" t="s">
        <v>3821</v>
      </c>
      <c r="B7" s="1">
        <v>41489</v>
      </c>
      <c r="C7" t="s">
        <v>3822</v>
      </c>
      <c r="D7">
        <v>1</v>
      </c>
      <c r="E7" t="s">
        <v>3823</v>
      </c>
      <c r="F7" t="s">
        <v>1360</v>
      </c>
      <c r="G7" t="s">
        <v>1361</v>
      </c>
      <c r="H7" t="s">
        <v>3824</v>
      </c>
      <c r="I7" s="2">
        <v>47881.98</v>
      </c>
    </row>
    <row r="8" spans="1:9" x14ac:dyDescent="0.25">
      <c r="A8" t="s">
        <v>1769</v>
      </c>
      <c r="B8" s="1">
        <v>41513</v>
      </c>
      <c r="C8">
        <v>8883</v>
      </c>
      <c r="D8">
        <v>1</v>
      </c>
      <c r="E8" t="s">
        <v>4114</v>
      </c>
      <c r="F8" t="s">
        <v>1409</v>
      </c>
      <c r="G8" t="s">
        <v>1410</v>
      </c>
      <c r="H8" t="s">
        <v>2703</v>
      </c>
      <c r="I8">
        <v>24.83</v>
      </c>
    </row>
    <row r="9" spans="1:9" x14ac:dyDescent="0.25">
      <c r="A9" t="s">
        <v>4218</v>
      </c>
      <c r="B9" s="1">
        <v>41509</v>
      </c>
      <c r="C9" t="s">
        <v>4219</v>
      </c>
      <c r="D9">
        <v>1</v>
      </c>
      <c r="E9" t="s">
        <v>4220</v>
      </c>
      <c r="F9" t="s">
        <v>1409</v>
      </c>
      <c r="G9" t="s">
        <v>1410</v>
      </c>
      <c r="H9" t="s">
        <v>1592</v>
      </c>
      <c r="I9">
        <v>68.97</v>
      </c>
    </row>
    <row r="10" spans="1:9" x14ac:dyDescent="0.25">
      <c r="A10" t="s">
        <v>4321</v>
      </c>
      <c r="B10" s="1">
        <v>41514</v>
      </c>
      <c r="C10" t="s">
        <v>4322</v>
      </c>
      <c r="D10">
        <v>1</v>
      </c>
      <c r="E10" t="s">
        <v>4323</v>
      </c>
      <c r="F10" t="s">
        <v>1779</v>
      </c>
      <c r="G10" t="s">
        <v>1401</v>
      </c>
      <c r="H10" t="s">
        <v>706</v>
      </c>
      <c r="I10">
        <v>372.41</v>
      </c>
    </row>
    <row r="11" spans="1:9" x14ac:dyDescent="0.25">
      <c r="A11" t="s">
        <v>3908</v>
      </c>
      <c r="B11" s="1">
        <v>41502</v>
      </c>
      <c r="C11">
        <v>8821</v>
      </c>
      <c r="D11">
        <v>1</v>
      </c>
      <c r="E11" t="s">
        <v>3909</v>
      </c>
      <c r="F11" t="s">
        <v>1409</v>
      </c>
      <c r="G11" t="s">
        <v>3087</v>
      </c>
      <c r="H11" t="s">
        <v>1124</v>
      </c>
      <c r="I11">
        <v>70.400000000000006</v>
      </c>
    </row>
    <row r="12" spans="1:9" x14ac:dyDescent="0.25">
      <c r="A12" t="s">
        <v>3877</v>
      </c>
      <c r="B12" s="1">
        <v>41501</v>
      </c>
      <c r="C12" t="s">
        <v>3878</v>
      </c>
      <c r="D12">
        <v>1</v>
      </c>
      <c r="E12" t="s">
        <v>3879</v>
      </c>
      <c r="F12" t="s">
        <v>1409</v>
      </c>
      <c r="G12" t="s">
        <v>3087</v>
      </c>
      <c r="H12" t="s">
        <v>3880</v>
      </c>
      <c r="I12">
        <v>482.97</v>
      </c>
    </row>
    <row r="13" spans="1:9" x14ac:dyDescent="0.25">
      <c r="A13" t="s">
        <v>3922</v>
      </c>
      <c r="B13" s="1">
        <v>41503</v>
      </c>
      <c r="C13" t="s">
        <v>3923</v>
      </c>
      <c r="D13">
        <v>1</v>
      </c>
      <c r="E13" t="s">
        <v>3924</v>
      </c>
      <c r="F13" t="s">
        <v>1360</v>
      </c>
      <c r="G13" t="s">
        <v>1361</v>
      </c>
      <c r="H13" t="s">
        <v>3925</v>
      </c>
      <c r="I13" s="2">
        <v>35461.599999999999</v>
      </c>
    </row>
    <row r="14" spans="1:9" x14ac:dyDescent="0.25">
      <c r="A14" t="s">
        <v>1011</v>
      </c>
      <c r="B14" s="1">
        <v>41516</v>
      </c>
      <c r="C14" t="s">
        <v>4015</v>
      </c>
      <c r="D14">
        <v>1</v>
      </c>
      <c r="E14" t="s">
        <v>4016</v>
      </c>
      <c r="F14" t="s">
        <v>1360</v>
      </c>
      <c r="G14" t="s">
        <v>1361</v>
      </c>
      <c r="H14" t="s">
        <v>4017</v>
      </c>
      <c r="I14" s="2">
        <v>46228.4</v>
      </c>
    </row>
    <row r="15" spans="1:9" x14ac:dyDescent="0.25">
      <c r="A15" t="s">
        <v>4008</v>
      </c>
      <c r="B15" s="1">
        <v>41515</v>
      </c>
      <c r="C15" t="s">
        <v>4009</v>
      </c>
      <c r="D15">
        <v>1</v>
      </c>
      <c r="E15" t="s">
        <v>4010</v>
      </c>
      <c r="F15" t="s">
        <v>1360</v>
      </c>
      <c r="G15" t="s">
        <v>1361</v>
      </c>
      <c r="H15" t="s">
        <v>4011</v>
      </c>
      <c r="I15" s="2">
        <v>46228.4</v>
      </c>
    </row>
    <row r="16" spans="1:9" x14ac:dyDescent="0.25">
      <c r="A16" t="s">
        <v>3929</v>
      </c>
      <c r="B16" s="1">
        <v>41505</v>
      </c>
      <c r="C16" t="s">
        <v>3930</v>
      </c>
      <c r="D16">
        <v>1</v>
      </c>
      <c r="E16" t="s">
        <v>3931</v>
      </c>
      <c r="F16" t="s">
        <v>1360</v>
      </c>
      <c r="G16" t="s">
        <v>1361</v>
      </c>
      <c r="H16" t="s">
        <v>3932</v>
      </c>
      <c r="I16" s="2">
        <v>29209.71</v>
      </c>
    </row>
    <row r="17" spans="1:10" x14ac:dyDescent="0.25">
      <c r="A17" t="s">
        <v>3064</v>
      </c>
      <c r="B17" s="1">
        <v>41502</v>
      </c>
      <c r="C17" t="s">
        <v>3910</v>
      </c>
      <c r="D17">
        <v>1</v>
      </c>
      <c r="E17" t="s">
        <v>3911</v>
      </c>
      <c r="F17" t="s">
        <v>1409</v>
      </c>
      <c r="G17" t="s">
        <v>3087</v>
      </c>
      <c r="H17" t="s">
        <v>2123</v>
      </c>
      <c r="I17">
        <v>223.41</v>
      </c>
    </row>
    <row r="18" spans="1:10" x14ac:dyDescent="0.25">
      <c r="A18" t="s">
        <v>3861</v>
      </c>
      <c r="B18" s="1">
        <v>41501</v>
      </c>
      <c r="C18" t="s">
        <v>3862</v>
      </c>
      <c r="D18">
        <v>1</v>
      </c>
      <c r="E18" t="s">
        <v>3863</v>
      </c>
      <c r="F18" t="s">
        <v>1409</v>
      </c>
      <c r="G18" t="s">
        <v>3087</v>
      </c>
      <c r="H18" t="s">
        <v>3323</v>
      </c>
      <c r="I18">
        <v>127.82</v>
      </c>
    </row>
    <row r="19" spans="1:10" x14ac:dyDescent="0.25">
      <c r="A19" t="s">
        <v>4118</v>
      </c>
      <c r="B19" s="1">
        <v>41513</v>
      </c>
      <c r="C19">
        <v>8887</v>
      </c>
      <c r="D19">
        <v>1</v>
      </c>
      <c r="E19" t="s">
        <v>4119</v>
      </c>
      <c r="F19" t="s">
        <v>1409</v>
      </c>
      <c r="G19" t="s">
        <v>1410</v>
      </c>
      <c r="H19" t="s">
        <v>1007</v>
      </c>
      <c r="I19">
        <v>13.78</v>
      </c>
    </row>
    <row r="20" spans="1:10" x14ac:dyDescent="0.25">
      <c r="A20" t="s">
        <v>1519</v>
      </c>
      <c r="B20" s="1">
        <v>41515</v>
      </c>
      <c r="C20" t="s">
        <v>4001</v>
      </c>
      <c r="D20">
        <v>1</v>
      </c>
      <c r="E20" t="s">
        <v>4002</v>
      </c>
      <c r="F20" t="s">
        <v>1360</v>
      </c>
      <c r="G20" t="s">
        <v>1361</v>
      </c>
      <c r="H20" t="s">
        <v>4003</v>
      </c>
      <c r="I20" s="2">
        <v>28896.42</v>
      </c>
    </row>
    <row r="21" spans="1:10" x14ac:dyDescent="0.25">
      <c r="A21" t="s">
        <v>1733</v>
      </c>
      <c r="B21" s="1">
        <v>41505</v>
      </c>
      <c r="C21">
        <v>8847</v>
      </c>
      <c r="D21">
        <v>1</v>
      </c>
      <c r="E21" t="s">
        <v>4092</v>
      </c>
      <c r="F21" t="s">
        <v>1409</v>
      </c>
      <c r="G21" t="s">
        <v>1410</v>
      </c>
      <c r="H21" t="s">
        <v>4093</v>
      </c>
      <c r="I21">
        <v>646.35</v>
      </c>
    </row>
    <row r="22" spans="1:10" x14ac:dyDescent="0.25">
      <c r="A22" t="s">
        <v>3232</v>
      </c>
      <c r="B22" s="1">
        <v>41514</v>
      </c>
      <c r="C22" t="s">
        <v>3992</v>
      </c>
      <c r="D22">
        <v>1</v>
      </c>
      <c r="E22" t="s">
        <v>3993</v>
      </c>
      <c r="F22" t="s">
        <v>1409</v>
      </c>
      <c r="G22" t="s">
        <v>1410</v>
      </c>
      <c r="H22" t="s">
        <v>3994</v>
      </c>
      <c r="J22" s="2">
        <v>56000</v>
      </c>
    </row>
    <row r="23" spans="1:10" x14ac:dyDescent="0.25">
      <c r="A23" t="s">
        <v>1238</v>
      </c>
      <c r="B23" s="1">
        <v>41505</v>
      </c>
      <c r="C23" t="s">
        <v>4289</v>
      </c>
      <c r="D23">
        <v>1</v>
      </c>
      <c r="E23" t="s">
        <v>4290</v>
      </c>
      <c r="F23" t="s">
        <v>1789</v>
      </c>
      <c r="G23" t="s">
        <v>1401</v>
      </c>
      <c r="H23" t="s">
        <v>3744</v>
      </c>
      <c r="I23" s="2">
        <v>1824</v>
      </c>
    </row>
    <row r="24" spans="1:10" x14ac:dyDescent="0.25">
      <c r="A24" t="s">
        <v>4195</v>
      </c>
      <c r="B24" s="1">
        <v>41515</v>
      </c>
      <c r="C24">
        <v>8937</v>
      </c>
      <c r="D24">
        <v>1</v>
      </c>
      <c r="E24" t="s">
        <v>4196</v>
      </c>
      <c r="F24" t="s">
        <v>1409</v>
      </c>
      <c r="G24" t="s">
        <v>1410</v>
      </c>
      <c r="H24" t="s">
        <v>3569</v>
      </c>
      <c r="I24">
        <v>203.45</v>
      </c>
    </row>
    <row r="25" spans="1:10" x14ac:dyDescent="0.25">
      <c r="A25" t="s">
        <v>4210</v>
      </c>
      <c r="B25" s="1">
        <v>41517</v>
      </c>
      <c r="C25">
        <v>8953</v>
      </c>
      <c r="D25">
        <v>1</v>
      </c>
      <c r="E25" t="s">
        <v>4211</v>
      </c>
      <c r="F25" t="s">
        <v>1409</v>
      </c>
      <c r="G25" t="s">
        <v>1410</v>
      </c>
      <c r="H25" t="s">
        <v>3569</v>
      </c>
      <c r="I25">
        <v>26.91</v>
      </c>
    </row>
    <row r="26" spans="1:10" x14ac:dyDescent="0.25">
      <c r="A26" t="s">
        <v>207</v>
      </c>
      <c r="B26" s="1">
        <v>41513</v>
      </c>
      <c r="C26" t="s">
        <v>3986</v>
      </c>
      <c r="D26">
        <v>1</v>
      </c>
      <c r="E26" t="s">
        <v>3987</v>
      </c>
      <c r="F26" t="s">
        <v>1360</v>
      </c>
      <c r="G26" t="s">
        <v>1361</v>
      </c>
      <c r="H26" t="s">
        <v>3988</v>
      </c>
      <c r="I26" s="2">
        <v>35461.57</v>
      </c>
    </row>
    <row r="27" spans="1:10" x14ac:dyDescent="0.25">
      <c r="A27" t="s">
        <v>3918</v>
      </c>
      <c r="B27" s="1">
        <v>41503</v>
      </c>
      <c r="C27" t="s">
        <v>3919</v>
      </c>
      <c r="D27">
        <v>1</v>
      </c>
      <c r="E27" t="s">
        <v>3920</v>
      </c>
      <c r="F27" t="s">
        <v>1360</v>
      </c>
      <c r="G27" t="s">
        <v>1361</v>
      </c>
      <c r="H27" t="s">
        <v>3921</v>
      </c>
      <c r="I27" s="2">
        <v>49469.53</v>
      </c>
    </row>
    <row r="28" spans="1:10" x14ac:dyDescent="0.25">
      <c r="A28" t="s">
        <v>1057</v>
      </c>
      <c r="B28" s="1">
        <v>41516</v>
      </c>
      <c r="C28" t="s">
        <v>4022</v>
      </c>
      <c r="D28">
        <v>1</v>
      </c>
      <c r="E28" t="s">
        <v>4023</v>
      </c>
      <c r="F28" t="s">
        <v>1360</v>
      </c>
      <c r="G28" t="s">
        <v>1361</v>
      </c>
      <c r="H28" t="s">
        <v>4024</v>
      </c>
      <c r="I28" s="2">
        <v>40598.199999999997</v>
      </c>
    </row>
    <row r="29" spans="1:10" x14ac:dyDescent="0.25">
      <c r="A29" t="s">
        <v>1747</v>
      </c>
      <c r="B29" s="1">
        <v>41513</v>
      </c>
      <c r="C29">
        <v>8871</v>
      </c>
      <c r="D29">
        <v>1</v>
      </c>
      <c r="E29" t="s">
        <v>4107</v>
      </c>
      <c r="F29" t="s">
        <v>1409</v>
      </c>
      <c r="G29" t="s">
        <v>1410</v>
      </c>
      <c r="H29" t="s">
        <v>304</v>
      </c>
      <c r="I29">
        <v>28.14</v>
      </c>
    </row>
    <row r="30" spans="1:10" x14ac:dyDescent="0.25">
      <c r="A30" t="s">
        <v>3871</v>
      </c>
      <c r="B30" s="1">
        <v>41501</v>
      </c>
      <c r="C30" t="s">
        <v>3872</v>
      </c>
      <c r="D30">
        <v>1</v>
      </c>
      <c r="E30" t="s">
        <v>3873</v>
      </c>
      <c r="F30" t="s">
        <v>1409</v>
      </c>
      <c r="G30" t="s">
        <v>3087</v>
      </c>
      <c r="H30" t="s">
        <v>3874</v>
      </c>
      <c r="I30">
        <v>204.87</v>
      </c>
    </row>
    <row r="31" spans="1:10" x14ac:dyDescent="0.25">
      <c r="A31" t="s">
        <v>1943</v>
      </c>
      <c r="B31" s="1">
        <v>41492</v>
      </c>
      <c r="C31" t="s">
        <v>3825</v>
      </c>
      <c r="D31">
        <v>1</v>
      </c>
      <c r="E31" t="s">
        <v>3826</v>
      </c>
      <c r="F31" t="s">
        <v>1360</v>
      </c>
      <c r="G31" t="s">
        <v>1361</v>
      </c>
      <c r="H31" t="s">
        <v>3827</v>
      </c>
      <c r="I31" s="2">
        <v>28042.81</v>
      </c>
    </row>
    <row r="32" spans="1:10" x14ac:dyDescent="0.25">
      <c r="A32" t="s">
        <v>691</v>
      </c>
      <c r="B32" s="1">
        <v>41517</v>
      </c>
      <c r="C32" t="s">
        <v>3621</v>
      </c>
      <c r="D32">
        <v>2</v>
      </c>
      <c r="E32" t="s">
        <v>4361</v>
      </c>
      <c r="F32" t="s">
        <v>1789</v>
      </c>
      <c r="G32" t="s">
        <v>1401</v>
      </c>
      <c r="H32" t="s">
        <v>553</v>
      </c>
      <c r="I32">
        <v>539.59</v>
      </c>
    </row>
    <row r="33" spans="1:9" x14ac:dyDescent="0.25">
      <c r="A33" t="s">
        <v>4145</v>
      </c>
      <c r="B33" s="1">
        <v>41515</v>
      </c>
      <c r="C33">
        <v>8906</v>
      </c>
      <c r="D33">
        <v>1</v>
      </c>
      <c r="E33" t="s">
        <v>4146</v>
      </c>
      <c r="F33" t="s">
        <v>1409</v>
      </c>
      <c r="G33" t="s">
        <v>1410</v>
      </c>
      <c r="H33" t="s">
        <v>4147</v>
      </c>
      <c r="I33">
        <v>14.74</v>
      </c>
    </row>
    <row r="34" spans="1:9" x14ac:dyDescent="0.25">
      <c r="A34" t="s">
        <v>1703</v>
      </c>
      <c r="B34" s="1">
        <v>41502</v>
      </c>
      <c r="C34" t="s">
        <v>4071</v>
      </c>
      <c r="D34">
        <v>1</v>
      </c>
      <c r="E34" t="s">
        <v>4072</v>
      </c>
      <c r="F34" t="s">
        <v>1409</v>
      </c>
      <c r="G34" t="s">
        <v>1410</v>
      </c>
      <c r="H34" t="s">
        <v>4073</v>
      </c>
      <c r="I34">
        <v>47.7</v>
      </c>
    </row>
    <row r="35" spans="1:9" x14ac:dyDescent="0.25">
      <c r="A35" t="s">
        <v>1201</v>
      </c>
      <c r="B35" s="1">
        <v>41498</v>
      </c>
      <c r="C35" t="s">
        <v>4257</v>
      </c>
      <c r="D35">
        <v>1</v>
      </c>
      <c r="E35" t="s">
        <v>4258</v>
      </c>
      <c r="F35" t="s">
        <v>1779</v>
      </c>
      <c r="G35" t="s">
        <v>1401</v>
      </c>
      <c r="H35" t="s">
        <v>1243</v>
      </c>
      <c r="I35" s="2">
        <v>3519.17</v>
      </c>
    </row>
    <row r="36" spans="1:9" x14ac:dyDescent="0.25">
      <c r="A36" t="s">
        <v>1646</v>
      </c>
      <c r="B36" s="1">
        <v>41517</v>
      </c>
      <c r="C36" t="s">
        <v>281</v>
      </c>
      <c r="D36">
        <v>1</v>
      </c>
      <c r="E36" t="s">
        <v>4060</v>
      </c>
      <c r="F36" t="s">
        <v>1409</v>
      </c>
      <c r="G36" t="s">
        <v>1410</v>
      </c>
      <c r="H36" t="s">
        <v>4061</v>
      </c>
      <c r="I36">
        <v>194</v>
      </c>
    </row>
    <row r="37" spans="1:9" x14ac:dyDescent="0.25">
      <c r="A37" t="s">
        <v>1641</v>
      </c>
      <c r="B37" s="1">
        <v>41517</v>
      </c>
      <c r="C37" t="s">
        <v>281</v>
      </c>
      <c r="D37">
        <v>1</v>
      </c>
      <c r="E37" t="s">
        <v>4056</v>
      </c>
      <c r="F37" t="s">
        <v>1409</v>
      </c>
      <c r="G37" t="s">
        <v>1410</v>
      </c>
      <c r="H37" t="s">
        <v>4057</v>
      </c>
      <c r="I37">
        <v>42.4</v>
      </c>
    </row>
    <row r="38" spans="1:9" x14ac:dyDescent="0.25">
      <c r="A38" t="s">
        <v>465</v>
      </c>
      <c r="B38" s="1">
        <v>41517</v>
      </c>
      <c r="C38" t="s">
        <v>281</v>
      </c>
      <c r="D38">
        <v>1</v>
      </c>
      <c r="E38" t="s">
        <v>4048</v>
      </c>
      <c r="F38" t="s">
        <v>1409</v>
      </c>
      <c r="G38" t="s">
        <v>1410</v>
      </c>
      <c r="H38" t="s">
        <v>4049</v>
      </c>
      <c r="I38" s="2">
        <v>2611.96</v>
      </c>
    </row>
    <row r="39" spans="1:9" x14ac:dyDescent="0.25">
      <c r="A39" t="s">
        <v>1659</v>
      </c>
      <c r="B39" s="1">
        <v>41517</v>
      </c>
      <c r="C39" t="s">
        <v>281</v>
      </c>
      <c r="D39">
        <v>1</v>
      </c>
      <c r="E39" t="s">
        <v>4066</v>
      </c>
      <c r="F39" t="s">
        <v>1409</v>
      </c>
      <c r="G39" t="s">
        <v>1410</v>
      </c>
      <c r="H39" t="s">
        <v>4067</v>
      </c>
      <c r="I39">
        <v>55.68</v>
      </c>
    </row>
    <row r="40" spans="1:9" x14ac:dyDescent="0.25">
      <c r="A40" t="s">
        <v>1637</v>
      </c>
      <c r="B40" s="1">
        <v>41517</v>
      </c>
      <c r="C40" t="s">
        <v>281</v>
      </c>
      <c r="D40">
        <v>1</v>
      </c>
      <c r="E40" t="s">
        <v>4054</v>
      </c>
      <c r="F40" t="s">
        <v>1409</v>
      </c>
      <c r="G40" t="s">
        <v>1410</v>
      </c>
      <c r="H40" t="s">
        <v>4055</v>
      </c>
      <c r="I40">
        <v>72.72</v>
      </c>
    </row>
    <row r="41" spans="1:9" x14ac:dyDescent="0.25">
      <c r="A41" t="s">
        <v>1644</v>
      </c>
      <c r="B41" s="1">
        <v>41517</v>
      </c>
      <c r="C41" t="s">
        <v>281</v>
      </c>
      <c r="D41">
        <v>1</v>
      </c>
      <c r="E41" t="s">
        <v>4058</v>
      </c>
      <c r="F41" t="s">
        <v>1409</v>
      </c>
      <c r="G41" t="s">
        <v>1410</v>
      </c>
      <c r="H41" t="s">
        <v>4059</v>
      </c>
      <c r="I41">
        <v>4.16</v>
      </c>
    </row>
    <row r="42" spans="1:9" x14ac:dyDescent="0.25">
      <c r="A42" t="s">
        <v>1635</v>
      </c>
      <c r="B42" s="1">
        <v>41517</v>
      </c>
      <c r="C42" t="s">
        <v>281</v>
      </c>
      <c r="D42">
        <v>1</v>
      </c>
      <c r="E42" t="s">
        <v>4052</v>
      </c>
      <c r="F42" t="s">
        <v>1409</v>
      </c>
      <c r="G42" t="s">
        <v>1410</v>
      </c>
      <c r="H42" t="s">
        <v>4053</v>
      </c>
      <c r="I42">
        <v>15.2</v>
      </c>
    </row>
    <row r="43" spans="1:9" x14ac:dyDescent="0.25">
      <c r="A43" t="s">
        <v>1292</v>
      </c>
      <c r="B43" s="1">
        <v>41517</v>
      </c>
      <c r="C43" t="s">
        <v>4359</v>
      </c>
      <c r="D43">
        <v>1</v>
      </c>
      <c r="E43" t="s">
        <v>4360</v>
      </c>
      <c r="F43" t="s">
        <v>1789</v>
      </c>
      <c r="G43" t="s">
        <v>1401</v>
      </c>
      <c r="H43" t="s">
        <v>488</v>
      </c>
      <c r="I43" s="2">
        <v>1720.51</v>
      </c>
    </row>
    <row r="44" spans="1:9" x14ac:dyDescent="0.25">
      <c r="A44" t="s">
        <v>4191</v>
      </c>
      <c r="B44" s="1">
        <v>41515</v>
      </c>
      <c r="C44">
        <v>8935</v>
      </c>
      <c r="D44">
        <v>1</v>
      </c>
      <c r="E44" t="s">
        <v>4192</v>
      </c>
      <c r="F44" t="s">
        <v>1409</v>
      </c>
      <c r="G44" t="s">
        <v>1410</v>
      </c>
      <c r="H44" t="s">
        <v>342</v>
      </c>
      <c r="I44">
        <v>159.16999999999999</v>
      </c>
    </row>
    <row r="45" spans="1:9" x14ac:dyDescent="0.25">
      <c r="A45" t="s">
        <v>479</v>
      </c>
      <c r="B45" s="1">
        <v>41488</v>
      </c>
      <c r="C45" t="s">
        <v>4241</v>
      </c>
      <c r="D45">
        <v>1</v>
      </c>
      <c r="E45" t="s">
        <v>4242</v>
      </c>
      <c r="F45" t="s">
        <v>1779</v>
      </c>
      <c r="G45" t="s">
        <v>1410</v>
      </c>
      <c r="H45" t="s">
        <v>472</v>
      </c>
      <c r="I45" s="2">
        <v>23183.85</v>
      </c>
    </row>
    <row r="46" spans="1:9" x14ac:dyDescent="0.25">
      <c r="A46" t="s">
        <v>4245</v>
      </c>
      <c r="B46" s="1">
        <v>41491</v>
      </c>
      <c r="C46" t="s">
        <v>4246</v>
      </c>
      <c r="D46">
        <v>1</v>
      </c>
      <c r="E46" t="s">
        <v>4247</v>
      </c>
      <c r="F46" t="s">
        <v>1779</v>
      </c>
      <c r="G46" t="s">
        <v>1401</v>
      </c>
      <c r="H46" t="s">
        <v>472</v>
      </c>
      <c r="I46" s="2">
        <v>18000</v>
      </c>
    </row>
    <row r="47" spans="1:9" x14ac:dyDescent="0.25">
      <c r="A47" t="s">
        <v>509</v>
      </c>
      <c r="B47" s="1">
        <v>41495</v>
      </c>
      <c r="C47" t="s">
        <v>4251</v>
      </c>
      <c r="D47">
        <v>1</v>
      </c>
      <c r="E47" t="s">
        <v>4252</v>
      </c>
      <c r="F47" t="s">
        <v>1779</v>
      </c>
      <c r="G47" t="s">
        <v>1401</v>
      </c>
      <c r="H47" t="s">
        <v>472</v>
      </c>
      <c r="I47" s="2">
        <v>16397.75</v>
      </c>
    </row>
    <row r="48" spans="1:9" x14ac:dyDescent="0.25">
      <c r="A48" t="s">
        <v>527</v>
      </c>
      <c r="B48" s="1">
        <v>41500</v>
      </c>
      <c r="C48" t="s">
        <v>4259</v>
      </c>
      <c r="D48">
        <v>1</v>
      </c>
      <c r="E48" t="s">
        <v>4260</v>
      </c>
      <c r="F48" t="s">
        <v>1779</v>
      </c>
      <c r="G48" t="s">
        <v>1410</v>
      </c>
      <c r="H48" t="s">
        <v>472</v>
      </c>
      <c r="I48" s="2">
        <v>56528.69</v>
      </c>
    </row>
    <row r="49" spans="1:9" x14ac:dyDescent="0.25">
      <c r="A49" t="s">
        <v>557</v>
      </c>
      <c r="B49" s="1">
        <v>41502</v>
      </c>
      <c r="C49" t="s">
        <v>4269</v>
      </c>
      <c r="D49">
        <v>1</v>
      </c>
      <c r="E49" t="s">
        <v>4270</v>
      </c>
      <c r="F49" t="s">
        <v>1779</v>
      </c>
      <c r="G49" t="s">
        <v>1410</v>
      </c>
      <c r="H49" t="s">
        <v>472</v>
      </c>
      <c r="I49" s="2">
        <v>7804.36</v>
      </c>
    </row>
    <row r="50" spans="1:9" x14ac:dyDescent="0.25">
      <c r="A50" t="s">
        <v>1230</v>
      </c>
      <c r="B50" s="1">
        <v>41505</v>
      </c>
      <c r="C50" t="s">
        <v>4281</v>
      </c>
      <c r="D50">
        <v>1</v>
      </c>
      <c r="E50" t="s">
        <v>4282</v>
      </c>
      <c r="F50" t="s">
        <v>1779</v>
      </c>
      <c r="G50" t="s">
        <v>1401</v>
      </c>
      <c r="H50" t="s">
        <v>472</v>
      </c>
      <c r="I50" s="2">
        <v>5370.14</v>
      </c>
    </row>
    <row r="51" spans="1:9" x14ac:dyDescent="0.25">
      <c r="A51" t="s">
        <v>1247</v>
      </c>
      <c r="B51" s="1">
        <v>41508</v>
      </c>
      <c r="C51" t="s">
        <v>4302</v>
      </c>
      <c r="D51">
        <v>1</v>
      </c>
      <c r="E51" t="s">
        <v>4303</v>
      </c>
      <c r="F51" t="s">
        <v>1779</v>
      </c>
      <c r="G51" t="s">
        <v>1401</v>
      </c>
      <c r="H51" t="s">
        <v>472</v>
      </c>
      <c r="I51" s="2">
        <v>5190.8999999999996</v>
      </c>
    </row>
    <row r="52" spans="1:9" x14ac:dyDescent="0.25">
      <c r="A52" t="s">
        <v>636</v>
      </c>
      <c r="B52" s="1">
        <v>41509</v>
      </c>
      <c r="C52" t="s">
        <v>4304</v>
      </c>
      <c r="D52">
        <v>1</v>
      </c>
      <c r="E52" t="s">
        <v>4305</v>
      </c>
      <c r="F52" t="s">
        <v>1779</v>
      </c>
      <c r="G52" t="s">
        <v>1401</v>
      </c>
      <c r="H52" t="s">
        <v>472</v>
      </c>
      <c r="I52" s="2">
        <v>15595.45</v>
      </c>
    </row>
    <row r="53" spans="1:9" x14ac:dyDescent="0.25">
      <c r="A53" t="s">
        <v>639</v>
      </c>
      <c r="B53" s="1">
        <v>41512</v>
      </c>
      <c r="C53" t="s">
        <v>4306</v>
      </c>
      <c r="D53">
        <v>1</v>
      </c>
      <c r="E53" t="s">
        <v>4307</v>
      </c>
      <c r="F53" t="s">
        <v>1779</v>
      </c>
      <c r="G53" t="s">
        <v>1401</v>
      </c>
      <c r="H53" t="s">
        <v>472</v>
      </c>
      <c r="I53" s="2">
        <v>1686.29</v>
      </c>
    </row>
    <row r="54" spans="1:9" x14ac:dyDescent="0.25">
      <c r="A54" t="s">
        <v>642</v>
      </c>
      <c r="B54" s="1">
        <v>41512</v>
      </c>
      <c r="C54" t="s">
        <v>4308</v>
      </c>
      <c r="D54">
        <v>1</v>
      </c>
      <c r="E54" t="s">
        <v>4309</v>
      </c>
      <c r="F54" t="s">
        <v>1779</v>
      </c>
      <c r="G54" t="s">
        <v>1401</v>
      </c>
      <c r="H54" t="s">
        <v>472</v>
      </c>
      <c r="I54">
        <v>476.35</v>
      </c>
    </row>
    <row r="55" spans="1:9" x14ac:dyDescent="0.25">
      <c r="A55" t="s">
        <v>2879</v>
      </c>
      <c r="B55" s="1">
        <v>41515</v>
      </c>
      <c r="C55" t="s">
        <v>4324</v>
      </c>
      <c r="D55">
        <v>1</v>
      </c>
      <c r="E55" t="s">
        <v>4325</v>
      </c>
      <c r="F55" t="s">
        <v>1779</v>
      </c>
      <c r="G55" t="s">
        <v>1401</v>
      </c>
      <c r="H55" t="s">
        <v>472</v>
      </c>
      <c r="I55">
        <v>931.2</v>
      </c>
    </row>
    <row r="56" spans="1:9" x14ac:dyDescent="0.25">
      <c r="A56" t="s">
        <v>1856</v>
      </c>
      <c r="B56" s="1">
        <v>41515</v>
      </c>
      <c r="C56" t="s">
        <v>4326</v>
      </c>
      <c r="D56">
        <v>1</v>
      </c>
      <c r="E56" t="s">
        <v>4327</v>
      </c>
      <c r="F56" t="s">
        <v>1779</v>
      </c>
      <c r="G56" t="s">
        <v>1401</v>
      </c>
      <c r="H56" t="s">
        <v>472</v>
      </c>
      <c r="I56" s="2">
        <v>4454.91</v>
      </c>
    </row>
    <row r="57" spans="1:9" x14ac:dyDescent="0.25">
      <c r="A57" t="s">
        <v>671</v>
      </c>
      <c r="B57" s="1">
        <v>41515</v>
      </c>
      <c r="C57" t="s">
        <v>4328</v>
      </c>
      <c r="D57">
        <v>1</v>
      </c>
      <c r="E57" t="s">
        <v>4329</v>
      </c>
      <c r="F57" t="s">
        <v>1779</v>
      </c>
      <c r="G57" t="s">
        <v>1401</v>
      </c>
      <c r="H57" t="s">
        <v>472</v>
      </c>
      <c r="I57">
        <v>164.86</v>
      </c>
    </row>
    <row r="58" spans="1:9" x14ac:dyDescent="0.25">
      <c r="A58" t="s">
        <v>1265</v>
      </c>
      <c r="B58" s="1">
        <v>41515</v>
      </c>
      <c r="C58" t="s">
        <v>4330</v>
      </c>
      <c r="D58">
        <v>1</v>
      </c>
      <c r="E58" t="s">
        <v>4331</v>
      </c>
      <c r="F58" t="s">
        <v>1779</v>
      </c>
      <c r="G58" t="s">
        <v>1401</v>
      </c>
      <c r="H58" t="s">
        <v>472</v>
      </c>
      <c r="I58">
        <v>189.44</v>
      </c>
    </row>
    <row r="59" spans="1:9" x14ac:dyDescent="0.25">
      <c r="A59" t="s">
        <v>678</v>
      </c>
      <c r="B59" s="1">
        <v>41515</v>
      </c>
      <c r="C59" t="s">
        <v>4334</v>
      </c>
      <c r="D59">
        <v>1</v>
      </c>
      <c r="E59" t="s">
        <v>4335</v>
      </c>
      <c r="F59" t="s">
        <v>1779</v>
      </c>
      <c r="G59" t="s">
        <v>1401</v>
      </c>
      <c r="H59" t="s">
        <v>472</v>
      </c>
      <c r="I59">
        <v>125.29</v>
      </c>
    </row>
    <row r="60" spans="1:9" x14ac:dyDescent="0.25">
      <c r="A60" t="s">
        <v>1268</v>
      </c>
      <c r="B60" s="1">
        <v>41516</v>
      </c>
      <c r="C60" t="s">
        <v>4336</v>
      </c>
      <c r="D60">
        <v>1</v>
      </c>
      <c r="E60" t="s">
        <v>4337</v>
      </c>
      <c r="F60" t="s">
        <v>1779</v>
      </c>
      <c r="G60" t="s">
        <v>1401</v>
      </c>
      <c r="H60" t="s">
        <v>472</v>
      </c>
      <c r="I60" s="2">
        <v>1672.68</v>
      </c>
    </row>
    <row r="61" spans="1:9" x14ac:dyDescent="0.25">
      <c r="A61" t="s">
        <v>1272</v>
      </c>
      <c r="B61" s="1">
        <v>41517</v>
      </c>
      <c r="C61" t="s">
        <v>4338</v>
      </c>
      <c r="D61">
        <v>1</v>
      </c>
      <c r="E61" t="s">
        <v>4339</v>
      </c>
      <c r="F61" t="s">
        <v>1779</v>
      </c>
      <c r="G61" t="s">
        <v>1401</v>
      </c>
      <c r="H61" t="s">
        <v>472</v>
      </c>
      <c r="I61" s="2">
        <v>16582.71</v>
      </c>
    </row>
    <row r="62" spans="1:9" x14ac:dyDescent="0.25">
      <c r="A62" t="s">
        <v>1275</v>
      </c>
      <c r="B62" s="1">
        <v>41517</v>
      </c>
      <c r="C62" t="s">
        <v>4340</v>
      </c>
      <c r="D62">
        <v>1</v>
      </c>
      <c r="E62" t="s">
        <v>4341</v>
      </c>
      <c r="F62" t="s">
        <v>1779</v>
      </c>
      <c r="G62" t="s">
        <v>1401</v>
      </c>
      <c r="H62" t="s">
        <v>472</v>
      </c>
      <c r="I62" s="2">
        <v>24058.89</v>
      </c>
    </row>
    <row r="63" spans="1:9" x14ac:dyDescent="0.25">
      <c r="A63" t="s">
        <v>1287</v>
      </c>
      <c r="B63" s="1">
        <v>41517</v>
      </c>
      <c r="C63" t="s">
        <v>4350</v>
      </c>
      <c r="D63">
        <v>1</v>
      </c>
      <c r="E63" t="s">
        <v>4351</v>
      </c>
      <c r="F63" t="s">
        <v>1789</v>
      </c>
      <c r="G63" t="s">
        <v>1401</v>
      </c>
      <c r="H63" t="s">
        <v>684</v>
      </c>
      <c r="I63">
        <v>55.68</v>
      </c>
    </row>
    <row r="64" spans="1:9" x14ac:dyDescent="0.25">
      <c r="A64" t="s">
        <v>3901</v>
      </c>
      <c r="B64" s="1">
        <v>41502</v>
      </c>
      <c r="C64">
        <v>8816</v>
      </c>
      <c r="D64">
        <v>1</v>
      </c>
      <c r="E64" t="s">
        <v>3902</v>
      </c>
      <c r="F64" t="s">
        <v>1409</v>
      </c>
      <c r="G64" t="s">
        <v>3087</v>
      </c>
      <c r="H64" t="s">
        <v>344</v>
      </c>
      <c r="I64">
        <v>8.41</v>
      </c>
    </row>
    <row r="65" spans="1:10" x14ac:dyDescent="0.25">
      <c r="A65" t="s">
        <v>1744</v>
      </c>
      <c r="B65" s="1">
        <v>41505</v>
      </c>
      <c r="C65">
        <v>8854</v>
      </c>
      <c r="D65">
        <v>1</v>
      </c>
      <c r="E65" t="s">
        <v>4099</v>
      </c>
      <c r="F65" t="s">
        <v>1409</v>
      </c>
      <c r="G65" t="s">
        <v>1410</v>
      </c>
      <c r="H65" t="s">
        <v>344</v>
      </c>
      <c r="I65">
        <v>23.31</v>
      </c>
    </row>
    <row r="66" spans="1:10" x14ac:dyDescent="0.25">
      <c r="A66" t="s">
        <v>4184</v>
      </c>
      <c r="B66" s="1">
        <v>41515</v>
      </c>
      <c r="C66">
        <v>8928</v>
      </c>
      <c r="D66">
        <v>1</v>
      </c>
      <c r="E66" t="s">
        <v>4185</v>
      </c>
      <c r="F66" t="s">
        <v>1409</v>
      </c>
      <c r="G66" t="s">
        <v>1410</v>
      </c>
      <c r="H66" t="s">
        <v>344</v>
      </c>
      <c r="I66">
        <v>13.09</v>
      </c>
    </row>
    <row r="67" spans="1:10" x14ac:dyDescent="0.25">
      <c r="A67" t="s">
        <v>274</v>
      </c>
      <c r="B67" s="1">
        <v>41516</v>
      </c>
      <c r="C67" t="s">
        <v>4018</v>
      </c>
      <c r="D67">
        <v>1</v>
      </c>
      <c r="E67" t="s">
        <v>4019</v>
      </c>
      <c r="F67" t="s">
        <v>1360</v>
      </c>
      <c r="G67" t="s">
        <v>1361</v>
      </c>
      <c r="H67" t="s">
        <v>2407</v>
      </c>
      <c r="I67" s="2">
        <v>28896.42</v>
      </c>
    </row>
    <row r="68" spans="1:10" x14ac:dyDescent="0.25">
      <c r="A68" t="s">
        <v>4389</v>
      </c>
      <c r="B68" s="1">
        <v>41502</v>
      </c>
      <c r="C68" t="s">
        <v>4390</v>
      </c>
      <c r="D68">
        <v>1</v>
      </c>
      <c r="E68" t="s">
        <v>4391</v>
      </c>
      <c r="F68" t="s">
        <v>2382</v>
      </c>
      <c r="G68" t="s">
        <v>2044</v>
      </c>
      <c r="H68" t="s">
        <v>4392</v>
      </c>
      <c r="I68">
        <v>154.93</v>
      </c>
    </row>
    <row r="69" spans="1:10" x14ac:dyDescent="0.25">
      <c r="A69" t="s">
        <v>1316</v>
      </c>
      <c r="B69" s="1">
        <v>41517</v>
      </c>
      <c r="C69" t="s">
        <v>4384</v>
      </c>
      <c r="D69">
        <v>1</v>
      </c>
      <c r="E69" t="s">
        <v>4385</v>
      </c>
      <c r="F69" t="s">
        <v>1779</v>
      </c>
      <c r="G69" t="s">
        <v>1410</v>
      </c>
      <c r="H69" t="s">
        <v>745</v>
      </c>
      <c r="I69" s="2">
        <v>1600</v>
      </c>
    </row>
    <row r="70" spans="1:10" x14ac:dyDescent="0.25">
      <c r="A70" t="s">
        <v>1318</v>
      </c>
      <c r="B70" s="1">
        <v>41517</v>
      </c>
      <c r="C70" t="s">
        <v>4383</v>
      </c>
      <c r="D70">
        <v>1</v>
      </c>
      <c r="E70" t="s">
        <v>4386</v>
      </c>
      <c r="F70" t="s">
        <v>1779</v>
      </c>
      <c r="G70" t="s">
        <v>1410</v>
      </c>
      <c r="H70" t="s">
        <v>745</v>
      </c>
      <c r="I70" s="2">
        <v>6400</v>
      </c>
    </row>
    <row r="71" spans="1:10" x14ac:dyDescent="0.25">
      <c r="A71" t="s">
        <v>4228</v>
      </c>
      <c r="B71" s="1">
        <v>41517</v>
      </c>
      <c r="C71" t="s">
        <v>4229</v>
      </c>
      <c r="D71">
        <v>1</v>
      </c>
      <c r="E71" t="s">
        <v>4230</v>
      </c>
      <c r="F71" t="s">
        <v>1409</v>
      </c>
      <c r="G71" t="s">
        <v>1410</v>
      </c>
      <c r="H71" t="s">
        <v>4231</v>
      </c>
      <c r="J71" s="2">
        <v>6144</v>
      </c>
    </row>
    <row r="72" spans="1:10" x14ac:dyDescent="0.25">
      <c r="A72" t="s">
        <v>542</v>
      </c>
      <c r="B72" s="1">
        <v>41498</v>
      </c>
      <c r="C72" t="s">
        <v>4261</v>
      </c>
      <c r="D72">
        <v>1</v>
      </c>
      <c r="E72" t="s">
        <v>4262</v>
      </c>
      <c r="F72" t="s">
        <v>1789</v>
      </c>
      <c r="G72" t="s">
        <v>1410</v>
      </c>
      <c r="H72" t="s">
        <v>511</v>
      </c>
      <c r="I72" s="2">
        <v>2563.04</v>
      </c>
    </row>
    <row r="73" spans="1:10" x14ac:dyDescent="0.25">
      <c r="A73" t="s">
        <v>3730</v>
      </c>
      <c r="B73" s="1">
        <v>41517</v>
      </c>
      <c r="C73" t="s">
        <v>4366</v>
      </c>
      <c r="D73">
        <v>1</v>
      </c>
      <c r="E73" t="s">
        <v>4367</v>
      </c>
      <c r="F73" t="s">
        <v>1789</v>
      </c>
      <c r="G73" t="s">
        <v>1401</v>
      </c>
      <c r="H73" t="s">
        <v>511</v>
      </c>
      <c r="I73" s="2">
        <v>2400</v>
      </c>
    </row>
    <row r="74" spans="1:10" x14ac:dyDescent="0.25">
      <c r="A74" t="s">
        <v>576</v>
      </c>
      <c r="B74" s="1">
        <v>41505</v>
      </c>
      <c r="C74" t="s">
        <v>4287</v>
      </c>
      <c r="D74">
        <v>1</v>
      </c>
      <c r="E74" t="s">
        <v>4288</v>
      </c>
      <c r="F74" t="s">
        <v>1789</v>
      </c>
      <c r="G74" t="s">
        <v>1401</v>
      </c>
      <c r="H74" t="s">
        <v>619</v>
      </c>
      <c r="I74">
        <v>120.96</v>
      </c>
    </row>
    <row r="75" spans="1:10" x14ac:dyDescent="0.25">
      <c r="A75" t="s">
        <v>1301</v>
      </c>
      <c r="B75" s="1">
        <v>41517</v>
      </c>
      <c r="C75" t="s">
        <v>4370</v>
      </c>
      <c r="D75">
        <v>1</v>
      </c>
      <c r="E75" t="s">
        <v>4371</v>
      </c>
      <c r="F75" t="s">
        <v>1789</v>
      </c>
      <c r="G75" t="s">
        <v>1401</v>
      </c>
      <c r="H75" t="s">
        <v>619</v>
      </c>
      <c r="I75">
        <v>738.72</v>
      </c>
    </row>
    <row r="76" spans="1:10" x14ac:dyDescent="0.25">
      <c r="A76" t="s">
        <v>1756</v>
      </c>
      <c r="B76" s="1">
        <v>41513</v>
      </c>
      <c r="C76">
        <v>8877</v>
      </c>
      <c r="D76">
        <v>1</v>
      </c>
      <c r="E76" t="s">
        <v>4110</v>
      </c>
      <c r="F76" t="s">
        <v>1409</v>
      </c>
      <c r="G76" t="s">
        <v>1410</v>
      </c>
      <c r="H76" t="s">
        <v>350</v>
      </c>
      <c r="I76">
        <v>27.59</v>
      </c>
    </row>
    <row r="77" spans="1:10" x14ac:dyDescent="0.25">
      <c r="A77" t="s">
        <v>4225</v>
      </c>
      <c r="B77" s="1">
        <v>41516</v>
      </c>
      <c r="C77" t="s">
        <v>4226</v>
      </c>
      <c r="D77">
        <v>1</v>
      </c>
      <c r="E77" t="s">
        <v>4227</v>
      </c>
      <c r="F77" t="s">
        <v>1409</v>
      </c>
      <c r="G77" t="s">
        <v>1410</v>
      </c>
      <c r="H77" t="s">
        <v>350</v>
      </c>
      <c r="I77">
        <v>68.28</v>
      </c>
    </row>
    <row r="78" spans="1:10" x14ac:dyDescent="0.25">
      <c r="A78" t="s">
        <v>1750</v>
      </c>
      <c r="B78" s="1">
        <v>41513</v>
      </c>
      <c r="C78">
        <v>8873</v>
      </c>
      <c r="D78">
        <v>1</v>
      </c>
      <c r="E78" t="s">
        <v>4108</v>
      </c>
      <c r="F78" t="s">
        <v>1409</v>
      </c>
      <c r="G78" t="s">
        <v>1410</v>
      </c>
      <c r="H78" t="s">
        <v>330</v>
      </c>
      <c r="I78">
        <v>115.7</v>
      </c>
    </row>
    <row r="79" spans="1:10" x14ac:dyDescent="0.25">
      <c r="A79" t="s">
        <v>4153</v>
      </c>
      <c r="B79" s="1">
        <v>41515</v>
      </c>
      <c r="C79">
        <v>8909</v>
      </c>
      <c r="D79">
        <v>1</v>
      </c>
      <c r="E79" t="s">
        <v>4154</v>
      </c>
      <c r="F79" t="s">
        <v>1409</v>
      </c>
      <c r="G79" t="s">
        <v>1410</v>
      </c>
      <c r="H79" t="s">
        <v>4155</v>
      </c>
      <c r="I79">
        <v>113.11</v>
      </c>
    </row>
    <row r="80" spans="1:10" x14ac:dyDescent="0.25">
      <c r="A80" t="s">
        <v>1712</v>
      </c>
      <c r="B80" s="1">
        <v>41505</v>
      </c>
      <c r="C80" t="s">
        <v>4077</v>
      </c>
      <c r="D80">
        <v>1</v>
      </c>
      <c r="E80" t="s">
        <v>4078</v>
      </c>
      <c r="F80" t="s">
        <v>1409</v>
      </c>
      <c r="G80" t="s">
        <v>1410</v>
      </c>
      <c r="H80" t="s">
        <v>3350</v>
      </c>
      <c r="I80">
        <v>22.34</v>
      </c>
    </row>
    <row r="81" spans="1:9" x14ac:dyDescent="0.25">
      <c r="A81" t="s">
        <v>512</v>
      </c>
      <c r="B81" s="1">
        <v>41498</v>
      </c>
      <c r="C81" t="s">
        <v>4253</v>
      </c>
      <c r="D81">
        <v>1</v>
      </c>
      <c r="E81" t="s">
        <v>4254</v>
      </c>
      <c r="F81" t="s">
        <v>1779</v>
      </c>
      <c r="G81" t="s">
        <v>1401</v>
      </c>
      <c r="H81" t="s">
        <v>483</v>
      </c>
      <c r="I81" s="2">
        <v>3534.48</v>
      </c>
    </row>
    <row r="82" spans="1:9" x14ac:dyDescent="0.25">
      <c r="A82" t="s">
        <v>1792</v>
      </c>
      <c r="B82" s="1">
        <v>41498</v>
      </c>
      <c r="C82" t="s">
        <v>4255</v>
      </c>
      <c r="D82">
        <v>1</v>
      </c>
      <c r="E82" t="s">
        <v>4256</v>
      </c>
      <c r="F82" t="s">
        <v>1779</v>
      </c>
      <c r="G82" t="s">
        <v>1401</v>
      </c>
      <c r="H82" t="s">
        <v>483</v>
      </c>
      <c r="I82">
        <v>915.03</v>
      </c>
    </row>
    <row r="83" spans="1:9" x14ac:dyDescent="0.25">
      <c r="A83" t="s">
        <v>655</v>
      </c>
      <c r="B83" s="1">
        <v>41513</v>
      </c>
      <c r="C83" t="s">
        <v>4314</v>
      </c>
      <c r="D83">
        <v>1</v>
      </c>
      <c r="E83" t="s">
        <v>4315</v>
      </c>
      <c r="F83" t="s">
        <v>1779</v>
      </c>
      <c r="G83" t="s">
        <v>1401</v>
      </c>
      <c r="H83" t="s">
        <v>483</v>
      </c>
      <c r="I83">
        <v>668.86</v>
      </c>
    </row>
    <row r="84" spans="1:9" x14ac:dyDescent="0.25">
      <c r="A84" t="s">
        <v>3953</v>
      </c>
      <c r="B84" s="1">
        <v>41509</v>
      </c>
      <c r="C84" t="s">
        <v>3954</v>
      </c>
      <c r="D84">
        <v>1</v>
      </c>
      <c r="E84" t="s">
        <v>3955</v>
      </c>
      <c r="F84" t="s">
        <v>1360</v>
      </c>
      <c r="G84" t="s">
        <v>1361</v>
      </c>
      <c r="H84" t="s">
        <v>3956</v>
      </c>
      <c r="I84" s="2">
        <v>35461.57</v>
      </c>
    </row>
    <row r="85" spans="1:9" x14ac:dyDescent="0.25">
      <c r="A85" t="s">
        <v>1753</v>
      </c>
      <c r="B85" s="1">
        <v>41513</v>
      </c>
      <c r="C85">
        <v>8875</v>
      </c>
      <c r="D85">
        <v>1</v>
      </c>
      <c r="E85" t="s">
        <v>4109</v>
      </c>
      <c r="F85" t="s">
        <v>1409</v>
      </c>
      <c r="G85" t="s">
        <v>1410</v>
      </c>
      <c r="H85" t="s">
        <v>328</v>
      </c>
      <c r="I85">
        <v>21.8</v>
      </c>
    </row>
    <row r="86" spans="1:9" x14ac:dyDescent="0.25">
      <c r="A86" t="s">
        <v>1597</v>
      </c>
      <c r="B86" s="1">
        <v>41517</v>
      </c>
      <c r="C86" t="s">
        <v>4045</v>
      </c>
      <c r="D86">
        <v>1</v>
      </c>
      <c r="E86" t="s">
        <v>4046</v>
      </c>
      <c r="F86" t="s">
        <v>1409</v>
      </c>
      <c r="G86" t="s">
        <v>1410</v>
      </c>
      <c r="H86" t="s">
        <v>4047</v>
      </c>
      <c r="I86">
        <v>93.49</v>
      </c>
    </row>
    <row r="87" spans="1:9" x14ac:dyDescent="0.25">
      <c r="A87" t="s">
        <v>4203</v>
      </c>
      <c r="B87" s="1">
        <v>41515</v>
      </c>
      <c r="C87" t="s">
        <v>4204</v>
      </c>
      <c r="D87">
        <v>1</v>
      </c>
      <c r="E87" t="s">
        <v>4205</v>
      </c>
      <c r="F87" t="s">
        <v>1409</v>
      </c>
      <c r="G87" t="s">
        <v>1410</v>
      </c>
      <c r="H87" t="s">
        <v>4206</v>
      </c>
      <c r="I87">
        <v>368.09</v>
      </c>
    </row>
    <row r="88" spans="1:9" x14ac:dyDescent="0.25">
      <c r="A88" t="s">
        <v>1718</v>
      </c>
      <c r="B88" s="1">
        <v>41505</v>
      </c>
      <c r="C88" t="s">
        <v>4081</v>
      </c>
      <c r="D88">
        <v>1</v>
      </c>
      <c r="E88" t="s">
        <v>4082</v>
      </c>
      <c r="F88" t="s">
        <v>1409</v>
      </c>
      <c r="G88" t="s">
        <v>1410</v>
      </c>
      <c r="H88" t="s">
        <v>3471</v>
      </c>
      <c r="I88">
        <v>110.22</v>
      </c>
    </row>
    <row r="89" spans="1:9" x14ac:dyDescent="0.25">
      <c r="A89" t="s">
        <v>1715</v>
      </c>
      <c r="B89" s="1">
        <v>41505</v>
      </c>
      <c r="C89" t="s">
        <v>4079</v>
      </c>
      <c r="D89">
        <v>1</v>
      </c>
      <c r="E89" t="s">
        <v>4080</v>
      </c>
      <c r="F89" t="s">
        <v>1409</v>
      </c>
      <c r="G89" t="s">
        <v>1410</v>
      </c>
      <c r="H89" t="s">
        <v>3387</v>
      </c>
      <c r="I89">
        <v>22.81</v>
      </c>
    </row>
    <row r="90" spans="1:9" x14ac:dyDescent="0.25">
      <c r="A90" t="s">
        <v>4186</v>
      </c>
      <c r="B90" s="1">
        <v>41515</v>
      </c>
      <c r="C90">
        <v>8932</v>
      </c>
      <c r="D90">
        <v>1</v>
      </c>
      <c r="E90" t="s">
        <v>4187</v>
      </c>
      <c r="F90" t="s">
        <v>1409</v>
      </c>
      <c r="G90" t="s">
        <v>1410</v>
      </c>
      <c r="H90" t="s">
        <v>4188</v>
      </c>
      <c r="I90">
        <v>9.8000000000000007</v>
      </c>
    </row>
    <row r="91" spans="1:9" x14ac:dyDescent="0.25">
      <c r="A91" t="s">
        <v>3890</v>
      </c>
      <c r="B91" s="1">
        <v>41502</v>
      </c>
      <c r="C91">
        <v>8808</v>
      </c>
      <c r="D91">
        <v>1</v>
      </c>
      <c r="E91" t="s">
        <v>3891</v>
      </c>
      <c r="F91" t="s">
        <v>1409</v>
      </c>
      <c r="G91" t="s">
        <v>3087</v>
      </c>
      <c r="H91" t="s">
        <v>393</v>
      </c>
      <c r="I91">
        <v>12.9</v>
      </c>
    </row>
    <row r="92" spans="1:9" x14ac:dyDescent="0.25">
      <c r="A92" t="s">
        <v>3899</v>
      </c>
      <c r="B92" s="1">
        <v>41502</v>
      </c>
      <c r="C92">
        <v>8815</v>
      </c>
      <c r="D92">
        <v>1</v>
      </c>
      <c r="E92" t="s">
        <v>3900</v>
      </c>
      <c r="F92" t="s">
        <v>1409</v>
      </c>
      <c r="G92" t="s">
        <v>3087</v>
      </c>
      <c r="H92" t="s">
        <v>393</v>
      </c>
      <c r="I92">
        <v>47.61</v>
      </c>
    </row>
    <row r="93" spans="1:9" x14ac:dyDescent="0.25">
      <c r="A93" t="s">
        <v>1766</v>
      </c>
      <c r="B93" s="1">
        <v>41513</v>
      </c>
      <c r="C93">
        <v>8881</v>
      </c>
      <c r="D93">
        <v>1</v>
      </c>
      <c r="E93" t="s">
        <v>4113</v>
      </c>
      <c r="F93" t="s">
        <v>1409</v>
      </c>
      <c r="G93" t="s">
        <v>1410</v>
      </c>
      <c r="H93" t="s">
        <v>393</v>
      </c>
      <c r="I93">
        <v>37.31</v>
      </c>
    </row>
    <row r="94" spans="1:9" x14ac:dyDescent="0.25">
      <c r="A94" t="s">
        <v>4115</v>
      </c>
      <c r="B94" s="1">
        <v>41513</v>
      </c>
      <c r="C94">
        <v>8884</v>
      </c>
      <c r="D94">
        <v>1</v>
      </c>
      <c r="E94" t="s">
        <v>4116</v>
      </c>
      <c r="F94" t="s">
        <v>1409</v>
      </c>
      <c r="G94" t="s">
        <v>1410</v>
      </c>
      <c r="H94" t="s">
        <v>393</v>
      </c>
      <c r="I94">
        <v>53.65</v>
      </c>
    </row>
    <row r="95" spans="1:9" x14ac:dyDescent="0.25">
      <c r="A95" t="s">
        <v>4123</v>
      </c>
      <c r="B95" s="1">
        <v>41513</v>
      </c>
      <c r="C95">
        <v>8890</v>
      </c>
      <c r="D95">
        <v>1</v>
      </c>
      <c r="E95" t="s">
        <v>4124</v>
      </c>
      <c r="F95" t="s">
        <v>1409</v>
      </c>
      <c r="G95" t="s">
        <v>1410</v>
      </c>
      <c r="H95" t="s">
        <v>393</v>
      </c>
      <c r="I95">
        <v>21.28</v>
      </c>
    </row>
    <row r="96" spans="1:9" x14ac:dyDescent="0.25">
      <c r="A96" t="s">
        <v>4148</v>
      </c>
      <c r="B96" s="1">
        <v>41515</v>
      </c>
      <c r="C96">
        <v>8907</v>
      </c>
      <c r="D96">
        <v>1</v>
      </c>
      <c r="E96" t="s">
        <v>4149</v>
      </c>
      <c r="F96" t="s">
        <v>1409</v>
      </c>
      <c r="G96" t="s">
        <v>1410</v>
      </c>
      <c r="H96" t="s">
        <v>393</v>
      </c>
      <c r="I96">
        <v>6.46</v>
      </c>
    </row>
    <row r="97" spans="1:9" x14ac:dyDescent="0.25">
      <c r="A97" t="s">
        <v>4156</v>
      </c>
      <c r="B97" s="1">
        <v>41515</v>
      </c>
      <c r="C97">
        <v>8910</v>
      </c>
      <c r="D97">
        <v>1</v>
      </c>
      <c r="E97" t="s">
        <v>4157</v>
      </c>
      <c r="F97" t="s">
        <v>1409</v>
      </c>
      <c r="G97" t="s">
        <v>1410</v>
      </c>
      <c r="H97" t="s">
        <v>393</v>
      </c>
      <c r="I97">
        <v>12.52</v>
      </c>
    </row>
    <row r="98" spans="1:9" x14ac:dyDescent="0.25">
      <c r="A98" t="s">
        <v>4163</v>
      </c>
      <c r="B98" s="1">
        <v>41515</v>
      </c>
      <c r="C98">
        <v>8919</v>
      </c>
      <c r="D98">
        <v>1</v>
      </c>
      <c r="E98" t="s">
        <v>4164</v>
      </c>
      <c r="F98" t="s">
        <v>1409</v>
      </c>
      <c r="G98" t="s">
        <v>1410</v>
      </c>
      <c r="H98" t="s">
        <v>393</v>
      </c>
      <c r="I98">
        <v>12.27</v>
      </c>
    </row>
    <row r="99" spans="1:9" x14ac:dyDescent="0.25">
      <c r="A99" t="s">
        <v>4197</v>
      </c>
      <c r="B99" s="1">
        <v>41515</v>
      </c>
      <c r="C99">
        <v>8947</v>
      </c>
      <c r="D99">
        <v>1</v>
      </c>
      <c r="E99" t="s">
        <v>4198</v>
      </c>
      <c r="F99" t="s">
        <v>1409</v>
      </c>
      <c r="G99" t="s">
        <v>1410</v>
      </c>
      <c r="H99" t="s">
        <v>393</v>
      </c>
      <c r="I99">
        <v>3.78</v>
      </c>
    </row>
    <row r="100" spans="1:9" x14ac:dyDescent="0.25">
      <c r="A100" t="s">
        <v>3887</v>
      </c>
      <c r="B100" s="1">
        <v>41502</v>
      </c>
      <c r="C100">
        <v>8807</v>
      </c>
      <c r="D100">
        <v>1</v>
      </c>
      <c r="E100" t="s">
        <v>3888</v>
      </c>
      <c r="F100" t="s">
        <v>1409</v>
      </c>
      <c r="G100" t="s">
        <v>3087</v>
      </c>
      <c r="H100" t="s">
        <v>3889</v>
      </c>
      <c r="I100">
        <v>184</v>
      </c>
    </row>
    <row r="101" spans="1:9" x14ac:dyDescent="0.25">
      <c r="A101" t="s">
        <v>2869</v>
      </c>
      <c r="B101" s="1">
        <v>41513</v>
      </c>
      <c r="C101" t="s">
        <v>4312</v>
      </c>
      <c r="D101">
        <v>1</v>
      </c>
      <c r="E101" t="s">
        <v>4313</v>
      </c>
      <c r="F101" t="s">
        <v>1779</v>
      </c>
      <c r="G101" t="s">
        <v>1401</v>
      </c>
      <c r="H101" t="s">
        <v>502</v>
      </c>
      <c r="I101" s="2">
        <v>1660.7</v>
      </c>
    </row>
    <row r="102" spans="1:9" x14ac:dyDescent="0.25">
      <c r="A102" t="s">
        <v>2283</v>
      </c>
      <c r="B102" s="1">
        <v>41512</v>
      </c>
      <c r="C102" t="s">
        <v>4310</v>
      </c>
      <c r="D102">
        <v>1</v>
      </c>
      <c r="E102" t="s">
        <v>4311</v>
      </c>
      <c r="F102" t="s">
        <v>1779</v>
      </c>
      <c r="G102" t="s">
        <v>1401</v>
      </c>
      <c r="H102" t="s">
        <v>475</v>
      </c>
      <c r="I102">
        <v>48.28</v>
      </c>
    </row>
    <row r="103" spans="1:9" x14ac:dyDescent="0.25">
      <c r="A103" t="s">
        <v>4150</v>
      </c>
      <c r="B103" s="1">
        <v>41515</v>
      </c>
      <c r="C103">
        <v>8908</v>
      </c>
      <c r="D103">
        <v>1</v>
      </c>
      <c r="E103" t="s">
        <v>4151</v>
      </c>
      <c r="F103" t="s">
        <v>1409</v>
      </c>
      <c r="G103" t="s">
        <v>1410</v>
      </c>
      <c r="H103" t="s">
        <v>4152</v>
      </c>
      <c r="I103">
        <v>40.04</v>
      </c>
    </row>
    <row r="104" spans="1:9" x14ac:dyDescent="0.25">
      <c r="A104" t="s">
        <v>4165</v>
      </c>
      <c r="B104" s="1">
        <v>41515</v>
      </c>
      <c r="C104">
        <v>8921</v>
      </c>
      <c r="D104">
        <v>1</v>
      </c>
      <c r="E104" t="s">
        <v>4166</v>
      </c>
      <c r="F104" t="s">
        <v>1409</v>
      </c>
      <c r="G104" t="s">
        <v>1410</v>
      </c>
      <c r="H104" t="s">
        <v>4152</v>
      </c>
      <c r="I104">
        <v>13.46</v>
      </c>
    </row>
    <row r="105" spans="1:9" x14ac:dyDescent="0.25">
      <c r="A105" t="s">
        <v>545</v>
      </c>
      <c r="B105" s="1">
        <v>41498</v>
      </c>
      <c r="C105" t="s">
        <v>4263</v>
      </c>
      <c r="D105">
        <v>1</v>
      </c>
      <c r="E105" t="s">
        <v>4264</v>
      </c>
      <c r="F105" t="s">
        <v>1789</v>
      </c>
      <c r="G105" t="s">
        <v>1410</v>
      </c>
      <c r="H105" t="s">
        <v>1214</v>
      </c>
      <c r="I105">
        <v>435.49</v>
      </c>
    </row>
    <row r="106" spans="1:9" x14ac:dyDescent="0.25">
      <c r="A106" t="s">
        <v>694</v>
      </c>
      <c r="B106" s="1">
        <v>41517</v>
      </c>
      <c r="C106" t="s">
        <v>4372</v>
      </c>
      <c r="D106">
        <v>1</v>
      </c>
      <c r="E106" t="s">
        <v>4373</v>
      </c>
      <c r="F106" t="s">
        <v>1789</v>
      </c>
      <c r="G106" t="s">
        <v>1401</v>
      </c>
      <c r="H106" t="s">
        <v>1214</v>
      </c>
      <c r="I106">
        <v>108</v>
      </c>
    </row>
    <row r="107" spans="1:9" x14ac:dyDescent="0.25">
      <c r="A107" t="s">
        <v>4140</v>
      </c>
      <c r="B107" s="1">
        <v>41515</v>
      </c>
      <c r="C107">
        <v>8904</v>
      </c>
      <c r="D107">
        <v>1</v>
      </c>
      <c r="E107" t="s">
        <v>4141</v>
      </c>
      <c r="F107" t="s">
        <v>1409</v>
      </c>
      <c r="G107" t="s">
        <v>1410</v>
      </c>
      <c r="H107" t="s">
        <v>4142</v>
      </c>
      <c r="I107">
        <v>7.44</v>
      </c>
    </row>
    <row r="108" spans="1:9" x14ac:dyDescent="0.25">
      <c r="A108" t="s">
        <v>4181</v>
      </c>
      <c r="B108" s="1">
        <v>41515</v>
      </c>
      <c r="C108">
        <v>8926</v>
      </c>
      <c r="D108">
        <v>1</v>
      </c>
      <c r="E108" t="s">
        <v>4182</v>
      </c>
      <c r="F108" t="s">
        <v>1409</v>
      </c>
      <c r="G108" t="s">
        <v>1410</v>
      </c>
      <c r="H108" t="s">
        <v>4183</v>
      </c>
      <c r="I108">
        <v>136</v>
      </c>
    </row>
    <row r="109" spans="1:9" x14ac:dyDescent="0.25">
      <c r="A109" t="s">
        <v>4143</v>
      </c>
      <c r="B109" s="1">
        <v>41515</v>
      </c>
      <c r="C109">
        <v>8905</v>
      </c>
      <c r="D109">
        <v>1</v>
      </c>
      <c r="E109" t="s">
        <v>4144</v>
      </c>
      <c r="F109" t="s">
        <v>1409</v>
      </c>
      <c r="G109" t="s">
        <v>1410</v>
      </c>
      <c r="H109" t="s">
        <v>1624</v>
      </c>
      <c r="I109">
        <v>94.48</v>
      </c>
    </row>
    <row r="110" spans="1:9" x14ac:dyDescent="0.25">
      <c r="A110" t="s">
        <v>602</v>
      </c>
      <c r="B110" s="1">
        <v>41507</v>
      </c>
      <c r="C110" t="s">
        <v>4297</v>
      </c>
      <c r="D110">
        <v>2</v>
      </c>
      <c r="E110" t="s">
        <v>4298</v>
      </c>
      <c r="F110" t="s">
        <v>4299</v>
      </c>
      <c r="G110" t="s">
        <v>1401</v>
      </c>
      <c r="H110" t="s">
        <v>559</v>
      </c>
      <c r="I110" s="2">
        <v>1476.74</v>
      </c>
    </row>
    <row r="111" spans="1:9" x14ac:dyDescent="0.25">
      <c r="A111" t="s">
        <v>687</v>
      </c>
      <c r="B111" s="1">
        <v>41517</v>
      </c>
      <c r="C111" t="s">
        <v>3619</v>
      </c>
      <c r="D111">
        <v>2</v>
      </c>
      <c r="E111" t="s">
        <v>4352</v>
      </c>
      <c r="F111" t="s">
        <v>1789</v>
      </c>
      <c r="G111" t="s">
        <v>1401</v>
      </c>
      <c r="H111" t="s">
        <v>559</v>
      </c>
      <c r="I111">
        <v>915.1</v>
      </c>
    </row>
    <row r="112" spans="1:9" x14ac:dyDescent="0.25">
      <c r="A112" t="s">
        <v>560</v>
      </c>
      <c r="B112" s="1">
        <v>41505</v>
      </c>
      <c r="C112" t="s">
        <v>4271</v>
      </c>
      <c r="D112">
        <v>1</v>
      </c>
      <c r="E112" t="s">
        <v>4272</v>
      </c>
      <c r="F112" t="s">
        <v>1779</v>
      </c>
      <c r="G112" t="s">
        <v>1401</v>
      </c>
      <c r="H112" t="s">
        <v>578</v>
      </c>
      <c r="I112" s="2">
        <v>4000</v>
      </c>
    </row>
    <row r="113" spans="1:9" x14ac:dyDescent="0.25">
      <c r="A113" t="s">
        <v>1212</v>
      </c>
      <c r="B113" s="1">
        <v>41505</v>
      </c>
      <c r="C113" t="s">
        <v>4275</v>
      </c>
      <c r="D113">
        <v>1</v>
      </c>
      <c r="E113" t="s">
        <v>4276</v>
      </c>
      <c r="F113" t="s">
        <v>1779</v>
      </c>
      <c r="G113" t="s">
        <v>1401</v>
      </c>
      <c r="H113" t="s">
        <v>578</v>
      </c>
      <c r="I113" s="2">
        <v>1600</v>
      </c>
    </row>
    <row r="114" spans="1:9" x14ac:dyDescent="0.25">
      <c r="A114" t="s">
        <v>65</v>
      </c>
      <c r="B114" s="1">
        <v>41502</v>
      </c>
      <c r="C114" t="s">
        <v>3881</v>
      </c>
      <c r="D114">
        <v>1</v>
      </c>
      <c r="E114" t="s">
        <v>3882</v>
      </c>
      <c r="F114" t="s">
        <v>1409</v>
      </c>
      <c r="G114" t="s">
        <v>3087</v>
      </c>
      <c r="H114" t="s">
        <v>3883</v>
      </c>
      <c r="I114">
        <v>441.93</v>
      </c>
    </row>
    <row r="115" spans="1:9" x14ac:dyDescent="0.25">
      <c r="A115" t="s">
        <v>2310</v>
      </c>
      <c r="B115" s="1">
        <v>41517</v>
      </c>
      <c r="C115" t="s">
        <v>4353</v>
      </c>
      <c r="D115">
        <v>1</v>
      </c>
      <c r="E115" t="s">
        <v>4354</v>
      </c>
      <c r="F115" t="s">
        <v>1789</v>
      </c>
      <c r="G115" t="s">
        <v>1401</v>
      </c>
      <c r="H115" t="s">
        <v>1805</v>
      </c>
      <c r="I115">
        <v>560</v>
      </c>
    </row>
    <row r="116" spans="1:9" x14ac:dyDescent="0.25">
      <c r="A116" t="s">
        <v>1964</v>
      </c>
      <c r="B116" s="1">
        <v>41498</v>
      </c>
      <c r="C116" t="s">
        <v>3834</v>
      </c>
      <c r="D116">
        <v>1</v>
      </c>
      <c r="E116" t="s">
        <v>3835</v>
      </c>
      <c r="F116" t="s">
        <v>1400</v>
      </c>
      <c r="G116" t="s">
        <v>1401</v>
      </c>
      <c r="H116" t="s">
        <v>3836</v>
      </c>
      <c r="I116">
        <v>754.16</v>
      </c>
    </row>
    <row r="117" spans="1:9" x14ac:dyDescent="0.25">
      <c r="A117" t="s">
        <v>709</v>
      </c>
      <c r="B117" s="1">
        <v>41517</v>
      </c>
      <c r="C117" t="s">
        <v>4387</v>
      </c>
      <c r="D117">
        <v>2</v>
      </c>
      <c r="E117" t="s">
        <v>4388</v>
      </c>
      <c r="F117" t="s">
        <v>1789</v>
      </c>
      <c r="G117" t="s">
        <v>1410</v>
      </c>
      <c r="H117" t="s">
        <v>588</v>
      </c>
      <c r="I117">
        <v>176.4</v>
      </c>
    </row>
    <row r="118" spans="1:9" x14ac:dyDescent="0.25">
      <c r="A118" t="s">
        <v>3056</v>
      </c>
      <c r="B118" s="1">
        <v>41502</v>
      </c>
      <c r="C118" t="s">
        <v>3884</v>
      </c>
      <c r="D118">
        <v>1</v>
      </c>
      <c r="E118" t="s">
        <v>3885</v>
      </c>
      <c r="F118" t="s">
        <v>1409</v>
      </c>
      <c r="G118" t="s">
        <v>3087</v>
      </c>
      <c r="H118" t="s">
        <v>3886</v>
      </c>
      <c r="I118">
        <v>8.16</v>
      </c>
    </row>
    <row r="119" spans="1:9" x14ac:dyDescent="0.25">
      <c r="A119" t="s">
        <v>4104</v>
      </c>
      <c r="B119" s="1">
        <v>41513</v>
      </c>
      <c r="C119">
        <v>8870</v>
      </c>
      <c r="D119">
        <v>1</v>
      </c>
      <c r="E119" t="s">
        <v>4105</v>
      </c>
      <c r="F119" t="s">
        <v>1409</v>
      </c>
      <c r="G119" t="s">
        <v>1410</v>
      </c>
      <c r="H119" t="s">
        <v>4106</v>
      </c>
      <c r="I119">
        <v>68</v>
      </c>
    </row>
    <row r="120" spans="1:9" x14ac:dyDescent="0.25">
      <c r="A120" t="s">
        <v>4101</v>
      </c>
      <c r="B120" s="1">
        <v>41513</v>
      </c>
      <c r="C120">
        <v>8869</v>
      </c>
      <c r="D120">
        <v>1</v>
      </c>
      <c r="E120" t="s">
        <v>4102</v>
      </c>
      <c r="F120" t="s">
        <v>1409</v>
      </c>
      <c r="G120" t="s">
        <v>1410</v>
      </c>
      <c r="H120" t="s">
        <v>4103</v>
      </c>
      <c r="I120">
        <v>7.68</v>
      </c>
    </row>
    <row r="121" spans="1:9" x14ac:dyDescent="0.25">
      <c r="A121" t="s">
        <v>1649</v>
      </c>
      <c r="B121" s="1">
        <v>41517</v>
      </c>
      <c r="C121" t="s">
        <v>281</v>
      </c>
      <c r="D121">
        <v>1</v>
      </c>
      <c r="E121" t="s">
        <v>4062</v>
      </c>
      <c r="F121" t="s">
        <v>1409</v>
      </c>
      <c r="G121" t="s">
        <v>1410</v>
      </c>
      <c r="H121" t="s">
        <v>4063</v>
      </c>
      <c r="I121" s="2">
        <v>1136.5999999999999</v>
      </c>
    </row>
    <row r="122" spans="1:9" x14ac:dyDescent="0.25">
      <c r="A122" t="s">
        <v>704</v>
      </c>
      <c r="B122" s="1">
        <v>41517</v>
      </c>
      <c r="C122" t="s">
        <v>4380</v>
      </c>
      <c r="D122">
        <v>2</v>
      </c>
      <c r="E122" t="s">
        <v>4381</v>
      </c>
      <c r="F122" t="s">
        <v>4299</v>
      </c>
      <c r="G122" t="s">
        <v>1410</v>
      </c>
      <c r="H122" t="s">
        <v>4382</v>
      </c>
      <c r="I122" s="2">
        <v>1011.38</v>
      </c>
    </row>
    <row r="123" spans="1:9" x14ac:dyDescent="0.25">
      <c r="A123" t="s">
        <v>1822</v>
      </c>
      <c r="B123" s="1">
        <v>41505</v>
      </c>
      <c r="C123" t="s">
        <v>4293</v>
      </c>
      <c r="D123">
        <v>1</v>
      </c>
      <c r="E123" t="s">
        <v>4294</v>
      </c>
      <c r="F123" t="s">
        <v>1789</v>
      </c>
      <c r="G123" t="s">
        <v>1401</v>
      </c>
      <c r="H123" t="s">
        <v>604</v>
      </c>
      <c r="I123">
        <v>48.64</v>
      </c>
    </row>
    <row r="124" spans="1:9" x14ac:dyDescent="0.25">
      <c r="A124" t="s">
        <v>367</v>
      </c>
      <c r="B124" s="1">
        <v>41487</v>
      </c>
      <c r="C124" t="s">
        <v>4034</v>
      </c>
      <c r="D124">
        <v>1</v>
      </c>
      <c r="E124" t="s">
        <v>4035</v>
      </c>
      <c r="F124" t="s">
        <v>1552</v>
      </c>
      <c r="G124" t="s">
        <v>1410</v>
      </c>
      <c r="H124" t="s">
        <v>254</v>
      </c>
      <c r="I124" s="2">
        <v>17142.830000000002</v>
      </c>
    </row>
    <row r="125" spans="1:9" x14ac:dyDescent="0.25">
      <c r="A125" t="s">
        <v>2199</v>
      </c>
      <c r="B125" s="1">
        <v>41487</v>
      </c>
      <c r="C125" t="s">
        <v>4034</v>
      </c>
      <c r="D125">
        <v>1</v>
      </c>
      <c r="E125" t="s">
        <v>4036</v>
      </c>
      <c r="F125" t="s">
        <v>1552</v>
      </c>
      <c r="G125" t="s">
        <v>1410</v>
      </c>
      <c r="H125" t="s">
        <v>257</v>
      </c>
      <c r="I125" s="2">
        <v>17142.830000000002</v>
      </c>
    </row>
    <row r="126" spans="1:9" x14ac:dyDescent="0.25">
      <c r="A126" t="s">
        <v>4169</v>
      </c>
      <c r="B126" s="1">
        <v>41517</v>
      </c>
      <c r="C126" t="s">
        <v>4170</v>
      </c>
      <c r="D126">
        <v>1</v>
      </c>
      <c r="E126" t="s">
        <v>4171</v>
      </c>
      <c r="F126" t="s">
        <v>1775</v>
      </c>
      <c r="G126" t="s">
        <v>1410</v>
      </c>
      <c r="H126" t="s">
        <v>4172</v>
      </c>
      <c r="I126">
        <v>49.13</v>
      </c>
    </row>
    <row r="127" spans="1:9" x14ac:dyDescent="0.25">
      <c r="A127" t="s">
        <v>4175</v>
      </c>
      <c r="B127" s="1">
        <v>41517</v>
      </c>
      <c r="C127" t="s">
        <v>4176</v>
      </c>
      <c r="D127">
        <v>1</v>
      </c>
      <c r="E127" t="s">
        <v>4177</v>
      </c>
      <c r="F127" t="s">
        <v>1775</v>
      </c>
      <c r="G127" t="s">
        <v>1410</v>
      </c>
      <c r="H127" t="s">
        <v>4172</v>
      </c>
      <c r="I127">
        <v>14.04</v>
      </c>
    </row>
    <row r="128" spans="1:9" x14ac:dyDescent="0.25">
      <c r="A128" t="s">
        <v>3852</v>
      </c>
      <c r="B128" s="1">
        <v>41500</v>
      </c>
      <c r="C128" t="s">
        <v>3853</v>
      </c>
      <c r="D128">
        <v>1</v>
      </c>
      <c r="E128" t="s">
        <v>3854</v>
      </c>
      <c r="F128" t="s">
        <v>1506</v>
      </c>
      <c r="G128" t="s">
        <v>1410</v>
      </c>
      <c r="H128" t="s">
        <v>260</v>
      </c>
      <c r="I128" s="2">
        <v>3690.38</v>
      </c>
    </row>
    <row r="129" spans="1:9" x14ac:dyDescent="0.25">
      <c r="A129" t="s">
        <v>3912</v>
      </c>
      <c r="B129" s="1">
        <v>41503</v>
      </c>
      <c r="C129" t="s">
        <v>3913</v>
      </c>
      <c r="D129">
        <v>1</v>
      </c>
      <c r="E129" t="s">
        <v>3914</v>
      </c>
      <c r="F129" t="s">
        <v>1506</v>
      </c>
      <c r="G129" t="s">
        <v>1410</v>
      </c>
      <c r="H129" t="s">
        <v>260</v>
      </c>
      <c r="I129">
        <v>571.38</v>
      </c>
    </row>
    <row r="130" spans="1:9" x14ac:dyDescent="0.25">
      <c r="A130" t="s">
        <v>3915</v>
      </c>
      <c r="B130" s="1">
        <v>41503</v>
      </c>
      <c r="C130" t="s">
        <v>3916</v>
      </c>
      <c r="D130">
        <v>1</v>
      </c>
      <c r="E130" t="s">
        <v>3917</v>
      </c>
      <c r="F130" t="s">
        <v>1506</v>
      </c>
      <c r="G130" t="s">
        <v>1410</v>
      </c>
      <c r="H130" t="s">
        <v>260</v>
      </c>
      <c r="I130">
        <v>254.02</v>
      </c>
    </row>
    <row r="131" spans="1:9" x14ac:dyDescent="0.25">
      <c r="A131" t="s">
        <v>3980</v>
      </c>
      <c r="B131" s="1">
        <v>41512</v>
      </c>
      <c r="C131" t="s">
        <v>3981</v>
      </c>
      <c r="D131">
        <v>1</v>
      </c>
      <c r="E131" t="s">
        <v>3982</v>
      </c>
      <c r="F131" t="s">
        <v>1506</v>
      </c>
      <c r="G131" t="s">
        <v>1410</v>
      </c>
      <c r="H131" t="s">
        <v>260</v>
      </c>
      <c r="I131" s="2">
        <v>5076.18</v>
      </c>
    </row>
    <row r="132" spans="1:9" x14ac:dyDescent="0.25">
      <c r="A132" t="s">
        <v>3294</v>
      </c>
      <c r="B132" s="1">
        <v>41517</v>
      </c>
      <c r="C132" t="s">
        <v>4239</v>
      </c>
      <c r="D132">
        <v>1</v>
      </c>
      <c r="E132" t="s">
        <v>4240</v>
      </c>
      <c r="F132" t="s">
        <v>1775</v>
      </c>
      <c r="G132" t="s">
        <v>1410</v>
      </c>
      <c r="H132" t="s">
        <v>260</v>
      </c>
      <c r="I132">
        <v>125.13</v>
      </c>
    </row>
    <row r="133" spans="1:9" x14ac:dyDescent="0.25">
      <c r="A133" t="s">
        <v>4235</v>
      </c>
      <c r="B133" s="1">
        <v>41516</v>
      </c>
      <c r="C133" t="s">
        <v>4236</v>
      </c>
      <c r="D133">
        <v>1</v>
      </c>
      <c r="E133" t="s">
        <v>4237</v>
      </c>
      <c r="F133" t="s">
        <v>1409</v>
      </c>
      <c r="G133" t="s">
        <v>1410</v>
      </c>
      <c r="H133" t="s">
        <v>4238</v>
      </c>
      <c r="I133" s="2">
        <v>1396.8</v>
      </c>
    </row>
    <row r="134" spans="1:9" x14ac:dyDescent="0.25">
      <c r="A134" t="s">
        <v>1820</v>
      </c>
      <c r="B134" s="1">
        <v>41505</v>
      </c>
      <c r="C134" t="s">
        <v>4291</v>
      </c>
      <c r="D134">
        <v>1</v>
      </c>
      <c r="E134" t="s">
        <v>4292</v>
      </c>
      <c r="F134" t="s">
        <v>1789</v>
      </c>
      <c r="G134" t="s">
        <v>1401</v>
      </c>
      <c r="H134" t="s">
        <v>556</v>
      </c>
      <c r="I134">
        <v>26.72</v>
      </c>
    </row>
    <row r="135" spans="1:9" x14ac:dyDescent="0.25">
      <c r="A135" t="s">
        <v>1235</v>
      </c>
      <c r="B135" s="1">
        <v>41505</v>
      </c>
      <c r="C135" t="s">
        <v>4285</v>
      </c>
      <c r="D135">
        <v>1</v>
      </c>
      <c r="E135" t="s">
        <v>4286</v>
      </c>
      <c r="F135" t="s">
        <v>1789</v>
      </c>
      <c r="G135" t="s">
        <v>1401</v>
      </c>
      <c r="H135" t="s">
        <v>593</v>
      </c>
      <c r="I135" s="2">
        <v>1308.45</v>
      </c>
    </row>
    <row r="136" spans="1:9" x14ac:dyDescent="0.25">
      <c r="A136" t="s">
        <v>1278</v>
      </c>
      <c r="B136" s="1">
        <v>41517</v>
      </c>
      <c r="C136" t="s">
        <v>4342</v>
      </c>
      <c r="D136">
        <v>1</v>
      </c>
      <c r="E136" t="s">
        <v>4343</v>
      </c>
      <c r="F136" t="s">
        <v>1789</v>
      </c>
      <c r="G136" t="s">
        <v>1401</v>
      </c>
      <c r="H136" t="s">
        <v>593</v>
      </c>
      <c r="I136" s="2">
        <v>3243.13</v>
      </c>
    </row>
    <row r="137" spans="1:9" x14ac:dyDescent="0.25">
      <c r="A137" t="s">
        <v>1308</v>
      </c>
      <c r="B137" s="1">
        <v>41517</v>
      </c>
      <c r="C137" t="s">
        <v>4378</v>
      </c>
      <c r="D137">
        <v>1</v>
      </c>
      <c r="E137" t="s">
        <v>4379</v>
      </c>
      <c r="F137" t="s">
        <v>1789</v>
      </c>
      <c r="G137" t="s">
        <v>1401</v>
      </c>
      <c r="H137" t="s">
        <v>593</v>
      </c>
      <c r="I137" s="2">
        <v>1927.35</v>
      </c>
    </row>
    <row r="138" spans="1:9" x14ac:dyDescent="0.25">
      <c r="A138" t="s">
        <v>828</v>
      </c>
      <c r="B138" s="1">
        <v>41502</v>
      </c>
      <c r="C138">
        <v>8809</v>
      </c>
      <c r="D138">
        <v>1</v>
      </c>
      <c r="E138" t="s">
        <v>3892</v>
      </c>
      <c r="F138" t="s">
        <v>1409</v>
      </c>
      <c r="G138" t="s">
        <v>3087</v>
      </c>
      <c r="H138" t="s">
        <v>3893</v>
      </c>
      <c r="I138">
        <v>10.85</v>
      </c>
    </row>
    <row r="139" spans="1:9" x14ac:dyDescent="0.25">
      <c r="A139" t="s">
        <v>3275</v>
      </c>
      <c r="B139" s="1">
        <v>41505</v>
      </c>
      <c r="C139">
        <v>8855</v>
      </c>
      <c r="D139">
        <v>1</v>
      </c>
      <c r="E139" t="s">
        <v>4100</v>
      </c>
      <c r="F139" t="s">
        <v>1409</v>
      </c>
      <c r="G139" t="s">
        <v>1410</v>
      </c>
      <c r="H139" t="s">
        <v>334</v>
      </c>
      <c r="I139">
        <v>10.8</v>
      </c>
    </row>
    <row r="140" spans="1:9" x14ac:dyDescent="0.25">
      <c r="A140" t="s">
        <v>4127</v>
      </c>
      <c r="B140" s="1">
        <v>41513</v>
      </c>
      <c r="C140">
        <v>8894</v>
      </c>
      <c r="D140">
        <v>1</v>
      </c>
      <c r="E140" t="s">
        <v>4128</v>
      </c>
      <c r="F140" t="s">
        <v>1409</v>
      </c>
      <c r="G140" t="s">
        <v>1410</v>
      </c>
      <c r="H140" t="s">
        <v>378</v>
      </c>
      <c r="I140">
        <v>70.06</v>
      </c>
    </row>
    <row r="141" spans="1:9" x14ac:dyDescent="0.25">
      <c r="A141" t="s">
        <v>4136</v>
      </c>
      <c r="B141" s="1">
        <v>41515</v>
      </c>
      <c r="C141">
        <v>8902</v>
      </c>
      <c r="D141">
        <v>1</v>
      </c>
      <c r="E141" t="s">
        <v>4137</v>
      </c>
      <c r="F141" t="s">
        <v>1409</v>
      </c>
      <c r="G141" t="s">
        <v>1410</v>
      </c>
      <c r="H141" t="s">
        <v>378</v>
      </c>
      <c r="I141">
        <v>4.62</v>
      </c>
    </row>
    <row r="142" spans="1:9" x14ac:dyDescent="0.25">
      <c r="A142" t="s">
        <v>4161</v>
      </c>
      <c r="B142" s="1">
        <v>41515</v>
      </c>
      <c r="C142">
        <v>8918</v>
      </c>
      <c r="D142">
        <v>1</v>
      </c>
      <c r="E142" t="s">
        <v>4162</v>
      </c>
      <c r="F142" t="s">
        <v>1409</v>
      </c>
      <c r="G142" t="s">
        <v>1410</v>
      </c>
      <c r="H142" t="s">
        <v>378</v>
      </c>
      <c r="I142">
        <v>57.36</v>
      </c>
    </row>
    <row r="143" spans="1:9" x14ac:dyDescent="0.25">
      <c r="A143" t="s">
        <v>1299</v>
      </c>
      <c r="B143" s="1">
        <v>41517</v>
      </c>
      <c r="C143" t="s">
        <v>4368</v>
      </c>
      <c r="D143">
        <v>1</v>
      </c>
      <c r="E143" t="s">
        <v>4369</v>
      </c>
      <c r="F143" t="s">
        <v>1789</v>
      </c>
      <c r="G143" t="s">
        <v>1401</v>
      </c>
      <c r="H143" t="s">
        <v>598</v>
      </c>
      <c r="I143">
        <v>504</v>
      </c>
    </row>
    <row r="144" spans="1:9" x14ac:dyDescent="0.25">
      <c r="A144" t="s">
        <v>4212</v>
      </c>
      <c r="B144" s="1">
        <v>41488</v>
      </c>
      <c r="C144" t="s">
        <v>4213</v>
      </c>
      <c r="D144">
        <v>1</v>
      </c>
      <c r="E144" t="s">
        <v>4214</v>
      </c>
      <c r="F144" t="s">
        <v>1409</v>
      </c>
      <c r="G144" t="s">
        <v>1410</v>
      </c>
      <c r="H144" t="s">
        <v>384</v>
      </c>
      <c r="I144">
        <v>32</v>
      </c>
    </row>
    <row r="145" spans="1:9" x14ac:dyDescent="0.25">
      <c r="A145" t="s">
        <v>1881</v>
      </c>
      <c r="B145" s="1">
        <v>41517</v>
      </c>
      <c r="C145" t="s">
        <v>4355</v>
      </c>
      <c r="D145">
        <v>1</v>
      </c>
      <c r="E145" t="s">
        <v>4356</v>
      </c>
      <c r="F145" t="s">
        <v>1789</v>
      </c>
      <c r="G145" t="s">
        <v>1401</v>
      </c>
      <c r="H145" t="s">
        <v>1240</v>
      </c>
      <c r="I145">
        <v>146.07</v>
      </c>
    </row>
    <row r="146" spans="1:9" x14ac:dyDescent="0.25">
      <c r="A146" t="s">
        <v>3817</v>
      </c>
      <c r="B146" s="1">
        <v>41488</v>
      </c>
      <c r="C146" t="s">
        <v>3818</v>
      </c>
      <c r="D146">
        <v>1</v>
      </c>
      <c r="E146" t="s">
        <v>3819</v>
      </c>
      <c r="F146" t="s">
        <v>1360</v>
      </c>
      <c r="G146" t="s">
        <v>1361</v>
      </c>
      <c r="H146" t="s">
        <v>3820</v>
      </c>
      <c r="I146" s="2">
        <v>32860.71</v>
      </c>
    </row>
    <row r="147" spans="1:9" x14ac:dyDescent="0.25">
      <c r="A147" t="s">
        <v>830</v>
      </c>
      <c r="B147" s="1">
        <v>41502</v>
      </c>
      <c r="C147">
        <v>8813</v>
      </c>
      <c r="D147">
        <v>1</v>
      </c>
      <c r="E147" t="s">
        <v>3894</v>
      </c>
      <c r="F147" t="s">
        <v>1409</v>
      </c>
      <c r="G147" t="s">
        <v>3087</v>
      </c>
      <c r="H147" t="s">
        <v>3895</v>
      </c>
      <c r="I147">
        <v>50.1</v>
      </c>
    </row>
    <row r="148" spans="1:9" x14ac:dyDescent="0.25">
      <c r="A148" t="s">
        <v>548</v>
      </c>
      <c r="B148" s="1">
        <v>41498</v>
      </c>
      <c r="C148" t="s">
        <v>4265</v>
      </c>
      <c r="D148">
        <v>1</v>
      </c>
      <c r="E148" t="s">
        <v>4266</v>
      </c>
      <c r="F148" t="s">
        <v>1789</v>
      </c>
      <c r="G148" t="s">
        <v>1410</v>
      </c>
      <c r="H148" t="s">
        <v>1209</v>
      </c>
      <c r="I148">
        <v>275.2</v>
      </c>
    </row>
    <row r="149" spans="1:9" x14ac:dyDescent="0.25">
      <c r="A149" t="s">
        <v>4096</v>
      </c>
      <c r="B149" s="1">
        <v>41505</v>
      </c>
      <c r="C149">
        <v>8851</v>
      </c>
      <c r="D149">
        <v>1</v>
      </c>
      <c r="E149" t="s">
        <v>4097</v>
      </c>
      <c r="F149" t="s">
        <v>1409</v>
      </c>
      <c r="G149" t="s">
        <v>1410</v>
      </c>
      <c r="H149" t="s">
        <v>4098</v>
      </c>
      <c r="I149">
        <v>130.16999999999999</v>
      </c>
    </row>
    <row r="150" spans="1:9" x14ac:dyDescent="0.25">
      <c r="A150" t="s">
        <v>1233</v>
      </c>
      <c r="B150" s="1">
        <v>41505</v>
      </c>
      <c r="C150" t="s">
        <v>4283</v>
      </c>
      <c r="D150">
        <v>1</v>
      </c>
      <c r="E150" t="s">
        <v>4284</v>
      </c>
      <c r="F150" t="s">
        <v>1789</v>
      </c>
      <c r="G150" t="s">
        <v>1401</v>
      </c>
      <c r="H150" t="s">
        <v>601</v>
      </c>
      <c r="I150">
        <v>36.64</v>
      </c>
    </row>
    <row r="151" spans="1:9" x14ac:dyDescent="0.25">
      <c r="A151" t="s">
        <v>1285</v>
      </c>
      <c r="B151" s="1">
        <v>41517</v>
      </c>
      <c r="C151" t="s">
        <v>4348</v>
      </c>
      <c r="D151">
        <v>1</v>
      </c>
      <c r="E151" t="s">
        <v>4349</v>
      </c>
      <c r="F151" t="s">
        <v>1789</v>
      </c>
      <c r="G151" t="s">
        <v>1401</v>
      </c>
      <c r="H151" t="s">
        <v>601</v>
      </c>
      <c r="I151">
        <v>561.12</v>
      </c>
    </row>
    <row r="152" spans="1:9" x14ac:dyDescent="0.25">
      <c r="A152" t="s">
        <v>689</v>
      </c>
      <c r="B152" s="1">
        <v>41517</v>
      </c>
      <c r="C152" t="s">
        <v>4357</v>
      </c>
      <c r="D152">
        <v>1</v>
      </c>
      <c r="E152" t="s">
        <v>4358</v>
      </c>
      <c r="F152" t="s">
        <v>1789</v>
      </c>
      <c r="G152" t="s">
        <v>1401</v>
      </c>
      <c r="H152" t="s">
        <v>1891</v>
      </c>
      <c r="I152">
        <v>348.8</v>
      </c>
    </row>
    <row r="153" spans="1:9" x14ac:dyDescent="0.25">
      <c r="A153" t="s">
        <v>3903</v>
      </c>
      <c r="B153" s="1">
        <v>41502</v>
      </c>
      <c r="C153">
        <v>8818</v>
      </c>
      <c r="D153">
        <v>1</v>
      </c>
      <c r="E153" t="s">
        <v>3904</v>
      </c>
      <c r="F153" t="s">
        <v>1409</v>
      </c>
      <c r="G153" t="s">
        <v>3087</v>
      </c>
      <c r="H153" t="s">
        <v>348</v>
      </c>
      <c r="I153">
        <v>20.92</v>
      </c>
    </row>
    <row r="154" spans="1:9" x14ac:dyDescent="0.25">
      <c r="A154" t="s">
        <v>4120</v>
      </c>
      <c r="B154" s="1">
        <v>41513</v>
      </c>
      <c r="C154">
        <v>8888</v>
      </c>
      <c r="D154">
        <v>1</v>
      </c>
      <c r="E154" t="s">
        <v>4121</v>
      </c>
      <c r="F154" t="s">
        <v>1409</v>
      </c>
      <c r="G154" t="s">
        <v>1410</v>
      </c>
      <c r="H154" t="s">
        <v>4122</v>
      </c>
      <c r="I154">
        <v>4.12</v>
      </c>
    </row>
    <row r="155" spans="1:9" x14ac:dyDescent="0.25">
      <c r="A155" t="s">
        <v>4129</v>
      </c>
      <c r="B155" s="1">
        <v>41513</v>
      </c>
      <c r="C155">
        <v>8896</v>
      </c>
      <c r="D155">
        <v>1</v>
      </c>
      <c r="E155" t="s">
        <v>4130</v>
      </c>
      <c r="F155" t="s">
        <v>1409</v>
      </c>
      <c r="G155" t="s">
        <v>1410</v>
      </c>
      <c r="H155" t="s">
        <v>4122</v>
      </c>
      <c r="I155">
        <v>6.76</v>
      </c>
    </row>
    <row r="156" spans="1:9" x14ac:dyDescent="0.25">
      <c r="A156" t="s">
        <v>4131</v>
      </c>
      <c r="B156" s="1">
        <v>41513</v>
      </c>
      <c r="C156">
        <v>8897</v>
      </c>
      <c r="D156">
        <v>1</v>
      </c>
      <c r="E156" t="s">
        <v>4132</v>
      </c>
      <c r="F156" t="s">
        <v>1409</v>
      </c>
      <c r="G156" t="s">
        <v>1410</v>
      </c>
      <c r="H156" t="s">
        <v>4122</v>
      </c>
      <c r="I156">
        <v>5.37</v>
      </c>
    </row>
    <row r="157" spans="1:9" x14ac:dyDescent="0.25">
      <c r="A157" t="s">
        <v>1205</v>
      </c>
      <c r="B157" s="1">
        <v>41505</v>
      </c>
      <c r="C157" t="s">
        <v>4273</v>
      </c>
      <c r="D157">
        <v>2</v>
      </c>
      <c r="E157" t="s">
        <v>4274</v>
      </c>
      <c r="F157" t="s">
        <v>1779</v>
      </c>
      <c r="G157" t="s">
        <v>1401</v>
      </c>
      <c r="H157" t="s">
        <v>499</v>
      </c>
      <c r="I157">
        <v>688</v>
      </c>
    </row>
    <row r="158" spans="1:9" x14ac:dyDescent="0.25">
      <c r="A158" t="s">
        <v>607</v>
      </c>
      <c r="B158" s="1">
        <v>41507</v>
      </c>
      <c r="C158" t="s">
        <v>4300</v>
      </c>
      <c r="D158">
        <v>1</v>
      </c>
      <c r="E158" t="s">
        <v>4301</v>
      </c>
      <c r="F158" t="s">
        <v>1789</v>
      </c>
      <c r="G158" t="s">
        <v>1401</v>
      </c>
      <c r="H158" t="s">
        <v>573</v>
      </c>
      <c r="I158">
        <v>360.61</v>
      </c>
    </row>
    <row r="159" spans="1:9" x14ac:dyDescent="0.25">
      <c r="A159" t="s">
        <v>1283</v>
      </c>
      <c r="B159" s="1">
        <v>41517</v>
      </c>
      <c r="C159" t="s">
        <v>4346</v>
      </c>
      <c r="D159">
        <v>1</v>
      </c>
      <c r="E159" t="s">
        <v>4347</v>
      </c>
      <c r="F159" t="s">
        <v>1789</v>
      </c>
      <c r="G159" t="s">
        <v>1401</v>
      </c>
      <c r="H159" t="s">
        <v>573</v>
      </c>
      <c r="I159">
        <v>336.14</v>
      </c>
    </row>
    <row r="160" spans="1:9" x14ac:dyDescent="0.25">
      <c r="A160" t="s">
        <v>4173</v>
      </c>
      <c r="B160" s="1">
        <v>41515</v>
      </c>
      <c r="C160">
        <v>8924</v>
      </c>
      <c r="D160">
        <v>1</v>
      </c>
      <c r="E160" t="s">
        <v>4174</v>
      </c>
      <c r="F160" t="s">
        <v>1409</v>
      </c>
      <c r="G160" t="s">
        <v>1410</v>
      </c>
      <c r="H160" t="s">
        <v>2682</v>
      </c>
      <c r="I160">
        <v>14.57</v>
      </c>
    </row>
    <row r="161" spans="1:9" x14ac:dyDescent="0.25">
      <c r="A161" t="s">
        <v>4178</v>
      </c>
      <c r="B161" s="1">
        <v>41515</v>
      </c>
      <c r="C161">
        <v>8925</v>
      </c>
      <c r="D161">
        <v>1</v>
      </c>
      <c r="E161" t="s">
        <v>4179</v>
      </c>
      <c r="F161" t="s">
        <v>1409</v>
      </c>
      <c r="G161" t="s">
        <v>1410</v>
      </c>
      <c r="H161" t="s">
        <v>4180</v>
      </c>
      <c r="I161">
        <v>13.6</v>
      </c>
    </row>
    <row r="162" spans="1:9" x14ac:dyDescent="0.25">
      <c r="A162" t="s">
        <v>3864</v>
      </c>
      <c r="B162" s="1">
        <v>41501</v>
      </c>
      <c r="C162" t="s">
        <v>3865</v>
      </c>
      <c r="D162">
        <v>1</v>
      </c>
      <c r="E162" t="s">
        <v>3866</v>
      </c>
      <c r="F162" t="s">
        <v>1409</v>
      </c>
      <c r="G162" t="s">
        <v>3087</v>
      </c>
      <c r="H162" t="s">
        <v>3867</v>
      </c>
      <c r="I162">
        <v>282.02</v>
      </c>
    </row>
    <row r="163" spans="1:9" x14ac:dyDescent="0.25">
      <c r="A163" t="s">
        <v>4068</v>
      </c>
      <c r="B163" s="1">
        <v>41502</v>
      </c>
      <c r="C163" t="s">
        <v>4069</v>
      </c>
      <c r="D163">
        <v>1</v>
      </c>
      <c r="E163" t="s">
        <v>4070</v>
      </c>
      <c r="F163" t="s">
        <v>1409</v>
      </c>
      <c r="G163" t="s">
        <v>1410</v>
      </c>
      <c r="H163" t="s">
        <v>3867</v>
      </c>
      <c r="I163">
        <v>242.36</v>
      </c>
    </row>
    <row r="164" spans="1:9" x14ac:dyDescent="0.25">
      <c r="A164" t="s">
        <v>3868</v>
      </c>
      <c r="B164" s="1">
        <v>41501</v>
      </c>
      <c r="C164" t="s">
        <v>3869</v>
      </c>
      <c r="D164">
        <v>1</v>
      </c>
      <c r="E164" t="s">
        <v>3870</v>
      </c>
      <c r="F164" t="s">
        <v>1409</v>
      </c>
      <c r="G164" t="s">
        <v>3087</v>
      </c>
      <c r="H164" t="s">
        <v>3354</v>
      </c>
      <c r="I164">
        <v>89.24</v>
      </c>
    </row>
    <row r="165" spans="1:9" x14ac:dyDescent="0.25">
      <c r="A165" t="s">
        <v>3960</v>
      </c>
      <c r="B165" s="1">
        <v>41510</v>
      </c>
      <c r="C165" t="s">
        <v>3961</v>
      </c>
      <c r="D165">
        <v>1</v>
      </c>
      <c r="E165" t="s">
        <v>3962</v>
      </c>
      <c r="F165" t="s">
        <v>1360</v>
      </c>
      <c r="G165" t="s">
        <v>1361</v>
      </c>
      <c r="H165" t="s">
        <v>3127</v>
      </c>
      <c r="I165" s="2">
        <v>25808.33</v>
      </c>
    </row>
    <row r="166" spans="1:9" x14ac:dyDescent="0.25">
      <c r="A166" t="s">
        <v>3957</v>
      </c>
      <c r="B166" s="1">
        <v>41509</v>
      </c>
      <c r="C166" t="s">
        <v>3958</v>
      </c>
      <c r="D166">
        <v>1</v>
      </c>
      <c r="E166" t="s">
        <v>3959</v>
      </c>
      <c r="F166" t="s">
        <v>1360</v>
      </c>
      <c r="G166" t="s">
        <v>1361</v>
      </c>
      <c r="H166" t="s">
        <v>1966</v>
      </c>
      <c r="I166" s="2">
        <v>46228.4</v>
      </c>
    </row>
    <row r="167" spans="1:9" x14ac:dyDescent="0.25">
      <c r="A167" t="s">
        <v>4215</v>
      </c>
      <c r="B167" s="1">
        <v>41488</v>
      </c>
      <c r="C167" t="s">
        <v>4216</v>
      </c>
      <c r="D167">
        <v>1</v>
      </c>
      <c r="E167" t="s">
        <v>4217</v>
      </c>
      <c r="F167" t="s">
        <v>1409</v>
      </c>
      <c r="G167" t="s">
        <v>1410</v>
      </c>
      <c r="H167" t="s">
        <v>2691</v>
      </c>
      <c r="I167">
        <v>56</v>
      </c>
    </row>
    <row r="168" spans="1:9" x14ac:dyDescent="0.25">
      <c r="A168" t="s">
        <v>2412</v>
      </c>
      <c r="B168" s="1">
        <v>41493</v>
      </c>
      <c r="C168" t="s">
        <v>3828</v>
      </c>
      <c r="D168">
        <v>1</v>
      </c>
      <c r="E168" t="s">
        <v>3829</v>
      </c>
      <c r="F168" t="s">
        <v>1360</v>
      </c>
      <c r="G168" t="s">
        <v>1361</v>
      </c>
      <c r="H168" t="s">
        <v>3830</v>
      </c>
      <c r="I168" s="2">
        <v>29512.799999999999</v>
      </c>
    </row>
    <row r="169" spans="1:9" x14ac:dyDescent="0.25">
      <c r="A169" t="s">
        <v>4133</v>
      </c>
      <c r="B169" s="1">
        <v>41515</v>
      </c>
      <c r="C169">
        <v>8899</v>
      </c>
      <c r="D169">
        <v>1</v>
      </c>
      <c r="E169" t="s">
        <v>4134</v>
      </c>
      <c r="F169" t="s">
        <v>1409</v>
      </c>
      <c r="G169" t="s">
        <v>1410</v>
      </c>
      <c r="H169" t="s">
        <v>4135</v>
      </c>
      <c r="I169">
        <v>23.31</v>
      </c>
    </row>
    <row r="170" spans="1:9" x14ac:dyDescent="0.25">
      <c r="A170" t="s">
        <v>676</v>
      </c>
      <c r="B170" s="1">
        <v>41515</v>
      </c>
      <c r="C170" t="s">
        <v>4332</v>
      </c>
      <c r="D170">
        <v>1</v>
      </c>
      <c r="E170" t="s">
        <v>4333</v>
      </c>
      <c r="F170" t="s">
        <v>1779</v>
      </c>
      <c r="G170" t="s">
        <v>1401</v>
      </c>
      <c r="H170" t="s">
        <v>514</v>
      </c>
      <c r="I170">
        <v>451.83</v>
      </c>
    </row>
    <row r="171" spans="1:9" x14ac:dyDescent="0.25">
      <c r="A171" t="s">
        <v>1761</v>
      </c>
      <c r="B171" s="1">
        <v>41513</v>
      </c>
      <c r="C171">
        <v>8879</v>
      </c>
      <c r="D171">
        <v>1</v>
      </c>
      <c r="E171" t="s">
        <v>4111</v>
      </c>
      <c r="F171" t="s">
        <v>1409</v>
      </c>
      <c r="G171" t="s">
        <v>1410</v>
      </c>
      <c r="H171" t="s">
        <v>340</v>
      </c>
      <c r="I171">
        <v>17.38</v>
      </c>
    </row>
    <row r="172" spans="1:9" x14ac:dyDescent="0.25">
      <c r="A172" t="s">
        <v>4221</v>
      </c>
      <c r="B172" s="1">
        <v>41516</v>
      </c>
      <c r="C172" t="s">
        <v>4222</v>
      </c>
      <c r="D172">
        <v>1</v>
      </c>
      <c r="E172" t="s">
        <v>4223</v>
      </c>
      <c r="F172" t="s">
        <v>1409</v>
      </c>
      <c r="G172" t="s">
        <v>1410</v>
      </c>
      <c r="H172" t="s">
        <v>4224</v>
      </c>
      <c r="I172">
        <v>179.31</v>
      </c>
    </row>
    <row r="173" spans="1:9" x14ac:dyDescent="0.25">
      <c r="A173" t="s">
        <v>1771</v>
      </c>
      <c r="B173" s="1">
        <v>41513</v>
      </c>
      <c r="C173">
        <v>8885</v>
      </c>
      <c r="D173">
        <v>1</v>
      </c>
      <c r="E173" t="s">
        <v>4117</v>
      </c>
      <c r="F173" t="s">
        <v>1409</v>
      </c>
      <c r="G173" t="s">
        <v>1410</v>
      </c>
      <c r="H173" t="s">
        <v>3484</v>
      </c>
      <c r="I173">
        <v>136.41</v>
      </c>
    </row>
    <row r="174" spans="1:9" x14ac:dyDescent="0.25">
      <c r="A174" t="s">
        <v>1824</v>
      </c>
      <c r="B174" s="1">
        <v>41505</v>
      </c>
      <c r="C174" t="s">
        <v>4295</v>
      </c>
      <c r="D174">
        <v>2</v>
      </c>
      <c r="E174" t="s">
        <v>4296</v>
      </c>
      <c r="F174" t="s">
        <v>1789</v>
      </c>
      <c r="G174" t="s">
        <v>1401</v>
      </c>
      <c r="H174" t="s">
        <v>570</v>
      </c>
      <c r="I174">
        <v>672</v>
      </c>
    </row>
    <row r="175" spans="1:9" x14ac:dyDescent="0.25">
      <c r="A175" t="s">
        <v>1281</v>
      </c>
      <c r="B175" s="1">
        <v>41517</v>
      </c>
      <c r="C175" t="s">
        <v>4344</v>
      </c>
      <c r="D175">
        <v>2</v>
      </c>
      <c r="E175" t="s">
        <v>4345</v>
      </c>
      <c r="F175" t="s">
        <v>1789</v>
      </c>
      <c r="G175" t="s">
        <v>1401</v>
      </c>
      <c r="H175" t="s">
        <v>570</v>
      </c>
      <c r="I175">
        <v>616</v>
      </c>
    </row>
    <row r="176" spans="1:9" x14ac:dyDescent="0.25">
      <c r="A176" t="s">
        <v>1306</v>
      </c>
      <c r="B176" s="1">
        <v>41517</v>
      </c>
      <c r="C176" t="s">
        <v>4376</v>
      </c>
      <c r="D176">
        <v>2</v>
      </c>
      <c r="E176" t="s">
        <v>4377</v>
      </c>
      <c r="F176" t="s">
        <v>1789</v>
      </c>
      <c r="G176" t="s">
        <v>1401</v>
      </c>
      <c r="H176" t="s">
        <v>570</v>
      </c>
      <c r="I176" s="2">
        <v>1168</v>
      </c>
    </row>
    <row r="177" spans="1:9" x14ac:dyDescent="0.25">
      <c r="A177" t="s">
        <v>3949</v>
      </c>
      <c r="B177" s="1">
        <v>41509</v>
      </c>
      <c r="C177" t="s">
        <v>3950</v>
      </c>
      <c r="D177">
        <v>1</v>
      </c>
      <c r="E177" t="s">
        <v>3951</v>
      </c>
      <c r="F177" t="s">
        <v>1360</v>
      </c>
      <c r="G177" t="s">
        <v>1361</v>
      </c>
      <c r="H177" t="s">
        <v>3952</v>
      </c>
      <c r="I177" s="2">
        <v>50298.01</v>
      </c>
    </row>
    <row r="178" spans="1:9" x14ac:dyDescent="0.25">
      <c r="A178" t="s">
        <v>3896</v>
      </c>
      <c r="B178" s="1">
        <v>41502</v>
      </c>
      <c r="C178">
        <v>8814</v>
      </c>
      <c r="D178">
        <v>1</v>
      </c>
      <c r="E178" t="s">
        <v>3897</v>
      </c>
      <c r="F178" t="s">
        <v>1409</v>
      </c>
      <c r="G178" t="s">
        <v>3087</v>
      </c>
      <c r="H178" t="s">
        <v>3898</v>
      </c>
      <c r="I178">
        <v>5.16</v>
      </c>
    </row>
    <row r="179" spans="1:9" x14ac:dyDescent="0.25">
      <c r="A179" t="s">
        <v>1297</v>
      </c>
      <c r="B179" s="1">
        <v>41517</v>
      </c>
      <c r="C179" t="s">
        <v>4364</v>
      </c>
      <c r="D179">
        <v>1</v>
      </c>
      <c r="E179" t="s">
        <v>4365</v>
      </c>
      <c r="F179" t="s">
        <v>1789</v>
      </c>
      <c r="G179" t="s">
        <v>1401</v>
      </c>
      <c r="H179" t="s">
        <v>1315</v>
      </c>
      <c r="I179">
        <v>261.52</v>
      </c>
    </row>
    <row r="180" spans="1:9" x14ac:dyDescent="0.25">
      <c r="A180" t="s">
        <v>1727</v>
      </c>
      <c r="B180" s="1">
        <v>41505</v>
      </c>
      <c r="C180" t="s">
        <v>4087</v>
      </c>
      <c r="D180">
        <v>1</v>
      </c>
      <c r="E180" t="s">
        <v>4088</v>
      </c>
      <c r="F180" t="s">
        <v>1409</v>
      </c>
      <c r="G180" t="s">
        <v>1410</v>
      </c>
      <c r="H180" t="s">
        <v>3343</v>
      </c>
      <c r="I180">
        <v>135.6</v>
      </c>
    </row>
    <row r="181" spans="1:9" x14ac:dyDescent="0.25">
      <c r="A181" t="s">
        <v>825</v>
      </c>
      <c r="B181" s="1">
        <v>41501</v>
      </c>
      <c r="C181" t="s">
        <v>3875</v>
      </c>
      <c r="D181">
        <v>1</v>
      </c>
      <c r="E181" t="s">
        <v>3876</v>
      </c>
      <c r="F181" t="s">
        <v>1409</v>
      </c>
      <c r="G181" t="s">
        <v>3087</v>
      </c>
      <c r="H181" t="s">
        <v>3399</v>
      </c>
      <c r="I181">
        <v>295.54000000000002</v>
      </c>
    </row>
    <row r="182" spans="1:9" x14ac:dyDescent="0.25">
      <c r="A182" t="s">
        <v>1730</v>
      </c>
      <c r="B182" s="1">
        <v>41505</v>
      </c>
      <c r="C182" t="s">
        <v>4089</v>
      </c>
      <c r="D182">
        <v>1</v>
      </c>
      <c r="E182" t="s">
        <v>4090</v>
      </c>
      <c r="F182" t="s">
        <v>1409</v>
      </c>
      <c r="G182" t="s">
        <v>1410</v>
      </c>
      <c r="H182" t="s">
        <v>4091</v>
      </c>
      <c r="I182">
        <v>111.75</v>
      </c>
    </row>
    <row r="183" spans="1:9" x14ac:dyDescent="0.25">
      <c r="A183" t="s">
        <v>1706</v>
      </c>
      <c r="B183" s="1">
        <v>41502</v>
      </c>
      <c r="C183" t="s">
        <v>4074</v>
      </c>
      <c r="D183">
        <v>1</v>
      </c>
      <c r="E183" t="s">
        <v>4075</v>
      </c>
      <c r="F183" t="s">
        <v>1409</v>
      </c>
      <c r="G183" t="s">
        <v>1410</v>
      </c>
      <c r="H183" t="s">
        <v>4076</v>
      </c>
      <c r="I183">
        <v>88.13</v>
      </c>
    </row>
    <row r="184" spans="1:9" x14ac:dyDescent="0.25">
      <c r="A184" t="s">
        <v>4207</v>
      </c>
      <c r="B184" s="1">
        <v>41516</v>
      </c>
      <c r="C184" t="s">
        <v>4208</v>
      </c>
      <c r="D184">
        <v>1</v>
      </c>
      <c r="E184" t="s">
        <v>4209</v>
      </c>
      <c r="F184" t="s">
        <v>1409</v>
      </c>
      <c r="G184" t="s">
        <v>1410</v>
      </c>
      <c r="H184" t="s">
        <v>4076</v>
      </c>
      <c r="I184">
        <v>101.27</v>
      </c>
    </row>
    <row r="185" spans="1:9" x14ac:dyDescent="0.25">
      <c r="A185" t="s">
        <v>1736</v>
      </c>
      <c r="B185" s="1">
        <v>41505</v>
      </c>
      <c r="C185">
        <v>8849</v>
      </c>
      <c r="D185">
        <v>1</v>
      </c>
      <c r="E185" t="s">
        <v>4094</v>
      </c>
      <c r="F185" t="s">
        <v>1409</v>
      </c>
      <c r="G185" t="s">
        <v>1410</v>
      </c>
      <c r="H185" t="s">
        <v>4095</v>
      </c>
      <c r="I185">
        <v>265.95</v>
      </c>
    </row>
    <row r="186" spans="1:9" x14ac:dyDescent="0.25">
      <c r="A186" t="s">
        <v>3905</v>
      </c>
      <c r="B186" s="1">
        <v>41502</v>
      </c>
      <c r="C186">
        <v>8820</v>
      </c>
      <c r="D186">
        <v>1</v>
      </c>
      <c r="E186" t="s">
        <v>3906</v>
      </c>
      <c r="F186" t="s">
        <v>1409</v>
      </c>
      <c r="G186" t="s">
        <v>3087</v>
      </c>
      <c r="H186" t="s">
        <v>3907</v>
      </c>
      <c r="I186">
        <v>55.17</v>
      </c>
    </row>
    <row r="187" spans="1:9" x14ac:dyDescent="0.25">
      <c r="A187" t="s">
        <v>1423</v>
      </c>
      <c r="B187" s="1">
        <v>41501</v>
      </c>
      <c r="C187" t="s">
        <v>3858</v>
      </c>
      <c r="D187">
        <v>1</v>
      </c>
      <c r="E187" t="s">
        <v>3859</v>
      </c>
      <c r="F187" t="s">
        <v>1409</v>
      </c>
      <c r="G187" t="s">
        <v>3087</v>
      </c>
      <c r="H187" t="s">
        <v>3860</v>
      </c>
      <c r="I187">
        <v>70.489999999999995</v>
      </c>
    </row>
    <row r="188" spans="1:9" x14ac:dyDescent="0.25">
      <c r="A188" t="s">
        <v>481</v>
      </c>
      <c r="B188" s="1">
        <v>41491</v>
      </c>
      <c r="C188" t="s">
        <v>4243</v>
      </c>
      <c r="D188">
        <v>1</v>
      </c>
      <c r="E188" t="s">
        <v>4244</v>
      </c>
      <c r="F188" t="s">
        <v>1779</v>
      </c>
      <c r="G188" t="s">
        <v>1401</v>
      </c>
      <c r="H188" t="s">
        <v>478</v>
      </c>
      <c r="I188" s="2">
        <v>1031.2</v>
      </c>
    </row>
    <row r="189" spans="1:9" x14ac:dyDescent="0.25">
      <c r="A189" t="s">
        <v>4316</v>
      </c>
      <c r="B189" s="1">
        <v>41513</v>
      </c>
      <c r="C189" t="s">
        <v>4317</v>
      </c>
      <c r="D189">
        <v>1</v>
      </c>
      <c r="E189" t="s">
        <v>4318</v>
      </c>
      <c r="F189" t="s">
        <v>1779</v>
      </c>
      <c r="G189" t="s">
        <v>1401</v>
      </c>
      <c r="H189" t="s">
        <v>478</v>
      </c>
      <c r="I189" s="2">
        <v>1031.2</v>
      </c>
    </row>
    <row r="190" spans="1:9" x14ac:dyDescent="0.25">
      <c r="A190" t="s">
        <v>660</v>
      </c>
      <c r="B190" s="1">
        <v>41513</v>
      </c>
      <c r="C190" t="s">
        <v>4319</v>
      </c>
      <c r="D190">
        <v>1</v>
      </c>
      <c r="E190" t="s">
        <v>4320</v>
      </c>
      <c r="F190" t="s">
        <v>1779</v>
      </c>
      <c r="G190" t="s">
        <v>1401</v>
      </c>
      <c r="H190" t="s">
        <v>478</v>
      </c>
      <c r="I190" s="2">
        <v>2226.84</v>
      </c>
    </row>
    <row r="191" spans="1:9" x14ac:dyDescent="0.25">
      <c r="A191" t="s">
        <v>4189</v>
      </c>
      <c r="B191" s="1">
        <v>41515</v>
      </c>
      <c r="C191">
        <v>8933</v>
      </c>
      <c r="D191">
        <v>1</v>
      </c>
      <c r="E191" t="s">
        <v>4190</v>
      </c>
      <c r="F191" t="s">
        <v>1409</v>
      </c>
      <c r="G191" t="s">
        <v>1410</v>
      </c>
      <c r="H191" t="s">
        <v>992</v>
      </c>
      <c r="I191">
        <v>4.5599999999999996</v>
      </c>
    </row>
    <row r="192" spans="1:9" x14ac:dyDescent="0.25">
      <c r="A192" t="s">
        <v>4193</v>
      </c>
      <c r="B192" s="1">
        <v>41515</v>
      </c>
      <c r="C192">
        <v>8936</v>
      </c>
      <c r="D192">
        <v>1</v>
      </c>
      <c r="E192" t="s">
        <v>4194</v>
      </c>
      <c r="F192" t="s">
        <v>1409</v>
      </c>
      <c r="G192" t="s">
        <v>1410</v>
      </c>
      <c r="H192" t="s">
        <v>992</v>
      </c>
      <c r="I192">
        <v>4.28</v>
      </c>
    </row>
    <row r="193" spans="1:10" x14ac:dyDescent="0.25">
      <c r="A193" t="s">
        <v>4158</v>
      </c>
      <c r="B193" s="1">
        <v>41515</v>
      </c>
      <c r="C193">
        <v>8913</v>
      </c>
      <c r="D193">
        <v>1</v>
      </c>
      <c r="E193" t="s">
        <v>4159</v>
      </c>
      <c r="F193" t="s">
        <v>1409</v>
      </c>
      <c r="G193" t="s">
        <v>1410</v>
      </c>
      <c r="H193" t="s">
        <v>332</v>
      </c>
      <c r="I193">
        <v>55.17</v>
      </c>
    </row>
    <row r="194" spans="1:10" x14ac:dyDescent="0.25">
      <c r="A194" t="s">
        <v>4167</v>
      </c>
      <c r="B194" s="1">
        <v>41515</v>
      </c>
      <c r="C194">
        <v>8922</v>
      </c>
      <c r="D194">
        <v>1</v>
      </c>
      <c r="E194" t="s">
        <v>4168</v>
      </c>
      <c r="F194" t="s">
        <v>1409</v>
      </c>
      <c r="G194" t="s">
        <v>1410</v>
      </c>
      <c r="H194" t="s">
        <v>332</v>
      </c>
      <c r="I194">
        <v>55.17</v>
      </c>
    </row>
    <row r="195" spans="1:10" x14ac:dyDescent="0.25">
      <c r="A195" t="s">
        <v>2562</v>
      </c>
      <c r="B195" s="1">
        <v>41516</v>
      </c>
      <c r="C195" t="s">
        <v>4012</v>
      </c>
      <c r="D195">
        <v>1</v>
      </c>
      <c r="E195" t="s">
        <v>4013</v>
      </c>
      <c r="F195" t="s">
        <v>1360</v>
      </c>
      <c r="G195" t="s">
        <v>1361</v>
      </c>
      <c r="H195" t="s">
        <v>4014</v>
      </c>
      <c r="I195" s="2">
        <v>46228.4</v>
      </c>
    </row>
    <row r="196" spans="1:10" x14ac:dyDescent="0.25">
      <c r="A196" t="s">
        <v>3831</v>
      </c>
      <c r="B196" s="1">
        <v>41496</v>
      </c>
      <c r="C196" t="s">
        <v>3832</v>
      </c>
      <c r="D196">
        <v>1</v>
      </c>
      <c r="E196" t="s">
        <v>3833</v>
      </c>
      <c r="F196" t="s">
        <v>1360</v>
      </c>
      <c r="G196" t="s">
        <v>1361</v>
      </c>
      <c r="H196" t="s">
        <v>2</v>
      </c>
      <c r="I196" s="2">
        <v>25808.33</v>
      </c>
    </row>
    <row r="197" spans="1:10" x14ac:dyDescent="0.25">
      <c r="A197" t="s">
        <v>3840</v>
      </c>
      <c r="B197" s="1">
        <v>41498</v>
      </c>
      <c r="C197" t="s">
        <v>3841</v>
      </c>
      <c r="D197">
        <v>1</v>
      </c>
      <c r="E197" t="s">
        <v>3842</v>
      </c>
      <c r="F197" t="s">
        <v>1360</v>
      </c>
      <c r="G197" t="s">
        <v>1361</v>
      </c>
      <c r="H197" t="s">
        <v>2</v>
      </c>
      <c r="I197" s="2">
        <v>48044.25</v>
      </c>
    </row>
    <row r="198" spans="1:10" x14ac:dyDescent="0.25">
      <c r="A198" t="s">
        <v>1405</v>
      </c>
      <c r="B198" s="1">
        <v>41498</v>
      </c>
      <c r="C198" t="s">
        <v>3843</v>
      </c>
      <c r="D198">
        <v>1</v>
      </c>
      <c r="E198" t="s">
        <v>3844</v>
      </c>
      <c r="F198" t="s">
        <v>1360</v>
      </c>
      <c r="G198" t="s">
        <v>1361</v>
      </c>
      <c r="H198" t="s">
        <v>2</v>
      </c>
      <c r="I198" s="2">
        <v>44419.42</v>
      </c>
    </row>
    <row r="199" spans="1:10" x14ac:dyDescent="0.25">
      <c r="A199" t="s">
        <v>3845</v>
      </c>
      <c r="B199" s="1">
        <v>41499</v>
      </c>
      <c r="C199" t="s">
        <v>3846</v>
      </c>
      <c r="D199">
        <v>1</v>
      </c>
      <c r="E199" t="s">
        <v>3847</v>
      </c>
      <c r="F199" t="s">
        <v>1360</v>
      </c>
      <c r="G199" t="s">
        <v>1361</v>
      </c>
      <c r="H199" t="s">
        <v>2</v>
      </c>
      <c r="I199" s="2">
        <v>44419.42</v>
      </c>
    </row>
    <row r="200" spans="1:10" x14ac:dyDescent="0.25">
      <c r="A200" t="s">
        <v>3848</v>
      </c>
      <c r="B200" s="1">
        <v>41499</v>
      </c>
      <c r="C200" t="s">
        <v>3849</v>
      </c>
      <c r="D200">
        <v>1</v>
      </c>
      <c r="E200" t="s">
        <v>3850</v>
      </c>
      <c r="F200" t="s">
        <v>1360</v>
      </c>
      <c r="G200" t="s">
        <v>1361</v>
      </c>
      <c r="H200" t="s">
        <v>2</v>
      </c>
      <c r="I200" s="2">
        <v>44419.42</v>
      </c>
    </row>
    <row r="201" spans="1:10" x14ac:dyDescent="0.25">
      <c r="A201" t="s">
        <v>1412</v>
      </c>
      <c r="B201" s="1">
        <v>41499</v>
      </c>
      <c r="C201" t="s">
        <v>2013</v>
      </c>
      <c r="D201">
        <v>1</v>
      </c>
      <c r="E201" t="s">
        <v>3851</v>
      </c>
      <c r="F201" t="s">
        <v>1383</v>
      </c>
      <c r="G201" t="s">
        <v>1361</v>
      </c>
      <c r="H201" t="s">
        <v>2</v>
      </c>
      <c r="J201" s="2">
        <v>44440.29</v>
      </c>
    </row>
    <row r="202" spans="1:10" x14ac:dyDescent="0.25">
      <c r="A202" t="s">
        <v>3933</v>
      </c>
      <c r="B202" s="1">
        <v>41506</v>
      </c>
      <c r="C202" t="s">
        <v>3934</v>
      </c>
      <c r="D202">
        <v>1</v>
      </c>
      <c r="E202" t="s">
        <v>3935</v>
      </c>
      <c r="F202" t="s">
        <v>1360</v>
      </c>
      <c r="G202" t="s">
        <v>3936</v>
      </c>
      <c r="H202" t="s">
        <v>2</v>
      </c>
      <c r="I202" s="2">
        <v>50309.06</v>
      </c>
    </row>
    <row r="203" spans="1:10" x14ac:dyDescent="0.25">
      <c r="A203" t="s">
        <v>861</v>
      </c>
      <c r="B203" s="1">
        <v>41507</v>
      </c>
      <c r="C203" t="s">
        <v>3941</v>
      </c>
      <c r="D203">
        <v>1</v>
      </c>
      <c r="E203" t="s">
        <v>3942</v>
      </c>
      <c r="F203" t="s">
        <v>1360</v>
      </c>
      <c r="G203" t="s">
        <v>1361</v>
      </c>
      <c r="H203" t="s">
        <v>2</v>
      </c>
      <c r="I203" s="2">
        <v>46228.4</v>
      </c>
    </row>
    <row r="204" spans="1:10" x14ac:dyDescent="0.25">
      <c r="A204" t="s">
        <v>3943</v>
      </c>
      <c r="B204" s="1">
        <v>41507</v>
      </c>
      <c r="C204" t="s">
        <v>3944</v>
      </c>
      <c r="D204">
        <v>1</v>
      </c>
      <c r="E204" t="s">
        <v>3945</v>
      </c>
      <c r="F204" t="s">
        <v>1360</v>
      </c>
      <c r="G204" t="s">
        <v>1361</v>
      </c>
      <c r="H204" t="s">
        <v>2</v>
      </c>
      <c r="I204" s="2">
        <v>28896.42</v>
      </c>
    </row>
    <row r="205" spans="1:10" x14ac:dyDescent="0.25">
      <c r="A205" t="s">
        <v>3946</v>
      </c>
      <c r="B205" s="1">
        <v>41509</v>
      </c>
      <c r="C205" t="s">
        <v>3947</v>
      </c>
      <c r="D205">
        <v>1</v>
      </c>
      <c r="E205" t="s">
        <v>3948</v>
      </c>
      <c r="F205" t="s">
        <v>1360</v>
      </c>
      <c r="G205" t="s">
        <v>1361</v>
      </c>
      <c r="H205" t="s">
        <v>2</v>
      </c>
      <c r="I205" s="2">
        <v>27000.05</v>
      </c>
    </row>
    <row r="206" spans="1:10" x14ac:dyDescent="0.25">
      <c r="A206" t="s">
        <v>3963</v>
      </c>
      <c r="B206" s="1">
        <v>41512</v>
      </c>
      <c r="C206" t="s">
        <v>3964</v>
      </c>
      <c r="D206">
        <v>1</v>
      </c>
      <c r="E206" t="s">
        <v>3965</v>
      </c>
      <c r="F206" t="s">
        <v>1360</v>
      </c>
      <c r="G206" t="s">
        <v>1361</v>
      </c>
      <c r="H206" t="s">
        <v>2</v>
      </c>
      <c r="I206" s="2">
        <v>55890.71</v>
      </c>
    </row>
    <row r="207" spans="1:10" x14ac:dyDescent="0.25">
      <c r="A207" t="s">
        <v>3966</v>
      </c>
      <c r="B207" s="1">
        <v>41512</v>
      </c>
      <c r="C207" t="s">
        <v>3967</v>
      </c>
      <c r="D207">
        <v>1</v>
      </c>
      <c r="E207" t="s">
        <v>3968</v>
      </c>
      <c r="F207" t="s">
        <v>1360</v>
      </c>
      <c r="G207" t="s">
        <v>1361</v>
      </c>
      <c r="H207" t="s">
        <v>2</v>
      </c>
      <c r="I207" s="2">
        <v>50309.06</v>
      </c>
    </row>
    <row r="208" spans="1:10" x14ac:dyDescent="0.25">
      <c r="A208" t="s">
        <v>3969</v>
      </c>
      <c r="B208" s="1">
        <v>41512</v>
      </c>
      <c r="C208" t="s">
        <v>3970</v>
      </c>
      <c r="D208">
        <v>1</v>
      </c>
      <c r="E208" t="s">
        <v>3971</v>
      </c>
      <c r="F208" t="s">
        <v>1360</v>
      </c>
      <c r="G208" t="s">
        <v>1361</v>
      </c>
      <c r="H208" t="s">
        <v>2</v>
      </c>
      <c r="I208" s="2">
        <v>27000.05</v>
      </c>
    </row>
    <row r="209" spans="1:9" x14ac:dyDescent="0.25">
      <c r="A209" t="s">
        <v>3972</v>
      </c>
      <c r="B209" s="1">
        <v>41512</v>
      </c>
      <c r="C209" t="s">
        <v>3973</v>
      </c>
      <c r="D209">
        <v>1</v>
      </c>
      <c r="E209" t="s">
        <v>3974</v>
      </c>
      <c r="F209" t="s">
        <v>1360</v>
      </c>
      <c r="G209" t="s">
        <v>1361</v>
      </c>
      <c r="H209" t="s">
        <v>2</v>
      </c>
      <c r="I209" s="2">
        <v>41449.11</v>
      </c>
    </row>
    <row r="210" spans="1:9" x14ac:dyDescent="0.25">
      <c r="A210" t="s">
        <v>3975</v>
      </c>
      <c r="B210" s="1">
        <v>41512</v>
      </c>
      <c r="C210" t="s">
        <v>3976</v>
      </c>
      <c r="D210">
        <v>1</v>
      </c>
      <c r="E210" t="s">
        <v>3977</v>
      </c>
      <c r="F210" t="s">
        <v>1360</v>
      </c>
      <c r="G210" t="s">
        <v>1361</v>
      </c>
      <c r="H210" t="s">
        <v>2</v>
      </c>
      <c r="I210" s="2">
        <v>44419.42</v>
      </c>
    </row>
    <row r="211" spans="1:9" x14ac:dyDescent="0.25">
      <c r="A211" t="s">
        <v>3176</v>
      </c>
      <c r="B211" s="1">
        <v>41512</v>
      </c>
      <c r="C211" t="s">
        <v>3978</v>
      </c>
      <c r="D211">
        <v>1</v>
      </c>
      <c r="E211" t="s">
        <v>3979</v>
      </c>
      <c r="F211" t="s">
        <v>1360</v>
      </c>
      <c r="G211" t="s">
        <v>1361</v>
      </c>
      <c r="H211" t="s">
        <v>2</v>
      </c>
      <c r="I211" s="2">
        <v>44419.42</v>
      </c>
    </row>
    <row r="212" spans="1:9" x14ac:dyDescent="0.25">
      <c r="A212" t="s">
        <v>3983</v>
      </c>
      <c r="B212" s="1">
        <v>41513</v>
      </c>
      <c r="C212" t="s">
        <v>3984</v>
      </c>
      <c r="D212">
        <v>1</v>
      </c>
      <c r="E212" t="s">
        <v>3985</v>
      </c>
      <c r="F212" t="s">
        <v>1360</v>
      </c>
      <c r="G212" t="s">
        <v>1361</v>
      </c>
      <c r="H212" t="s">
        <v>2</v>
      </c>
      <c r="I212" s="2">
        <v>44419.42</v>
      </c>
    </row>
    <row r="213" spans="1:9" x14ac:dyDescent="0.25">
      <c r="A213" t="s">
        <v>307</v>
      </c>
      <c r="B213" s="1">
        <v>41517</v>
      </c>
      <c r="C213" t="s">
        <v>4025</v>
      </c>
      <c r="D213">
        <v>1</v>
      </c>
      <c r="E213" t="s">
        <v>4026</v>
      </c>
      <c r="F213" t="s">
        <v>1360</v>
      </c>
      <c r="G213" t="s">
        <v>1361</v>
      </c>
      <c r="H213" t="s">
        <v>2</v>
      </c>
      <c r="I213" s="2">
        <v>25808.33</v>
      </c>
    </row>
    <row r="214" spans="1:9" x14ac:dyDescent="0.25">
      <c r="A214" t="s">
        <v>2133</v>
      </c>
      <c r="B214" s="1">
        <v>41517</v>
      </c>
      <c r="C214" t="s">
        <v>4027</v>
      </c>
      <c r="D214">
        <v>1</v>
      </c>
      <c r="E214" t="s">
        <v>4028</v>
      </c>
      <c r="F214" t="s">
        <v>1360</v>
      </c>
      <c r="G214" t="s">
        <v>1361</v>
      </c>
      <c r="H214" t="s">
        <v>2</v>
      </c>
      <c r="I214" s="2">
        <v>25808.33</v>
      </c>
    </row>
    <row r="215" spans="1:9" x14ac:dyDescent="0.25">
      <c r="A215" t="s">
        <v>4029</v>
      </c>
      <c r="B215" s="1">
        <v>41517</v>
      </c>
      <c r="C215" t="s">
        <v>4030</v>
      </c>
      <c r="D215">
        <v>1</v>
      </c>
      <c r="E215" t="s">
        <v>4031</v>
      </c>
      <c r="F215" t="s">
        <v>1360</v>
      </c>
      <c r="G215" t="s">
        <v>1361</v>
      </c>
      <c r="H215" t="s">
        <v>2</v>
      </c>
      <c r="I215" s="2">
        <v>28266.97</v>
      </c>
    </row>
    <row r="216" spans="1:9" x14ac:dyDescent="0.25">
      <c r="A216" t="s">
        <v>337</v>
      </c>
      <c r="B216" s="1">
        <v>41517</v>
      </c>
      <c r="C216" t="s">
        <v>4032</v>
      </c>
      <c r="D216">
        <v>1</v>
      </c>
      <c r="E216" t="s">
        <v>4033</v>
      </c>
      <c r="F216" t="s">
        <v>1360</v>
      </c>
      <c r="G216" t="s">
        <v>1361</v>
      </c>
      <c r="H216" t="s">
        <v>2</v>
      </c>
      <c r="I216" s="2">
        <v>34039.57</v>
      </c>
    </row>
    <row r="217" spans="1:9" x14ac:dyDescent="0.25">
      <c r="A217" t="s">
        <v>379</v>
      </c>
      <c r="B217" s="1">
        <v>41517</v>
      </c>
      <c r="C217" t="s">
        <v>4037</v>
      </c>
      <c r="D217">
        <v>1</v>
      </c>
      <c r="E217" t="s">
        <v>4038</v>
      </c>
      <c r="F217" t="s">
        <v>1360</v>
      </c>
      <c r="G217" t="s">
        <v>1361</v>
      </c>
      <c r="H217" t="s">
        <v>2</v>
      </c>
      <c r="I217" s="2">
        <v>29209.71</v>
      </c>
    </row>
    <row r="218" spans="1:9" x14ac:dyDescent="0.25">
      <c r="A218" t="s">
        <v>1567</v>
      </c>
      <c r="B218" s="1">
        <v>41517</v>
      </c>
      <c r="C218" t="s">
        <v>4039</v>
      </c>
      <c r="D218">
        <v>1</v>
      </c>
      <c r="E218" t="s">
        <v>4040</v>
      </c>
      <c r="F218" t="s">
        <v>1360</v>
      </c>
      <c r="G218" t="s">
        <v>1361</v>
      </c>
      <c r="H218" t="s">
        <v>2</v>
      </c>
      <c r="I218" s="2">
        <v>34039.57</v>
      </c>
    </row>
    <row r="219" spans="1:9" x14ac:dyDescent="0.25">
      <c r="A219" t="s">
        <v>2212</v>
      </c>
      <c r="B219" s="1">
        <v>41517</v>
      </c>
      <c r="C219" t="s">
        <v>4041</v>
      </c>
      <c r="D219">
        <v>1</v>
      </c>
      <c r="E219" t="s">
        <v>4042</v>
      </c>
      <c r="F219" t="s">
        <v>1360</v>
      </c>
      <c r="G219" t="s">
        <v>1361</v>
      </c>
      <c r="H219" t="s">
        <v>2</v>
      </c>
      <c r="I219" s="2">
        <v>34039.57</v>
      </c>
    </row>
    <row r="220" spans="1:9" x14ac:dyDescent="0.25">
      <c r="A220" t="s">
        <v>388</v>
      </c>
      <c r="B220" s="1">
        <v>41517</v>
      </c>
      <c r="C220" t="s">
        <v>4043</v>
      </c>
      <c r="D220">
        <v>1</v>
      </c>
      <c r="E220" t="s">
        <v>4044</v>
      </c>
      <c r="F220" t="s">
        <v>1360</v>
      </c>
      <c r="G220" t="s">
        <v>1361</v>
      </c>
      <c r="H220" t="s">
        <v>2</v>
      </c>
      <c r="I220" s="2">
        <v>34039.57</v>
      </c>
    </row>
    <row r="221" spans="1:9" x14ac:dyDescent="0.25">
      <c r="A221" t="s">
        <v>4248</v>
      </c>
      <c r="B221" s="1">
        <v>41495</v>
      </c>
      <c r="C221" t="s">
        <v>4249</v>
      </c>
      <c r="D221">
        <v>1</v>
      </c>
      <c r="E221" t="s">
        <v>4250</v>
      </c>
      <c r="F221" t="s">
        <v>1779</v>
      </c>
      <c r="G221" t="s">
        <v>1401</v>
      </c>
      <c r="H221" t="s">
        <v>2</v>
      </c>
      <c r="I221" s="2">
        <v>61466.2</v>
      </c>
    </row>
    <row r="222" spans="1:9" x14ac:dyDescent="0.25">
      <c r="A222" t="s">
        <v>1620</v>
      </c>
      <c r="B222" s="1">
        <v>41517</v>
      </c>
      <c r="C222" t="s">
        <v>2937</v>
      </c>
      <c r="D222">
        <v>1</v>
      </c>
      <c r="E222" t="s">
        <v>4050</v>
      </c>
      <c r="F222" t="s">
        <v>1409</v>
      </c>
      <c r="G222" t="s">
        <v>1410</v>
      </c>
      <c r="H222" t="s">
        <v>4051</v>
      </c>
      <c r="I222" s="2">
        <v>102150.3</v>
      </c>
    </row>
    <row r="223" spans="1:9" x14ac:dyDescent="0.25">
      <c r="A223" t="s">
        <v>4083</v>
      </c>
      <c r="B223" s="1">
        <v>41505</v>
      </c>
      <c r="C223" t="s">
        <v>4084</v>
      </c>
      <c r="D223">
        <v>1</v>
      </c>
      <c r="E223" t="s">
        <v>4085</v>
      </c>
      <c r="F223" t="s">
        <v>1409</v>
      </c>
      <c r="G223" t="s">
        <v>1410</v>
      </c>
      <c r="H223" t="s">
        <v>4086</v>
      </c>
      <c r="I223">
        <v>410.55</v>
      </c>
    </row>
    <row r="224" spans="1:9" x14ac:dyDescent="0.25">
      <c r="A224" t="s">
        <v>4199</v>
      </c>
      <c r="B224" s="1">
        <v>41515</v>
      </c>
      <c r="C224" t="s">
        <v>4200</v>
      </c>
      <c r="D224">
        <v>1</v>
      </c>
      <c r="E224" t="s">
        <v>4201</v>
      </c>
      <c r="F224" t="s">
        <v>1409</v>
      </c>
      <c r="G224" t="s">
        <v>1410</v>
      </c>
      <c r="H224" t="s">
        <v>4202</v>
      </c>
      <c r="I224">
        <v>79.47</v>
      </c>
    </row>
    <row r="225" spans="1:9" x14ac:dyDescent="0.25">
      <c r="A225" t="s">
        <v>1304</v>
      </c>
      <c r="B225" s="1">
        <v>41517</v>
      </c>
      <c r="C225" t="s">
        <v>4374</v>
      </c>
      <c r="D225">
        <v>1</v>
      </c>
      <c r="E225" t="s">
        <v>4375</v>
      </c>
      <c r="F225" t="s">
        <v>1789</v>
      </c>
      <c r="G225" t="s">
        <v>1401</v>
      </c>
      <c r="H225" t="s">
        <v>3741</v>
      </c>
      <c r="I225" s="2">
        <v>1216</v>
      </c>
    </row>
    <row r="226" spans="1:9" x14ac:dyDescent="0.25">
      <c r="A226" t="s">
        <v>3937</v>
      </c>
      <c r="B226" s="1">
        <v>41507</v>
      </c>
      <c r="C226" t="s">
        <v>3938</v>
      </c>
      <c r="D226">
        <v>1</v>
      </c>
      <c r="E226" t="s">
        <v>3939</v>
      </c>
      <c r="F226" t="s">
        <v>1360</v>
      </c>
      <c r="G226" t="s">
        <v>1361</v>
      </c>
      <c r="H226" t="s">
        <v>3940</v>
      </c>
      <c r="I226" s="2">
        <v>25808.33</v>
      </c>
    </row>
    <row r="227" spans="1:9" x14ac:dyDescent="0.25">
      <c r="A227" t="s">
        <v>2624</v>
      </c>
      <c r="B227" s="1">
        <v>41516</v>
      </c>
      <c r="C227" t="s">
        <v>4020</v>
      </c>
      <c r="D227">
        <v>1</v>
      </c>
      <c r="E227" t="s">
        <v>4021</v>
      </c>
      <c r="F227" t="s">
        <v>1360</v>
      </c>
      <c r="G227" t="s">
        <v>1361</v>
      </c>
      <c r="H227" t="s">
        <v>3278</v>
      </c>
      <c r="I227" s="2">
        <v>46228.4</v>
      </c>
    </row>
    <row r="228" spans="1:9" x14ac:dyDescent="0.25">
      <c r="A228" t="s">
        <v>1764</v>
      </c>
      <c r="B228" s="1">
        <v>41513</v>
      </c>
      <c r="C228">
        <v>8880</v>
      </c>
      <c r="D228">
        <v>1</v>
      </c>
      <c r="E228" t="s">
        <v>4112</v>
      </c>
      <c r="F228" t="s">
        <v>1409</v>
      </c>
      <c r="G228" t="s">
        <v>1410</v>
      </c>
      <c r="H228" t="s">
        <v>3329</v>
      </c>
      <c r="I228">
        <v>5.42</v>
      </c>
    </row>
    <row r="229" spans="1:9" x14ac:dyDescent="0.25">
      <c r="A229" t="s">
        <v>4125</v>
      </c>
      <c r="B229" s="1">
        <v>41513</v>
      </c>
      <c r="C229">
        <v>8891</v>
      </c>
      <c r="D229">
        <v>1</v>
      </c>
      <c r="E229" t="s">
        <v>4126</v>
      </c>
      <c r="F229" t="s">
        <v>1409</v>
      </c>
      <c r="G229" t="s">
        <v>1410</v>
      </c>
      <c r="H229" t="s">
        <v>3329</v>
      </c>
      <c r="I229">
        <v>35.15</v>
      </c>
    </row>
    <row r="230" spans="1:9" x14ac:dyDescent="0.25">
      <c r="A230" t="s">
        <v>4138</v>
      </c>
      <c r="B230" s="1">
        <v>41515</v>
      </c>
      <c r="C230">
        <v>8903</v>
      </c>
      <c r="D230">
        <v>1</v>
      </c>
      <c r="E230" t="s">
        <v>4139</v>
      </c>
      <c r="F230" t="s">
        <v>1409</v>
      </c>
      <c r="G230" t="s">
        <v>1410</v>
      </c>
      <c r="H230" t="s">
        <v>3329</v>
      </c>
      <c r="I230">
        <v>39.590000000000003</v>
      </c>
    </row>
    <row r="231" spans="1:9" x14ac:dyDescent="0.25">
      <c r="A231" t="s">
        <v>3283</v>
      </c>
      <c r="B231" s="1">
        <v>41515</v>
      </c>
      <c r="C231">
        <v>8915</v>
      </c>
      <c r="D231">
        <v>1</v>
      </c>
      <c r="E231" t="s">
        <v>4160</v>
      </c>
      <c r="F231" t="s">
        <v>1409</v>
      </c>
      <c r="G231" t="s">
        <v>1410</v>
      </c>
      <c r="H231" t="s">
        <v>3329</v>
      </c>
      <c r="I231">
        <v>30.73</v>
      </c>
    </row>
    <row r="232" spans="1:9" x14ac:dyDescent="0.25">
      <c r="A232" t="s">
        <v>4232</v>
      </c>
      <c r="B232" s="1">
        <v>41517</v>
      </c>
      <c r="C232" t="s">
        <v>284</v>
      </c>
      <c r="D232">
        <v>1</v>
      </c>
      <c r="E232" t="s">
        <v>4233</v>
      </c>
      <c r="F232" t="s">
        <v>1409</v>
      </c>
      <c r="G232" t="s">
        <v>1410</v>
      </c>
      <c r="H232" t="s">
        <v>4234</v>
      </c>
      <c r="I232">
        <v>536.29999999999995</v>
      </c>
    </row>
    <row r="233" spans="1:9" x14ac:dyDescent="0.25">
      <c r="A233" t="s">
        <v>3926</v>
      </c>
      <c r="B233" s="1">
        <v>41505</v>
      </c>
      <c r="C233" t="s">
        <v>284</v>
      </c>
      <c r="D233">
        <v>1</v>
      </c>
      <c r="E233" t="s">
        <v>3927</v>
      </c>
      <c r="F233" t="s">
        <v>1409</v>
      </c>
      <c r="G233" t="s">
        <v>2044</v>
      </c>
      <c r="H233" t="s">
        <v>3928</v>
      </c>
      <c r="I233">
        <v>53.45</v>
      </c>
    </row>
    <row r="234" spans="1:9" x14ac:dyDescent="0.25">
      <c r="A234" t="s">
        <v>3926</v>
      </c>
      <c r="B234" s="1">
        <v>41505</v>
      </c>
      <c r="C234" t="s">
        <v>284</v>
      </c>
      <c r="D234">
        <v>1</v>
      </c>
      <c r="E234" t="s">
        <v>3927</v>
      </c>
      <c r="F234" t="s">
        <v>1409</v>
      </c>
      <c r="G234" t="s">
        <v>2044</v>
      </c>
      <c r="H234" t="s">
        <v>3928</v>
      </c>
      <c r="I234">
        <v>54.81</v>
      </c>
    </row>
    <row r="235" spans="1:9" x14ac:dyDescent="0.25">
      <c r="A235" t="s">
        <v>3926</v>
      </c>
      <c r="B235" s="1">
        <v>41505</v>
      </c>
      <c r="C235" t="s">
        <v>284</v>
      </c>
      <c r="D235">
        <v>1</v>
      </c>
      <c r="E235" t="s">
        <v>3927</v>
      </c>
      <c r="F235" t="s">
        <v>1409</v>
      </c>
      <c r="G235" t="s">
        <v>2044</v>
      </c>
      <c r="H235" t="s">
        <v>3928</v>
      </c>
      <c r="I235">
        <v>94.76</v>
      </c>
    </row>
    <row r="236" spans="1:9" x14ac:dyDescent="0.25">
      <c r="A236" t="s">
        <v>3926</v>
      </c>
      <c r="B236" s="1">
        <v>41505</v>
      </c>
      <c r="C236" t="s">
        <v>284</v>
      </c>
      <c r="D236">
        <v>1</v>
      </c>
      <c r="E236" t="s">
        <v>3927</v>
      </c>
      <c r="F236" t="s">
        <v>1409</v>
      </c>
      <c r="G236" t="s">
        <v>2044</v>
      </c>
      <c r="H236" t="s">
        <v>3928</v>
      </c>
      <c r="I236">
        <v>116</v>
      </c>
    </row>
    <row r="237" spans="1:9" x14ac:dyDescent="0.25">
      <c r="A237" t="s">
        <v>3926</v>
      </c>
      <c r="B237" s="1">
        <v>41505</v>
      </c>
      <c r="C237" t="s">
        <v>284</v>
      </c>
      <c r="D237">
        <v>1</v>
      </c>
      <c r="E237" t="s">
        <v>3927</v>
      </c>
      <c r="F237" t="s">
        <v>1409</v>
      </c>
      <c r="G237" t="s">
        <v>2044</v>
      </c>
      <c r="H237" t="s">
        <v>3928</v>
      </c>
      <c r="I237">
        <v>149.79</v>
      </c>
    </row>
    <row r="238" spans="1:9" x14ac:dyDescent="0.25">
      <c r="A238" t="s">
        <v>3926</v>
      </c>
      <c r="B238" s="1">
        <v>41505</v>
      </c>
      <c r="C238" t="s">
        <v>284</v>
      </c>
      <c r="D238">
        <v>1</v>
      </c>
      <c r="E238" t="s">
        <v>3927</v>
      </c>
      <c r="F238" t="s">
        <v>1409</v>
      </c>
      <c r="G238" t="s">
        <v>2044</v>
      </c>
      <c r="H238" t="s">
        <v>3928</v>
      </c>
      <c r="I238">
        <v>261.17</v>
      </c>
    </row>
    <row r="239" spans="1:9" x14ac:dyDescent="0.25">
      <c r="A239" t="s">
        <v>3926</v>
      </c>
      <c r="B239" s="1">
        <v>41505</v>
      </c>
      <c r="C239" t="s">
        <v>284</v>
      </c>
      <c r="D239">
        <v>1</v>
      </c>
      <c r="E239" t="s">
        <v>3927</v>
      </c>
      <c r="F239" t="s">
        <v>1409</v>
      </c>
      <c r="G239" t="s">
        <v>2044</v>
      </c>
      <c r="H239" t="s">
        <v>3928</v>
      </c>
      <c r="I239">
        <v>605.25</v>
      </c>
    </row>
    <row r="240" spans="1:9" x14ac:dyDescent="0.25">
      <c r="A240" t="s">
        <v>1657</v>
      </c>
      <c r="B240" s="1">
        <v>41517</v>
      </c>
      <c r="C240" t="s">
        <v>284</v>
      </c>
      <c r="D240">
        <v>1</v>
      </c>
      <c r="E240" t="s">
        <v>4064</v>
      </c>
      <c r="F240" t="s">
        <v>1409</v>
      </c>
      <c r="G240" t="s">
        <v>1410</v>
      </c>
      <c r="H240" t="s">
        <v>4065</v>
      </c>
      <c r="I240">
        <v>247.86</v>
      </c>
    </row>
    <row r="241" spans="1:10" x14ac:dyDescent="0.25">
      <c r="A241" t="s">
        <v>551</v>
      </c>
      <c r="B241" s="1">
        <v>41498</v>
      </c>
      <c r="C241" t="s">
        <v>4267</v>
      </c>
      <c r="D241">
        <v>1</v>
      </c>
      <c r="E241" t="s">
        <v>4268</v>
      </c>
      <c r="F241" t="s">
        <v>1789</v>
      </c>
      <c r="G241" t="s">
        <v>1410</v>
      </c>
      <c r="H241" t="s">
        <v>731</v>
      </c>
      <c r="I241">
        <v>357.48</v>
      </c>
    </row>
    <row r="242" spans="1:10" x14ac:dyDescent="0.25">
      <c r="A242" t="s">
        <v>1295</v>
      </c>
      <c r="B242" s="1">
        <v>41517</v>
      </c>
      <c r="C242" t="s">
        <v>4362</v>
      </c>
      <c r="D242">
        <v>1</v>
      </c>
      <c r="E242" t="s">
        <v>4363</v>
      </c>
      <c r="F242" t="s">
        <v>1789</v>
      </c>
      <c r="G242" t="s">
        <v>1401</v>
      </c>
      <c r="H242" t="s">
        <v>731</v>
      </c>
      <c r="I242">
        <v>202.04</v>
      </c>
    </row>
    <row r="243" spans="1:10" x14ac:dyDescent="0.25">
      <c r="A243" t="s">
        <v>3232</v>
      </c>
      <c r="B243" s="1">
        <v>41514</v>
      </c>
      <c r="C243" t="s">
        <v>3992</v>
      </c>
      <c r="D243">
        <v>1</v>
      </c>
      <c r="E243" t="s">
        <v>3993</v>
      </c>
      <c r="F243" t="s">
        <v>1409</v>
      </c>
      <c r="G243" t="s">
        <v>1410</v>
      </c>
      <c r="H243" t="s">
        <v>3995</v>
      </c>
      <c r="J243" s="2">
        <v>56000</v>
      </c>
    </row>
    <row r="244" spans="1:10" x14ac:dyDescent="0.25">
      <c r="A244" t="s">
        <v>3232</v>
      </c>
      <c r="B244" s="1">
        <v>41514</v>
      </c>
      <c r="C244" t="s">
        <v>3992</v>
      </c>
      <c r="D244">
        <v>1</v>
      </c>
      <c r="E244" t="s">
        <v>3993</v>
      </c>
      <c r="F244" t="s">
        <v>1409</v>
      </c>
      <c r="G244" t="s">
        <v>1410</v>
      </c>
      <c r="H244" t="s">
        <v>3996</v>
      </c>
      <c r="J244" s="2">
        <v>56000</v>
      </c>
    </row>
  </sheetData>
  <sortState ref="A1:K320">
    <sortCondition ref="H1:H32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1"/>
  <sheetViews>
    <sheetView topLeftCell="A274" zoomScaleNormal="100" workbookViewId="0">
      <selection activeCell="I290" sqref="I290"/>
    </sheetView>
  </sheetViews>
  <sheetFormatPr baseColWidth="10" defaultRowHeight="15" x14ac:dyDescent="0.25"/>
  <cols>
    <col min="1" max="1" width="11.28515625" customWidth="1"/>
    <col min="2" max="2" width="10.7109375" bestFit="1" customWidth="1"/>
    <col min="3" max="3" width="12.7109375" bestFit="1" customWidth="1"/>
    <col min="4" max="4" width="2" bestFit="1" customWidth="1"/>
    <col min="5" max="5" width="16.5703125" hidden="1" customWidth="1"/>
    <col min="6" max="6" width="24.28515625" hidden="1" customWidth="1"/>
    <col min="7" max="7" width="0" hidden="1" customWidth="1"/>
    <col min="8" max="8" width="40.140625" bestFit="1" customWidth="1"/>
  </cols>
  <sheetData>
    <row r="1" spans="1:9" x14ac:dyDescent="0.25">
      <c r="A1" t="s">
        <v>565</v>
      </c>
      <c r="B1" s="1">
        <v>41528</v>
      </c>
      <c r="C1" t="s">
        <v>4903</v>
      </c>
      <c r="D1">
        <v>1</v>
      </c>
      <c r="E1" t="s">
        <v>4904</v>
      </c>
      <c r="F1" t="s">
        <v>1789</v>
      </c>
      <c r="G1" t="s">
        <v>1401</v>
      </c>
      <c r="H1" t="s">
        <v>1280</v>
      </c>
      <c r="I1" s="2">
        <v>1058.3499999999999</v>
      </c>
    </row>
    <row r="2" spans="1:9" x14ac:dyDescent="0.25">
      <c r="A2" t="s">
        <v>704</v>
      </c>
      <c r="B2" s="1">
        <v>41542</v>
      </c>
      <c r="C2" t="s">
        <v>5031</v>
      </c>
      <c r="D2">
        <v>1</v>
      </c>
      <c r="E2" t="s">
        <v>5032</v>
      </c>
      <c r="F2" t="s">
        <v>1789</v>
      </c>
      <c r="G2" t="s">
        <v>1401</v>
      </c>
      <c r="H2" t="s">
        <v>1280</v>
      </c>
      <c r="I2" s="2">
        <v>1058.3499999999999</v>
      </c>
    </row>
    <row r="3" spans="1:9" x14ac:dyDescent="0.25">
      <c r="A3" t="s">
        <v>1848</v>
      </c>
      <c r="B3" s="1">
        <v>41536</v>
      </c>
      <c r="C3" t="s">
        <v>4981</v>
      </c>
      <c r="D3">
        <v>1</v>
      </c>
      <c r="E3" t="s">
        <v>4982</v>
      </c>
      <c r="F3" t="s">
        <v>4279</v>
      </c>
      <c r="G3" t="s">
        <v>1401</v>
      </c>
      <c r="H3" t="s">
        <v>4280</v>
      </c>
      <c r="I3" s="2">
        <v>4149.84</v>
      </c>
    </row>
    <row r="4" spans="1:9" x14ac:dyDescent="0.25">
      <c r="A4" t="s">
        <v>1345</v>
      </c>
      <c r="B4" s="1">
        <v>41542</v>
      </c>
      <c r="C4" t="s">
        <v>5070</v>
      </c>
      <c r="D4">
        <v>1</v>
      </c>
      <c r="E4" t="s">
        <v>5071</v>
      </c>
      <c r="F4" t="s">
        <v>1779</v>
      </c>
      <c r="G4" t="s">
        <v>1410</v>
      </c>
      <c r="H4" t="s">
        <v>5072</v>
      </c>
      <c r="I4" s="2">
        <v>2571.4299999999998</v>
      </c>
    </row>
    <row r="5" spans="1:9" x14ac:dyDescent="0.25">
      <c r="A5" t="s">
        <v>4757</v>
      </c>
      <c r="B5" s="1">
        <v>41547</v>
      </c>
      <c r="C5">
        <v>9074</v>
      </c>
      <c r="D5">
        <v>1</v>
      </c>
      <c r="E5" t="s">
        <v>4758</v>
      </c>
      <c r="F5" t="s">
        <v>1409</v>
      </c>
      <c r="G5" t="s">
        <v>3087</v>
      </c>
      <c r="H5" t="s">
        <v>4759</v>
      </c>
      <c r="I5">
        <v>46.52</v>
      </c>
    </row>
    <row r="6" spans="1:9" x14ac:dyDescent="0.25">
      <c r="A6" t="s">
        <v>195</v>
      </c>
      <c r="B6" s="1">
        <v>41543</v>
      </c>
      <c r="C6" t="s">
        <v>4567</v>
      </c>
      <c r="D6">
        <v>1</v>
      </c>
      <c r="E6" t="s">
        <v>4568</v>
      </c>
      <c r="F6" t="s">
        <v>1360</v>
      </c>
      <c r="G6" t="s">
        <v>1361</v>
      </c>
      <c r="H6" t="s">
        <v>4569</v>
      </c>
      <c r="I6" s="2">
        <v>28266.97</v>
      </c>
    </row>
    <row r="7" spans="1:9" x14ac:dyDescent="0.25">
      <c r="A7" t="s">
        <v>4781</v>
      </c>
      <c r="B7" s="1">
        <v>41547</v>
      </c>
      <c r="C7">
        <v>9097</v>
      </c>
      <c r="D7">
        <v>1</v>
      </c>
      <c r="E7" t="s">
        <v>4782</v>
      </c>
      <c r="F7" t="s">
        <v>1409</v>
      </c>
      <c r="G7" t="s">
        <v>3087</v>
      </c>
      <c r="H7" t="s">
        <v>4783</v>
      </c>
      <c r="I7">
        <v>72.69</v>
      </c>
    </row>
    <row r="8" spans="1:9" x14ac:dyDescent="0.25">
      <c r="A8" t="s">
        <v>4598</v>
      </c>
      <c r="B8" s="1">
        <v>41544</v>
      </c>
      <c r="C8">
        <v>8984</v>
      </c>
      <c r="D8">
        <v>1</v>
      </c>
      <c r="E8" t="s">
        <v>4599</v>
      </c>
      <c r="F8" t="s">
        <v>1409</v>
      </c>
      <c r="G8" t="s">
        <v>3087</v>
      </c>
      <c r="H8" t="s">
        <v>352</v>
      </c>
      <c r="I8">
        <v>13.57</v>
      </c>
    </row>
    <row r="9" spans="1:9" x14ac:dyDescent="0.25">
      <c r="A9" t="s">
        <v>4600</v>
      </c>
      <c r="B9" s="1">
        <v>41544</v>
      </c>
      <c r="C9">
        <v>8985</v>
      </c>
      <c r="D9">
        <v>1</v>
      </c>
      <c r="E9" t="s">
        <v>4601</v>
      </c>
      <c r="F9" t="s">
        <v>1409</v>
      </c>
      <c r="G9" t="s">
        <v>3087</v>
      </c>
      <c r="H9" t="s">
        <v>352</v>
      </c>
      <c r="I9">
        <v>14.3</v>
      </c>
    </row>
    <row r="10" spans="1:9" x14ac:dyDescent="0.25">
      <c r="A10" t="s">
        <v>4827</v>
      </c>
      <c r="B10" s="1">
        <v>41547</v>
      </c>
      <c r="C10" t="s">
        <v>4828</v>
      </c>
      <c r="D10">
        <v>1</v>
      </c>
      <c r="E10" t="s">
        <v>4829</v>
      </c>
      <c r="F10" t="s">
        <v>1409</v>
      </c>
      <c r="G10" t="s">
        <v>3087</v>
      </c>
      <c r="H10" t="s">
        <v>1592</v>
      </c>
      <c r="I10">
        <v>34.479999999999997</v>
      </c>
    </row>
    <row r="11" spans="1:9" x14ac:dyDescent="0.25">
      <c r="A11" t="s">
        <v>4158</v>
      </c>
      <c r="B11" s="1">
        <v>41547</v>
      </c>
      <c r="C11" t="s">
        <v>4830</v>
      </c>
      <c r="D11">
        <v>1</v>
      </c>
      <c r="E11" t="s">
        <v>4831</v>
      </c>
      <c r="F11" t="s">
        <v>1409</v>
      </c>
      <c r="G11" t="s">
        <v>3087</v>
      </c>
      <c r="H11" t="s">
        <v>1592</v>
      </c>
      <c r="I11">
        <v>34.479999999999997</v>
      </c>
    </row>
    <row r="12" spans="1:9" x14ac:dyDescent="0.25">
      <c r="A12" t="s">
        <v>3286</v>
      </c>
      <c r="B12" s="1">
        <v>41547</v>
      </c>
      <c r="C12" t="s">
        <v>4838</v>
      </c>
      <c r="D12">
        <v>1</v>
      </c>
      <c r="E12" t="s">
        <v>4839</v>
      </c>
      <c r="F12" t="s">
        <v>1409</v>
      </c>
      <c r="G12" t="s">
        <v>3087</v>
      </c>
      <c r="H12" t="s">
        <v>1592</v>
      </c>
      <c r="I12">
        <v>68.97</v>
      </c>
    </row>
    <row r="13" spans="1:9" x14ac:dyDescent="0.25">
      <c r="A13" t="s">
        <v>4161</v>
      </c>
      <c r="B13" s="1">
        <v>41547</v>
      </c>
      <c r="C13" t="s">
        <v>4840</v>
      </c>
      <c r="D13">
        <v>1</v>
      </c>
      <c r="E13" t="s">
        <v>4841</v>
      </c>
      <c r="F13" t="s">
        <v>1409</v>
      </c>
      <c r="G13" t="s">
        <v>3087</v>
      </c>
      <c r="H13" t="s">
        <v>1592</v>
      </c>
      <c r="I13">
        <v>34.479999999999997</v>
      </c>
    </row>
    <row r="14" spans="1:9" x14ac:dyDescent="0.25">
      <c r="A14" t="s">
        <v>4163</v>
      </c>
      <c r="B14" s="1">
        <v>41547</v>
      </c>
      <c r="C14" t="s">
        <v>4842</v>
      </c>
      <c r="D14">
        <v>1</v>
      </c>
      <c r="E14" t="s">
        <v>4843</v>
      </c>
      <c r="F14" t="s">
        <v>1409</v>
      </c>
      <c r="G14" t="s">
        <v>3087</v>
      </c>
      <c r="H14" t="s">
        <v>1592</v>
      </c>
      <c r="I14">
        <v>34.479999999999997</v>
      </c>
    </row>
    <row r="15" spans="1:9" x14ac:dyDescent="0.25">
      <c r="A15" t="s">
        <v>4765</v>
      </c>
      <c r="B15" s="1">
        <v>41547</v>
      </c>
      <c r="C15">
        <v>9082</v>
      </c>
      <c r="D15">
        <v>1</v>
      </c>
      <c r="E15" t="s">
        <v>4766</v>
      </c>
      <c r="F15" t="s">
        <v>1409</v>
      </c>
      <c r="G15" t="s">
        <v>3087</v>
      </c>
      <c r="H15" t="s">
        <v>1053</v>
      </c>
      <c r="I15">
        <v>9.4499999999999993</v>
      </c>
    </row>
    <row r="16" spans="1:9" x14ac:dyDescent="0.25">
      <c r="A16" t="s">
        <v>4582</v>
      </c>
      <c r="B16" s="1">
        <v>41544</v>
      </c>
      <c r="C16">
        <v>8973</v>
      </c>
      <c r="D16">
        <v>1</v>
      </c>
      <c r="E16" t="s">
        <v>4583</v>
      </c>
      <c r="F16" t="s">
        <v>1409</v>
      </c>
      <c r="G16" t="s">
        <v>3087</v>
      </c>
      <c r="H16" t="s">
        <v>1124</v>
      </c>
      <c r="I16">
        <v>44</v>
      </c>
    </row>
    <row r="17" spans="1:10" x14ac:dyDescent="0.25">
      <c r="A17" t="s">
        <v>3861</v>
      </c>
      <c r="B17" s="1">
        <v>41530</v>
      </c>
      <c r="C17" t="s">
        <v>4441</v>
      </c>
      <c r="D17">
        <v>1</v>
      </c>
      <c r="E17" t="s">
        <v>4442</v>
      </c>
      <c r="F17" t="s">
        <v>1360</v>
      </c>
      <c r="G17" t="s">
        <v>1361</v>
      </c>
      <c r="H17" t="s">
        <v>3259</v>
      </c>
      <c r="I17" s="2">
        <v>28896.42</v>
      </c>
    </row>
    <row r="18" spans="1:10" x14ac:dyDescent="0.25">
      <c r="A18" t="s">
        <v>1810</v>
      </c>
      <c r="B18" s="1">
        <v>41528</v>
      </c>
      <c r="C18" t="s">
        <v>4894</v>
      </c>
      <c r="D18">
        <v>1</v>
      </c>
      <c r="E18" t="s">
        <v>4895</v>
      </c>
      <c r="F18" t="s">
        <v>1779</v>
      </c>
      <c r="G18" t="s">
        <v>1401</v>
      </c>
      <c r="H18" t="s">
        <v>4896</v>
      </c>
      <c r="I18">
        <v>144</v>
      </c>
    </row>
    <row r="19" spans="1:10" x14ac:dyDescent="0.25">
      <c r="A19" t="s">
        <v>4559</v>
      </c>
      <c r="B19" s="1">
        <v>41543</v>
      </c>
      <c r="C19" t="s">
        <v>4560</v>
      </c>
      <c r="D19">
        <v>1</v>
      </c>
      <c r="E19" t="s">
        <v>4561</v>
      </c>
      <c r="F19" t="s">
        <v>1360</v>
      </c>
      <c r="G19" t="s">
        <v>1361</v>
      </c>
      <c r="H19" t="s">
        <v>4562</v>
      </c>
      <c r="I19" s="2">
        <v>28093.17</v>
      </c>
    </row>
    <row r="20" spans="1:10" x14ac:dyDescent="0.25">
      <c r="A20" t="s">
        <v>4563</v>
      </c>
      <c r="B20" s="1">
        <v>41543</v>
      </c>
      <c r="C20" t="s">
        <v>4564</v>
      </c>
      <c r="D20">
        <v>1</v>
      </c>
      <c r="E20" t="s">
        <v>4565</v>
      </c>
      <c r="F20" t="s">
        <v>1360</v>
      </c>
      <c r="G20" t="s">
        <v>1361</v>
      </c>
      <c r="H20" t="s">
        <v>4566</v>
      </c>
      <c r="I20" s="2">
        <v>28093.17</v>
      </c>
    </row>
    <row r="21" spans="1:10" x14ac:dyDescent="0.25">
      <c r="A21" t="s">
        <v>1700</v>
      </c>
      <c r="B21" s="1">
        <v>41547</v>
      </c>
      <c r="C21">
        <v>9069</v>
      </c>
      <c r="D21">
        <v>1</v>
      </c>
      <c r="E21" t="s">
        <v>4752</v>
      </c>
      <c r="F21" t="s">
        <v>1409</v>
      </c>
      <c r="G21" t="s">
        <v>3087</v>
      </c>
      <c r="H21" t="s">
        <v>1007</v>
      </c>
      <c r="I21">
        <v>20.67</v>
      </c>
    </row>
    <row r="22" spans="1:10" x14ac:dyDescent="0.25">
      <c r="A22" t="s">
        <v>4753</v>
      </c>
      <c r="B22" s="1">
        <v>41547</v>
      </c>
      <c r="C22">
        <v>9070</v>
      </c>
      <c r="D22">
        <v>1</v>
      </c>
      <c r="E22" t="s">
        <v>4754</v>
      </c>
      <c r="F22" t="s">
        <v>1409</v>
      </c>
      <c r="G22" t="s">
        <v>3087</v>
      </c>
      <c r="H22" t="s">
        <v>1007</v>
      </c>
      <c r="I22">
        <v>35.840000000000003</v>
      </c>
    </row>
    <row r="23" spans="1:10" x14ac:dyDescent="0.25">
      <c r="A23" t="s">
        <v>1709</v>
      </c>
      <c r="B23" s="1">
        <v>41547</v>
      </c>
      <c r="C23">
        <v>9072</v>
      </c>
      <c r="D23">
        <v>1</v>
      </c>
      <c r="E23" t="s">
        <v>4756</v>
      </c>
      <c r="F23" t="s">
        <v>1409</v>
      </c>
      <c r="G23" t="s">
        <v>3087</v>
      </c>
      <c r="H23" t="s">
        <v>1007</v>
      </c>
      <c r="I23">
        <v>71.67</v>
      </c>
    </row>
    <row r="24" spans="1:10" x14ac:dyDescent="0.25">
      <c r="A24" t="s">
        <v>1744</v>
      </c>
      <c r="B24" s="1">
        <v>41547</v>
      </c>
      <c r="C24">
        <v>9090</v>
      </c>
      <c r="D24">
        <v>1</v>
      </c>
      <c r="E24" t="s">
        <v>4773</v>
      </c>
      <c r="F24" t="s">
        <v>1409</v>
      </c>
      <c r="G24" t="s">
        <v>3087</v>
      </c>
      <c r="H24" t="s">
        <v>1007</v>
      </c>
      <c r="I24">
        <v>27.58</v>
      </c>
    </row>
    <row r="25" spans="1:10" x14ac:dyDescent="0.25">
      <c r="A25" t="s">
        <v>2251</v>
      </c>
      <c r="B25" s="1">
        <v>41523</v>
      </c>
      <c r="C25" t="s">
        <v>2858</v>
      </c>
      <c r="D25">
        <v>2</v>
      </c>
      <c r="E25" t="s">
        <v>2859</v>
      </c>
      <c r="F25" t="s">
        <v>1779</v>
      </c>
      <c r="G25" t="s">
        <v>1401</v>
      </c>
      <c r="H25" t="s">
        <v>4877</v>
      </c>
      <c r="J25">
        <v>21.16</v>
      </c>
    </row>
    <row r="26" spans="1:10" x14ac:dyDescent="0.25">
      <c r="A26" t="s">
        <v>1325</v>
      </c>
      <c r="B26" s="1">
        <v>41544</v>
      </c>
      <c r="C26" t="s">
        <v>5013</v>
      </c>
      <c r="D26">
        <v>1</v>
      </c>
      <c r="E26" t="s">
        <v>5014</v>
      </c>
      <c r="F26" t="s">
        <v>1779</v>
      </c>
      <c r="G26" t="s">
        <v>1401</v>
      </c>
      <c r="H26" t="s">
        <v>675</v>
      </c>
      <c r="J26">
        <v>258.93</v>
      </c>
    </row>
    <row r="27" spans="1:10" x14ac:dyDescent="0.25">
      <c r="A27" t="s">
        <v>4544</v>
      </c>
      <c r="B27" s="1">
        <v>41538</v>
      </c>
      <c r="C27" t="s">
        <v>4514</v>
      </c>
      <c r="D27">
        <v>1</v>
      </c>
      <c r="E27" t="s">
        <v>4515</v>
      </c>
      <c r="F27" t="s">
        <v>1506</v>
      </c>
      <c r="G27" t="s">
        <v>1410</v>
      </c>
      <c r="H27" t="s">
        <v>3255</v>
      </c>
      <c r="J27" s="2">
        <v>4986.59</v>
      </c>
    </row>
    <row r="28" spans="1:10" x14ac:dyDescent="0.25">
      <c r="A28" t="s">
        <v>4595</v>
      </c>
      <c r="B28" s="1">
        <v>41544</v>
      </c>
      <c r="C28">
        <v>8983</v>
      </c>
      <c r="D28">
        <v>1</v>
      </c>
      <c r="E28" t="s">
        <v>4596</v>
      </c>
      <c r="F28" t="s">
        <v>1409</v>
      </c>
      <c r="G28" t="s">
        <v>3087</v>
      </c>
      <c r="H28" t="s">
        <v>4597</v>
      </c>
      <c r="I28">
        <v>85.79</v>
      </c>
    </row>
    <row r="29" spans="1:10" x14ac:dyDescent="0.25">
      <c r="A29" t="s">
        <v>696</v>
      </c>
      <c r="B29" s="1">
        <v>41542</v>
      </c>
      <c r="C29" t="s">
        <v>5025</v>
      </c>
      <c r="D29">
        <v>1</v>
      </c>
      <c r="E29" t="s">
        <v>5026</v>
      </c>
      <c r="F29" t="s">
        <v>1789</v>
      </c>
      <c r="G29" t="s">
        <v>1401</v>
      </c>
      <c r="H29" t="s">
        <v>2360</v>
      </c>
      <c r="I29" s="2">
        <v>1280</v>
      </c>
    </row>
    <row r="30" spans="1:10" x14ac:dyDescent="0.25">
      <c r="A30" t="s">
        <v>1764</v>
      </c>
      <c r="B30" s="1">
        <v>41547</v>
      </c>
      <c r="C30">
        <v>9103</v>
      </c>
      <c r="D30">
        <v>1</v>
      </c>
      <c r="E30" t="s">
        <v>4789</v>
      </c>
      <c r="F30" t="s">
        <v>1409</v>
      </c>
      <c r="G30" t="s">
        <v>3087</v>
      </c>
      <c r="H30" t="s">
        <v>4790</v>
      </c>
      <c r="I30">
        <v>7.59</v>
      </c>
    </row>
    <row r="31" spans="1:10" x14ac:dyDescent="0.25">
      <c r="A31" t="s">
        <v>4748</v>
      </c>
      <c r="B31" s="1">
        <v>41547</v>
      </c>
      <c r="C31">
        <v>9065</v>
      </c>
      <c r="D31">
        <v>1</v>
      </c>
      <c r="E31" t="s">
        <v>4749</v>
      </c>
      <c r="F31" t="s">
        <v>1409</v>
      </c>
      <c r="G31" t="s">
        <v>3087</v>
      </c>
      <c r="H31" t="s">
        <v>3569</v>
      </c>
      <c r="I31">
        <v>170.35</v>
      </c>
    </row>
    <row r="32" spans="1:10" x14ac:dyDescent="0.25">
      <c r="A32" t="s">
        <v>4436</v>
      </c>
      <c r="B32" s="1">
        <v>41528</v>
      </c>
      <c r="C32" t="s">
        <v>3986</v>
      </c>
      <c r="D32">
        <v>1</v>
      </c>
      <c r="E32" t="s">
        <v>4437</v>
      </c>
      <c r="F32" t="s">
        <v>1383</v>
      </c>
      <c r="G32" t="s">
        <v>1361</v>
      </c>
      <c r="H32" t="s">
        <v>3988</v>
      </c>
      <c r="J32" s="2">
        <v>35461.57</v>
      </c>
    </row>
    <row r="33" spans="1:9" x14ac:dyDescent="0.25">
      <c r="A33" t="s">
        <v>376</v>
      </c>
      <c r="B33" s="1">
        <v>41547</v>
      </c>
      <c r="C33" t="s">
        <v>4664</v>
      </c>
      <c r="D33">
        <v>1</v>
      </c>
      <c r="E33" t="s">
        <v>4665</v>
      </c>
      <c r="F33" t="s">
        <v>1360</v>
      </c>
      <c r="G33" t="s">
        <v>1361</v>
      </c>
      <c r="H33" t="s">
        <v>3988</v>
      </c>
      <c r="I33" s="2">
        <v>44419.42</v>
      </c>
    </row>
    <row r="34" spans="1:9" x14ac:dyDescent="0.25">
      <c r="A34" t="s">
        <v>4547</v>
      </c>
      <c r="B34" s="1">
        <v>41541</v>
      </c>
      <c r="C34" t="s">
        <v>4548</v>
      </c>
      <c r="D34">
        <v>1</v>
      </c>
      <c r="E34" t="s">
        <v>4549</v>
      </c>
      <c r="F34" t="s">
        <v>1360</v>
      </c>
      <c r="G34" t="s">
        <v>1361</v>
      </c>
      <c r="H34" t="s">
        <v>4550</v>
      </c>
      <c r="I34" s="2">
        <v>33571.339999999997</v>
      </c>
    </row>
    <row r="35" spans="1:9" x14ac:dyDescent="0.25">
      <c r="A35" t="s">
        <v>1036</v>
      </c>
      <c r="B35" s="1">
        <v>41547</v>
      </c>
      <c r="C35" t="s">
        <v>4653</v>
      </c>
      <c r="D35">
        <v>1</v>
      </c>
      <c r="E35" t="s">
        <v>4654</v>
      </c>
      <c r="F35" t="s">
        <v>1360</v>
      </c>
      <c r="G35" t="s">
        <v>1361</v>
      </c>
      <c r="H35" t="s">
        <v>4655</v>
      </c>
      <c r="I35" s="2">
        <v>37310.47</v>
      </c>
    </row>
    <row r="36" spans="1:9" x14ac:dyDescent="0.25">
      <c r="A36" t="s">
        <v>4482</v>
      </c>
      <c r="B36" s="1">
        <v>41535</v>
      </c>
      <c r="C36" t="s">
        <v>4483</v>
      </c>
      <c r="D36">
        <v>1</v>
      </c>
      <c r="E36" t="s">
        <v>4484</v>
      </c>
      <c r="F36" t="s">
        <v>1360</v>
      </c>
      <c r="G36" t="s">
        <v>1361</v>
      </c>
      <c r="H36" t="s">
        <v>220</v>
      </c>
      <c r="I36" s="2">
        <v>35461.57</v>
      </c>
    </row>
    <row r="37" spans="1:9" x14ac:dyDescent="0.25">
      <c r="A37" t="s">
        <v>2195</v>
      </c>
      <c r="B37" s="1">
        <v>41547</v>
      </c>
      <c r="C37" t="s">
        <v>4661</v>
      </c>
      <c r="D37">
        <v>1</v>
      </c>
      <c r="E37" t="s">
        <v>4662</v>
      </c>
      <c r="F37" t="s">
        <v>1360</v>
      </c>
      <c r="G37" t="s">
        <v>1361</v>
      </c>
      <c r="H37" t="s">
        <v>4663</v>
      </c>
      <c r="I37" s="2">
        <v>49511.6</v>
      </c>
    </row>
    <row r="38" spans="1:9" x14ac:dyDescent="0.25">
      <c r="A38" t="s">
        <v>3975</v>
      </c>
      <c r="B38" s="1">
        <v>41542</v>
      </c>
      <c r="C38" t="s">
        <v>4551</v>
      </c>
      <c r="D38">
        <v>1</v>
      </c>
      <c r="E38" t="s">
        <v>4552</v>
      </c>
      <c r="F38" t="s">
        <v>1360</v>
      </c>
      <c r="G38" t="s">
        <v>1361</v>
      </c>
      <c r="H38" t="s">
        <v>4553</v>
      </c>
      <c r="I38" s="2">
        <v>52882.03</v>
      </c>
    </row>
    <row r="39" spans="1:9" x14ac:dyDescent="0.25">
      <c r="A39" t="s">
        <v>1217</v>
      </c>
      <c r="B39" s="1">
        <v>41528</v>
      </c>
      <c r="C39" t="s">
        <v>4920</v>
      </c>
      <c r="D39">
        <v>1</v>
      </c>
      <c r="E39" t="s">
        <v>4921</v>
      </c>
      <c r="F39" t="s">
        <v>1789</v>
      </c>
      <c r="G39" t="s">
        <v>1401</v>
      </c>
      <c r="H39" t="s">
        <v>547</v>
      </c>
      <c r="I39">
        <v>253.24</v>
      </c>
    </row>
    <row r="40" spans="1:9" x14ac:dyDescent="0.25">
      <c r="A40" t="s">
        <v>609</v>
      </c>
      <c r="B40" s="1">
        <v>41530</v>
      </c>
      <c r="C40" t="s">
        <v>4946</v>
      </c>
      <c r="D40">
        <v>2</v>
      </c>
      <c r="E40" t="s">
        <v>4947</v>
      </c>
      <c r="F40" t="s">
        <v>1789</v>
      </c>
      <c r="G40" t="s">
        <v>1401</v>
      </c>
      <c r="H40" t="s">
        <v>553</v>
      </c>
      <c r="I40">
        <v>485.52</v>
      </c>
    </row>
    <row r="41" spans="1:9" x14ac:dyDescent="0.25">
      <c r="A41" t="s">
        <v>1308</v>
      </c>
      <c r="B41" s="1">
        <v>41542</v>
      </c>
      <c r="C41" t="s">
        <v>5023</v>
      </c>
      <c r="D41">
        <v>2</v>
      </c>
      <c r="E41" t="s">
        <v>5024</v>
      </c>
      <c r="F41" t="s">
        <v>1789</v>
      </c>
      <c r="G41" t="s">
        <v>1401</v>
      </c>
      <c r="H41" t="s">
        <v>553</v>
      </c>
      <c r="I41" s="2">
        <v>1296.55</v>
      </c>
    </row>
    <row r="42" spans="1:9" x14ac:dyDescent="0.25">
      <c r="A42" t="s">
        <v>2310</v>
      </c>
      <c r="B42" s="1">
        <v>41540</v>
      </c>
      <c r="C42" t="s">
        <v>5011</v>
      </c>
      <c r="D42">
        <v>1</v>
      </c>
      <c r="E42" t="s">
        <v>5012</v>
      </c>
      <c r="F42" t="s">
        <v>1779</v>
      </c>
      <c r="G42" t="s">
        <v>1401</v>
      </c>
      <c r="H42" t="s">
        <v>3783</v>
      </c>
      <c r="I42" s="2">
        <v>148377.29999999999</v>
      </c>
    </row>
    <row r="43" spans="1:9" x14ac:dyDescent="0.25">
      <c r="A43" t="s">
        <v>4197</v>
      </c>
      <c r="B43" s="1">
        <v>41547</v>
      </c>
      <c r="C43" t="s">
        <v>4851</v>
      </c>
      <c r="D43">
        <v>1</v>
      </c>
      <c r="E43" t="s">
        <v>4852</v>
      </c>
      <c r="F43" t="s">
        <v>1409</v>
      </c>
      <c r="G43" t="s">
        <v>1410</v>
      </c>
      <c r="H43" t="s">
        <v>4853</v>
      </c>
      <c r="I43">
        <v>13.6</v>
      </c>
    </row>
    <row r="44" spans="1:9" x14ac:dyDescent="0.25">
      <c r="A44" t="s">
        <v>4854</v>
      </c>
      <c r="B44" s="1">
        <v>41547</v>
      </c>
      <c r="C44" t="s">
        <v>4851</v>
      </c>
      <c r="D44">
        <v>1</v>
      </c>
      <c r="E44" t="s">
        <v>4855</v>
      </c>
      <c r="F44" t="s">
        <v>1409</v>
      </c>
      <c r="G44" t="s">
        <v>1410</v>
      </c>
      <c r="H44" t="s">
        <v>4856</v>
      </c>
      <c r="I44">
        <v>76.55</v>
      </c>
    </row>
    <row r="45" spans="1:9" x14ac:dyDescent="0.25">
      <c r="A45" t="s">
        <v>574</v>
      </c>
      <c r="B45" s="1">
        <v>41529</v>
      </c>
      <c r="C45" t="s">
        <v>4922</v>
      </c>
      <c r="D45">
        <v>1</v>
      </c>
      <c r="E45" t="s">
        <v>4923</v>
      </c>
      <c r="F45" t="s">
        <v>4924</v>
      </c>
      <c r="G45" t="s">
        <v>1401</v>
      </c>
      <c r="H45" t="s">
        <v>1243</v>
      </c>
      <c r="I45" s="2">
        <v>3286.07</v>
      </c>
    </row>
    <row r="46" spans="1:9" x14ac:dyDescent="0.25">
      <c r="A46" t="s">
        <v>1620</v>
      </c>
      <c r="B46" s="1">
        <v>41547</v>
      </c>
      <c r="C46" t="s">
        <v>281</v>
      </c>
      <c r="D46">
        <v>1</v>
      </c>
      <c r="E46" t="s">
        <v>4681</v>
      </c>
      <c r="F46" t="s">
        <v>1409</v>
      </c>
      <c r="G46" t="s">
        <v>3087</v>
      </c>
      <c r="H46" t="s">
        <v>4682</v>
      </c>
      <c r="I46">
        <v>32</v>
      </c>
    </row>
    <row r="47" spans="1:9" x14ac:dyDescent="0.25">
      <c r="A47" t="s">
        <v>4847</v>
      </c>
      <c r="B47" s="1">
        <v>41547</v>
      </c>
      <c r="C47" t="s">
        <v>4848</v>
      </c>
      <c r="D47">
        <v>1</v>
      </c>
      <c r="E47" t="s">
        <v>4849</v>
      </c>
      <c r="F47" t="s">
        <v>1409</v>
      </c>
      <c r="G47" t="s">
        <v>1410</v>
      </c>
      <c r="H47" t="s">
        <v>4850</v>
      </c>
      <c r="I47">
        <v>425.96</v>
      </c>
    </row>
    <row r="48" spans="1:9" x14ac:dyDescent="0.25">
      <c r="A48" t="s">
        <v>468</v>
      </c>
      <c r="B48" s="1">
        <v>41547</v>
      </c>
      <c r="C48" t="s">
        <v>281</v>
      </c>
      <c r="D48">
        <v>1</v>
      </c>
      <c r="E48" t="s">
        <v>4676</v>
      </c>
      <c r="F48" t="s">
        <v>1409</v>
      </c>
      <c r="G48" t="s">
        <v>3087</v>
      </c>
      <c r="H48" t="s">
        <v>4677</v>
      </c>
      <c r="I48">
        <v>96.8</v>
      </c>
    </row>
    <row r="49" spans="1:9" x14ac:dyDescent="0.25">
      <c r="A49" t="s">
        <v>4673</v>
      </c>
      <c r="B49" s="1">
        <v>41547</v>
      </c>
      <c r="C49" t="s">
        <v>281</v>
      </c>
      <c r="D49">
        <v>1</v>
      </c>
      <c r="E49" t="s">
        <v>4674</v>
      </c>
      <c r="F49" t="s">
        <v>1409</v>
      </c>
      <c r="G49" t="s">
        <v>3087</v>
      </c>
      <c r="H49" t="s">
        <v>4675</v>
      </c>
      <c r="I49">
        <v>24</v>
      </c>
    </row>
    <row r="50" spans="1:9" x14ac:dyDescent="0.25">
      <c r="A50" t="s">
        <v>4678</v>
      </c>
      <c r="B50" s="1">
        <v>41547</v>
      </c>
      <c r="C50" t="s">
        <v>281</v>
      </c>
      <c r="D50">
        <v>1</v>
      </c>
      <c r="E50" t="s">
        <v>4679</v>
      </c>
      <c r="F50" t="s">
        <v>1409</v>
      </c>
      <c r="G50" t="s">
        <v>3087</v>
      </c>
      <c r="H50" t="s">
        <v>4680</v>
      </c>
      <c r="I50">
        <v>24.48</v>
      </c>
    </row>
    <row r="51" spans="1:9" x14ac:dyDescent="0.25">
      <c r="A51" t="s">
        <v>465</v>
      </c>
      <c r="B51" s="1">
        <v>41547</v>
      </c>
      <c r="C51" t="s">
        <v>281</v>
      </c>
      <c r="D51">
        <v>1</v>
      </c>
      <c r="E51" t="s">
        <v>4671</v>
      </c>
      <c r="F51" t="s">
        <v>1409</v>
      </c>
      <c r="G51" t="s">
        <v>3087</v>
      </c>
      <c r="H51" t="s">
        <v>4672</v>
      </c>
      <c r="I51" s="2">
        <v>2198.3200000000002</v>
      </c>
    </row>
    <row r="52" spans="1:9" x14ac:dyDescent="0.25">
      <c r="A52" t="s">
        <v>1733</v>
      </c>
      <c r="B52" s="1">
        <v>41547</v>
      </c>
      <c r="C52">
        <v>9084</v>
      </c>
      <c r="D52">
        <v>1</v>
      </c>
      <c r="E52" t="s">
        <v>4767</v>
      </c>
      <c r="F52" t="s">
        <v>1409</v>
      </c>
      <c r="G52" t="s">
        <v>3087</v>
      </c>
      <c r="H52" t="s">
        <v>4768</v>
      </c>
      <c r="I52">
        <v>19.32</v>
      </c>
    </row>
    <row r="53" spans="1:9" x14ac:dyDescent="0.25">
      <c r="A53" t="s">
        <v>1665</v>
      </c>
      <c r="B53" s="1">
        <v>41547</v>
      </c>
      <c r="C53">
        <v>9034</v>
      </c>
      <c r="D53">
        <v>1</v>
      </c>
      <c r="E53" t="s">
        <v>4690</v>
      </c>
      <c r="F53" t="s">
        <v>1409</v>
      </c>
      <c r="G53" t="s">
        <v>3087</v>
      </c>
      <c r="H53" t="s">
        <v>4691</v>
      </c>
      <c r="I53">
        <v>159.16999999999999</v>
      </c>
    </row>
    <row r="54" spans="1:9" x14ac:dyDescent="0.25">
      <c r="A54" t="s">
        <v>470</v>
      </c>
      <c r="B54" s="1">
        <v>41519</v>
      </c>
      <c r="C54" t="s">
        <v>4863</v>
      </c>
      <c r="D54">
        <v>1</v>
      </c>
      <c r="E54" t="s">
        <v>4864</v>
      </c>
      <c r="F54" t="s">
        <v>1779</v>
      </c>
      <c r="G54" t="s">
        <v>1401</v>
      </c>
      <c r="H54" t="s">
        <v>472</v>
      </c>
      <c r="I54" s="2">
        <v>16000</v>
      </c>
    </row>
    <row r="55" spans="1:9" x14ac:dyDescent="0.25">
      <c r="A55" t="s">
        <v>4248</v>
      </c>
      <c r="B55" s="1">
        <v>41523</v>
      </c>
      <c r="C55" t="s">
        <v>4878</v>
      </c>
      <c r="D55">
        <v>1</v>
      </c>
      <c r="E55" t="s">
        <v>4879</v>
      </c>
      <c r="F55" t="s">
        <v>1779</v>
      </c>
      <c r="G55" t="s">
        <v>1401</v>
      </c>
      <c r="H55" t="s">
        <v>472</v>
      </c>
      <c r="I55" s="2">
        <v>13476.97</v>
      </c>
    </row>
    <row r="56" spans="1:9" x14ac:dyDescent="0.25">
      <c r="A56" t="s">
        <v>529</v>
      </c>
      <c r="B56" s="1">
        <v>41527</v>
      </c>
      <c r="C56" t="s">
        <v>4884</v>
      </c>
      <c r="D56">
        <v>1</v>
      </c>
      <c r="E56" t="s">
        <v>4885</v>
      </c>
      <c r="F56" t="s">
        <v>1779</v>
      </c>
      <c r="G56" t="s">
        <v>1401</v>
      </c>
      <c r="H56" t="s">
        <v>472</v>
      </c>
      <c r="I56">
        <v>261.19</v>
      </c>
    </row>
    <row r="57" spans="1:9" x14ac:dyDescent="0.25">
      <c r="A57" t="s">
        <v>531</v>
      </c>
      <c r="B57" s="1">
        <v>41527</v>
      </c>
      <c r="C57" t="s">
        <v>4886</v>
      </c>
      <c r="D57">
        <v>1</v>
      </c>
      <c r="E57" t="s">
        <v>4887</v>
      </c>
      <c r="F57" t="s">
        <v>1779</v>
      </c>
      <c r="G57" t="s">
        <v>1401</v>
      </c>
      <c r="H57" t="s">
        <v>472</v>
      </c>
      <c r="I57">
        <v>584.97</v>
      </c>
    </row>
    <row r="58" spans="1:9" x14ac:dyDescent="0.25">
      <c r="A58" t="s">
        <v>534</v>
      </c>
      <c r="B58" s="1">
        <v>41527</v>
      </c>
      <c r="C58" t="s">
        <v>4888</v>
      </c>
      <c r="D58">
        <v>1</v>
      </c>
      <c r="E58" t="s">
        <v>4889</v>
      </c>
      <c r="F58" t="s">
        <v>1779</v>
      </c>
      <c r="G58" t="s">
        <v>1401</v>
      </c>
      <c r="H58" t="s">
        <v>472</v>
      </c>
      <c r="I58" s="2">
        <v>2420.7600000000002</v>
      </c>
    </row>
    <row r="59" spans="1:9" x14ac:dyDescent="0.25">
      <c r="A59" t="s">
        <v>536</v>
      </c>
      <c r="B59" s="1">
        <v>41527</v>
      </c>
      <c r="C59" t="s">
        <v>4890</v>
      </c>
      <c r="D59">
        <v>1</v>
      </c>
      <c r="E59" t="s">
        <v>4891</v>
      </c>
      <c r="F59" t="s">
        <v>1779</v>
      </c>
      <c r="G59" t="s">
        <v>1401</v>
      </c>
      <c r="H59" t="s">
        <v>472</v>
      </c>
      <c r="I59" s="2">
        <v>4599.41</v>
      </c>
    </row>
    <row r="60" spans="1:9" x14ac:dyDescent="0.25">
      <c r="A60" t="s">
        <v>1820</v>
      </c>
      <c r="B60" s="1">
        <v>41529</v>
      </c>
      <c r="C60" t="s">
        <v>4925</v>
      </c>
      <c r="D60">
        <v>1</v>
      </c>
      <c r="E60" t="s">
        <v>4926</v>
      </c>
      <c r="F60" t="s">
        <v>1779</v>
      </c>
      <c r="G60" t="s">
        <v>1401</v>
      </c>
      <c r="H60" t="s">
        <v>472</v>
      </c>
      <c r="I60" s="2">
        <v>2429.5700000000002</v>
      </c>
    </row>
    <row r="61" spans="1:9" x14ac:dyDescent="0.25">
      <c r="A61" t="s">
        <v>615</v>
      </c>
      <c r="B61" s="1">
        <v>41530</v>
      </c>
      <c r="C61" t="s">
        <v>4953</v>
      </c>
      <c r="D61">
        <v>1</v>
      </c>
      <c r="E61" t="s">
        <v>4954</v>
      </c>
      <c r="F61" t="s">
        <v>1779</v>
      </c>
      <c r="G61" t="s">
        <v>1401</v>
      </c>
      <c r="H61" t="s">
        <v>472</v>
      </c>
      <c r="I61" s="2">
        <v>7355.53</v>
      </c>
    </row>
    <row r="62" spans="1:9" x14ac:dyDescent="0.25">
      <c r="A62" t="s">
        <v>1247</v>
      </c>
      <c r="B62" s="1">
        <v>41530</v>
      </c>
      <c r="C62" t="s">
        <v>4955</v>
      </c>
      <c r="D62">
        <v>1</v>
      </c>
      <c r="E62" t="s">
        <v>4956</v>
      </c>
      <c r="F62" t="s">
        <v>1779</v>
      </c>
      <c r="G62" t="s">
        <v>1401</v>
      </c>
      <c r="H62" t="s">
        <v>472</v>
      </c>
      <c r="I62">
        <v>684.82</v>
      </c>
    </row>
    <row r="63" spans="1:9" x14ac:dyDescent="0.25">
      <c r="A63" t="s">
        <v>623</v>
      </c>
      <c r="B63" s="1">
        <v>41530</v>
      </c>
      <c r="C63" t="s">
        <v>4957</v>
      </c>
      <c r="D63">
        <v>1</v>
      </c>
      <c r="E63" t="s">
        <v>4958</v>
      </c>
      <c r="F63" t="s">
        <v>1779</v>
      </c>
      <c r="G63" t="s">
        <v>1401</v>
      </c>
      <c r="H63" t="s">
        <v>472</v>
      </c>
      <c r="I63" s="2">
        <v>54492.53</v>
      </c>
    </row>
    <row r="64" spans="1:9" x14ac:dyDescent="0.25">
      <c r="A64" t="s">
        <v>642</v>
      </c>
      <c r="B64" s="1">
        <v>41534</v>
      </c>
      <c r="C64" t="s">
        <v>4965</v>
      </c>
      <c r="D64">
        <v>1</v>
      </c>
      <c r="E64" t="s">
        <v>4966</v>
      </c>
      <c r="F64" t="s">
        <v>1779</v>
      </c>
      <c r="G64" t="s">
        <v>1401</v>
      </c>
      <c r="H64" t="s">
        <v>472</v>
      </c>
      <c r="I64" s="2">
        <v>5818.45</v>
      </c>
    </row>
    <row r="65" spans="1:9" x14ac:dyDescent="0.25">
      <c r="A65" t="s">
        <v>1256</v>
      </c>
      <c r="B65" s="1">
        <v>41534</v>
      </c>
      <c r="C65" t="s">
        <v>4967</v>
      </c>
      <c r="D65">
        <v>1</v>
      </c>
      <c r="E65" t="s">
        <v>4968</v>
      </c>
      <c r="F65" t="s">
        <v>1779</v>
      </c>
      <c r="G65" t="s">
        <v>1401</v>
      </c>
      <c r="H65" t="s">
        <v>472</v>
      </c>
      <c r="I65" s="2">
        <v>4372.82</v>
      </c>
    </row>
    <row r="66" spans="1:9" x14ac:dyDescent="0.25">
      <c r="A66" t="s">
        <v>2283</v>
      </c>
      <c r="B66" s="1">
        <v>41534</v>
      </c>
      <c r="C66" t="s">
        <v>4969</v>
      </c>
      <c r="D66">
        <v>1</v>
      </c>
      <c r="E66" t="s">
        <v>4970</v>
      </c>
      <c r="F66" t="s">
        <v>1779</v>
      </c>
      <c r="G66" t="s">
        <v>1401</v>
      </c>
      <c r="H66" t="s">
        <v>472</v>
      </c>
      <c r="I66">
        <v>104.53</v>
      </c>
    </row>
    <row r="67" spans="1:9" x14ac:dyDescent="0.25">
      <c r="A67" t="s">
        <v>2285</v>
      </c>
      <c r="B67" s="1">
        <v>41534</v>
      </c>
      <c r="C67" t="s">
        <v>4971</v>
      </c>
      <c r="D67">
        <v>1</v>
      </c>
      <c r="E67" t="s">
        <v>4972</v>
      </c>
      <c r="F67" t="s">
        <v>1779</v>
      </c>
      <c r="G67" t="s">
        <v>1401</v>
      </c>
      <c r="H67" t="s">
        <v>472</v>
      </c>
      <c r="I67">
        <v>150.63</v>
      </c>
    </row>
    <row r="68" spans="1:9" x14ac:dyDescent="0.25">
      <c r="A68" t="s">
        <v>1263</v>
      </c>
      <c r="B68" s="1">
        <v>41535</v>
      </c>
      <c r="C68" t="s">
        <v>4977</v>
      </c>
      <c r="D68">
        <v>1</v>
      </c>
      <c r="E68" t="s">
        <v>4978</v>
      </c>
      <c r="F68" t="s">
        <v>1779</v>
      </c>
      <c r="G68" t="s">
        <v>1401</v>
      </c>
      <c r="H68" t="s">
        <v>472</v>
      </c>
      <c r="I68" s="2">
        <v>1247.95</v>
      </c>
    </row>
    <row r="69" spans="1:9" x14ac:dyDescent="0.25">
      <c r="A69" t="s">
        <v>4321</v>
      </c>
      <c r="B69" s="1">
        <v>41535</v>
      </c>
      <c r="C69" t="s">
        <v>4979</v>
      </c>
      <c r="D69">
        <v>1</v>
      </c>
      <c r="E69" t="s">
        <v>4980</v>
      </c>
      <c r="F69" t="s">
        <v>1779</v>
      </c>
      <c r="G69" t="s">
        <v>1401</v>
      </c>
      <c r="H69" t="s">
        <v>472</v>
      </c>
      <c r="I69">
        <v>939.96</v>
      </c>
    </row>
    <row r="70" spans="1:9" x14ac:dyDescent="0.25">
      <c r="A70" t="s">
        <v>1272</v>
      </c>
      <c r="B70" s="1">
        <v>41537</v>
      </c>
      <c r="C70" t="s">
        <v>5005</v>
      </c>
      <c r="D70">
        <v>1</v>
      </c>
      <c r="E70" t="s">
        <v>5006</v>
      </c>
      <c r="F70" t="s">
        <v>1779</v>
      </c>
      <c r="G70" t="s">
        <v>1401</v>
      </c>
      <c r="H70" t="s">
        <v>472</v>
      </c>
      <c r="I70" s="2">
        <v>6466.24</v>
      </c>
    </row>
    <row r="71" spans="1:9" x14ac:dyDescent="0.25">
      <c r="A71" t="s">
        <v>1289</v>
      </c>
      <c r="B71" s="1">
        <v>41542</v>
      </c>
      <c r="C71" t="s">
        <v>5013</v>
      </c>
      <c r="D71">
        <v>1</v>
      </c>
      <c r="E71" t="s">
        <v>5014</v>
      </c>
      <c r="F71" t="s">
        <v>1779</v>
      </c>
      <c r="G71" t="s">
        <v>1401</v>
      </c>
      <c r="H71" t="s">
        <v>472</v>
      </c>
      <c r="I71">
        <v>258.93</v>
      </c>
    </row>
    <row r="72" spans="1:9" x14ac:dyDescent="0.25">
      <c r="A72" t="s">
        <v>3730</v>
      </c>
      <c r="B72" s="1">
        <v>41542</v>
      </c>
      <c r="C72" t="s">
        <v>5017</v>
      </c>
      <c r="D72">
        <v>1</v>
      </c>
      <c r="E72" t="s">
        <v>5018</v>
      </c>
      <c r="F72" t="s">
        <v>1779</v>
      </c>
      <c r="G72" t="s">
        <v>1401</v>
      </c>
      <c r="H72" t="s">
        <v>472</v>
      </c>
      <c r="I72">
        <v>143.4</v>
      </c>
    </row>
    <row r="73" spans="1:9" x14ac:dyDescent="0.25">
      <c r="A73" t="s">
        <v>1301</v>
      </c>
      <c r="B73" s="1">
        <v>41542</v>
      </c>
      <c r="C73" t="s">
        <v>5019</v>
      </c>
      <c r="D73">
        <v>1</v>
      </c>
      <c r="E73" t="s">
        <v>5020</v>
      </c>
      <c r="F73" t="s">
        <v>1779</v>
      </c>
      <c r="G73" t="s">
        <v>1401</v>
      </c>
      <c r="H73" t="s">
        <v>472</v>
      </c>
      <c r="I73" s="2">
        <v>1042.3499999999999</v>
      </c>
    </row>
    <row r="74" spans="1:9" x14ac:dyDescent="0.25">
      <c r="A74" t="s">
        <v>720</v>
      </c>
      <c r="B74" s="1">
        <v>41544</v>
      </c>
      <c r="C74" t="s">
        <v>5047</v>
      </c>
      <c r="D74">
        <v>1</v>
      </c>
      <c r="E74" t="s">
        <v>5048</v>
      </c>
      <c r="F74" t="s">
        <v>1779</v>
      </c>
      <c r="G74" t="s">
        <v>1401</v>
      </c>
      <c r="H74" t="s">
        <v>472</v>
      </c>
      <c r="I74">
        <v>125.29</v>
      </c>
    </row>
    <row r="75" spans="1:9" x14ac:dyDescent="0.25">
      <c r="A75" t="s">
        <v>1892</v>
      </c>
      <c r="B75" s="1">
        <v>41544</v>
      </c>
      <c r="C75" t="s">
        <v>5049</v>
      </c>
      <c r="D75">
        <v>1</v>
      </c>
      <c r="E75" t="s">
        <v>5050</v>
      </c>
      <c r="F75" t="s">
        <v>1779</v>
      </c>
      <c r="G75" t="s">
        <v>1401</v>
      </c>
      <c r="H75" t="s">
        <v>472</v>
      </c>
      <c r="I75" s="2">
        <v>23852.61</v>
      </c>
    </row>
    <row r="76" spans="1:9" x14ac:dyDescent="0.25">
      <c r="A76" t="s">
        <v>2339</v>
      </c>
      <c r="B76" s="1">
        <v>41544</v>
      </c>
      <c r="C76" t="s">
        <v>5051</v>
      </c>
      <c r="D76">
        <v>1</v>
      </c>
      <c r="E76" t="s">
        <v>5052</v>
      </c>
      <c r="F76" t="s">
        <v>1779</v>
      </c>
      <c r="G76" t="s">
        <v>1401</v>
      </c>
      <c r="H76" t="s">
        <v>472</v>
      </c>
      <c r="I76">
        <v>240.28</v>
      </c>
    </row>
    <row r="77" spans="1:9" x14ac:dyDescent="0.25">
      <c r="A77" t="s">
        <v>1894</v>
      </c>
      <c r="B77" s="1">
        <v>41544</v>
      </c>
      <c r="C77" t="s">
        <v>5053</v>
      </c>
      <c r="D77">
        <v>1</v>
      </c>
      <c r="E77" t="s">
        <v>5054</v>
      </c>
      <c r="F77" t="s">
        <v>1779</v>
      </c>
      <c r="G77" t="s">
        <v>1401</v>
      </c>
      <c r="H77" t="s">
        <v>472</v>
      </c>
      <c r="I77" s="2">
        <v>12717.89</v>
      </c>
    </row>
    <row r="78" spans="1:9" x14ac:dyDescent="0.25">
      <c r="A78" t="s">
        <v>737</v>
      </c>
      <c r="B78" s="1">
        <v>41547</v>
      </c>
      <c r="C78" t="s">
        <v>5063</v>
      </c>
      <c r="D78">
        <v>1</v>
      </c>
      <c r="E78" t="s">
        <v>5064</v>
      </c>
      <c r="F78" t="s">
        <v>1779</v>
      </c>
      <c r="G78" t="s">
        <v>1410</v>
      </c>
      <c r="H78" t="s">
        <v>472</v>
      </c>
      <c r="I78">
        <v>827.21</v>
      </c>
    </row>
    <row r="79" spans="1:9" x14ac:dyDescent="0.25">
      <c r="A79" t="s">
        <v>740</v>
      </c>
      <c r="B79" s="1">
        <v>41547</v>
      </c>
      <c r="C79" t="s">
        <v>5065</v>
      </c>
      <c r="D79">
        <v>1</v>
      </c>
      <c r="E79" t="s">
        <v>5066</v>
      </c>
      <c r="F79" t="s">
        <v>1779</v>
      </c>
      <c r="G79" t="s">
        <v>1410</v>
      </c>
      <c r="H79" t="s">
        <v>472</v>
      </c>
      <c r="I79">
        <v>824.1</v>
      </c>
    </row>
    <row r="80" spans="1:9" x14ac:dyDescent="0.25">
      <c r="A80" t="s">
        <v>2773</v>
      </c>
      <c r="B80" s="1">
        <v>41521</v>
      </c>
      <c r="C80" t="s">
        <v>4867</v>
      </c>
      <c r="D80">
        <v>1</v>
      </c>
      <c r="E80" t="s">
        <v>4868</v>
      </c>
      <c r="F80" t="s">
        <v>1779</v>
      </c>
      <c r="G80" t="s">
        <v>1401</v>
      </c>
      <c r="H80" t="s">
        <v>1155</v>
      </c>
      <c r="I80">
        <v>248.28</v>
      </c>
    </row>
    <row r="81" spans="1:10" x14ac:dyDescent="0.25">
      <c r="A81" t="s">
        <v>1513</v>
      </c>
      <c r="B81" s="1">
        <v>41544</v>
      </c>
      <c r="C81">
        <v>8974</v>
      </c>
      <c r="D81">
        <v>1</v>
      </c>
      <c r="E81" t="s">
        <v>4584</v>
      </c>
      <c r="F81" t="s">
        <v>1409</v>
      </c>
      <c r="G81" t="s">
        <v>3087</v>
      </c>
      <c r="H81" t="s">
        <v>344</v>
      </c>
      <c r="I81">
        <v>8.41</v>
      </c>
    </row>
    <row r="82" spans="1:10" x14ac:dyDescent="0.25">
      <c r="A82" t="s">
        <v>1715</v>
      </c>
      <c r="B82" s="1">
        <v>41547</v>
      </c>
      <c r="C82">
        <v>9075</v>
      </c>
      <c r="D82">
        <v>1</v>
      </c>
      <c r="E82" t="s">
        <v>4760</v>
      </c>
      <c r="F82" t="s">
        <v>1409</v>
      </c>
      <c r="G82" t="s">
        <v>3087</v>
      </c>
      <c r="H82" t="s">
        <v>344</v>
      </c>
      <c r="I82">
        <v>9.66</v>
      </c>
    </row>
    <row r="83" spans="1:10" x14ac:dyDescent="0.25">
      <c r="A83" t="s">
        <v>1756</v>
      </c>
      <c r="B83" s="1">
        <v>41547</v>
      </c>
      <c r="C83">
        <v>9100</v>
      </c>
      <c r="D83">
        <v>1</v>
      </c>
      <c r="E83" t="s">
        <v>4786</v>
      </c>
      <c r="F83" t="s">
        <v>1409</v>
      </c>
      <c r="G83" t="s">
        <v>3087</v>
      </c>
      <c r="H83" t="s">
        <v>344</v>
      </c>
      <c r="I83">
        <v>64.13</v>
      </c>
    </row>
    <row r="84" spans="1:10" x14ac:dyDescent="0.25">
      <c r="A84" t="s">
        <v>4430</v>
      </c>
      <c r="B84" s="1">
        <v>41527</v>
      </c>
      <c r="C84" t="s">
        <v>3147</v>
      </c>
      <c r="D84">
        <v>1</v>
      </c>
      <c r="E84" t="s">
        <v>4431</v>
      </c>
      <c r="F84" t="s">
        <v>1383</v>
      </c>
      <c r="G84" t="s">
        <v>1361</v>
      </c>
      <c r="H84" t="s">
        <v>3142</v>
      </c>
      <c r="J84" s="2">
        <v>34039.57</v>
      </c>
    </row>
    <row r="85" spans="1:10" x14ac:dyDescent="0.25">
      <c r="A85" t="s">
        <v>4502</v>
      </c>
      <c r="B85" s="1">
        <v>41537</v>
      </c>
      <c r="C85" t="s">
        <v>4503</v>
      </c>
      <c r="D85">
        <v>1</v>
      </c>
      <c r="E85" t="s">
        <v>4504</v>
      </c>
      <c r="F85" t="s">
        <v>1360</v>
      </c>
      <c r="G85" t="s">
        <v>1361</v>
      </c>
      <c r="H85" t="s">
        <v>1999</v>
      </c>
      <c r="I85" s="2">
        <v>38027.4</v>
      </c>
    </row>
    <row r="86" spans="1:10" x14ac:dyDescent="0.25">
      <c r="A86" t="s">
        <v>885</v>
      </c>
      <c r="B86" s="1">
        <v>41537</v>
      </c>
      <c r="C86" t="s">
        <v>4509</v>
      </c>
      <c r="D86">
        <v>1</v>
      </c>
      <c r="E86" t="s">
        <v>4510</v>
      </c>
      <c r="F86" t="s">
        <v>1360</v>
      </c>
      <c r="G86" t="s">
        <v>1361</v>
      </c>
      <c r="H86" t="s">
        <v>4511</v>
      </c>
      <c r="I86" s="2">
        <v>49776.63</v>
      </c>
    </row>
    <row r="87" spans="1:10" x14ac:dyDescent="0.25">
      <c r="A87" t="s">
        <v>1270</v>
      </c>
      <c r="B87" s="1">
        <v>41537</v>
      </c>
      <c r="C87" t="s">
        <v>5002</v>
      </c>
      <c r="D87">
        <v>1</v>
      </c>
      <c r="E87" t="s">
        <v>5003</v>
      </c>
      <c r="F87" t="s">
        <v>1779</v>
      </c>
      <c r="G87" t="s">
        <v>1401</v>
      </c>
      <c r="H87" t="s">
        <v>5004</v>
      </c>
      <c r="I87" s="2">
        <v>57312</v>
      </c>
    </row>
    <row r="88" spans="1:10" x14ac:dyDescent="0.25">
      <c r="A88" t="s">
        <v>563</v>
      </c>
      <c r="B88" s="1">
        <v>41528</v>
      </c>
      <c r="C88" t="s">
        <v>4901</v>
      </c>
      <c r="D88">
        <v>1</v>
      </c>
      <c r="E88" t="s">
        <v>4902</v>
      </c>
      <c r="F88" t="s">
        <v>1789</v>
      </c>
      <c r="G88" t="s">
        <v>1401</v>
      </c>
      <c r="H88" t="s">
        <v>511</v>
      </c>
      <c r="I88">
        <v>88</v>
      </c>
    </row>
    <row r="89" spans="1:10" x14ac:dyDescent="0.25">
      <c r="A89" t="s">
        <v>596</v>
      </c>
      <c r="B89" s="1">
        <v>41530</v>
      </c>
      <c r="C89" t="s">
        <v>4938</v>
      </c>
      <c r="D89">
        <v>1</v>
      </c>
      <c r="E89" t="s">
        <v>4939</v>
      </c>
      <c r="F89" t="s">
        <v>1789</v>
      </c>
      <c r="G89" t="s">
        <v>1401</v>
      </c>
      <c r="H89" t="s">
        <v>511</v>
      </c>
      <c r="I89" s="2">
        <v>1895.94</v>
      </c>
    </row>
    <row r="90" spans="1:10" x14ac:dyDescent="0.25">
      <c r="A90" t="s">
        <v>1318</v>
      </c>
      <c r="B90" s="1">
        <v>41542</v>
      </c>
      <c r="C90" t="s">
        <v>5037</v>
      </c>
      <c r="D90">
        <v>1</v>
      </c>
      <c r="E90" t="s">
        <v>5038</v>
      </c>
      <c r="F90" t="s">
        <v>1789</v>
      </c>
      <c r="G90" t="s">
        <v>1401</v>
      </c>
      <c r="H90" t="s">
        <v>511</v>
      </c>
      <c r="I90" s="2">
        <v>2789.6</v>
      </c>
    </row>
    <row r="91" spans="1:10" x14ac:dyDescent="0.25">
      <c r="A91" t="s">
        <v>1210</v>
      </c>
      <c r="B91" s="1">
        <v>41528</v>
      </c>
      <c r="C91" t="s">
        <v>4913</v>
      </c>
      <c r="D91">
        <v>1</v>
      </c>
      <c r="E91" t="s">
        <v>4914</v>
      </c>
      <c r="F91" t="s">
        <v>1789</v>
      </c>
      <c r="G91" t="s">
        <v>1401</v>
      </c>
      <c r="H91" t="s">
        <v>619</v>
      </c>
      <c r="I91">
        <v>227.52</v>
      </c>
    </row>
    <row r="92" spans="1:10" x14ac:dyDescent="0.25">
      <c r="A92" t="s">
        <v>594</v>
      </c>
      <c r="B92" s="1">
        <v>41530</v>
      </c>
      <c r="C92" t="s">
        <v>4936</v>
      </c>
      <c r="D92">
        <v>1</v>
      </c>
      <c r="E92" t="s">
        <v>4937</v>
      </c>
      <c r="F92" t="s">
        <v>1789</v>
      </c>
      <c r="G92" t="s">
        <v>1401</v>
      </c>
      <c r="H92" t="s">
        <v>619</v>
      </c>
      <c r="I92">
        <v>533.57000000000005</v>
      </c>
    </row>
    <row r="93" spans="1:10" x14ac:dyDescent="0.25">
      <c r="A93" t="s">
        <v>701</v>
      </c>
      <c r="B93" s="1">
        <v>41542</v>
      </c>
      <c r="C93" t="s">
        <v>5029</v>
      </c>
      <c r="D93">
        <v>1</v>
      </c>
      <c r="E93" t="s">
        <v>5030</v>
      </c>
      <c r="F93" t="s">
        <v>1789</v>
      </c>
      <c r="G93" t="s">
        <v>1401</v>
      </c>
      <c r="H93" t="s">
        <v>619</v>
      </c>
      <c r="I93">
        <v>261.12</v>
      </c>
    </row>
    <row r="94" spans="1:10" x14ac:dyDescent="0.25">
      <c r="A94" t="s">
        <v>4454</v>
      </c>
      <c r="B94" s="1">
        <v>41534</v>
      </c>
      <c r="C94" t="s">
        <v>4455</v>
      </c>
      <c r="D94">
        <v>1</v>
      </c>
      <c r="E94" t="s">
        <v>4456</v>
      </c>
      <c r="F94" t="s">
        <v>1360</v>
      </c>
      <c r="G94" t="s">
        <v>1361</v>
      </c>
      <c r="H94" t="s">
        <v>1489</v>
      </c>
      <c r="I94" s="2">
        <v>52882.03</v>
      </c>
    </row>
    <row r="95" spans="1:10" x14ac:dyDescent="0.25">
      <c r="A95" t="s">
        <v>1736</v>
      </c>
      <c r="B95" s="1">
        <v>41547</v>
      </c>
      <c r="C95">
        <v>9086</v>
      </c>
      <c r="D95">
        <v>1</v>
      </c>
      <c r="E95" t="s">
        <v>4771</v>
      </c>
      <c r="F95" t="s">
        <v>1409</v>
      </c>
      <c r="G95" t="s">
        <v>3087</v>
      </c>
      <c r="H95" t="s">
        <v>2687</v>
      </c>
      <c r="I95">
        <v>16</v>
      </c>
    </row>
    <row r="96" spans="1:10" x14ac:dyDescent="0.25">
      <c r="A96" t="s">
        <v>4604</v>
      </c>
      <c r="B96" s="1">
        <v>41544</v>
      </c>
      <c r="C96">
        <v>8987</v>
      </c>
      <c r="D96">
        <v>1</v>
      </c>
      <c r="E96" t="s">
        <v>4605</v>
      </c>
      <c r="F96" t="s">
        <v>1409</v>
      </c>
      <c r="G96" t="s">
        <v>3087</v>
      </c>
      <c r="H96" t="s">
        <v>328</v>
      </c>
      <c r="I96">
        <v>3.59</v>
      </c>
    </row>
    <row r="97" spans="1:9" x14ac:dyDescent="0.25">
      <c r="A97" t="s">
        <v>1759</v>
      </c>
      <c r="B97" s="1">
        <v>41547</v>
      </c>
      <c r="C97">
        <v>9101</v>
      </c>
      <c r="D97">
        <v>1</v>
      </c>
      <c r="E97" t="s">
        <v>4787</v>
      </c>
      <c r="F97" t="s">
        <v>1409</v>
      </c>
      <c r="G97" t="s">
        <v>3087</v>
      </c>
      <c r="H97" t="s">
        <v>328</v>
      </c>
      <c r="I97">
        <v>5.24</v>
      </c>
    </row>
    <row r="98" spans="1:9" x14ac:dyDescent="0.25">
      <c r="A98" t="s">
        <v>1761</v>
      </c>
      <c r="B98" s="1">
        <v>41547</v>
      </c>
      <c r="C98">
        <v>9102</v>
      </c>
      <c r="D98">
        <v>1</v>
      </c>
      <c r="E98" t="s">
        <v>4788</v>
      </c>
      <c r="F98" t="s">
        <v>1409</v>
      </c>
      <c r="G98" t="s">
        <v>3087</v>
      </c>
      <c r="H98" t="s">
        <v>328</v>
      </c>
      <c r="I98">
        <v>47.17</v>
      </c>
    </row>
    <row r="99" spans="1:9" x14ac:dyDescent="0.25">
      <c r="A99" t="s">
        <v>5080</v>
      </c>
      <c r="B99" s="1">
        <v>41540</v>
      </c>
      <c r="C99" t="s">
        <v>5081</v>
      </c>
      <c r="D99">
        <v>1</v>
      </c>
      <c r="E99" t="s">
        <v>5082</v>
      </c>
      <c r="F99" t="s">
        <v>2382</v>
      </c>
      <c r="G99" t="s">
        <v>3087</v>
      </c>
      <c r="H99" t="s">
        <v>5083</v>
      </c>
      <c r="I99">
        <v>96</v>
      </c>
    </row>
    <row r="100" spans="1:9" x14ac:dyDescent="0.25">
      <c r="A100" t="s">
        <v>5076</v>
      </c>
      <c r="B100" s="1">
        <v>41540</v>
      </c>
      <c r="C100" t="s">
        <v>5077</v>
      </c>
      <c r="D100">
        <v>1</v>
      </c>
      <c r="E100" t="s">
        <v>5078</v>
      </c>
      <c r="F100" t="s">
        <v>2382</v>
      </c>
      <c r="G100" t="s">
        <v>3087</v>
      </c>
      <c r="H100" t="s">
        <v>5079</v>
      </c>
      <c r="I100">
        <v>98.51</v>
      </c>
    </row>
    <row r="101" spans="1:9" x14ac:dyDescent="0.25">
      <c r="A101" t="s">
        <v>4446</v>
      </c>
      <c r="B101" s="1">
        <v>41531</v>
      </c>
      <c r="C101" t="s">
        <v>4447</v>
      </c>
      <c r="D101">
        <v>1</v>
      </c>
      <c r="E101" t="s">
        <v>4448</v>
      </c>
      <c r="F101" t="s">
        <v>1360</v>
      </c>
      <c r="G101" t="s">
        <v>1361</v>
      </c>
      <c r="H101" t="s">
        <v>4449</v>
      </c>
      <c r="I101" s="2">
        <v>41625.21</v>
      </c>
    </row>
    <row r="102" spans="1:9" x14ac:dyDescent="0.25">
      <c r="A102" t="s">
        <v>1750</v>
      </c>
      <c r="B102" s="1">
        <v>41547</v>
      </c>
      <c r="C102">
        <v>9096</v>
      </c>
      <c r="D102">
        <v>1</v>
      </c>
      <c r="E102" t="s">
        <v>4779</v>
      </c>
      <c r="F102" t="s">
        <v>1409</v>
      </c>
      <c r="G102" t="s">
        <v>3087</v>
      </c>
      <c r="H102" t="s">
        <v>4780</v>
      </c>
      <c r="I102">
        <v>7.71</v>
      </c>
    </row>
    <row r="103" spans="1:9" x14ac:dyDescent="0.25">
      <c r="A103" t="s">
        <v>1519</v>
      </c>
      <c r="B103" s="1">
        <v>41544</v>
      </c>
      <c r="C103">
        <v>8981</v>
      </c>
      <c r="D103">
        <v>1</v>
      </c>
      <c r="E103" t="s">
        <v>4592</v>
      </c>
      <c r="F103" t="s">
        <v>1409</v>
      </c>
      <c r="G103" t="s">
        <v>3087</v>
      </c>
      <c r="H103" t="s">
        <v>4593</v>
      </c>
      <c r="I103">
        <v>13.5</v>
      </c>
    </row>
    <row r="104" spans="1:9" x14ac:dyDescent="0.25">
      <c r="A104" t="s">
        <v>4784</v>
      </c>
      <c r="B104" s="1">
        <v>41547</v>
      </c>
      <c r="C104">
        <v>9099</v>
      </c>
      <c r="D104">
        <v>1</v>
      </c>
      <c r="E104" t="s">
        <v>4785</v>
      </c>
      <c r="F104" t="s">
        <v>1409</v>
      </c>
      <c r="G104" t="s">
        <v>3087</v>
      </c>
      <c r="H104" t="s">
        <v>4593</v>
      </c>
      <c r="I104">
        <v>8.76</v>
      </c>
    </row>
    <row r="105" spans="1:9" x14ac:dyDescent="0.25">
      <c r="A105" t="s">
        <v>234</v>
      </c>
      <c r="B105" s="1">
        <v>41544</v>
      </c>
      <c r="C105">
        <v>8972</v>
      </c>
      <c r="D105">
        <v>1</v>
      </c>
      <c r="E105" t="s">
        <v>4581</v>
      </c>
      <c r="F105" t="s">
        <v>1409</v>
      </c>
      <c r="G105" t="s">
        <v>3087</v>
      </c>
      <c r="H105" t="s">
        <v>393</v>
      </c>
      <c r="I105">
        <v>28.48</v>
      </c>
    </row>
    <row r="106" spans="1:9" x14ac:dyDescent="0.25">
      <c r="A106" t="s">
        <v>1686</v>
      </c>
      <c r="B106" s="1">
        <v>41547</v>
      </c>
      <c r="C106">
        <v>9046</v>
      </c>
      <c r="D106">
        <v>1</v>
      </c>
      <c r="E106" t="s">
        <v>4722</v>
      </c>
      <c r="F106" t="s">
        <v>1409</v>
      </c>
      <c r="G106" t="s">
        <v>3087</v>
      </c>
      <c r="H106" t="s">
        <v>393</v>
      </c>
      <c r="I106">
        <v>17.600000000000001</v>
      </c>
    </row>
    <row r="107" spans="1:9" x14ac:dyDescent="0.25">
      <c r="A107" t="s">
        <v>4729</v>
      </c>
      <c r="B107" s="1">
        <v>41547</v>
      </c>
      <c r="C107">
        <v>9050</v>
      </c>
      <c r="D107">
        <v>1</v>
      </c>
      <c r="E107" t="s">
        <v>4730</v>
      </c>
      <c r="F107" t="s">
        <v>1409</v>
      </c>
      <c r="G107" t="s">
        <v>3087</v>
      </c>
      <c r="H107" t="s">
        <v>393</v>
      </c>
      <c r="I107">
        <v>12.8</v>
      </c>
    </row>
    <row r="108" spans="1:9" x14ac:dyDescent="0.25">
      <c r="A108" t="s">
        <v>1688</v>
      </c>
      <c r="B108" s="1">
        <v>41547</v>
      </c>
      <c r="C108">
        <v>9052</v>
      </c>
      <c r="D108">
        <v>1</v>
      </c>
      <c r="E108" t="s">
        <v>4731</v>
      </c>
      <c r="F108" t="s">
        <v>1409</v>
      </c>
      <c r="G108" t="s">
        <v>3087</v>
      </c>
      <c r="H108" t="s">
        <v>393</v>
      </c>
      <c r="I108">
        <v>27.04</v>
      </c>
    </row>
    <row r="109" spans="1:9" x14ac:dyDescent="0.25">
      <c r="A109" t="s">
        <v>1695</v>
      </c>
      <c r="B109" s="1">
        <v>41547</v>
      </c>
      <c r="C109">
        <v>9061</v>
      </c>
      <c r="D109">
        <v>1</v>
      </c>
      <c r="E109" t="s">
        <v>4745</v>
      </c>
      <c r="F109" t="s">
        <v>1409</v>
      </c>
      <c r="G109" t="s">
        <v>3087</v>
      </c>
      <c r="H109" t="s">
        <v>393</v>
      </c>
      <c r="I109">
        <v>9.6</v>
      </c>
    </row>
    <row r="110" spans="1:9" x14ac:dyDescent="0.25">
      <c r="A110" t="s">
        <v>586</v>
      </c>
      <c r="B110" s="1">
        <v>41530</v>
      </c>
      <c r="C110" t="s">
        <v>4929</v>
      </c>
      <c r="D110">
        <v>1</v>
      </c>
      <c r="E110" t="s">
        <v>4930</v>
      </c>
      <c r="F110" t="s">
        <v>1789</v>
      </c>
      <c r="G110" t="s">
        <v>1401</v>
      </c>
      <c r="H110" t="s">
        <v>4931</v>
      </c>
      <c r="I110">
        <v>480</v>
      </c>
    </row>
    <row r="111" spans="1:9" x14ac:dyDescent="0.25">
      <c r="A111" t="s">
        <v>674</v>
      </c>
      <c r="B111" s="1">
        <v>41536</v>
      </c>
      <c r="C111" t="s">
        <v>4987</v>
      </c>
      <c r="D111">
        <v>1</v>
      </c>
      <c r="E111" t="s">
        <v>4988</v>
      </c>
      <c r="F111" t="s">
        <v>1789</v>
      </c>
      <c r="G111" t="s">
        <v>1401</v>
      </c>
      <c r="H111" t="s">
        <v>4931</v>
      </c>
      <c r="I111">
        <v>288</v>
      </c>
    </row>
    <row r="112" spans="1:9" x14ac:dyDescent="0.25">
      <c r="A112" t="s">
        <v>1251</v>
      </c>
      <c r="B112" s="1">
        <v>41534</v>
      </c>
      <c r="C112" t="s">
        <v>4959</v>
      </c>
      <c r="D112">
        <v>1</v>
      </c>
      <c r="E112" t="s">
        <v>4960</v>
      </c>
      <c r="F112" t="s">
        <v>1779</v>
      </c>
      <c r="G112" t="s">
        <v>1401</v>
      </c>
      <c r="H112" t="s">
        <v>475</v>
      </c>
      <c r="I112">
        <v>204</v>
      </c>
    </row>
    <row r="113" spans="1:9" x14ac:dyDescent="0.25">
      <c r="A113" t="s">
        <v>4589</v>
      </c>
      <c r="B113" s="1">
        <v>41544</v>
      </c>
      <c r="C113">
        <v>8979</v>
      </c>
      <c r="D113">
        <v>1</v>
      </c>
      <c r="E113" t="s">
        <v>4590</v>
      </c>
      <c r="F113" t="s">
        <v>1409</v>
      </c>
      <c r="G113" t="s">
        <v>3087</v>
      </c>
      <c r="H113" t="s">
        <v>4152</v>
      </c>
      <c r="I113">
        <v>19.329999999999998</v>
      </c>
    </row>
    <row r="114" spans="1:9" x14ac:dyDescent="0.25">
      <c r="A114" t="s">
        <v>4404</v>
      </c>
      <c r="B114" s="1">
        <v>41520</v>
      </c>
      <c r="C114" t="s">
        <v>4405</v>
      </c>
      <c r="D114">
        <v>1</v>
      </c>
      <c r="E114" t="s">
        <v>4406</v>
      </c>
      <c r="F114" t="s">
        <v>1360</v>
      </c>
      <c r="G114" t="s">
        <v>1361</v>
      </c>
      <c r="H114" t="s">
        <v>4407</v>
      </c>
      <c r="I114" s="2">
        <v>27000.05</v>
      </c>
    </row>
    <row r="115" spans="1:9" x14ac:dyDescent="0.25">
      <c r="A115" t="s">
        <v>685</v>
      </c>
      <c r="B115" s="1">
        <v>41536</v>
      </c>
      <c r="C115" t="s">
        <v>5000</v>
      </c>
      <c r="D115">
        <v>2</v>
      </c>
      <c r="E115" t="s">
        <v>5001</v>
      </c>
      <c r="F115" t="s">
        <v>1789</v>
      </c>
      <c r="G115" t="s">
        <v>1401</v>
      </c>
      <c r="H115" t="s">
        <v>1909</v>
      </c>
      <c r="I115" s="2">
        <v>1279.2</v>
      </c>
    </row>
    <row r="116" spans="1:9" x14ac:dyDescent="0.25">
      <c r="A116" t="s">
        <v>568</v>
      </c>
      <c r="B116" s="1">
        <v>41528</v>
      </c>
      <c r="C116" t="s">
        <v>4905</v>
      </c>
      <c r="D116">
        <v>1</v>
      </c>
      <c r="E116" t="s">
        <v>4906</v>
      </c>
      <c r="F116" t="s">
        <v>1789</v>
      </c>
      <c r="G116" t="s">
        <v>1401</v>
      </c>
      <c r="H116" t="s">
        <v>1214</v>
      </c>
      <c r="I116">
        <v>359.68</v>
      </c>
    </row>
    <row r="117" spans="1:9" x14ac:dyDescent="0.25">
      <c r="A117" t="s">
        <v>591</v>
      </c>
      <c r="B117" s="1">
        <v>41530</v>
      </c>
      <c r="C117" t="s">
        <v>4934</v>
      </c>
      <c r="D117">
        <v>1</v>
      </c>
      <c r="E117" t="s">
        <v>4935</v>
      </c>
      <c r="F117" t="s">
        <v>1789</v>
      </c>
      <c r="G117" t="s">
        <v>1401</v>
      </c>
      <c r="H117" t="s">
        <v>1214</v>
      </c>
      <c r="I117">
        <v>474.85</v>
      </c>
    </row>
    <row r="118" spans="1:9" x14ac:dyDescent="0.25">
      <c r="A118" t="s">
        <v>1313</v>
      </c>
      <c r="B118" s="1">
        <v>41542</v>
      </c>
      <c r="C118" t="s">
        <v>5033</v>
      </c>
      <c r="D118">
        <v>1</v>
      </c>
      <c r="E118" t="s">
        <v>5034</v>
      </c>
      <c r="F118" t="s">
        <v>1789</v>
      </c>
      <c r="G118" t="s">
        <v>1401</v>
      </c>
      <c r="H118" t="s">
        <v>1214</v>
      </c>
      <c r="I118">
        <v>116.48</v>
      </c>
    </row>
    <row r="119" spans="1:9" x14ac:dyDescent="0.25">
      <c r="A119" t="s">
        <v>602</v>
      </c>
      <c r="B119" s="1">
        <v>41530</v>
      </c>
      <c r="C119" t="s">
        <v>4942</v>
      </c>
      <c r="D119">
        <v>1</v>
      </c>
      <c r="E119" t="s">
        <v>4943</v>
      </c>
      <c r="F119" t="s">
        <v>1789</v>
      </c>
      <c r="G119" t="s">
        <v>1401</v>
      </c>
      <c r="H119" t="s">
        <v>1232</v>
      </c>
      <c r="I119" s="2">
        <v>1760</v>
      </c>
    </row>
    <row r="120" spans="1:9" x14ac:dyDescent="0.25">
      <c r="A120" t="s">
        <v>560</v>
      </c>
      <c r="B120" s="1">
        <v>41528</v>
      </c>
      <c r="C120" t="s">
        <v>4899</v>
      </c>
      <c r="D120">
        <v>2</v>
      </c>
      <c r="E120" t="s">
        <v>4900</v>
      </c>
      <c r="F120" t="s">
        <v>1789</v>
      </c>
      <c r="G120" t="s">
        <v>1401</v>
      </c>
      <c r="H120" t="s">
        <v>559</v>
      </c>
      <c r="I120" s="2">
        <v>2795.73</v>
      </c>
    </row>
    <row r="121" spans="1:9" x14ac:dyDescent="0.25">
      <c r="A121" t="s">
        <v>605</v>
      </c>
      <c r="B121" s="1">
        <v>41530</v>
      </c>
      <c r="C121" t="s">
        <v>4944</v>
      </c>
      <c r="D121">
        <v>2</v>
      </c>
      <c r="E121" t="s">
        <v>4945</v>
      </c>
      <c r="F121" t="s">
        <v>1789</v>
      </c>
      <c r="G121" t="s">
        <v>1401</v>
      </c>
      <c r="H121" t="s">
        <v>559</v>
      </c>
      <c r="I121">
        <v>875.14</v>
      </c>
    </row>
    <row r="122" spans="1:9" x14ac:dyDescent="0.25">
      <c r="A122" t="s">
        <v>1320</v>
      </c>
      <c r="B122" s="1">
        <v>41542</v>
      </c>
      <c r="C122" t="s">
        <v>5039</v>
      </c>
      <c r="D122">
        <v>2</v>
      </c>
      <c r="E122" t="s">
        <v>5040</v>
      </c>
      <c r="F122" t="s">
        <v>1789</v>
      </c>
      <c r="G122" t="s">
        <v>1401</v>
      </c>
      <c r="H122" t="s">
        <v>559</v>
      </c>
      <c r="I122" s="2">
        <v>2535.6999999999998</v>
      </c>
    </row>
    <row r="123" spans="1:9" x14ac:dyDescent="0.25">
      <c r="A123" t="s">
        <v>707</v>
      </c>
      <c r="B123" s="1">
        <v>41542</v>
      </c>
      <c r="C123" t="s">
        <v>5041</v>
      </c>
      <c r="D123">
        <v>1</v>
      </c>
      <c r="E123" t="s">
        <v>5042</v>
      </c>
      <c r="F123" t="s">
        <v>1789</v>
      </c>
      <c r="G123" t="s">
        <v>1401</v>
      </c>
      <c r="H123" t="s">
        <v>559</v>
      </c>
      <c r="I123">
        <v>152.19999999999999</v>
      </c>
    </row>
    <row r="124" spans="1:9" x14ac:dyDescent="0.25">
      <c r="A124" t="s">
        <v>636</v>
      </c>
      <c r="B124" s="1">
        <v>41534</v>
      </c>
      <c r="C124" t="s">
        <v>4961</v>
      </c>
      <c r="D124">
        <v>1</v>
      </c>
      <c r="E124" t="s">
        <v>4962</v>
      </c>
      <c r="F124" t="s">
        <v>1779</v>
      </c>
      <c r="G124" t="s">
        <v>1401</v>
      </c>
      <c r="H124" t="s">
        <v>578</v>
      </c>
      <c r="I124" s="2">
        <v>4000</v>
      </c>
    </row>
    <row r="125" spans="1:9" x14ac:dyDescent="0.25">
      <c r="A125" t="s">
        <v>639</v>
      </c>
      <c r="B125" s="1">
        <v>41534</v>
      </c>
      <c r="C125" t="s">
        <v>4963</v>
      </c>
      <c r="D125">
        <v>1</v>
      </c>
      <c r="E125" t="s">
        <v>4964</v>
      </c>
      <c r="F125" t="s">
        <v>1779</v>
      </c>
      <c r="G125" t="s">
        <v>1401</v>
      </c>
      <c r="H125" t="s">
        <v>578</v>
      </c>
      <c r="I125" s="2">
        <v>1600</v>
      </c>
    </row>
    <row r="126" spans="1:9" x14ac:dyDescent="0.25">
      <c r="A126" t="s">
        <v>667</v>
      </c>
      <c r="B126" s="1">
        <v>41535</v>
      </c>
      <c r="C126" t="s">
        <v>4975</v>
      </c>
      <c r="D126">
        <v>1</v>
      </c>
      <c r="E126" t="s">
        <v>4976</v>
      </c>
      <c r="F126" t="s">
        <v>1779</v>
      </c>
      <c r="G126" t="s">
        <v>1401</v>
      </c>
      <c r="H126" t="s">
        <v>1813</v>
      </c>
      <c r="I126">
        <v>109.52</v>
      </c>
    </row>
    <row r="127" spans="1:9" x14ac:dyDescent="0.25">
      <c r="A127" t="s">
        <v>4129</v>
      </c>
      <c r="B127" s="1">
        <v>41547</v>
      </c>
      <c r="C127" t="s">
        <v>4807</v>
      </c>
      <c r="D127">
        <v>1</v>
      </c>
      <c r="E127" t="s">
        <v>4808</v>
      </c>
      <c r="F127" t="s">
        <v>1409</v>
      </c>
      <c r="G127" t="s">
        <v>3087</v>
      </c>
      <c r="H127" t="s">
        <v>4809</v>
      </c>
      <c r="I127">
        <v>478.04</v>
      </c>
    </row>
    <row r="128" spans="1:9" x14ac:dyDescent="0.25">
      <c r="A128" t="s">
        <v>4143</v>
      </c>
      <c r="B128" s="1">
        <v>41547</v>
      </c>
      <c r="C128" t="s">
        <v>4814</v>
      </c>
      <c r="D128">
        <v>1</v>
      </c>
      <c r="E128" t="s">
        <v>4815</v>
      </c>
      <c r="F128" t="s">
        <v>1409</v>
      </c>
      <c r="G128" t="s">
        <v>3087</v>
      </c>
      <c r="H128" t="s">
        <v>4816</v>
      </c>
      <c r="I128">
        <v>348.34</v>
      </c>
    </row>
    <row r="129" spans="1:9" x14ac:dyDescent="0.25">
      <c r="A129" t="s">
        <v>4148</v>
      </c>
      <c r="B129" s="1">
        <v>41547</v>
      </c>
      <c r="C129" t="s">
        <v>4817</v>
      </c>
      <c r="D129">
        <v>1</v>
      </c>
      <c r="E129" t="s">
        <v>4818</v>
      </c>
      <c r="F129" t="s">
        <v>1409</v>
      </c>
      <c r="G129" t="s">
        <v>3087</v>
      </c>
      <c r="H129" t="s">
        <v>4819</v>
      </c>
      <c r="I129">
        <v>8.9700000000000006</v>
      </c>
    </row>
    <row r="130" spans="1:9" x14ac:dyDescent="0.25">
      <c r="A130" t="s">
        <v>1856</v>
      </c>
      <c r="B130" s="1">
        <v>41536</v>
      </c>
      <c r="C130" t="s">
        <v>4983</v>
      </c>
      <c r="D130">
        <v>1</v>
      </c>
      <c r="E130" t="s">
        <v>4984</v>
      </c>
      <c r="F130" t="s">
        <v>1789</v>
      </c>
      <c r="G130" t="s">
        <v>1401</v>
      </c>
      <c r="H130" t="s">
        <v>1805</v>
      </c>
      <c r="I130">
        <v>560</v>
      </c>
    </row>
    <row r="131" spans="1:9" x14ac:dyDescent="0.25">
      <c r="A131" t="s">
        <v>4104</v>
      </c>
      <c r="B131" s="1">
        <v>41547</v>
      </c>
      <c r="C131">
        <v>9093</v>
      </c>
      <c r="D131">
        <v>1</v>
      </c>
      <c r="E131" t="s">
        <v>4776</v>
      </c>
      <c r="F131" t="s">
        <v>1409</v>
      </c>
      <c r="G131" t="s">
        <v>3087</v>
      </c>
      <c r="H131" t="s">
        <v>4777</v>
      </c>
      <c r="I131">
        <v>6.08</v>
      </c>
    </row>
    <row r="132" spans="1:9" x14ac:dyDescent="0.25">
      <c r="A132" t="s">
        <v>1215</v>
      </c>
      <c r="B132" s="1">
        <v>41528</v>
      </c>
      <c r="C132" t="s">
        <v>4918</v>
      </c>
      <c r="D132">
        <v>2</v>
      </c>
      <c r="E132" t="s">
        <v>4919</v>
      </c>
      <c r="F132" t="s">
        <v>1789</v>
      </c>
      <c r="G132" t="s">
        <v>1401</v>
      </c>
      <c r="H132" t="s">
        <v>588</v>
      </c>
      <c r="I132">
        <v>282.24</v>
      </c>
    </row>
    <row r="133" spans="1:9" x14ac:dyDescent="0.25">
      <c r="A133" t="s">
        <v>4948</v>
      </c>
      <c r="B133" s="1">
        <v>41530</v>
      </c>
      <c r="C133" t="s">
        <v>4949</v>
      </c>
      <c r="D133">
        <v>2</v>
      </c>
      <c r="E133" t="s">
        <v>4950</v>
      </c>
      <c r="F133" t="s">
        <v>1789</v>
      </c>
      <c r="G133" t="s">
        <v>1401</v>
      </c>
      <c r="H133" t="s">
        <v>588</v>
      </c>
      <c r="I133">
        <v>307.44</v>
      </c>
    </row>
    <row r="134" spans="1:9" x14ac:dyDescent="0.25">
      <c r="A134" t="s">
        <v>612</v>
      </c>
      <c r="B134" s="1">
        <v>41530</v>
      </c>
      <c r="C134" t="s">
        <v>4951</v>
      </c>
      <c r="D134">
        <v>1</v>
      </c>
      <c r="E134" t="s">
        <v>4952</v>
      </c>
      <c r="F134" t="s">
        <v>1789</v>
      </c>
      <c r="G134" t="s">
        <v>1401</v>
      </c>
      <c r="H134" t="s">
        <v>588</v>
      </c>
      <c r="I134">
        <v>41.38</v>
      </c>
    </row>
    <row r="135" spans="1:9" x14ac:dyDescent="0.25">
      <c r="A135" t="s">
        <v>1306</v>
      </c>
      <c r="B135" s="1">
        <v>41542</v>
      </c>
      <c r="C135" t="s">
        <v>5021</v>
      </c>
      <c r="D135">
        <v>2</v>
      </c>
      <c r="E135" t="s">
        <v>5022</v>
      </c>
      <c r="F135" t="s">
        <v>1789</v>
      </c>
      <c r="G135" t="s">
        <v>1401</v>
      </c>
      <c r="H135" t="s">
        <v>588</v>
      </c>
      <c r="I135">
        <v>268.8</v>
      </c>
    </row>
    <row r="136" spans="1:9" x14ac:dyDescent="0.25">
      <c r="A136" t="s">
        <v>4083</v>
      </c>
      <c r="B136" s="1">
        <v>41547</v>
      </c>
      <c r="C136">
        <v>9077</v>
      </c>
      <c r="D136">
        <v>1</v>
      </c>
      <c r="E136" t="s">
        <v>4761</v>
      </c>
      <c r="F136" t="s">
        <v>1409</v>
      </c>
      <c r="G136" t="s">
        <v>3087</v>
      </c>
      <c r="H136" t="s">
        <v>4762</v>
      </c>
      <c r="I136">
        <v>34.479999999999997</v>
      </c>
    </row>
    <row r="137" spans="1:9" x14ac:dyDescent="0.25">
      <c r="A137" t="s">
        <v>4606</v>
      </c>
      <c r="B137" s="1">
        <v>41544</v>
      </c>
      <c r="C137" t="s">
        <v>4607</v>
      </c>
      <c r="D137">
        <v>1</v>
      </c>
      <c r="E137" t="s">
        <v>4608</v>
      </c>
      <c r="F137" t="s">
        <v>1409</v>
      </c>
      <c r="G137" t="s">
        <v>3087</v>
      </c>
      <c r="H137" t="s">
        <v>4609</v>
      </c>
      <c r="I137">
        <v>9.44</v>
      </c>
    </row>
    <row r="138" spans="1:9" x14ac:dyDescent="0.25">
      <c r="A138" t="s">
        <v>1742</v>
      </c>
      <c r="B138" s="1">
        <v>41547</v>
      </c>
      <c r="C138">
        <v>9089</v>
      </c>
      <c r="D138">
        <v>1</v>
      </c>
      <c r="E138" t="s">
        <v>4772</v>
      </c>
      <c r="F138" t="s">
        <v>1409</v>
      </c>
      <c r="G138" t="s">
        <v>3087</v>
      </c>
      <c r="H138" t="s">
        <v>1105</v>
      </c>
      <c r="I138">
        <v>68</v>
      </c>
    </row>
    <row r="139" spans="1:9" x14ac:dyDescent="0.25">
      <c r="A139" t="s">
        <v>1896</v>
      </c>
      <c r="B139" s="1">
        <v>41545</v>
      </c>
      <c r="C139" t="s">
        <v>5055</v>
      </c>
      <c r="D139">
        <v>1</v>
      </c>
      <c r="E139" t="s">
        <v>5056</v>
      </c>
      <c r="F139" t="s">
        <v>1779</v>
      </c>
      <c r="G139" t="s">
        <v>1401</v>
      </c>
      <c r="H139" t="s">
        <v>1916</v>
      </c>
      <c r="I139">
        <v>428.8</v>
      </c>
    </row>
    <row r="140" spans="1:9" x14ac:dyDescent="0.25">
      <c r="A140" t="s">
        <v>1898</v>
      </c>
      <c r="B140" s="1">
        <v>41545</v>
      </c>
      <c r="C140" t="s">
        <v>5057</v>
      </c>
      <c r="D140">
        <v>1</v>
      </c>
      <c r="E140" t="s">
        <v>5058</v>
      </c>
      <c r="F140" t="s">
        <v>1779</v>
      </c>
      <c r="G140" t="s">
        <v>1401</v>
      </c>
      <c r="H140" t="s">
        <v>1916</v>
      </c>
      <c r="I140">
        <v>472</v>
      </c>
    </row>
    <row r="141" spans="1:9" x14ac:dyDescent="0.25">
      <c r="A141" t="s">
        <v>4426</v>
      </c>
      <c r="B141" s="1">
        <v>41524</v>
      </c>
      <c r="C141" t="s">
        <v>4427</v>
      </c>
      <c r="D141">
        <v>1</v>
      </c>
      <c r="E141" t="s">
        <v>4428</v>
      </c>
      <c r="F141" t="s">
        <v>1360</v>
      </c>
      <c r="G141" t="s">
        <v>1361</v>
      </c>
      <c r="H141" t="s">
        <v>4429</v>
      </c>
      <c r="I141" s="2">
        <v>50309.06</v>
      </c>
    </row>
    <row r="142" spans="1:9" x14ac:dyDescent="0.25">
      <c r="A142" t="s">
        <v>156</v>
      </c>
      <c r="B142" s="1">
        <v>41541</v>
      </c>
      <c r="C142" t="s">
        <v>4545</v>
      </c>
      <c r="D142">
        <v>1</v>
      </c>
      <c r="E142" t="s">
        <v>4546</v>
      </c>
      <c r="F142" t="s">
        <v>1360</v>
      </c>
      <c r="G142" t="s">
        <v>1361</v>
      </c>
      <c r="H142" t="s">
        <v>2098</v>
      </c>
      <c r="I142" s="2">
        <v>41586.19</v>
      </c>
    </row>
    <row r="143" spans="1:9" x14ac:dyDescent="0.25">
      <c r="A143" t="s">
        <v>4859</v>
      </c>
      <c r="B143" s="1">
        <v>41547</v>
      </c>
      <c r="C143" t="s">
        <v>4860</v>
      </c>
      <c r="D143">
        <v>1</v>
      </c>
      <c r="E143" t="s">
        <v>4861</v>
      </c>
      <c r="F143" t="s">
        <v>1775</v>
      </c>
      <c r="G143" t="s">
        <v>1410</v>
      </c>
      <c r="H143" t="s">
        <v>4862</v>
      </c>
      <c r="I143" s="2">
        <v>1435.03</v>
      </c>
    </row>
    <row r="144" spans="1:9" x14ac:dyDescent="0.25">
      <c r="A144" t="s">
        <v>2353</v>
      </c>
      <c r="B144" s="1">
        <v>41547</v>
      </c>
      <c r="C144" t="s">
        <v>5073</v>
      </c>
      <c r="D144">
        <v>1</v>
      </c>
      <c r="E144" t="s">
        <v>5074</v>
      </c>
      <c r="F144" t="s">
        <v>2939</v>
      </c>
      <c r="G144" t="s">
        <v>1410</v>
      </c>
      <c r="H144" t="s">
        <v>5075</v>
      </c>
      <c r="I144">
        <v>8.9600000000000009</v>
      </c>
    </row>
    <row r="145" spans="1:9" x14ac:dyDescent="0.25">
      <c r="A145" t="s">
        <v>1622</v>
      </c>
      <c r="B145" s="1">
        <v>41547</v>
      </c>
      <c r="C145" t="s">
        <v>281</v>
      </c>
      <c r="D145">
        <v>1</v>
      </c>
      <c r="E145" t="s">
        <v>4683</v>
      </c>
      <c r="F145" t="s">
        <v>1409</v>
      </c>
      <c r="G145" t="s">
        <v>3087</v>
      </c>
      <c r="H145" t="s">
        <v>4684</v>
      </c>
      <c r="I145" s="2">
        <v>1968.94</v>
      </c>
    </row>
    <row r="146" spans="1:9" x14ac:dyDescent="0.25">
      <c r="A146" t="s">
        <v>1275</v>
      </c>
      <c r="B146" s="1">
        <v>41537</v>
      </c>
      <c r="C146" t="s">
        <v>5007</v>
      </c>
      <c r="D146">
        <v>2</v>
      </c>
      <c r="E146" t="s">
        <v>5008</v>
      </c>
      <c r="F146" t="s">
        <v>1779</v>
      </c>
      <c r="G146" t="s">
        <v>1401</v>
      </c>
      <c r="H146" t="s">
        <v>4382</v>
      </c>
      <c r="I146">
        <v>797.3</v>
      </c>
    </row>
    <row r="147" spans="1:9" x14ac:dyDescent="0.25">
      <c r="A147" t="s">
        <v>4575</v>
      </c>
      <c r="B147" s="1">
        <v>41518</v>
      </c>
      <c r="C147" t="s">
        <v>4576</v>
      </c>
      <c r="D147">
        <v>1</v>
      </c>
      <c r="E147" t="s">
        <v>4577</v>
      </c>
      <c r="F147" t="s">
        <v>1506</v>
      </c>
      <c r="G147" t="s">
        <v>1410</v>
      </c>
      <c r="H147" t="s">
        <v>254</v>
      </c>
      <c r="I147" s="2">
        <v>17142.86</v>
      </c>
    </row>
    <row r="148" spans="1:9" x14ac:dyDescent="0.25">
      <c r="A148" t="s">
        <v>4572</v>
      </c>
      <c r="B148" s="1">
        <v>41518</v>
      </c>
      <c r="C148" t="s">
        <v>4573</v>
      </c>
      <c r="D148">
        <v>1</v>
      </c>
      <c r="E148" t="s">
        <v>4574</v>
      </c>
      <c r="F148" t="s">
        <v>1552</v>
      </c>
      <c r="G148" t="s">
        <v>1410</v>
      </c>
      <c r="H148" t="s">
        <v>257</v>
      </c>
      <c r="I148" s="2">
        <v>17142.86</v>
      </c>
    </row>
    <row r="149" spans="1:9" x14ac:dyDescent="0.25">
      <c r="A149" t="s">
        <v>2001</v>
      </c>
      <c r="B149" s="1">
        <v>41534</v>
      </c>
      <c r="C149" t="s">
        <v>4464</v>
      </c>
      <c r="D149">
        <v>1</v>
      </c>
      <c r="E149" t="s">
        <v>4465</v>
      </c>
      <c r="F149" t="s">
        <v>1506</v>
      </c>
      <c r="G149" t="s">
        <v>1410</v>
      </c>
      <c r="H149" t="s">
        <v>260</v>
      </c>
      <c r="I149" s="2">
        <v>3055.27</v>
      </c>
    </row>
    <row r="150" spans="1:9" x14ac:dyDescent="0.25">
      <c r="A150" t="s">
        <v>4513</v>
      </c>
      <c r="B150" s="1">
        <v>41538</v>
      </c>
      <c r="C150" t="s">
        <v>4514</v>
      </c>
      <c r="D150">
        <v>1</v>
      </c>
      <c r="E150" t="s">
        <v>4515</v>
      </c>
      <c r="F150" t="s">
        <v>1506</v>
      </c>
      <c r="G150" t="s">
        <v>1410</v>
      </c>
      <c r="H150" t="s">
        <v>260</v>
      </c>
      <c r="I150" s="2">
        <v>4986.59</v>
      </c>
    </row>
    <row r="151" spans="1:9" x14ac:dyDescent="0.25">
      <c r="A151" t="s">
        <v>435</v>
      </c>
      <c r="B151" s="1">
        <v>41547</v>
      </c>
      <c r="C151" t="s">
        <v>4666</v>
      </c>
      <c r="D151">
        <v>1</v>
      </c>
      <c r="E151" t="s">
        <v>4667</v>
      </c>
      <c r="F151" t="s">
        <v>1506</v>
      </c>
      <c r="G151" t="s">
        <v>1410</v>
      </c>
      <c r="H151" t="s">
        <v>260</v>
      </c>
      <c r="I151">
        <v>571.38</v>
      </c>
    </row>
    <row r="152" spans="1:9" x14ac:dyDescent="0.25">
      <c r="A152" t="s">
        <v>1578</v>
      </c>
      <c r="B152" s="1">
        <v>41547</v>
      </c>
      <c r="C152" t="s">
        <v>4668</v>
      </c>
      <c r="D152">
        <v>1</v>
      </c>
      <c r="E152" t="s">
        <v>4669</v>
      </c>
      <c r="F152" t="s">
        <v>1506</v>
      </c>
      <c r="G152" t="s">
        <v>1410</v>
      </c>
      <c r="H152" t="s">
        <v>260</v>
      </c>
      <c r="I152">
        <v>254.02</v>
      </c>
    </row>
    <row r="153" spans="1:9" x14ac:dyDescent="0.25">
      <c r="A153" t="s">
        <v>441</v>
      </c>
      <c r="B153" s="1">
        <v>41547</v>
      </c>
      <c r="C153" t="s">
        <v>4514</v>
      </c>
      <c r="D153">
        <v>1</v>
      </c>
      <c r="E153" t="s">
        <v>4670</v>
      </c>
      <c r="F153" t="s">
        <v>1506</v>
      </c>
      <c r="G153" t="s">
        <v>1410</v>
      </c>
      <c r="H153" t="s">
        <v>260</v>
      </c>
      <c r="I153" s="2">
        <v>4986.59</v>
      </c>
    </row>
    <row r="154" spans="1:9" x14ac:dyDescent="0.25">
      <c r="A154" t="s">
        <v>1205</v>
      </c>
      <c r="B154" s="1">
        <v>41528</v>
      </c>
      <c r="C154" t="s">
        <v>4909</v>
      </c>
      <c r="D154">
        <v>1</v>
      </c>
      <c r="E154" t="s">
        <v>4910</v>
      </c>
      <c r="F154" t="s">
        <v>1789</v>
      </c>
      <c r="G154" t="s">
        <v>1401</v>
      </c>
      <c r="H154" t="s">
        <v>556</v>
      </c>
      <c r="I154">
        <v>29.8</v>
      </c>
    </row>
    <row r="155" spans="1:9" x14ac:dyDescent="0.25">
      <c r="A155" t="s">
        <v>1316</v>
      </c>
      <c r="B155" s="1">
        <v>41542</v>
      </c>
      <c r="C155" t="s">
        <v>5035</v>
      </c>
      <c r="D155">
        <v>1</v>
      </c>
      <c r="E155" t="s">
        <v>5036</v>
      </c>
      <c r="F155" t="s">
        <v>1789</v>
      </c>
      <c r="G155" t="s">
        <v>1401</v>
      </c>
      <c r="H155" t="s">
        <v>556</v>
      </c>
      <c r="I155">
        <v>190.15</v>
      </c>
    </row>
    <row r="156" spans="1:9" x14ac:dyDescent="0.25">
      <c r="A156" t="s">
        <v>1207</v>
      </c>
      <c r="B156" s="1">
        <v>41528</v>
      </c>
      <c r="C156" t="s">
        <v>4911</v>
      </c>
      <c r="D156">
        <v>1</v>
      </c>
      <c r="E156" t="s">
        <v>4912</v>
      </c>
      <c r="F156" t="s">
        <v>1789</v>
      </c>
      <c r="G156" t="s">
        <v>1401</v>
      </c>
      <c r="H156" t="s">
        <v>593</v>
      </c>
      <c r="I156" s="2">
        <v>2483.91</v>
      </c>
    </row>
    <row r="157" spans="1:9" x14ac:dyDescent="0.25">
      <c r="A157" t="s">
        <v>589</v>
      </c>
      <c r="B157" s="1">
        <v>41530</v>
      </c>
      <c r="C157" t="s">
        <v>4932</v>
      </c>
      <c r="D157">
        <v>1</v>
      </c>
      <c r="E157" t="s">
        <v>4933</v>
      </c>
      <c r="F157" t="s">
        <v>1789</v>
      </c>
      <c r="G157" t="s">
        <v>1401</v>
      </c>
      <c r="H157" t="s">
        <v>593</v>
      </c>
      <c r="I157" s="2">
        <v>2310.64</v>
      </c>
    </row>
    <row r="158" spans="1:9" x14ac:dyDescent="0.25">
      <c r="A158" t="s">
        <v>1862</v>
      </c>
      <c r="B158" s="1">
        <v>41536</v>
      </c>
      <c r="C158" t="s">
        <v>4991</v>
      </c>
      <c r="D158">
        <v>1</v>
      </c>
      <c r="E158" t="s">
        <v>4992</v>
      </c>
      <c r="F158" t="s">
        <v>1789</v>
      </c>
      <c r="G158" t="s">
        <v>1401</v>
      </c>
      <c r="H158" t="s">
        <v>593</v>
      </c>
      <c r="I158" s="2">
        <v>2101.85</v>
      </c>
    </row>
    <row r="159" spans="1:9" x14ac:dyDescent="0.25">
      <c r="A159" t="s">
        <v>2330</v>
      </c>
      <c r="B159" s="1">
        <v>41542</v>
      </c>
      <c r="C159" t="s">
        <v>5045</v>
      </c>
      <c r="D159">
        <v>1</v>
      </c>
      <c r="E159" t="s">
        <v>5046</v>
      </c>
      <c r="F159" t="s">
        <v>1789</v>
      </c>
      <c r="G159" t="s">
        <v>1401</v>
      </c>
      <c r="H159" t="s">
        <v>593</v>
      </c>
      <c r="I159" s="2">
        <v>3558.02</v>
      </c>
    </row>
    <row r="160" spans="1:9" x14ac:dyDescent="0.25">
      <c r="A160" t="s">
        <v>4199</v>
      </c>
      <c r="B160" s="1">
        <v>41547</v>
      </c>
      <c r="C160" t="s">
        <v>284</v>
      </c>
      <c r="D160">
        <v>1</v>
      </c>
      <c r="E160" t="s">
        <v>4857</v>
      </c>
      <c r="F160" t="s">
        <v>1409</v>
      </c>
      <c r="G160" t="s">
        <v>1410</v>
      </c>
      <c r="H160" t="s">
        <v>4858</v>
      </c>
      <c r="I160">
        <v>40.33</v>
      </c>
    </row>
    <row r="161" spans="1:9" x14ac:dyDescent="0.25">
      <c r="A161" t="s">
        <v>4746</v>
      </c>
      <c r="B161" s="1">
        <v>41547</v>
      </c>
      <c r="C161">
        <v>9063</v>
      </c>
      <c r="D161">
        <v>1</v>
      </c>
      <c r="E161" t="s">
        <v>4747</v>
      </c>
      <c r="F161" t="s">
        <v>1409</v>
      </c>
      <c r="G161" t="s">
        <v>3087</v>
      </c>
      <c r="H161" t="s">
        <v>334</v>
      </c>
      <c r="I161">
        <v>10.8</v>
      </c>
    </row>
    <row r="162" spans="1:9" x14ac:dyDescent="0.25">
      <c r="A162" t="s">
        <v>4769</v>
      </c>
      <c r="B162" s="1">
        <v>41547</v>
      </c>
      <c r="C162">
        <v>9085</v>
      </c>
      <c r="D162">
        <v>1</v>
      </c>
      <c r="E162" t="s">
        <v>4770</v>
      </c>
      <c r="F162" t="s">
        <v>1409</v>
      </c>
      <c r="G162" t="s">
        <v>3087</v>
      </c>
      <c r="H162" t="s">
        <v>334</v>
      </c>
      <c r="I162">
        <v>21.3</v>
      </c>
    </row>
    <row r="163" spans="1:9" x14ac:dyDescent="0.25">
      <c r="A163" t="s">
        <v>1525</v>
      </c>
      <c r="B163" s="1">
        <v>41544</v>
      </c>
      <c r="C163">
        <v>8986</v>
      </c>
      <c r="D163">
        <v>1</v>
      </c>
      <c r="E163" t="s">
        <v>4602</v>
      </c>
      <c r="F163" t="s">
        <v>1409</v>
      </c>
      <c r="G163" t="s">
        <v>3087</v>
      </c>
      <c r="H163" t="s">
        <v>4603</v>
      </c>
      <c r="I163">
        <v>22.35</v>
      </c>
    </row>
    <row r="164" spans="1:9" x14ac:dyDescent="0.25">
      <c r="A164" t="s">
        <v>1343</v>
      </c>
      <c r="B164" s="1">
        <v>41547</v>
      </c>
      <c r="C164" t="s">
        <v>5067</v>
      </c>
      <c r="D164">
        <v>1</v>
      </c>
      <c r="E164" t="s">
        <v>5068</v>
      </c>
      <c r="F164" t="s">
        <v>1779</v>
      </c>
      <c r="G164" t="s">
        <v>1410</v>
      </c>
      <c r="H164" t="s">
        <v>5069</v>
      </c>
      <c r="I164" s="2">
        <v>1284</v>
      </c>
    </row>
    <row r="165" spans="1:9" x14ac:dyDescent="0.25">
      <c r="A165" t="s">
        <v>1194</v>
      </c>
      <c r="B165" s="1">
        <v>41522</v>
      </c>
      <c r="C165" t="s">
        <v>4875</v>
      </c>
      <c r="D165">
        <v>1</v>
      </c>
      <c r="E165" t="s">
        <v>4876</v>
      </c>
      <c r="F165" t="s">
        <v>1779</v>
      </c>
      <c r="G165" t="s">
        <v>1401</v>
      </c>
      <c r="H165" t="s">
        <v>1920</v>
      </c>
      <c r="I165" s="2">
        <v>1148.1300000000001</v>
      </c>
    </row>
    <row r="166" spans="1:9" x14ac:dyDescent="0.25">
      <c r="A166" t="s">
        <v>4743</v>
      </c>
      <c r="B166" s="1">
        <v>41547</v>
      </c>
      <c r="C166">
        <v>9060</v>
      </c>
      <c r="D166">
        <v>1</v>
      </c>
      <c r="E166" t="s">
        <v>4744</v>
      </c>
      <c r="F166" t="s">
        <v>1409</v>
      </c>
      <c r="G166" t="s">
        <v>3087</v>
      </c>
      <c r="H166" t="s">
        <v>378</v>
      </c>
      <c r="I166">
        <v>17.82</v>
      </c>
    </row>
    <row r="167" spans="1:9" x14ac:dyDescent="0.25">
      <c r="A167" t="s">
        <v>1724</v>
      </c>
      <c r="B167" s="1">
        <v>41547</v>
      </c>
      <c r="C167">
        <v>9080</v>
      </c>
      <c r="D167">
        <v>1</v>
      </c>
      <c r="E167" t="s">
        <v>4764</v>
      </c>
      <c r="F167" t="s">
        <v>1409</v>
      </c>
      <c r="G167" t="s">
        <v>3087</v>
      </c>
      <c r="H167" t="s">
        <v>378</v>
      </c>
      <c r="I167">
        <v>44.16</v>
      </c>
    </row>
    <row r="168" spans="1:9" x14ac:dyDescent="0.25">
      <c r="A168" t="s">
        <v>3283</v>
      </c>
      <c r="B168" s="1">
        <v>41547</v>
      </c>
      <c r="C168" t="s">
        <v>4836</v>
      </c>
      <c r="D168">
        <v>1</v>
      </c>
      <c r="E168" t="s">
        <v>4837</v>
      </c>
      <c r="F168" t="s">
        <v>1409</v>
      </c>
      <c r="G168" t="s">
        <v>3087</v>
      </c>
      <c r="H168" t="s">
        <v>354</v>
      </c>
      <c r="I168">
        <v>68.959999999999994</v>
      </c>
    </row>
    <row r="169" spans="1:9" x14ac:dyDescent="0.25">
      <c r="A169" t="s">
        <v>4169</v>
      </c>
      <c r="B169" s="1">
        <v>41547</v>
      </c>
      <c r="C169" t="s">
        <v>4844</v>
      </c>
      <c r="D169">
        <v>1</v>
      </c>
      <c r="E169" t="s">
        <v>4845</v>
      </c>
      <c r="F169" t="s">
        <v>1409</v>
      </c>
      <c r="G169" t="s">
        <v>1410</v>
      </c>
      <c r="H169" t="s">
        <v>4846</v>
      </c>
      <c r="I169">
        <v>53.76</v>
      </c>
    </row>
    <row r="170" spans="1:9" x14ac:dyDescent="0.25">
      <c r="A170" t="s">
        <v>1265</v>
      </c>
      <c r="B170" s="1">
        <v>41536</v>
      </c>
      <c r="C170" t="s">
        <v>4985</v>
      </c>
      <c r="D170">
        <v>1</v>
      </c>
      <c r="E170" t="s">
        <v>4986</v>
      </c>
      <c r="F170" t="s">
        <v>1789</v>
      </c>
      <c r="G170" t="s">
        <v>1401</v>
      </c>
      <c r="H170" t="s">
        <v>1209</v>
      </c>
      <c r="I170">
        <v>275.2</v>
      </c>
    </row>
    <row r="171" spans="1:9" x14ac:dyDescent="0.25">
      <c r="A171" t="s">
        <v>571</v>
      </c>
      <c r="B171" s="1">
        <v>41528</v>
      </c>
      <c r="C171" t="s">
        <v>4907</v>
      </c>
      <c r="D171">
        <v>1</v>
      </c>
      <c r="E171" t="s">
        <v>4908</v>
      </c>
      <c r="F171" t="s">
        <v>1789</v>
      </c>
      <c r="G171" t="s">
        <v>1401</v>
      </c>
      <c r="H171" t="s">
        <v>601</v>
      </c>
      <c r="I171">
        <v>633.6</v>
      </c>
    </row>
    <row r="172" spans="1:9" x14ac:dyDescent="0.25">
      <c r="A172" t="s">
        <v>698</v>
      </c>
      <c r="B172" s="1">
        <v>41542</v>
      </c>
      <c r="C172" t="s">
        <v>5027</v>
      </c>
      <c r="D172">
        <v>1</v>
      </c>
      <c r="E172" t="s">
        <v>5028</v>
      </c>
      <c r="F172" t="s">
        <v>1789</v>
      </c>
      <c r="G172" t="s">
        <v>1401</v>
      </c>
      <c r="H172" t="s">
        <v>601</v>
      </c>
      <c r="I172">
        <v>328.8</v>
      </c>
    </row>
    <row r="173" spans="1:9" x14ac:dyDescent="0.25">
      <c r="A173" t="s">
        <v>495</v>
      </c>
      <c r="B173" s="1">
        <v>41521</v>
      </c>
      <c r="C173" t="s">
        <v>4873</v>
      </c>
      <c r="D173">
        <v>1</v>
      </c>
      <c r="E173" t="s">
        <v>4874</v>
      </c>
      <c r="F173" t="s">
        <v>1779</v>
      </c>
      <c r="G173" t="s">
        <v>1401</v>
      </c>
      <c r="H173" t="s">
        <v>654</v>
      </c>
      <c r="I173">
        <v>38.35</v>
      </c>
    </row>
    <row r="174" spans="1:9" x14ac:dyDescent="0.25">
      <c r="A174" t="s">
        <v>489</v>
      </c>
      <c r="B174" s="1">
        <v>41521</v>
      </c>
      <c r="C174" t="s">
        <v>4871</v>
      </c>
      <c r="D174">
        <v>2</v>
      </c>
      <c r="E174" t="s">
        <v>4872</v>
      </c>
      <c r="F174" t="s">
        <v>1779</v>
      </c>
      <c r="G174" t="s">
        <v>1401</v>
      </c>
      <c r="H174" t="s">
        <v>499</v>
      </c>
      <c r="I174">
        <v>672</v>
      </c>
    </row>
    <row r="175" spans="1:9" x14ac:dyDescent="0.25">
      <c r="A175" t="s">
        <v>583</v>
      </c>
      <c r="B175" s="1">
        <v>41530</v>
      </c>
      <c r="C175" t="s">
        <v>4927</v>
      </c>
      <c r="D175">
        <v>1</v>
      </c>
      <c r="E175" t="s">
        <v>4928</v>
      </c>
      <c r="F175" t="s">
        <v>1789</v>
      </c>
      <c r="G175" t="s">
        <v>1401</v>
      </c>
      <c r="H175" t="s">
        <v>573</v>
      </c>
      <c r="I175">
        <v>74.33</v>
      </c>
    </row>
    <row r="176" spans="1:9" x14ac:dyDescent="0.25">
      <c r="A176" t="s">
        <v>1860</v>
      </c>
      <c r="B176" s="1">
        <v>41536</v>
      </c>
      <c r="C176" t="s">
        <v>4989</v>
      </c>
      <c r="D176">
        <v>1</v>
      </c>
      <c r="E176" t="s">
        <v>4990</v>
      </c>
      <c r="F176" t="s">
        <v>1789</v>
      </c>
      <c r="G176" t="s">
        <v>1401</v>
      </c>
      <c r="H176" t="s">
        <v>573</v>
      </c>
      <c r="I176">
        <v>20.55</v>
      </c>
    </row>
    <row r="177" spans="1:9" x14ac:dyDescent="0.25">
      <c r="A177" t="s">
        <v>2537</v>
      </c>
      <c r="B177" s="1">
        <v>41544</v>
      </c>
      <c r="C177">
        <v>8978</v>
      </c>
      <c r="D177">
        <v>1</v>
      </c>
      <c r="E177" t="s">
        <v>4587</v>
      </c>
      <c r="F177" t="s">
        <v>1409</v>
      </c>
      <c r="G177" t="s">
        <v>3087</v>
      </c>
      <c r="H177" t="s">
        <v>4588</v>
      </c>
      <c r="I177">
        <v>102.9</v>
      </c>
    </row>
    <row r="178" spans="1:9" x14ac:dyDescent="0.25">
      <c r="A178" t="s">
        <v>1024</v>
      </c>
      <c r="B178" s="1">
        <v>41547</v>
      </c>
      <c r="C178" t="s">
        <v>4649</v>
      </c>
      <c r="D178">
        <v>1</v>
      </c>
      <c r="E178" t="s">
        <v>4650</v>
      </c>
      <c r="F178" t="s">
        <v>1360</v>
      </c>
      <c r="G178" t="s">
        <v>1361</v>
      </c>
      <c r="H178" t="s">
        <v>925</v>
      </c>
      <c r="I178" s="2">
        <v>29512.799999999999</v>
      </c>
    </row>
    <row r="179" spans="1:9" x14ac:dyDescent="0.25">
      <c r="A179" t="s">
        <v>4496</v>
      </c>
      <c r="B179" s="1">
        <v>41536</v>
      </c>
      <c r="C179" t="s">
        <v>4497</v>
      </c>
      <c r="D179">
        <v>1</v>
      </c>
      <c r="E179" t="s">
        <v>4498</v>
      </c>
      <c r="F179" t="s">
        <v>1360</v>
      </c>
      <c r="G179" t="s">
        <v>1361</v>
      </c>
      <c r="H179" t="s">
        <v>4499</v>
      </c>
      <c r="I179" s="2">
        <v>30580.9</v>
      </c>
    </row>
    <row r="180" spans="1:9" x14ac:dyDescent="0.25">
      <c r="A180" t="s">
        <v>4478</v>
      </c>
      <c r="B180" s="1">
        <v>41535</v>
      </c>
      <c r="C180" t="s">
        <v>4479</v>
      </c>
      <c r="D180">
        <v>1</v>
      </c>
      <c r="E180" t="s">
        <v>4480</v>
      </c>
      <c r="F180" t="s">
        <v>1360</v>
      </c>
      <c r="G180" t="s">
        <v>1361</v>
      </c>
      <c r="H180" t="s">
        <v>4481</v>
      </c>
      <c r="I180" s="2">
        <v>28266.97</v>
      </c>
    </row>
    <row r="181" spans="1:9" x14ac:dyDescent="0.25">
      <c r="A181" t="s">
        <v>486</v>
      </c>
      <c r="B181" s="1">
        <v>41521</v>
      </c>
      <c r="C181" t="s">
        <v>4869</v>
      </c>
      <c r="D181">
        <v>2</v>
      </c>
      <c r="E181" t="s">
        <v>4870</v>
      </c>
      <c r="F181" t="s">
        <v>1779</v>
      </c>
      <c r="G181" t="s">
        <v>1401</v>
      </c>
      <c r="H181" t="s">
        <v>630</v>
      </c>
      <c r="I181">
        <v>280</v>
      </c>
    </row>
    <row r="182" spans="1:9" x14ac:dyDescent="0.25">
      <c r="A182" t="s">
        <v>665</v>
      </c>
      <c r="B182" s="1">
        <v>41535</v>
      </c>
      <c r="C182" t="s">
        <v>4973</v>
      </c>
      <c r="D182">
        <v>2</v>
      </c>
      <c r="E182" t="s">
        <v>4974</v>
      </c>
      <c r="F182" t="s">
        <v>1779</v>
      </c>
      <c r="G182" t="s">
        <v>1401</v>
      </c>
      <c r="H182" t="s">
        <v>630</v>
      </c>
      <c r="I182">
        <v>168</v>
      </c>
    </row>
    <row r="183" spans="1:9" x14ac:dyDescent="0.25">
      <c r="A183" t="s">
        <v>512</v>
      </c>
      <c r="B183" s="1">
        <v>41526</v>
      </c>
      <c r="C183" t="s">
        <v>4880</v>
      </c>
      <c r="D183">
        <v>1</v>
      </c>
      <c r="E183" t="s">
        <v>4881</v>
      </c>
      <c r="F183" t="s">
        <v>1779</v>
      </c>
      <c r="G183" t="s">
        <v>1401</v>
      </c>
      <c r="H183" t="s">
        <v>1923</v>
      </c>
      <c r="I183">
        <v>308.43</v>
      </c>
    </row>
    <row r="184" spans="1:9" x14ac:dyDescent="0.25">
      <c r="A184" t="s">
        <v>1721</v>
      </c>
      <c r="B184" s="1">
        <v>41547</v>
      </c>
      <c r="C184">
        <v>9078</v>
      </c>
      <c r="D184">
        <v>1</v>
      </c>
      <c r="E184" t="s">
        <v>4763</v>
      </c>
      <c r="F184" t="s">
        <v>1409</v>
      </c>
      <c r="G184" t="s">
        <v>3087</v>
      </c>
      <c r="H184" t="s">
        <v>997</v>
      </c>
      <c r="I184">
        <v>6.07</v>
      </c>
    </row>
    <row r="185" spans="1:9" x14ac:dyDescent="0.25">
      <c r="A185" t="s">
        <v>4396</v>
      </c>
      <c r="B185" s="1">
        <v>41519</v>
      </c>
      <c r="C185" t="s">
        <v>4397</v>
      </c>
      <c r="D185">
        <v>1</v>
      </c>
      <c r="E185" t="s">
        <v>4398</v>
      </c>
      <c r="F185" t="s">
        <v>1360</v>
      </c>
      <c r="G185" t="s">
        <v>1361</v>
      </c>
      <c r="H185" t="s">
        <v>4399</v>
      </c>
      <c r="I185" s="2">
        <v>52882.03</v>
      </c>
    </row>
    <row r="186" spans="1:9" x14ac:dyDescent="0.25">
      <c r="A186" t="s">
        <v>682</v>
      </c>
      <c r="B186" s="1">
        <v>41536</v>
      </c>
      <c r="C186" t="s">
        <v>4997</v>
      </c>
      <c r="D186">
        <v>1</v>
      </c>
      <c r="E186" t="s">
        <v>4998</v>
      </c>
      <c r="F186" t="s">
        <v>1789</v>
      </c>
      <c r="G186" t="s">
        <v>1401</v>
      </c>
      <c r="H186" t="s">
        <v>4999</v>
      </c>
      <c r="I186">
        <v>543.67999999999995</v>
      </c>
    </row>
    <row r="187" spans="1:9" x14ac:dyDescent="0.25">
      <c r="A187" t="s">
        <v>1283</v>
      </c>
      <c r="B187" s="1">
        <v>41540</v>
      </c>
      <c r="C187" t="s">
        <v>5009</v>
      </c>
      <c r="D187">
        <v>1</v>
      </c>
      <c r="E187" t="s">
        <v>5010</v>
      </c>
      <c r="F187" t="s">
        <v>1779</v>
      </c>
      <c r="G187" t="s">
        <v>1401</v>
      </c>
      <c r="H187" t="s">
        <v>514</v>
      </c>
      <c r="I187">
        <v>40.97</v>
      </c>
    </row>
    <row r="188" spans="1:9" x14ac:dyDescent="0.25">
      <c r="A188" t="s">
        <v>1659</v>
      </c>
      <c r="B188" s="1">
        <v>41547</v>
      </c>
      <c r="C188" t="s">
        <v>4688</v>
      </c>
      <c r="D188">
        <v>1</v>
      </c>
      <c r="E188" t="s">
        <v>4689</v>
      </c>
      <c r="F188" t="s">
        <v>1409</v>
      </c>
      <c r="G188" t="s">
        <v>3087</v>
      </c>
      <c r="H188" t="s">
        <v>340</v>
      </c>
      <c r="I188">
        <v>4.3600000000000003</v>
      </c>
    </row>
    <row r="189" spans="1:9" x14ac:dyDescent="0.25">
      <c r="A189" t="s">
        <v>4832</v>
      </c>
      <c r="B189" s="1">
        <v>41547</v>
      </c>
      <c r="C189" t="s">
        <v>4833</v>
      </c>
      <c r="D189">
        <v>1</v>
      </c>
      <c r="E189" t="s">
        <v>4834</v>
      </c>
      <c r="F189" t="s">
        <v>1409</v>
      </c>
      <c r="G189" t="s">
        <v>3087</v>
      </c>
      <c r="H189" t="s">
        <v>4835</v>
      </c>
      <c r="I189">
        <v>185.52</v>
      </c>
    </row>
    <row r="190" spans="1:9" x14ac:dyDescent="0.25">
      <c r="A190" t="s">
        <v>599</v>
      </c>
      <c r="B190" s="1">
        <v>41530</v>
      </c>
      <c r="C190" t="s">
        <v>4940</v>
      </c>
      <c r="D190">
        <v>2</v>
      </c>
      <c r="E190" t="s">
        <v>4941</v>
      </c>
      <c r="F190" t="s">
        <v>1789</v>
      </c>
      <c r="G190" t="s">
        <v>1401</v>
      </c>
      <c r="H190" t="s">
        <v>570</v>
      </c>
      <c r="I190" s="2">
        <v>4731.17</v>
      </c>
    </row>
    <row r="191" spans="1:9" x14ac:dyDescent="0.25">
      <c r="A191" t="s">
        <v>678</v>
      </c>
      <c r="B191" s="1">
        <v>41536</v>
      </c>
      <c r="C191" t="s">
        <v>4993</v>
      </c>
      <c r="D191">
        <v>2</v>
      </c>
      <c r="E191" t="s">
        <v>4994</v>
      </c>
      <c r="F191" t="s">
        <v>1789</v>
      </c>
      <c r="G191" t="s">
        <v>1401</v>
      </c>
      <c r="H191" t="s">
        <v>570</v>
      </c>
      <c r="I191">
        <v>352</v>
      </c>
    </row>
    <row r="192" spans="1:9" x14ac:dyDescent="0.25">
      <c r="A192" t="s">
        <v>680</v>
      </c>
      <c r="B192" s="1">
        <v>41536</v>
      </c>
      <c r="C192" t="s">
        <v>4995</v>
      </c>
      <c r="D192">
        <v>1</v>
      </c>
      <c r="E192" t="s">
        <v>4996</v>
      </c>
      <c r="F192" t="s">
        <v>1789</v>
      </c>
      <c r="G192" t="s">
        <v>1401</v>
      </c>
      <c r="H192" t="s">
        <v>570</v>
      </c>
      <c r="I192">
        <v>120</v>
      </c>
    </row>
    <row r="193" spans="1:9" x14ac:dyDescent="0.25">
      <c r="A193" t="s">
        <v>3997</v>
      </c>
      <c r="B193" s="1">
        <v>41544</v>
      </c>
      <c r="C193">
        <v>8977</v>
      </c>
      <c r="D193">
        <v>1</v>
      </c>
      <c r="E193" t="s">
        <v>4585</v>
      </c>
      <c r="F193" t="s">
        <v>1409</v>
      </c>
      <c r="G193" t="s">
        <v>3087</v>
      </c>
      <c r="H193" t="s">
        <v>4586</v>
      </c>
      <c r="I193">
        <v>94.35</v>
      </c>
    </row>
    <row r="194" spans="1:9" x14ac:dyDescent="0.25">
      <c r="A194" t="s">
        <v>1706</v>
      </c>
      <c r="B194" s="1">
        <v>41547</v>
      </c>
      <c r="C194">
        <v>9071</v>
      </c>
      <c r="D194">
        <v>1</v>
      </c>
      <c r="E194" t="s">
        <v>4755</v>
      </c>
      <c r="F194" t="s">
        <v>1409</v>
      </c>
      <c r="G194" t="s">
        <v>3087</v>
      </c>
      <c r="H194" t="s">
        <v>2734</v>
      </c>
      <c r="I194">
        <v>22.07</v>
      </c>
    </row>
    <row r="195" spans="1:9" x14ac:dyDescent="0.25">
      <c r="A195" t="s">
        <v>1698</v>
      </c>
      <c r="B195" s="1">
        <v>41547</v>
      </c>
      <c r="C195">
        <v>9067</v>
      </c>
      <c r="D195">
        <v>1</v>
      </c>
      <c r="E195" t="s">
        <v>4750</v>
      </c>
      <c r="F195" t="s">
        <v>1409</v>
      </c>
      <c r="G195" t="s">
        <v>3087</v>
      </c>
      <c r="H195" t="s">
        <v>4751</v>
      </c>
      <c r="I195">
        <v>28</v>
      </c>
    </row>
    <row r="196" spans="1:9" x14ac:dyDescent="0.25">
      <c r="A196" t="s">
        <v>4723</v>
      </c>
      <c r="B196" s="1">
        <v>41547</v>
      </c>
      <c r="C196">
        <v>9048</v>
      </c>
      <c r="D196">
        <v>1</v>
      </c>
      <c r="E196" t="s">
        <v>4724</v>
      </c>
      <c r="F196" t="s">
        <v>1409</v>
      </c>
      <c r="G196" t="s">
        <v>3087</v>
      </c>
      <c r="H196" t="s">
        <v>4725</v>
      </c>
      <c r="I196">
        <v>22.76</v>
      </c>
    </row>
    <row r="197" spans="1:9" x14ac:dyDescent="0.25">
      <c r="A197" t="s">
        <v>4735</v>
      </c>
      <c r="B197" s="1">
        <v>41547</v>
      </c>
      <c r="C197">
        <v>9055</v>
      </c>
      <c r="D197">
        <v>1</v>
      </c>
      <c r="E197" t="s">
        <v>4736</v>
      </c>
      <c r="F197" t="s">
        <v>1409</v>
      </c>
      <c r="G197" t="s">
        <v>3087</v>
      </c>
      <c r="H197" t="s">
        <v>4737</v>
      </c>
      <c r="I197">
        <v>22.62</v>
      </c>
    </row>
    <row r="198" spans="1:9" x14ac:dyDescent="0.25">
      <c r="A198" t="s">
        <v>481</v>
      </c>
      <c r="B198" s="1">
        <v>41519</v>
      </c>
      <c r="C198" t="s">
        <v>4865</v>
      </c>
      <c r="D198">
        <v>1</v>
      </c>
      <c r="E198" t="s">
        <v>4866</v>
      </c>
      <c r="F198" t="s">
        <v>1779</v>
      </c>
      <c r="G198" t="s">
        <v>1401</v>
      </c>
      <c r="H198" t="s">
        <v>700</v>
      </c>
      <c r="I198" s="2">
        <v>5255.48</v>
      </c>
    </row>
    <row r="199" spans="1:9" x14ac:dyDescent="0.25">
      <c r="A199" t="s">
        <v>2328</v>
      </c>
      <c r="B199" s="1">
        <v>41542</v>
      </c>
      <c r="C199" t="s">
        <v>5043</v>
      </c>
      <c r="D199">
        <v>1</v>
      </c>
      <c r="E199" t="s">
        <v>5044</v>
      </c>
      <c r="F199" t="s">
        <v>1789</v>
      </c>
      <c r="G199" t="s">
        <v>1401</v>
      </c>
      <c r="H199" t="s">
        <v>1907</v>
      </c>
      <c r="I199" s="2">
        <v>2522.8000000000002</v>
      </c>
    </row>
    <row r="200" spans="1:9" x14ac:dyDescent="0.25">
      <c r="A200" t="s">
        <v>4740</v>
      </c>
      <c r="B200" s="1">
        <v>41547</v>
      </c>
      <c r="C200">
        <v>9057</v>
      </c>
      <c r="D200">
        <v>1</v>
      </c>
      <c r="E200" t="s">
        <v>4741</v>
      </c>
      <c r="F200" t="s">
        <v>1409</v>
      </c>
      <c r="G200" t="s">
        <v>3087</v>
      </c>
      <c r="H200" t="s">
        <v>4742</v>
      </c>
      <c r="I200">
        <v>48</v>
      </c>
    </row>
    <row r="201" spans="1:9" x14ac:dyDescent="0.25">
      <c r="A201" t="s">
        <v>4732</v>
      </c>
      <c r="B201" s="1">
        <v>41547</v>
      </c>
      <c r="C201">
        <v>9053</v>
      </c>
      <c r="D201">
        <v>1</v>
      </c>
      <c r="E201" t="s">
        <v>4733</v>
      </c>
      <c r="F201" t="s">
        <v>1409</v>
      </c>
      <c r="G201" t="s">
        <v>3087</v>
      </c>
      <c r="H201" t="s">
        <v>4734</v>
      </c>
      <c r="I201">
        <v>32.28</v>
      </c>
    </row>
    <row r="202" spans="1:9" x14ac:dyDescent="0.25">
      <c r="A202" t="s">
        <v>1690</v>
      </c>
      <c r="B202" s="1">
        <v>41547</v>
      </c>
      <c r="C202">
        <v>9056</v>
      </c>
      <c r="D202">
        <v>1</v>
      </c>
      <c r="E202" t="s">
        <v>4738</v>
      </c>
      <c r="F202" t="s">
        <v>1409</v>
      </c>
      <c r="G202" t="s">
        <v>3087</v>
      </c>
      <c r="H202" t="s">
        <v>4739</v>
      </c>
      <c r="I202">
        <v>26.78</v>
      </c>
    </row>
    <row r="203" spans="1:9" x14ac:dyDescent="0.25">
      <c r="A203" t="s">
        <v>4726</v>
      </c>
      <c r="B203" s="1">
        <v>41547</v>
      </c>
      <c r="C203">
        <v>9049</v>
      </c>
      <c r="D203">
        <v>1</v>
      </c>
      <c r="E203" t="s">
        <v>4727</v>
      </c>
      <c r="F203" t="s">
        <v>1409</v>
      </c>
      <c r="G203" t="s">
        <v>3087</v>
      </c>
      <c r="H203" t="s">
        <v>4728</v>
      </c>
      <c r="I203">
        <v>26.74</v>
      </c>
    </row>
    <row r="204" spans="1:9" x14ac:dyDescent="0.25">
      <c r="A204" t="s">
        <v>542</v>
      </c>
      <c r="B204" s="1">
        <v>41527</v>
      </c>
      <c r="C204" t="s">
        <v>4892</v>
      </c>
      <c r="D204">
        <v>1</v>
      </c>
      <c r="E204" t="s">
        <v>4893</v>
      </c>
      <c r="F204" t="s">
        <v>1789</v>
      </c>
      <c r="G204" t="s">
        <v>1401</v>
      </c>
      <c r="H204" t="s">
        <v>550</v>
      </c>
      <c r="I204">
        <v>303.58999999999997</v>
      </c>
    </row>
    <row r="205" spans="1:9" x14ac:dyDescent="0.25">
      <c r="A205" t="s">
        <v>732</v>
      </c>
      <c r="B205" s="1">
        <v>41547</v>
      </c>
      <c r="C205" t="s">
        <v>5059</v>
      </c>
      <c r="D205">
        <v>1</v>
      </c>
      <c r="E205" t="s">
        <v>5060</v>
      </c>
      <c r="F205" t="s">
        <v>1779</v>
      </c>
      <c r="G205" t="s">
        <v>1401</v>
      </c>
      <c r="H205" t="s">
        <v>478</v>
      </c>
      <c r="I205" s="2">
        <v>1031.2</v>
      </c>
    </row>
    <row r="206" spans="1:9" x14ac:dyDescent="0.25">
      <c r="A206" t="s">
        <v>734</v>
      </c>
      <c r="B206" s="1">
        <v>41547</v>
      </c>
      <c r="C206" t="s">
        <v>5061</v>
      </c>
      <c r="D206">
        <v>1</v>
      </c>
      <c r="E206" t="s">
        <v>5062</v>
      </c>
      <c r="F206" t="s">
        <v>1779</v>
      </c>
      <c r="G206" t="s">
        <v>1401</v>
      </c>
      <c r="H206" t="s">
        <v>478</v>
      </c>
      <c r="I206" s="2">
        <v>2220.02</v>
      </c>
    </row>
    <row r="207" spans="1:9" x14ac:dyDescent="0.25">
      <c r="A207" t="s">
        <v>2081</v>
      </c>
      <c r="B207" s="1">
        <v>41544</v>
      </c>
      <c r="C207">
        <v>8982</v>
      </c>
      <c r="D207">
        <v>1</v>
      </c>
      <c r="E207" t="s">
        <v>4594</v>
      </c>
      <c r="F207" t="s">
        <v>1409</v>
      </c>
      <c r="G207" t="s">
        <v>3087</v>
      </c>
      <c r="H207" t="s">
        <v>992</v>
      </c>
      <c r="I207">
        <v>32.479999999999997</v>
      </c>
    </row>
    <row r="208" spans="1:9" x14ac:dyDescent="0.25">
      <c r="A208" t="s">
        <v>3275</v>
      </c>
      <c r="B208" s="1">
        <v>41547</v>
      </c>
      <c r="C208">
        <v>9091</v>
      </c>
      <c r="D208">
        <v>1</v>
      </c>
      <c r="E208" t="s">
        <v>4774</v>
      </c>
      <c r="F208" t="s">
        <v>1409</v>
      </c>
      <c r="G208" t="s">
        <v>3087</v>
      </c>
      <c r="H208" t="s">
        <v>992</v>
      </c>
      <c r="I208">
        <v>7.86</v>
      </c>
    </row>
    <row r="209" spans="1:10" x14ac:dyDescent="0.25">
      <c r="A209" t="s">
        <v>4101</v>
      </c>
      <c r="B209" s="1">
        <v>41547</v>
      </c>
      <c r="C209">
        <v>9092</v>
      </c>
      <c r="D209">
        <v>1</v>
      </c>
      <c r="E209" t="s">
        <v>4775</v>
      </c>
      <c r="F209" t="s">
        <v>1409</v>
      </c>
      <c r="G209" t="s">
        <v>3087</v>
      </c>
      <c r="H209" t="s">
        <v>992</v>
      </c>
      <c r="I209">
        <v>19.309999999999999</v>
      </c>
    </row>
    <row r="210" spans="1:10" x14ac:dyDescent="0.25">
      <c r="A210" t="s">
        <v>1747</v>
      </c>
      <c r="B210" s="1">
        <v>41547</v>
      </c>
      <c r="C210">
        <v>9094</v>
      </c>
      <c r="D210">
        <v>1</v>
      </c>
      <c r="E210" t="s">
        <v>4778</v>
      </c>
      <c r="F210" t="s">
        <v>1409</v>
      </c>
      <c r="G210" t="s">
        <v>3087</v>
      </c>
      <c r="H210" t="s">
        <v>992</v>
      </c>
      <c r="I210">
        <v>18.829999999999998</v>
      </c>
    </row>
    <row r="211" spans="1:10" x14ac:dyDescent="0.25">
      <c r="A211" t="s">
        <v>4720</v>
      </c>
      <c r="B211" s="1">
        <v>41547</v>
      </c>
      <c r="C211">
        <v>9043</v>
      </c>
      <c r="D211">
        <v>1</v>
      </c>
      <c r="E211" t="s">
        <v>4721</v>
      </c>
      <c r="F211" t="s">
        <v>1409</v>
      </c>
      <c r="G211" t="s">
        <v>3087</v>
      </c>
      <c r="H211" t="s">
        <v>332</v>
      </c>
      <c r="I211">
        <v>55.17</v>
      </c>
    </row>
    <row r="212" spans="1:10" x14ac:dyDescent="0.25">
      <c r="A212" t="s">
        <v>4578</v>
      </c>
      <c r="B212" s="1">
        <v>41544</v>
      </c>
      <c r="C212">
        <v>8971</v>
      </c>
      <c r="D212">
        <v>1</v>
      </c>
      <c r="E212" t="s">
        <v>4579</v>
      </c>
      <c r="F212" t="s">
        <v>1409</v>
      </c>
      <c r="G212" t="s">
        <v>3087</v>
      </c>
      <c r="H212" t="s">
        <v>4580</v>
      </c>
      <c r="I212">
        <v>55.17</v>
      </c>
    </row>
    <row r="213" spans="1:10" x14ac:dyDescent="0.25">
      <c r="A213" t="s">
        <v>193</v>
      </c>
      <c r="B213" s="1">
        <v>41543</v>
      </c>
      <c r="C213" t="s">
        <v>4556</v>
      </c>
      <c r="D213">
        <v>1</v>
      </c>
      <c r="E213" t="s">
        <v>4557</v>
      </c>
      <c r="F213" t="s">
        <v>1360</v>
      </c>
      <c r="G213" t="s">
        <v>1361</v>
      </c>
      <c r="H213" t="s">
        <v>4558</v>
      </c>
      <c r="I213" s="2">
        <v>46228.4</v>
      </c>
    </row>
    <row r="214" spans="1:10" x14ac:dyDescent="0.25">
      <c r="A214" t="s">
        <v>4400</v>
      </c>
      <c r="B214" s="1">
        <v>41520</v>
      </c>
      <c r="C214" t="s">
        <v>2419</v>
      </c>
      <c r="D214">
        <v>1</v>
      </c>
      <c r="E214" t="s">
        <v>4401</v>
      </c>
      <c r="F214" t="s">
        <v>1383</v>
      </c>
      <c r="G214" t="s">
        <v>1361</v>
      </c>
      <c r="H214" t="s">
        <v>2</v>
      </c>
      <c r="J214" s="2">
        <v>49269</v>
      </c>
    </row>
    <row r="215" spans="1:10" x14ac:dyDescent="0.25">
      <c r="A215" t="s">
        <v>1385</v>
      </c>
      <c r="B215" s="1">
        <v>41520</v>
      </c>
      <c r="C215" t="s">
        <v>4402</v>
      </c>
      <c r="D215">
        <v>1</v>
      </c>
      <c r="E215" t="s">
        <v>4403</v>
      </c>
      <c r="F215" t="s">
        <v>1360</v>
      </c>
      <c r="G215" t="s">
        <v>1361</v>
      </c>
      <c r="H215" t="s">
        <v>2</v>
      </c>
      <c r="I215" s="2">
        <v>49469.53</v>
      </c>
    </row>
    <row r="216" spans="1:10" x14ac:dyDescent="0.25">
      <c r="A216" t="s">
        <v>4410</v>
      </c>
      <c r="B216" s="1">
        <v>41523</v>
      </c>
      <c r="C216" t="s">
        <v>4411</v>
      </c>
      <c r="D216">
        <v>1</v>
      </c>
      <c r="E216" t="s">
        <v>4412</v>
      </c>
      <c r="F216" t="s">
        <v>1360</v>
      </c>
      <c r="G216" t="s">
        <v>1361</v>
      </c>
      <c r="H216" t="s">
        <v>2</v>
      </c>
      <c r="I216" s="2">
        <v>41449.620000000003</v>
      </c>
    </row>
    <row r="217" spans="1:10" x14ac:dyDescent="0.25">
      <c r="A217" t="s">
        <v>4413</v>
      </c>
      <c r="B217" s="1">
        <v>41523</v>
      </c>
      <c r="C217" t="s">
        <v>4409</v>
      </c>
      <c r="D217">
        <v>1</v>
      </c>
      <c r="E217" t="s">
        <v>4414</v>
      </c>
      <c r="F217" t="s">
        <v>1360</v>
      </c>
      <c r="G217" t="s">
        <v>1361</v>
      </c>
      <c r="H217" t="s">
        <v>2</v>
      </c>
      <c r="I217" s="2">
        <v>41449.620000000003</v>
      </c>
    </row>
    <row r="218" spans="1:10" x14ac:dyDescent="0.25">
      <c r="A218" t="s">
        <v>4415</v>
      </c>
      <c r="B218" s="1">
        <v>41523</v>
      </c>
      <c r="C218" t="s">
        <v>4416</v>
      </c>
      <c r="D218">
        <v>1</v>
      </c>
      <c r="E218" t="s">
        <v>4417</v>
      </c>
      <c r="F218" t="s">
        <v>1360</v>
      </c>
      <c r="G218" t="s">
        <v>1361</v>
      </c>
      <c r="H218" t="s">
        <v>2</v>
      </c>
      <c r="I218" s="2">
        <v>41449.620000000003</v>
      </c>
    </row>
    <row r="219" spans="1:10" x14ac:dyDescent="0.25">
      <c r="A219" t="s">
        <v>4418</v>
      </c>
      <c r="B219" s="1">
        <v>41523</v>
      </c>
      <c r="C219" t="s">
        <v>4419</v>
      </c>
      <c r="D219">
        <v>1</v>
      </c>
      <c r="E219" t="s">
        <v>4420</v>
      </c>
      <c r="F219" t="s">
        <v>1360</v>
      </c>
      <c r="G219" t="s">
        <v>1361</v>
      </c>
      <c r="H219" t="s">
        <v>2</v>
      </c>
      <c r="I219" s="2">
        <v>44419.93</v>
      </c>
    </row>
    <row r="220" spans="1:10" x14ac:dyDescent="0.25">
      <c r="A220" t="s">
        <v>4432</v>
      </c>
      <c r="B220" s="1">
        <v>41527</v>
      </c>
      <c r="C220" t="s">
        <v>3934</v>
      </c>
      <c r="D220">
        <v>1</v>
      </c>
      <c r="E220" t="s">
        <v>4433</v>
      </c>
      <c r="F220" t="s">
        <v>1383</v>
      </c>
      <c r="G220" t="s">
        <v>1361</v>
      </c>
      <c r="H220" t="s">
        <v>2</v>
      </c>
      <c r="J220" s="2">
        <v>50309.06</v>
      </c>
    </row>
    <row r="221" spans="1:10" x14ac:dyDescent="0.25">
      <c r="A221" t="s">
        <v>4434</v>
      </c>
      <c r="B221" s="1">
        <v>41527</v>
      </c>
      <c r="C221" t="s">
        <v>3832</v>
      </c>
      <c r="D221">
        <v>1</v>
      </c>
      <c r="E221" t="s">
        <v>4435</v>
      </c>
      <c r="F221" t="s">
        <v>1383</v>
      </c>
      <c r="G221" t="s">
        <v>1361</v>
      </c>
      <c r="H221" t="s">
        <v>2</v>
      </c>
      <c r="J221" s="2">
        <v>25808.33</v>
      </c>
    </row>
    <row r="222" spans="1:10" x14ac:dyDescent="0.25">
      <c r="A222" t="s">
        <v>4438</v>
      </c>
      <c r="B222" s="1">
        <v>41528</v>
      </c>
      <c r="C222" t="s">
        <v>4439</v>
      </c>
      <c r="D222">
        <v>1</v>
      </c>
      <c r="E222" t="s">
        <v>4440</v>
      </c>
      <c r="F222" t="s">
        <v>1360</v>
      </c>
      <c r="G222" t="s">
        <v>1361</v>
      </c>
      <c r="H222" t="s">
        <v>2</v>
      </c>
      <c r="I222" s="2">
        <v>26900.74</v>
      </c>
    </row>
    <row r="223" spans="1:10" x14ac:dyDescent="0.25">
      <c r="A223" t="s">
        <v>4443</v>
      </c>
      <c r="B223" s="1">
        <v>41530</v>
      </c>
      <c r="C223" t="s">
        <v>4444</v>
      </c>
      <c r="D223">
        <v>1</v>
      </c>
      <c r="E223" t="s">
        <v>4445</v>
      </c>
      <c r="F223" t="s">
        <v>1360</v>
      </c>
      <c r="G223" t="s">
        <v>1361</v>
      </c>
      <c r="H223" t="s">
        <v>2</v>
      </c>
      <c r="I223" s="2">
        <v>27000.05</v>
      </c>
    </row>
    <row r="224" spans="1:10" x14ac:dyDescent="0.25">
      <c r="A224" t="s">
        <v>845</v>
      </c>
      <c r="B224" s="1">
        <v>41531</v>
      </c>
      <c r="C224" t="s">
        <v>4451</v>
      </c>
      <c r="D224">
        <v>1</v>
      </c>
      <c r="E224" t="s">
        <v>4452</v>
      </c>
      <c r="F224" t="s">
        <v>1360</v>
      </c>
      <c r="G224" t="s">
        <v>1361</v>
      </c>
      <c r="H224" t="s">
        <v>2</v>
      </c>
      <c r="I224" s="2">
        <v>33613.589999999997</v>
      </c>
    </row>
    <row r="225" spans="1:10" x14ac:dyDescent="0.25">
      <c r="A225" t="s">
        <v>3076</v>
      </c>
      <c r="B225" s="1">
        <v>41534</v>
      </c>
      <c r="C225" t="s">
        <v>3944</v>
      </c>
      <c r="D225">
        <v>1</v>
      </c>
      <c r="E225" t="s">
        <v>4453</v>
      </c>
      <c r="F225" t="s">
        <v>1383</v>
      </c>
      <c r="G225" t="s">
        <v>1361</v>
      </c>
      <c r="H225" t="s">
        <v>2</v>
      </c>
      <c r="J225" s="2">
        <v>28896.42</v>
      </c>
    </row>
    <row r="226" spans="1:10" x14ac:dyDescent="0.25">
      <c r="A226" t="s">
        <v>4457</v>
      </c>
      <c r="B226" s="1">
        <v>41534</v>
      </c>
      <c r="C226" t="s">
        <v>4458</v>
      </c>
      <c r="D226">
        <v>1</v>
      </c>
      <c r="E226" t="s">
        <v>4459</v>
      </c>
      <c r="F226" t="s">
        <v>1360</v>
      </c>
      <c r="G226" t="s">
        <v>1361</v>
      </c>
      <c r="H226" t="s">
        <v>2</v>
      </c>
      <c r="I226" s="2">
        <v>32393.9</v>
      </c>
    </row>
    <row r="227" spans="1:10" x14ac:dyDescent="0.25">
      <c r="A227" t="s">
        <v>2468</v>
      </c>
      <c r="B227" s="1">
        <v>41534</v>
      </c>
      <c r="C227" t="s">
        <v>4460</v>
      </c>
      <c r="D227">
        <v>1</v>
      </c>
      <c r="E227" t="s">
        <v>4461</v>
      </c>
      <c r="F227" t="s">
        <v>1360</v>
      </c>
      <c r="G227" t="s">
        <v>1361</v>
      </c>
      <c r="H227" t="s">
        <v>2</v>
      </c>
      <c r="I227" s="2">
        <v>32393.9</v>
      </c>
    </row>
    <row r="228" spans="1:10" x14ac:dyDescent="0.25">
      <c r="A228" t="s">
        <v>2472</v>
      </c>
      <c r="B228" s="1">
        <v>41534</v>
      </c>
      <c r="C228" t="s">
        <v>4462</v>
      </c>
      <c r="D228">
        <v>1</v>
      </c>
      <c r="E228" t="s">
        <v>4463</v>
      </c>
      <c r="F228" t="s">
        <v>1360</v>
      </c>
      <c r="G228" t="s">
        <v>1361</v>
      </c>
      <c r="H228" t="s">
        <v>2</v>
      </c>
      <c r="I228" s="2">
        <v>32393.9</v>
      </c>
    </row>
    <row r="229" spans="1:10" x14ac:dyDescent="0.25">
      <c r="A229" t="s">
        <v>4469</v>
      </c>
      <c r="B229" s="1">
        <v>41535</v>
      </c>
      <c r="C229" t="s">
        <v>4470</v>
      </c>
      <c r="D229">
        <v>1</v>
      </c>
      <c r="E229" t="s">
        <v>4471</v>
      </c>
      <c r="F229" t="s">
        <v>1360</v>
      </c>
      <c r="G229" t="s">
        <v>1361</v>
      </c>
      <c r="H229" t="s">
        <v>2</v>
      </c>
      <c r="I229" s="2">
        <v>28663.05</v>
      </c>
    </row>
    <row r="230" spans="1:10" x14ac:dyDescent="0.25">
      <c r="A230" t="s">
        <v>4473</v>
      </c>
      <c r="B230" s="1">
        <v>41535</v>
      </c>
      <c r="C230" t="s">
        <v>4474</v>
      </c>
      <c r="D230">
        <v>1</v>
      </c>
      <c r="E230" t="s">
        <v>4475</v>
      </c>
      <c r="F230" t="s">
        <v>1360</v>
      </c>
      <c r="G230" t="s">
        <v>1361</v>
      </c>
      <c r="H230" t="s">
        <v>2</v>
      </c>
      <c r="I230" s="2">
        <v>33613.589999999997</v>
      </c>
    </row>
    <row r="231" spans="1:10" x14ac:dyDescent="0.25">
      <c r="A231" t="s">
        <v>80</v>
      </c>
      <c r="B231" s="1">
        <v>41535</v>
      </c>
      <c r="C231" t="s">
        <v>4476</v>
      </c>
      <c r="D231">
        <v>1</v>
      </c>
      <c r="E231" t="s">
        <v>4477</v>
      </c>
      <c r="F231" t="s">
        <v>1360</v>
      </c>
      <c r="G231" t="s">
        <v>1361</v>
      </c>
      <c r="H231" t="s">
        <v>2</v>
      </c>
      <c r="I231" s="2">
        <v>37352.699999999997</v>
      </c>
    </row>
    <row r="232" spans="1:10" x14ac:dyDescent="0.25">
      <c r="A232" t="s">
        <v>4485</v>
      </c>
      <c r="B232" s="1">
        <v>41536</v>
      </c>
      <c r="C232" t="s">
        <v>4041</v>
      </c>
      <c r="D232">
        <v>1</v>
      </c>
      <c r="E232" t="s">
        <v>4486</v>
      </c>
      <c r="F232" t="s">
        <v>1383</v>
      </c>
      <c r="G232" t="s">
        <v>1361</v>
      </c>
      <c r="H232" t="s">
        <v>2</v>
      </c>
      <c r="J232" s="2">
        <v>34039.57</v>
      </c>
    </row>
    <row r="233" spans="1:10" x14ac:dyDescent="0.25">
      <c r="A233" t="s">
        <v>4487</v>
      </c>
      <c r="B233" s="1">
        <v>41536</v>
      </c>
      <c r="C233" t="s">
        <v>4488</v>
      </c>
      <c r="D233">
        <v>1</v>
      </c>
      <c r="E233" t="s">
        <v>4489</v>
      </c>
      <c r="F233" t="s">
        <v>1360</v>
      </c>
      <c r="G233" t="s">
        <v>1361</v>
      </c>
      <c r="H233" t="s">
        <v>2</v>
      </c>
      <c r="I233" s="2">
        <v>32393.9</v>
      </c>
    </row>
    <row r="234" spans="1:10" x14ac:dyDescent="0.25">
      <c r="A234" t="s">
        <v>4490</v>
      </c>
      <c r="B234" s="1">
        <v>41536</v>
      </c>
      <c r="C234" t="s">
        <v>4491</v>
      </c>
      <c r="D234">
        <v>1</v>
      </c>
      <c r="E234" t="s">
        <v>4492</v>
      </c>
      <c r="F234" t="s">
        <v>1360</v>
      </c>
      <c r="G234" t="s">
        <v>1361</v>
      </c>
      <c r="H234" t="s">
        <v>2</v>
      </c>
      <c r="I234" s="2">
        <v>32393.9</v>
      </c>
    </row>
    <row r="235" spans="1:10" x14ac:dyDescent="0.25">
      <c r="A235" t="s">
        <v>4493</v>
      </c>
      <c r="B235" s="1">
        <v>41536</v>
      </c>
      <c r="C235" t="s">
        <v>4494</v>
      </c>
      <c r="D235">
        <v>1</v>
      </c>
      <c r="E235" t="s">
        <v>4495</v>
      </c>
      <c r="F235" t="s">
        <v>1360</v>
      </c>
      <c r="G235" t="s">
        <v>1361</v>
      </c>
      <c r="H235" t="s">
        <v>2</v>
      </c>
      <c r="I235" s="2">
        <v>49469.53</v>
      </c>
    </row>
    <row r="236" spans="1:10" x14ac:dyDescent="0.25">
      <c r="A236" t="s">
        <v>119</v>
      </c>
      <c r="B236" s="1">
        <v>41537</v>
      </c>
      <c r="C236" t="s">
        <v>4032</v>
      </c>
      <c r="D236">
        <v>1</v>
      </c>
      <c r="E236" t="s">
        <v>4501</v>
      </c>
      <c r="F236" t="s">
        <v>1383</v>
      </c>
      <c r="G236" t="s">
        <v>1361</v>
      </c>
      <c r="H236" t="s">
        <v>2</v>
      </c>
      <c r="J236" s="2">
        <v>34039.57</v>
      </c>
    </row>
    <row r="237" spans="1:10" x14ac:dyDescent="0.25">
      <c r="A237" t="s">
        <v>4505</v>
      </c>
      <c r="B237" s="1">
        <v>41537</v>
      </c>
      <c r="C237" t="s">
        <v>4494</v>
      </c>
      <c r="D237">
        <v>1</v>
      </c>
      <c r="E237" t="s">
        <v>4506</v>
      </c>
      <c r="F237" t="s">
        <v>1383</v>
      </c>
      <c r="G237" t="s">
        <v>1361</v>
      </c>
      <c r="H237" t="s">
        <v>2</v>
      </c>
      <c r="J237" s="2">
        <v>49469.53</v>
      </c>
    </row>
    <row r="238" spans="1:10" x14ac:dyDescent="0.25">
      <c r="A238" t="s">
        <v>126</v>
      </c>
      <c r="B238" s="1">
        <v>41537</v>
      </c>
      <c r="C238" t="s">
        <v>4470</v>
      </c>
      <c r="D238">
        <v>1</v>
      </c>
      <c r="E238" t="s">
        <v>4507</v>
      </c>
      <c r="F238" t="s">
        <v>1383</v>
      </c>
      <c r="G238" t="s">
        <v>1361</v>
      </c>
      <c r="H238" t="s">
        <v>2</v>
      </c>
      <c r="J238" s="2">
        <v>28663.05</v>
      </c>
    </row>
    <row r="239" spans="1:10" x14ac:dyDescent="0.25">
      <c r="A239" t="s">
        <v>1487</v>
      </c>
      <c r="B239" s="1">
        <v>41537</v>
      </c>
      <c r="C239" t="s">
        <v>4470</v>
      </c>
      <c r="D239">
        <v>1</v>
      </c>
      <c r="E239" t="s">
        <v>4508</v>
      </c>
      <c r="F239" t="s">
        <v>1360</v>
      </c>
      <c r="G239" t="s">
        <v>1361</v>
      </c>
      <c r="H239" t="s">
        <v>2</v>
      </c>
      <c r="I239" s="2">
        <v>37310.47</v>
      </c>
    </row>
    <row r="240" spans="1:10" x14ac:dyDescent="0.25">
      <c r="A240" t="s">
        <v>898</v>
      </c>
      <c r="B240" s="1">
        <v>41538</v>
      </c>
      <c r="C240" t="s">
        <v>4472</v>
      </c>
      <c r="D240">
        <v>1</v>
      </c>
      <c r="E240" t="s">
        <v>4512</v>
      </c>
      <c r="F240" t="s">
        <v>1360</v>
      </c>
      <c r="G240" t="s">
        <v>1361</v>
      </c>
      <c r="H240" t="s">
        <v>2</v>
      </c>
      <c r="I240" s="2">
        <v>33571.360000000001</v>
      </c>
    </row>
    <row r="241" spans="1:9" x14ac:dyDescent="0.25">
      <c r="A241" t="s">
        <v>4516</v>
      </c>
      <c r="B241" s="1">
        <v>41538</v>
      </c>
      <c r="C241" t="s">
        <v>4517</v>
      </c>
      <c r="D241">
        <v>1</v>
      </c>
      <c r="E241" t="s">
        <v>4518</v>
      </c>
      <c r="F241" t="s">
        <v>1360</v>
      </c>
      <c r="G241" t="s">
        <v>1361</v>
      </c>
      <c r="H241" t="s">
        <v>2</v>
      </c>
      <c r="I241" s="2">
        <v>41449.620000000003</v>
      </c>
    </row>
    <row r="242" spans="1:9" x14ac:dyDescent="0.25">
      <c r="A242" t="s">
        <v>4519</v>
      </c>
      <c r="B242" s="1">
        <v>41538</v>
      </c>
      <c r="C242" t="s">
        <v>4520</v>
      </c>
      <c r="D242">
        <v>1</v>
      </c>
      <c r="E242" t="s">
        <v>4521</v>
      </c>
      <c r="F242" t="s">
        <v>1360</v>
      </c>
      <c r="G242" t="s">
        <v>1361</v>
      </c>
      <c r="H242" t="s">
        <v>2</v>
      </c>
      <c r="I242" s="2">
        <v>44419.93</v>
      </c>
    </row>
    <row r="243" spans="1:9" x14ac:dyDescent="0.25">
      <c r="A243" t="s">
        <v>4522</v>
      </c>
      <c r="B243" s="1">
        <v>41538</v>
      </c>
      <c r="C243" t="s">
        <v>4523</v>
      </c>
      <c r="D243">
        <v>1</v>
      </c>
      <c r="E243" t="s">
        <v>4524</v>
      </c>
      <c r="F243" t="s">
        <v>1360</v>
      </c>
      <c r="G243" t="s">
        <v>1361</v>
      </c>
      <c r="H243" t="s">
        <v>2</v>
      </c>
      <c r="I243" s="2">
        <v>44419.93</v>
      </c>
    </row>
    <row r="244" spans="1:9" x14ac:dyDescent="0.25">
      <c r="A244" t="s">
        <v>4525</v>
      </c>
      <c r="B244" s="1">
        <v>41538</v>
      </c>
      <c r="C244" t="s">
        <v>4526</v>
      </c>
      <c r="D244">
        <v>1</v>
      </c>
      <c r="E244" t="s">
        <v>4527</v>
      </c>
      <c r="F244" t="s">
        <v>1360</v>
      </c>
      <c r="G244" t="s">
        <v>1361</v>
      </c>
      <c r="H244" t="s">
        <v>2</v>
      </c>
      <c r="I244" s="2">
        <v>33571.339999999997</v>
      </c>
    </row>
    <row r="245" spans="1:9" x14ac:dyDescent="0.25">
      <c r="A245" t="s">
        <v>4528</v>
      </c>
      <c r="B245" s="1">
        <v>41538</v>
      </c>
      <c r="C245" t="s">
        <v>4529</v>
      </c>
      <c r="D245">
        <v>1</v>
      </c>
      <c r="E245" t="s">
        <v>4530</v>
      </c>
      <c r="F245" t="s">
        <v>1360</v>
      </c>
      <c r="G245" t="s">
        <v>1361</v>
      </c>
      <c r="H245" t="s">
        <v>2</v>
      </c>
      <c r="I245" s="2">
        <v>41449.620000000003</v>
      </c>
    </row>
    <row r="246" spans="1:9" x14ac:dyDescent="0.25">
      <c r="A246" t="s">
        <v>2054</v>
      </c>
      <c r="B246" s="1">
        <v>41538</v>
      </c>
      <c r="C246" t="s">
        <v>4531</v>
      </c>
      <c r="D246">
        <v>1</v>
      </c>
      <c r="E246" t="s">
        <v>4532</v>
      </c>
      <c r="F246" t="s">
        <v>1360</v>
      </c>
      <c r="G246" t="s">
        <v>1361</v>
      </c>
      <c r="H246" t="s">
        <v>2</v>
      </c>
      <c r="I246" s="2">
        <v>41449.620000000003</v>
      </c>
    </row>
    <row r="247" spans="1:9" x14ac:dyDescent="0.25">
      <c r="A247" t="s">
        <v>4533</v>
      </c>
      <c r="B247" s="1">
        <v>41538</v>
      </c>
      <c r="C247" t="s">
        <v>4534</v>
      </c>
      <c r="D247">
        <v>1</v>
      </c>
      <c r="E247" t="s">
        <v>4535</v>
      </c>
      <c r="F247" t="s">
        <v>1360</v>
      </c>
      <c r="G247" t="s">
        <v>1361</v>
      </c>
      <c r="H247" t="s">
        <v>2</v>
      </c>
      <c r="I247" s="2">
        <v>41449.620000000003</v>
      </c>
    </row>
    <row r="248" spans="1:9" x14ac:dyDescent="0.25">
      <c r="A248" t="s">
        <v>140</v>
      </c>
      <c r="B248" s="1">
        <v>41538</v>
      </c>
      <c r="C248" t="s">
        <v>4536</v>
      </c>
      <c r="D248">
        <v>1</v>
      </c>
      <c r="E248" t="s">
        <v>4537</v>
      </c>
      <c r="F248" t="s">
        <v>1360</v>
      </c>
      <c r="G248" t="s">
        <v>1361</v>
      </c>
      <c r="H248" t="s">
        <v>2</v>
      </c>
      <c r="I248" s="2">
        <v>44419.93</v>
      </c>
    </row>
    <row r="249" spans="1:9" x14ac:dyDescent="0.25">
      <c r="A249" t="s">
        <v>4538</v>
      </c>
      <c r="B249" s="1">
        <v>41538</v>
      </c>
      <c r="C249" t="s">
        <v>4539</v>
      </c>
      <c r="D249">
        <v>1</v>
      </c>
      <c r="E249" t="s">
        <v>4540</v>
      </c>
      <c r="F249" t="s">
        <v>1360</v>
      </c>
      <c r="G249" t="s">
        <v>1361</v>
      </c>
      <c r="H249" t="s">
        <v>2</v>
      </c>
      <c r="I249" s="2">
        <v>44419.93</v>
      </c>
    </row>
    <row r="250" spans="1:9" x14ac:dyDescent="0.25">
      <c r="A250" t="s">
        <v>4541</v>
      </c>
      <c r="B250" s="1">
        <v>41538</v>
      </c>
      <c r="C250" t="s">
        <v>4542</v>
      </c>
      <c r="D250">
        <v>1</v>
      </c>
      <c r="E250" t="s">
        <v>4543</v>
      </c>
      <c r="F250" t="s">
        <v>1360</v>
      </c>
      <c r="G250" t="s">
        <v>1361</v>
      </c>
      <c r="H250" t="s">
        <v>2</v>
      </c>
      <c r="I250" s="2">
        <v>44419.93</v>
      </c>
    </row>
    <row r="251" spans="1:9" x14ac:dyDescent="0.25">
      <c r="A251" t="s">
        <v>177</v>
      </c>
      <c r="B251" s="1">
        <v>41542</v>
      </c>
      <c r="C251" t="s">
        <v>4554</v>
      </c>
      <c r="D251">
        <v>1</v>
      </c>
      <c r="E251" t="s">
        <v>4555</v>
      </c>
      <c r="F251" t="s">
        <v>1360</v>
      </c>
      <c r="G251" t="s">
        <v>1361</v>
      </c>
      <c r="H251" t="s">
        <v>2</v>
      </c>
      <c r="I251" s="2">
        <v>76310.66</v>
      </c>
    </row>
    <row r="252" spans="1:9" x14ac:dyDescent="0.25">
      <c r="A252" t="s">
        <v>218</v>
      </c>
      <c r="B252" s="1">
        <v>41544</v>
      </c>
      <c r="C252" t="s">
        <v>4570</v>
      </c>
      <c r="D252">
        <v>1</v>
      </c>
      <c r="E252" t="s">
        <v>4571</v>
      </c>
      <c r="F252" t="s">
        <v>1360</v>
      </c>
      <c r="G252" t="s">
        <v>1361</v>
      </c>
      <c r="H252" t="s">
        <v>2</v>
      </c>
      <c r="I252" s="2">
        <v>34791.050000000003</v>
      </c>
    </row>
    <row r="253" spans="1:9" x14ac:dyDescent="0.25">
      <c r="A253" t="s">
        <v>2104</v>
      </c>
      <c r="B253" s="1">
        <v>41547</v>
      </c>
      <c r="C253" t="s">
        <v>4647</v>
      </c>
      <c r="D253">
        <v>1</v>
      </c>
      <c r="E253" t="s">
        <v>4648</v>
      </c>
      <c r="F253" t="s">
        <v>1360</v>
      </c>
      <c r="G253" t="s">
        <v>1361</v>
      </c>
      <c r="H253" t="s">
        <v>2</v>
      </c>
      <c r="I253" s="2">
        <v>27137.31</v>
      </c>
    </row>
    <row r="254" spans="1:9" x14ac:dyDescent="0.25">
      <c r="A254" t="s">
        <v>2624</v>
      </c>
      <c r="B254" s="1">
        <v>41547</v>
      </c>
      <c r="C254" t="s">
        <v>4651</v>
      </c>
      <c r="D254">
        <v>1</v>
      </c>
      <c r="E254" t="s">
        <v>4652</v>
      </c>
      <c r="F254" t="s">
        <v>1360</v>
      </c>
      <c r="G254" t="s">
        <v>1361</v>
      </c>
      <c r="H254" t="s">
        <v>2</v>
      </c>
      <c r="I254" s="2">
        <v>32393.9</v>
      </c>
    </row>
    <row r="255" spans="1:9" x14ac:dyDescent="0.25">
      <c r="A255" t="s">
        <v>2118</v>
      </c>
      <c r="B255" s="1">
        <v>41547</v>
      </c>
      <c r="C255" t="s">
        <v>4659</v>
      </c>
      <c r="D255">
        <v>1</v>
      </c>
      <c r="E255" t="s">
        <v>4660</v>
      </c>
      <c r="F255" t="s">
        <v>1360</v>
      </c>
      <c r="G255" t="s">
        <v>1361</v>
      </c>
      <c r="H255" t="s">
        <v>2</v>
      </c>
      <c r="I255" s="2">
        <v>37310.47</v>
      </c>
    </row>
    <row r="256" spans="1:9" x14ac:dyDescent="0.25">
      <c r="A256" t="s">
        <v>515</v>
      </c>
      <c r="B256" s="1">
        <v>41526</v>
      </c>
      <c r="C256" t="s">
        <v>4882</v>
      </c>
      <c r="D256">
        <v>1</v>
      </c>
      <c r="E256" t="s">
        <v>4883</v>
      </c>
      <c r="F256" t="s">
        <v>1779</v>
      </c>
      <c r="G256" t="s">
        <v>1401</v>
      </c>
      <c r="H256" t="s">
        <v>2</v>
      </c>
      <c r="I256" s="2">
        <v>52798.16</v>
      </c>
    </row>
    <row r="257" spans="1:9" x14ac:dyDescent="0.25">
      <c r="A257" t="s">
        <v>4823</v>
      </c>
      <c r="B257" s="1">
        <v>41547</v>
      </c>
      <c r="C257" t="s">
        <v>4824</v>
      </c>
      <c r="D257">
        <v>1</v>
      </c>
      <c r="E257" t="s">
        <v>4825</v>
      </c>
      <c r="F257" t="s">
        <v>1409</v>
      </c>
      <c r="G257" t="s">
        <v>3087</v>
      </c>
      <c r="H257" t="s">
        <v>4826</v>
      </c>
      <c r="I257">
        <v>127.22</v>
      </c>
    </row>
    <row r="258" spans="1:9" x14ac:dyDescent="0.25">
      <c r="A258" t="s">
        <v>4127</v>
      </c>
      <c r="B258" s="1">
        <v>41547</v>
      </c>
      <c r="C258" t="s">
        <v>4804</v>
      </c>
      <c r="D258">
        <v>1</v>
      </c>
      <c r="E258" t="s">
        <v>4805</v>
      </c>
      <c r="F258" t="s">
        <v>1409</v>
      </c>
      <c r="G258" t="s">
        <v>3087</v>
      </c>
      <c r="H258" t="s">
        <v>4806</v>
      </c>
      <c r="I258">
        <v>232.59</v>
      </c>
    </row>
    <row r="259" spans="1:9" x14ac:dyDescent="0.25">
      <c r="A259" t="s">
        <v>4630</v>
      </c>
      <c r="B259" s="1">
        <v>41545</v>
      </c>
      <c r="C259" t="s">
        <v>4631</v>
      </c>
      <c r="D259">
        <v>1</v>
      </c>
      <c r="E259" t="s">
        <v>4632</v>
      </c>
      <c r="F259" t="s">
        <v>1409</v>
      </c>
      <c r="G259" t="s">
        <v>3087</v>
      </c>
      <c r="H259" t="s">
        <v>4633</v>
      </c>
      <c r="I259">
        <v>127.45</v>
      </c>
    </row>
    <row r="260" spans="1:9" x14ac:dyDescent="0.25">
      <c r="A260" t="s">
        <v>4716</v>
      </c>
      <c r="B260" s="1">
        <v>41547</v>
      </c>
      <c r="C260" t="s">
        <v>4717</v>
      </c>
      <c r="D260">
        <v>1</v>
      </c>
      <c r="E260" t="s">
        <v>4718</v>
      </c>
      <c r="F260" t="s">
        <v>1409</v>
      </c>
      <c r="G260" t="s">
        <v>3087</v>
      </c>
      <c r="H260" t="s">
        <v>4719</v>
      </c>
      <c r="I260" s="8">
        <v>77.48</v>
      </c>
    </row>
    <row r="261" spans="1:9" x14ac:dyDescent="0.25">
      <c r="A261" t="s">
        <v>4634</v>
      </c>
      <c r="B261" s="1">
        <v>41545</v>
      </c>
      <c r="C261" t="s">
        <v>4635</v>
      </c>
      <c r="D261">
        <v>1</v>
      </c>
      <c r="E261" t="s">
        <v>4636</v>
      </c>
      <c r="F261" t="s">
        <v>1409</v>
      </c>
      <c r="G261" t="s">
        <v>3087</v>
      </c>
      <c r="H261" t="s">
        <v>4637</v>
      </c>
      <c r="I261">
        <v>83.55</v>
      </c>
    </row>
    <row r="262" spans="1:9" x14ac:dyDescent="0.25">
      <c r="A262" t="s">
        <v>4638</v>
      </c>
      <c r="B262" s="1">
        <v>41545</v>
      </c>
      <c r="C262" t="s">
        <v>4639</v>
      </c>
      <c r="D262">
        <v>1</v>
      </c>
      <c r="E262" t="s">
        <v>4640</v>
      </c>
      <c r="F262" t="s">
        <v>1409</v>
      </c>
      <c r="G262" t="s">
        <v>3087</v>
      </c>
      <c r="H262" t="s">
        <v>4641</v>
      </c>
      <c r="I262">
        <v>94.47</v>
      </c>
    </row>
    <row r="263" spans="1:9" x14ac:dyDescent="0.25">
      <c r="A263" t="s">
        <v>1678</v>
      </c>
      <c r="B263" s="1">
        <v>41547</v>
      </c>
      <c r="C263" t="s">
        <v>4703</v>
      </c>
      <c r="D263">
        <v>1</v>
      </c>
      <c r="E263" t="s">
        <v>4704</v>
      </c>
      <c r="F263" t="s">
        <v>1409</v>
      </c>
      <c r="G263" t="s">
        <v>3087</v>
      </c>
      <c r="H263" t="s">
        <v>4705</v>
      </c>
      <c r="I263">
        <v>133.35</v>
      </c>
    </row>
    <row r="264" spans="1:9" x14ac:dyDescent="0.25">
      <c r="A264" t="s">
        <v>4642</v>
      </c>
      <c r="B264" s="1">
        <v>41545</v>
      </c>
      <c r="C264" t="s">
        <v>4643</v>
      </c>
      <c r="D264">
        <v>1</v>
      </c>
      <c r="E264" t="s">
        <v>4644</v>
      </c>
      <c r="F264" t="s">
        <v>1409</v>
      </c>
      <c r="G264" t="s">
        <v>3087</v>
      </c>
      <c r="H264" t="s">
        <v>4645</v>
      </c>
      <c r="I264">
        <v>101.55</v>
      </c>
    </row>
    <row r="265" spans="1:9" x14ac:dyDescent="0.25">
      <c r="A265" t="s">
        <v>1675</v>
      </c>
      <c r="B265" s="1">
        <v>41547</v>
      </c>
      <c r="C265" t="s">
        <v>4700</v>
      </c>
      <c r="D265">
        <v>1</v>
      </c>
      <c r="E265" t="s">
        <v>4701</v>
      </c>
      <c r="F265" t="s">
        <v>1409</v>
      </c>
      <c r="G265" t="s">
        <v>3087</v>
      </c>
      <c r="H265" t="s">
        <v>4702</v>
      </c>
      <c r="I265">
        <v>103.1</v>
      </c>
    </row>
    <row r="266" spans="1:9" x14ac:dyDescent="0.25">
      <c r="A266" t="s">
        <v>4810</v>
      </c>
      <c r="B266" s="1">
        <v>41547</v>
      </c>
      <c r="C266" t="s">
        <v>4811</v>
      </c>
      <c r="D266">
        <v>1</v>
      </c>
      <c r="E266" t="s">
        <v>4812</v>
      </c>
      <c r="F266" t="s">
        <v>1409</v>
      </c>
      <c r="G266" t="s">
        <v>3087</v>
      </c>
      <c r="H266" t="s">
        <v>4813</v>
      </c>
      <c r="I266">
        <v>674.18</v>
      </c>
    </row>
    <row r="267" spans="1:9" x14ac:dyDescent="0.25">
      <c r="A267" t="s">
        <v>4621</v>
      </c>
      <c r="B267" s="1">
        <v>41545</v>
      </c>
      <c r="C267" t="s">
        <v>4622</v>
      </c>
      <c r="D267">
        <v>1</v>
      </c>
      <c r="E267" t="s">
        <v>4623</v>
      </c>
      <c r="F267" t="s">
        <v>1409</v>
      </c>
      <c r="G267" t="s">
        <v>3087</v>
      </c>
      <c r="H267" t="s">
        <v>4624</v>
      </c>
      <c r="I267">
        <v>450.3</v>
      </c>
    </row>
    <row r="268" spans="1:9" x14ac:dyDescent="0.25">
      <c r="A268" t="s">
        <v>4621</v>
      </c>
      <c r="B268" s="1">
        <v>41545</v>
      </c>
      <c r="C268" t="s">
        <v>4622</v>
      </c>
      <c r="D268">
        <v>1</v>
      </c>
      <c r="E268" t="s">
        <v>4623</v>
      </c>
      <c r="F268" t="s">
        <v>1409</v>
      </c>
      <c r="G268" t="s">
        <v>3087</v>
      </c>
      <c r="H268" t="s">
        <v>4625</v>
      </c>
      <c r="I268">
        <v>167.68</v>
      </c>
    </row>
    <row r="269" spans="1:9" x14ac:dyDescent="0.25">
      <c r="A269" t="s">
        <v>1684</v>
      </c>
      <c r="B269" s="1">
        <v>41547</v>
      </c>
      <c r="C269" t="s">
        <v>4713</v>
      </c>
      <c r="D269">
        <v>1</v>
      </c>
      <c r="E269" t="s">
        <v>4714</v>
      </c>
      <c r="F269" t="s">
        <v>1409</v>
      </c>
      <c r="G269" t="s">
        <v>3087</v>
      </c>
      <c r="H269" t="s">
        <v>4715</v>
      </c>
      <c r="I269">
        <v>237.88</v>
      </c>
    </row>
    <row r="270" spans="1:9" x14ac:dyDescent="0.25">
      <c r="A270" t="s">
        <v>953</v>
      </c>
      <c r="B270" s="1">
        <v>41545</v>
      </c>
      <c r="C270" t="s">
        <v>4614</v>
      </c>
      <c r="D270">
        <v>1</v>
      </c>
      <c r="E270" t="s">
        <v>4615</v>
      </c>
      <c r="F270" t="s">
        <v>1409</v>
      </c>
      <c r="G270" t="s">
        <v>3087</v>
      </c>
      <c r="H270" t="s">
        <v>4616</v>
      </c>
      <c r="I270">
        <v>429.6</v>
      </c>
    </row>
    <row r="271" spans="1:9" x14ac:dyDescent="0.25">
      <c r="A271" t="s">
        <v>953</v>
      </c>
      <c r="B271" s="1">
        <v>41545</v>
      </c>
      <c r="C271" t="s">
        <v>4614</v>
      </c>
      <c r="D271">
        <v>1</v>
      </c>
      <c r="E271" t="s">
        <v>4615</v>
      </c>
      <c r="F271" t="s">
        <v>1409</v>
      </c>
      <c r="G271" t="s">
        <v>3087</v>
      </c>
      <c r="H271" t="s">
        <v>4617</v>
      </c>
      <c r="I271">
        <v>162.72999999999999</v>
      </c>
    </row>
    <row r="272" spans="1:9" x14ac:dyDescent="0.25">
      <c r="A272" t="s">
        <v>955</v>
      </c>
      <c r="B272" s="1">
        <v>41545</v>
      </c>
      <c r="C272" t="s">
        <v>4618</v>
      </c>
      <c r="D272">
        <v>1</v>
      </c>
      <c r="E272" t="s">
        <v>4619</v>
      </c>
      <c r="F272" t="s">
        <v>1409</v>
      </c>
      <c r="G272" t="s">
        <v>3087</v>
      </c>
      <c r="H272" t="s">
        <v>4620</v>
      </c>
      <c r="I272">
        <v>107.98</v>
      </c>
    </row>
    <row r="273" spans="1:9" x14ac:dyDescent="0.25">
      <c r="A273" t="s">
        <v>4626</v>
      </c>
      <c r="B273" s="1">
        <v>41545</v>
      </c>
      <c r="C273" t="s">
        <v>4627</v>
      </c>
      <c r="D273">
        <v>1</v>
      </c>
      <c r="E273" t="s">
        <v>4628</v>
      </c>
      <c r="F273" t="s">
        <v>1409</v>
      </c>
      <c r="G273" t="s">
        <v>3087</v>
      </c>
      <c r="H273" t="s">
        <v>4629</v>
      </c>
      <c r="I273">
        <v>86.58</v>
      </c>
    </row>
    <row r="274" spans="1:9" x14ac:dyDescent="0.25">
      <c r="A274" t="s">
        <v>4153</v>
      </c>
      <c r="B274" s="1">
        <v>41547</v>
      </c>
      <c r="C274" t="s">
        <v>4820</v>
      </c>
      <c r="D274">
        <v>1</v>
      </c>
      <c r="E274" t="s">
        <v>4821</v>
      </c>
      <c r="F274" t="s">
        <v>1409</v>
      </c>
      <c r="G274" t="s">
        <v>3087</v>
      </c>
      <c r="H274" t="s">
        <v>4822</v>
      </c>
      <c r="I274">
        <v>171.39</v>
      </c>
    </row>
    <row r="275" spans="1:9" x14ac:dyDescent="0.25">
      <c r="A275" t="s">
        <v>1683</v>
      </c>
      <c r="B275" s="1">
        <v>41547</v>
      </c>
      <c r="C275" t="s">
        <v>4706</v>
      </c>
      <c r="D275">
        <v>1</v>
      </c>
      <c r="E275" t="s">
        <v>4707</v>
      </c>
      <c r="F275" t="s">
        <v>1409</v>
      </c>
      <c r="G275" t="s">
        <v>3087</v>
      </c>
      <c r="H275" t="s">
        <v>4708</v>
      </c>
      <c r="I275">
        <v>323.24</v>
      </c>
    </row>
    <row r="276" spans="1:9" x14ac:dyDescent="0.25">
      <c r="A276" t="s">
        <v>4696</v>
      </c>
      <c r="B276" s="1">
        <v>41547</v>
      </c>
      <c r="C276" t="s">
        <v>4697</v>
      </c>
      <c r="D276">
        <v>1</v>
      </c>
      <c r="E276" t="s">
        <v>4698</v>
      </c>
      <c r="F276" t="s">
        <v>1409</v>
      </c>
      <c r="G276" t="s">
        <v>3087</v>
      </c>
      <c r="H276" t="s">
        <v>4699</v>
      </c>
      <c r="I276">
        <v>85.09</v>
      </c>
    </row>
    <row r="277" spans="1:9" x14ac:dyDescent="0.25">
      <c r="A277" t="s">
        <v>4123</v>
      </c>
      <c r="B277" s="1">
        <v>41547</v>
      </c>
      <c r="C277" t="s">
        <v>4797</v>
      </c>
      <c r="D277">
        <v>1</v>
      </c>
      <c r="E277" t="s">
        <v>4798</v>
      </c>
      <c r="F277" t="s">
        <v>1409</v>
      </c>
      <c r="G277" t="s">
        <v>3087</v>
      </c>
      <c r="H277" t="s">
        <v>4799</v>
      </c>
      <c r="I277">
        <v>147.28</v>
      </c>
    </row>
    <row r="278" spans="1:9" x14ac:dyDescent="0.25">
      <c r="A278" t="s">
        <v>4800</v>
      </c>
      <c r="B278" s="1">
        <v>41547</v>
      </c>
      <c r="C278" t="s">
        <v>4801</v>
      </c>
      <c r="D278">
        <v>1</v>
      </c>
      <c r="E278" t="s">
        <v>4802</v>
      </c>
      <c r="F278" t="s">
        <v>1409</v>
      </c>
      <c r="G278" t="s">
        <v>3087</v>
      </c>
      <c r="H278" t="s">
        <v>4803</v>
      </c>
      <c r="I278">
        <v>127.22</v>
      </c>
    </row>
    <row r="279" spans="1:9" x14ac:dyDescent="0.25">
      <c r="A279" t="s">
        <v>4120</v>
      </c>
      <c r="B279" s="1">
        <v>41547</v>
      </c>
      <c r="C279" t="s">
        <v>4794</v>
      </c>
      <c r="D279">
        <v>1</v>
      </c>
      <c r="E279" t="s">
        <v>4795</v>
      </c>
      <c r="F279" t="s">
        <v>1409</v>
      </c>
      <c r="G279" t="s">
        <v>3087</v>
      </c>
      <c r="H279" t="s">
        <v>4796</v>
      </c>
      <c r="I279">
        <v>322.45</v>
      </c>
    </row>
    <row r="280" spans="1:9" x14ac:dyDescent="0.25">
      <c r="A280" t="s">
        <v>4115</v>
      </c>
      <c r="B280" s="1">
        <v>41547</v>
      </c>
      <c r="C280" t="s">
        <v>4791</v>
      </c>
      <c r="D280">
        <v>1</v>
      </c>
      <c r="E280" t="s">
        <v>4792</v>
      </c>
      <c r="F280" t="s">
        <v>1409</v>
      </c>
      <c r="G280" t="s">
        <v>3087</v>
      </c>
      <c r="H280" t="s">
        <v>4793</v>
      </c>
      <c r="I280">
        <v>64.87</v>
      </c>
    </row>
    <row r="281" spans="1:9" x14ac:dyDescent="0.25">
      <c r="A281" t="s">
        <v>4692</v>
      </c>
      <c r="B281" s="1">
        <v>41547</v>
      </c>
      <c r="C281" t="s">
        <v>4693</v>
      </c>
      <c r="D281">
        <v>1</v>
      </c>
      <c r="E281" t="s">
        <v>4694</v>
      </c>
      <c r="F281" t="s">
        <v>1409</v>
      </c>
      <c r="G281" t="s">
        <v>3087</v>
      </c>
      <c r="H281" t="s">
        <v>4695</v>
      </c>
      <c r="I281">
        <v>392.46</v>
      </c>
    </row>
    <row r="282" spans="1:9" x14ac:dyDescent="0.25">
      <c r="A282" t="s">
        <v>1212</v>
      </c>
      <c r="B282" s="1">
        <v>41528</v>
      </c>
      <c r="C282" t="s">
        <v>4915</v>
      </c>
      <c r="D282">
        <v>1</v>
      </c>
      <c r="E282" t="s">
        <v>4916</v>
      </c>
      <c r="F282" t="s">
        <v>1789</v>
      </c>
      <c r="G282" t="s">
        <v>1401</v>
      </c>
      <c r="H282" t="s">
        <v>4917</v>
      </c>
      <c r="I282">
        <v>336</v>
      </c>
    </row>
    <row r="283" spans="1:9" x14ac:dyDescent="0.25">
      <c r="A283" t="s">
        <v>4709</v>
      </c>
      <c r="B283" s="1">
        <v>41547</v>
      </c>
      <c r="C283" t="s">
        <v>4710</v>
      </c>
      <c r="D283">
        <v>1</v>
      </c>
      <c r="E283" t="s">
        <v>4711</v>
      </c>
      <c r="F283" t="s">
        <v>1409</v>
      </c>
      <c r="G283" t="s">
        <v>3087</v>
      </c>
      <c r="H283" t="s">
        <v>4712</v>
      </c>
      <c r="I283">
        <v>99.97</v>
      </c>
    </row>
    <row r="284" spans="1:9" x14ac:dyDescent="0.25">
      <c r="A284" t="s">
        <v>4422</v>
      </c>
      <c r="B284" s="1">
        <v>41523</v>
      </c>
      <c r="C284" t="s">
        <v>4423</v>
      </c>
      <c r="D284">
        <v>1</v>
      </c>
      <c r="E284" t="s">
        <v>4424</v>
      </c>
      <c r="F284" t="s">
        <v>1360</v>
      </c>
      <c r="G284" t="s">
        <v>1361</v>
      </c>
      <c r="H284" t="s">
        <v>4425</v>
      </c>
      <c r="I284" s="2">
        <v>28266.97</v>
      </c>
    </row>
    <row r="285" spans="1:9" x14ac:dyDescent="0.25">
      <c r="A285" t="s">
        <v>0</v>
      </c>
      <c r="B285" s="1">
        <v>41519</v>
      </c>
      <c r="C285" t="s">
        <v>4393</v>
      </c>
      <c r="D285">
        <v>1</v>
      </c>
      <c r="E285" t="s">
        <v>4394</v>
      </c>
      <c r="F285" t="s">
        <v>1360</v>
      </c>
      <c r="G285" t="s">
        <v>1361</v>
      </c>
      <c r="H285" t="s">
        <v>4395</v>
      </c>
      <c r="I285" s="2">
        <v>34039.730000000003</v>
      </c>
    </row>
    <row r="286" spans="1:9" x14ac:dyDescent="0.25">
      <c r="A286" t="s">
        <v>1295</v>
      </c>
      <c r="B286" s="1">
        <v>41542</v>
      </c>
      <c r="C286" t="s">
        <v>5015</v>
      </c>
      <c r="D286">
        <v>1</v>
      </c>
      <c r="E286" t="s">
        <v>5016</v>
      </c>
      <c r="F286" t="s">
        <v>1779</v>
      </c>
      <c r="G286" t="s">
        <v>1401</v>
      </c>
      <c r="H286" t="s">
        <v>1277</v>
      </c>
      <c r="I286">
        <v>288</v>
      </c>
    </row>
    <row r="287" spans="1:9" x14ac:dyDescent="0.25">
      <c r="A287" t="s">
        <v>1517</v>
      </c>
      <c r="B287" s="1">
        <v>41544</v>
      </c>
      <c r="C287">
        <v>8980</v>
      </c>
      <c r="D287">
        <v>1</v>
      </c>
      <c r="E287" t="s">
        <v>4591</v>
      </c>
      <c r="F287" t="s">
        <v>1409</v>
      </c>
      <c r="G287" t="s">
        <v>3087</v>
      </c>
      <c r="H287" t="s">
        <v>3329</v>
      </c>
      <c r="I287">
        <v>23.73</v>
      </c>
    </row>
    <row r="288" spans="1:9" x14ac:dyDescent="0.25">
      <c r="A288" t="s">
        <v>1630</v>
      </c>
      <c r="B288" s="1">
        <v>41547</v>
      </c>
      <c r="C288" t="s">
        <v>4685</v>
      </c>
      <c r="D288">
        <v>1</v>
      </c>
      <c r="E288" t="s">
        <v>4686</v>
      </c>
      <c r="F288" t="s">
        <v>1409</v>
      </c>
      <c r="G288" t="s">
        <v>3087</v>
      </c>
      <c r="H288" t="s">
        <v>4687</v>
      </c>
      <c r="I288">
        <v>20</v>
      </c>
    </row>
    <row r="289" spans="1:9" x14ac:dyDescent="0.25">
      <c r="A289" t="s">
        <v>294</v>
      </c>
      <c r="B289" s="1">
        <v>41547</v>
      </c>
      <c r="C289" t="s">
        <v>4656</v>
      </c>
      <c r="D289">
        <v>1</v>
      </c>
      <c r="E289" t="s">
        <v>4657</v>
      </c>
      <c r="F289" t="s">
        <v>1409</v>
      </c>
      <c r="G289" t="s">
        <v>3087</v>
      </c>
      <c r="H289" t="s">
        <v>4658</v>
      </c>
      <c r="I289">
        <v>466.92</v>
      </c>
    </row>
    <row r="290" spans="1:9" x14ac:dyDescent="0.25">
      <c r="A290" t="s">
        <v>4610</v>
      </c>
      <c r="B290" s="1">
        <v>41544</v>
      </c>
      <c r="C290" t="s">
        <v>4611</v>
      </c>
      <c r="D290">
        <v>1</v>
      </c>
      <c r="E290" t="s">
        <v>4612</v>
      </c>
      <c r="F290" t="s">
        <v>1409</v>
      </c>
      <c r="G290" t="s">
        <v>3087</v>
      </c>
      <c r="H290" t="s">
        <v>4613</v>
      </c>
      <c r="I290" s="8">
        <v>138.29</v>
      </c>
    </row>
    <row r="291" spans="1:9" x14ac:dyDescent="0.25">
      <c r="A291" t="s">
        <v>557</v>
      </c>
      <c r="B291" s="1">
        <v>41528</v>
      </c>
      <c r="C291" t="s">
        <v>4897</v>
      </c>
      <c r="D291">
        <v>1</v>
      </c>
      <c r="E291" t="s">
        <v>4898</v>
      </c>
      <c r="F291" t="s">
        <v>1789</v>
      </c>
      <c r="G291" t="s">
        <v>1401</v>
      </c>
      <c r="H291" t="s">
        <v>731</v>
      </c>
      <c r="I291">
        <v>291.45999999999998</v>
      </c>
    </row>
  </sheetData>
  <sortState ref="A1:K427">
    <sortCondition ref="H1:H42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5"/>
  <sheetViews>
    <sheetView topLeftCell="A305" workbookViewId="0">
      <selection activeCell="I167" sqref="I167"/>
    </sheetView>
  </sheetViews>
  <sheetFormatPr baseColWidth="10" defaultRowHeight="15" x14ac:dyDescent="0.25"/>
  <cols>
    <col min="1" max="1" width="7.7109375" bestFit="1" customWidth="1"/>
    <col min="2" max="2" width="10.7109375" bestFit="1" customWidth="1"/>
    <col min="3" max="3" width="13.28515625" bestFit="1" customWidth="1"/>
    <col min="4" max="4" width="2" bestFit="1" customWidth="1"/>
    <col min="5" max="5" width="16.5703125" hidden="1" customWidth="1"/>
    <col min="6" max="6" width="24.28515625" hidden="1" customWidth="1"/>
    <col min="7" max="7" width="0" hidden="1" customWidth="1"/>
    <col min="8" max="8" width="40.140625" bestFit="1" customWidth="1"/>
  </cols>
  <sheetData>
    <row r="1" spans="1:9" x14ac:dyDescent="0.25">
      <c r="A1" t="s">
        <v>5810</v>
      </c>
      <c r="B1" s="1">
        <v>41578</v>
      </c>
      <c r="C1" t="s">
        <v>5811</v>
      </c>
      <c r="D1">
        <v>1</v>
      </c>
      <c r="E1" t="s">
        <v>5812</v>
      </c>
      <c r="F1" t="s">
        <v>1789</v>
      </c>
      <c r="G1" t="s">
        <v>1401</v>
      </c>
      <c r="H1" t="s">
        <v>1280</v>
      </c>
      <c r="I1" s="2">
        <v>1058.3499999999999</v>
      </c>
    </row>
    <row r="2" spans="1:9" x14ac:dyDescent="0.25">
      <c r="A2" t="s">
        <v>252</v>
      </c>
      <c r="B2" s="1">
        <v>41575</v>
      </c>
      <c r="C2" t="s">
        <v>5399</v>
      </c>
      <c r="D2">
        <v>1</v>
      </c>
      <c r="E2" t="s">
        <v>5400</v>
      </c>
      <c r="F2" t="s">
        <v>1360</v>
      </c>
      <c r="G2" t="s">
        <v>1361</v>
      </c>
      <c r="H2" t="s">
        <v>5401</v>
      </c>
      <c r="I2" s="2">
        <v>30580.9</v>
      </c>
    </row>
    <row r="3" spans="1:9" x14ac:dyDescent="0.25">
      <c r="A3" t="s">
        <v>5172</v>
      </c>
      <c r="B3" s="1">
        <v>41555</v>
      </c>
      <c r="C3" t="s">
        <v>5173</v>
      </c>
      <c r="D3">
        <v>1</v>
      </c>
      <c r="E3" t="s">
        <v>5174</v>
      </c>
      <c r="F3" t="s">
        <v>1360</v>
      </c>
      <c r="G3" t="s">
        <v>1361</v>
      </c>
      <c r="H3" t="s">
        <v>5175</v>
      </c>
      <c r="I3" s="2">
        <v>32393.9</v>
      </c>
    </row>
    <row r="4" spans="1:9" x14ac:dyDescent="0.25">
      <c r="A4" t="s">
        <v>5297</v>
      </c>
      <c r="B4" s="1">
        <v>41568</v>
      </c>
      <c r="C4" t="s">
        <v>5296</v>
      </c>
      <c r="D4">
        <v>1</v>
      </c>
      <c r="E4" t="s">
        <v>5298</v>
      </c>
      <c r="F4" t="s">
        <v>1360</v>
      </c>
      <c r="G4" t="s">
        <v>1361</v>
      </c>
      <c r="H4" t="s">
        <v>4759</v>
      </c>
      <c r="I4" s="2">
        <v>49511.6</v>
      </c>
    </row>
    <row r="5" spans="1:9" x14ac:dyDescent="0.25">
      <c r="A5" t="s">
        <v>18</v>
      </c>
      <c r="B5" s="1">
        <v>41550</v>
      </c>
      <c r="C5" t="s">
        <v>5115</v>
      </c>
      <c r="D5">
        <v>1</v>
      </c>
      <c r="E5" t="s">
        <v>5116</v>
      </c>
      <c r="F5" t="s">
        <v>1360</v>
      </c>
      <c r="G5" t="s">
        <v>1361</v>
      </c>
      <c r="H5" t="s">
        <v>5117</v>
      </c>
      <c r="I5" s="2">
        <v>34039.57</v>
      </c>
    </row>
    <row r="6" spans="1:9" x14ac:dyDescent="0.25">
      <c r="A6" t="s">
        <v>1517</v>
      </c>
      <c r="B6" s="1">
        <v>41575</v>
      </c>
      <c r="C6">
        <v>9133</v>
      </c>
      <c r="D6">
        <v>1</v>
      </c>
      <c r="E6" t="s">
        <v>5344</v>
      </c>
      <c r="F6" t="s">
        <v>1409</v>
      </c>
      <c r="G6" t="s">
        <v>3087</v>
      </c>
      <c r="H6" t="s">
        <v>352</v>
      </c>
      <c r="I6">
        <v>21.71</v>
      </c>
    </row>
    <row r="7" spans="1:9" x14ac:dyDescent="0.25">
      <c r="A7" t="s">
        <v>649</v>
      </c>
      <c r="B7" s="1">
        <v>41565</v>
      </c>
      <c r="C7" t="s">
        <v>5705</v>
      </c>
      <c r="D7">
        <v>1</v>
      </c>
      <c r="E7" t="s">
        <v>5706</v>
      </c>
      <c r="F7" t="s">
        <v>1779</v>
      </c>
      <c r="G7" t="s">
        <v>1401</v>
      </c>
      <c r="H7" t="s">
        <v>5707</v>
      </c>
      <c r="I7" s="2">
        <v>7120</v>
      </c>
    </row>
    <row r="8" spans="1:9" x14ac:dyDescent="0.25">
      <c r="A8" t="s">
        <v>335</v>
      </c>
      <c r="B8" s="1">
        <v>41576</v>
      </c>
      <c r="C8">
        <v>9205</v>
      </c>
      <c r="D8">
        <v>1</v>
      </c>
      <c r="E8" t="s">
        <v>5460</v>
      </c>
      <c r="F8" t="s">
        <v>1409</v>
      </c>
      <c r="G8" t="s">
        <v>3087</v>
      </c>
      <c r="H8" t="s">
        <v>5461</v>
      </c>
      <c r="I8">
        <v>68.8</v>
      </c>
    </row>
    <row r="9" spans="1:9" x14ac:dyDescent="0.25">
      <c r="A9" t="s">
        <v>5570</v>
      </c>
      <c r="B9" s="1">
        <v>41578</v>
      </c>
      <c r="C9" t="s">
        <v>5571</v>
      </c>
      <c r="D9">
        <v>1</v>
      </c>
      <c r="E9" t="s">
        <v>5572</v>
      </c>
      <c r="F9" t="s">
        <v>1409</v>
      </c>
      <c r="G9" t="s">
        <v>3087</v>
      </c>
      <c r="H9" t="s">
        <v>5573</v>
      </c>
      <c r="I9">
        <v>35.86</v>
      </c>
    </row>
    <row r="10" spans="1:9" x14ac:dyDescent="0.25">
      <c r="A10" t="s">
        <v>1201</v>
      </c>
      <c r="B10" s="1">
        <v>41557</v>
      </c>
      <c r="C10" t="s">
        <v>5622</v>
      </c>
      <c r="D10">
        <v>2</v>
      </c>
      <c r="E10" t="s">
        <v>5623</v>
      </c>
      <c r="F10" t="s">
        <v>1779</v>
      </c>
      <c r="G10" t="s">
        <v>1401</v>
      </c>
      <c r="H10" t="s">
        <v>5624</v>
      </c>
      <c r="I10">
        <v>371.84</v>
      </c>
    </row>
    <row r="11" spans="1:9" x14ac:dyDescent="0.25">
      <c r="A11" t="s">
        <v>647</v>
      </c>
      <c r="B11" s="1">
        <v>41565</v>
      </c>
      <c r="C11" t="s">
        <v>5702</v>
      </c>
      <c r="D11">
        <v>1</v>
      </c>
      <c r="E11" t="s">
        <v>5703</v>
      </c>
      <c r="F11" t="s">
        <v>1779</v>
      </c>
      <c r="G11" t="s">
        <v>1401</v>
      </c>
      <c r="H11" t="s">
        <v>5704</v>
      </c>
      <c r="I11" s="2">
        <v>1360</v>
      </c>
    </row>
    <row r="12" spans="1:9" x14ac:dyDescent="0.25">
      <c r="A12" t="s">
        <v>2483</v>
      </c>
      <c r="B12" s="1">
        <v>41564</v>
      </c>
      <c r="C12" t="s">
        <v>5246</v>
      </c>
      <c r="D12">
        <v>1</v>
      </c>
      <c r="E12" t="s">
        <v>5247</v>
      </c>
      <c r="F12" t="s">
        <v>1409</v>
      </c>
      <c r="G12" t="s">
        <v>3087</v>
      </c>
      <c r="H12" t="s">
        <v>1592</v>
      </c>
      <c r="I12">
        <v>34.479999999999997</v>
      </c>
    </row>
    <row r="13" spans="1:9" x14ac:dyDescent="0.25">
      <c r="A13" t="s">
        <v>4604</v>
      </c>
      <c r="B13" s="1">
        <v>41575</v>
      </c>
      <c r="C13" t="s">
        <v>5357</v>
      </c>
      <c r="D13">
        <v>1</v>
      </c>
      <c r="E13" t="s">
        <v>5358</v>
      </c>
      <c r="F13" t="s">
        <v>1409</v>
      </c>
      <c r="G13" t="s">
        <v>3087</v>
      </c>
      <c r="H13" t="s">
        <v>1592</v>
      </c>
      <c r="I13">
        <v>34.479999999999997</v>
      </c>
    </row>
    <row r="14" spans="1:9" x14ac:dyDescent="0.25">
      <c r="A14" t="s">
        <v>942</v>
      </c>
      <c r="B14" s="1">
        <v>41575</v>
      </c>
      <c r="C14" t="s">
        <v>5359</v>
      </c>
      <c r="D14">
        <v>1</v>
      </c>
      <c r="E14" t="s">
        <v>5360</v>
      </c>
      <c r="F14" t="s">
        <v>1409</v>
      </c>
      <c r="G14" t="s">
        <v>3087</v>
      </c>
      <c r="H14" t="s">
        <v>1592</v>
      </c>
      <c r="I14">
        <v>34.479999999999997</v>
      </c>
    </row>
    <row r="15" spans="1:9" x14ac:dyDescent="0.25">
      <c r="A15" t="s">
        <v>5361</v>
      </c>
      <c r="B15" s="1">
        <v>41575</v>
      </c>
      <c r="C15" t="s">
        <v>5362</v>
      </c>
      <c r="D15">
        <v>1</v>
      </c>
      <c r="E15" t="s">
        <v>5363</v>
      </c>
      <c r="F15" t="s">
        <v>1409</v>
      </c>
      <c r="G15" t="s">
        <v>3087</v>
      </c>
      <c r="H15" t="s">
        <v>1592</v>
      </c>
      <c r="I15">
        <v>34.479999999999997</v>
      </c>
    </row>
    <row r="16" spans="1:9" x14ac:dyDescent="0.25">
      <c r="A16" t="s">
        <v>5418</v>
      </c>
      <c r="B16" s="1">
        <v>41575</v>
      </c>
      <c r="C16">
        <v>9178</v>
      </c>
      <c r="D16">
        <v>1</v>
      </c>
      <c r="E16" t="s">
        <v>5419</v>
      </c>
      <c r="F16" t="s">
        <v>1409</v>
      </c>
      <c r="G16" t="s">
        <v>3087</v>
      </c>
      <c r="H16" t="s">
        <v>1053</v>
      </c>
      <c r="I16">
        <v>9.93</v>
      </c>
    </row>
    <row r="17" spans="1:10" x14ac:dyDescent="0.25">
      <c r="A17" t="s">
        <v>2552</v>
      </c>
      <c r="B17" s="1">
        <v>41575</v>
      </c>
      <c r="C17">
        <v>9173</v>
      </c>
      <c r="D17">
        <v>1</v>
      </c>
      <c r="E17" t="s">
        <v>5412</v>
      </c>
      <c r="F17" t="s">
        <v>1409</v>
      </c>
      <c r="G17" t="s">
        <v>3087</v>
      </c>
      <c r="H17" t="s">
        <v>1124</v>
      </c>
      <c r="I17">
        <v>61.6</v>
      </c>
    </row>
    <row r="18" spans="1:10" x14ac:dyDescent="0.25">
      <c r="A18" t="s">
        <v>4115</v>
      </c>
      <c r="B18" s="1">
        <v>41578</v>
      </c>
      <c r="C18" t="s">
        <v>5534</v>
      </c>
      <c r="D18">
        <v>1</v>
      </c>
      <c r="E18" t="s">
        <v>5535</v>
      </c>
      <c r="F18" t="s">
        <v>1360</v>
      </c>
      <c r="G18" t="s">
        <v>1361</v>
      </c>
      <c r="H18" t="s">
        <v>5536</v>
      </c>
      <c r="I18" s="2">
        <v>38027.4</v>
      </c>
    </row>
    <row r="19" spans="1:10" x14ac:dyDescent="0.25">
      <c r="A19" t="s">
        <v>1958</v>
      </c>
      <c r="B19" s="1">
        <v>41555</v>
      </c>
      <c r="C19" t="s">
        <v>5169</v>
      </c>
      <c r="D19">
        <v>1</v>
      </c>
      <c r="E19" t="s">
        <v>5170</v>
      </c>
      <c r="F19" t="s">
        <v>1360</v>
      </c>
      <c r="G19" t="s">
        <v>1361</v>
      </c>
      <c r="H19" t="s">
        <v>5171</v>
      </c>
      <c r="I19" s="2">
        <v>28266.97</v>
      </c>
    </row>
    <row r="20" spans="1:10" x14ac:dyDescent="0.25">
      <c r="A20" t="s">
        <v>3173</v>
      </c>
      <c r="B20" s="1">
        <v>41570</v>
      </c>
      <c r="C20" t="s">
        <v>5311</v>
      </c>
      <c r="D20">
        <v>1</v>
      </c>
      <c r="E20" t="s">
        <v>5312</v>
      </c>
      <c r="F20" t="s">
        <v>1360</v>
      </c>
      <c r="G20" t="s">
        <v>1361</v>
      </c>
      <c r="H20" t="s">
        <v>5313</v>
      </c>
      <c r="I20" s="2">
        <v>34039.57</v>
      </c>
    </row>
    <row r="21" spans="1:10" x14ac:dyDescent="0.25">
      <c r="A21" t="s">
        <v>5511</v>
      </c>
      <c r="B21" s="1">
        <v>41578</v>
      </c>
      <c r="C21">
        <v>9229</v>
      </c>
      <c r="D21">
        <v>1</v>
      </c>
      <c r="E21" t="s">
        <v>5512</v>
      </c>
      <c r="F21" t="s">
        <v>1409</v>
      </c>
      <c r="G21" t="s">
        <v>3087</v>
      </c>
      <c r="H21" t="s">
        <v>5513</v>
      </c>
      <c r="I21">
        <v>15.1</v>
      </c>
    </row>
    <row r="22" spans="1:10" x14ac:dyDescent="0.25">
      <c r="A22" t="s">
        <v>5468</v>
      </c>
      <c r="B22" s="1">
        <v>41576</v>
      </c>
      <c r="C22">
        <v>9209</v>
      </c>
      <c r="D22">
        <v>1</v>
      </c>
      <c r="E22" t="s">
        <v>5469</v>
      </c>
      <c r="F22" t="s">
        <v>1409</v>
      </c>
      <c r="G22" t="s">
        <v>3087</v>
      </c>
      <c r="H22" t="s">
        <v>5470</v>
      </c>
      <c r="I22">
        <v>20.67</v>
      </c>
    </row>
    <row r="23" spans="1:10" x14ac:dyDescent="0.25">
      <c r="A23" t="s">
        <v>5238</v>
      </c>
      <c r="B23" s="1">
        <v>41564</v>
      </c>
      <c r="C23" t="s">
        <v>5239</v>
      </c>
      <c r="D23">
        <v>1</v>
      </c>
      <c r="E23" t="s">
        <v>5240</v>
      </c>
      <c r="F23" t="s">
        <v>1409</v>
      </c>
      <c r="G23" t="s">
        <v>3087</v>
      </c>
      <c r="H23" t="s">
        <v>1007</v>
      </c>
      <c r="I23">
        <v>10.34</v>
      </c>
    </row>
    <row r="24" spans="1:10" x14ac:dyDescent="0.25">
      <c r="A24" t="s">
        <v>4598</v>
      </c>
      <c r="B24" s="1">
        <v>41575</v>
      </c>
      <c r="C24">
        <v>9140</v>
      </c>
      <c r="D24">
        <v>1</v>
      </c>
      <c r="E24" t="s">
        <v>5353</v>
      </c>
      <c r="F24" t="s">
        <v>1409</v>
      </c>
      <c r="G24" t="s">
        <v>3087</v>
      </c>
      <c r="H24" t="s">
        <v>1007</v>
      </c>
      <c r="I24">
        <v>10.34</v>
      </c>
    </row>
    <row r="25" spans="1:10" x14ac:dyDescent="0.25">
      <c r="A25" t="s">
        <v>261</v>
      </c>
      <c r="B25" s="1">
        <v>41575</v>
      </c>
      <c r="C25" t="s">
        <v>5402</v>
      </c>
      <c r="D25">
        <v>1</v>
      </c>
      <c r="E25" t="s">
        <v>5403</v>
      </c>
      <c r="F25" t="s">
        <v>1409</v>
      </c>
      <c r="G25" t="s">
        <v>3087</v>
      </c>
      <c r="H25" t="s">
        <v>1007</v>
      </c>
      <c r="I25">
        <v>13.76</v>
      </c>
    </row>
    <row r="26" spans="1:10" x14ac:dyDescent="0.25">
      <c r="A26" t="s">
        <v>1142</v>
      </c>
      <c r="B26" s="1">
        <v>41576</v>
      </c>
      <c r="C26">
        <v>9212</v>
      </c>
      <c r="D26">
        <v>1</v>
      </c>
      <c r="E26" t="s">
        <v>5473</v>
      </c>
      <c r="F26" t="s">
        <v>1409</v>
      </c>
      <c r="G26" t="s">
        <v>3087</v>
      </c>
      <c r="H26" t="s">
        <v>1007</v>
      </c>
      <c r="I26">
        <v>27.58</v>
      </c>
    </row>
    <row r="27" spans="1:10" x14ac:dyDescent="0.25">
      <c r="A27" t="s">
        <v>4729</v>
      </c>
      <c r="B27" s="1">
        <v>41578</v>
      </c>
      <c r="C27">
        <v>9231</v>
      </c>
      <c r="D27">
        <v>1</v>
      </c>
      <c r="E27" t="s">
        <v>5516</v>
      </c>
      <c r="F27" t="s">
        <v>1409</v>
      </c>
      <c r="G27" t="s">
        <v>3087</v>
      </c>
      <c r="H27" t="s">
        <v>1007</v>
      </c>
      <c r="I27">
        <v>22.06</v>
      </c>
    </row>
    <row r="28" spans="1:10" x14ac:dyDescent="0.25">
      <c r="A28" t="s">
        <v>1939</v>
      </c>
      <c r="B28" s="1">
        <v>41578</v>
      </c>
      <c r="C28" t="s">
        <v>5689</v>
      </c>
      <c r="D28">
        <v>1</v>
      </c>
      <c r="E28" t="s">
        <v>5690</v>
      </c>
      <c r="F28" t="s">
        <v>1779</v>
      </c>
      <c r="G28" t="s">
        <v>1401</v>
      </c>
      <c r="H28" t="s">
        <v>5804</v>
      </c>
      <c r="J28" s="2">
        <v>6381.55</v>
      </c>
    </row>
    <row r="29" spans="1:10" x14ac:dyDescent="0.25">
      <c r="A29" t="s">
        <v>473</v>
      </c>
      <c r="B29" s="1">
        <v>41548</v>
      </c>
      <c r="C29" t="s">
        <v>5587</v>
      </c>
      <c r="D29">
        <v>1</v>
      </c>
      <c r="E29" t="s">
        <v>5588</v>
      </c>
      <c r="F29" t="s">
        <v>1779</v>
      </c>
      <c r="G29" t="s">
        <v>1401</v>
      </c>
      <c r="H29" t="s">
        <v>5589</v>
      </c>
      <c r="J29">
        <v>631.62</v>
      </c>
    </row>
    <row r="30" spans="1:10" x14ac:dyDescent="0.25">
      <c r="A30" t="s">
        <v>883</v>
      </c>
      <c r="B30" s="1">
        <v>41568</v>
      </c>
      <c r="C30" t="s">
        <v>5293</v>
      </c>
      <c r="D30">
        <v>1</v>
      </c>
      <c r="E30" t="s">
        <v>5294</v>
      </c>
      <c r="F30" t="s">
        <v>1360</v>
      </c>
      <c r="G30" t="s">
        <v>1361</v>
      </c>
      <c r="H30" t="s">
        <v>5295</v>
      </c>
      <c r="I30" s="2">
        <v>33613.589999999997</v>
      </c>
    </row>
    <row r="31" spans="1:10" x14ac:dyDescent="0.25">
      <c r="A31" t="s">
        <v>586</v>
      </c>
      <c r="B31" s="1">
        <v>41561</v>
      </c>
      <c r="C31" t="s">
        <v>5669</v>
      </c>
      <c r="D31">
        <v>1</v>
      </c>
      <c r="E31" t="s">
        <v>5670</v>
      </c>
      <c r="F31" t="s">
        <v>1789</v>
      </c>
      <c r="G31" t="s">
        <v>1401</v>
      </c>
      <c r="H31" t="s">
        <v>3744</v>
      </c>
      <c r="I31" s="2">
        <v>1360</v>
      </c>
    </row>
    <row r="32" spans="1:10" x14ac:dyDescent="0.25">
      <c r="A32" t="s">
        <v>2019</v>
      </c>
      <c r="B32" s="1">
        <v>41564</v>
      </c>
      <c r="C32" t="s">
        <v>5264</v>
      </c>
      <c r="D32">
        <v>1</v>
      </c>
      <c r="E32" t="s">
        <v>5265</v>
      </c>
      <c r="F32" t="s">
        <v>1409</v>
      </c>
      <c r="G32" t="s">
        <v>3087</v>
      </c>
      <c r="H32" t="s">
        <v>5266</v>
      </c>
      <c r="I32">
        <v>8.9700000000000006</v>
      </c>
    </row>
    <row r="33" spans="1:10" x14ac:dyDescent="0.25">
      <c r="A33" t="s">
        <v>858</v>
      </c>
      <c r="B33" s="1">
        <v>41564</v>
      </c>
      <c r="C33" t="s">
        <v>5275</v>
      </c>
      <c r="D33">
        <v>1</v>
      </c>
      <c r="E33" t="s">
        <v>5276</v>
      </c>
      <c r="F33" t="s">
        <v>1409</v>
      </c>
      <c r="G33" t="s">
        <v>3087</v>
      </c>
      <c r="H33" t="s">
        <v>5277</v>
      </c>
      <c r="I33">
        <v>8.9700000000000006</v>
      </c>
    </row>
    <row r="34" spans="1:10" x14ac:dyDescent="0.25">
      <c r="A34" t="s">
        <v>5423</v>
      </c>
      <c r="B34" s="1">
        <v>41576</v>
      </c>
      <c r="C34">
        <v>9184</v>
      </c>
      <c r="D34">
        <v>1</v>
      </c>
      <c r="E34" t="s">
        <v>5424</v>
      </c>
      <c r="F34" t="s">
        <v>1409</v>
      </c>
      <c r="G34" t="s">
        <v>3087</v>
      </c>
      <c r="H34" t="s">
        <v>3569</v>
      </c>
      <c r="I34">
        <v>234.87</v>
      </c>
    </row>
    <row r="35" spans="1:10" x14ac:dyDescent="0.25">
      <c r="A35" t="s">
        <v>5236</v>
      </c>
      <c r="B35" s="1">
        <v>41563</v>
      </c>
      <c r="C35" t="s">
        <v>4664</v>
      </c>
      <c r="D35">
        <v>1</v>
      </c>
      <c r="E35" t="s">
        <v>5237</v>
      </c>
      <c r="F35" t="s">
        <v>1383</v>
      </c>
      <c r="G35" t="s">
        <v>1361</v>
      </c>
      <c r="H35" t="s">
        <v>3988</v>
      </c>
      <c r="J35" s="2">
        <v>44419.42</v>
      </c>
    </row>
    <row r="36" spans="1:10" x14ac:dyDescent="0.25">
      <c r="A36" t="s">
        <v>1456</v>
      </c>
      <c r="B36" s="1">
        <v>41563</v>
      </c>
      <c r="C36" t="s">
        <v>5234</v>
      </c>
      <c r="D36">
        <v>1</v>
      </c>
      <c r="E36" t="s">
        <v>5235</v>
      </c>
      <c r="F36" t="s">
        <v>1360</v>
      </c>
      <c r="G36" t="s">
        <v>1361</v>
      </c>
      <c r="H36" t="s">
        <v>1433</v>
      </c>
      <c r="I36" s="2">
        <v>44419.42</v>
      </c>
    </row>
    <row r="37" spans="1:10" x14ac:dyDescent="0.25">
      <c r="A37" t="s">
        <v>179</v>
      </c>
      <c r="B37" s="1">
        <v>41571</v>
      </c>
      <c r="C37" t="s">
        <v>5318</v>
      </c>
      <c r="D37">
        <v>1</v>
      </c>
      <c r="E37" t="s">
        <v>5319</v>
      </c>
      <c r="F37" t="s">
        <v>1360</v>
      </c>
      <c r="G37" t="s">
        <v>1361</v>
      </c>
      <c r="H37" t="s">
        <v>3274</v>
      </c>
      <c r="I37" s="2">
        <v>30580.9</v>
      </c>
    </row>
    <row r="38" spans="1:10" x14ac:dyDescent="0.25">
      <c r="A38" t="s">
        <v>969</v>
      </c>
      <c r="B38" s="1">
        <v>41576</v>
      </c>
      <c r="C38">
        <v>9186</v>
      </c>
      <c r="D38">
        <v>1</v>
      </c>
      <c r="E38" t="s">
        <v>5426</v>
      </c>
      <c r="F38" t="s">
        <v>1409</v>
      </c>
      <c r="G38" t="s">
        <v>3087</v>
      </c>
      <c r="H38" t="s">
        <v>5427</v>
      </c>
      <c r="I38">
        <v>62.9</v>
      </c>
    </row>
    <row r="39" spans="1:10" x14ac:dyDescent="0.25">
      <c r="A39" t="s">
        <v>5299</v>
      </c>
      <c r="B39" s="1">
        <v>41569</v>
      </c>
      <c r="C39" t="s">
        <v>5300</v>
      </c>
      <c r="D39">
        <v>1</v>
      </c>
      <c r="E39" t="s">
        <v>5301</v>
      </c>
      <c r="F39" t="s">
        <v>1360</v>
      </c>
      <c r="G39" t="s">
        <v>1361</v>
      </c>
      <c r="H39" t="s">
        <v>5302</v>
      </c>
      <c r="I39" s="2">
        <v>32860.71</v>
      </c>
    </row>
    <row r="40" spans="1:10" x14ac:dyDescent="0.25">
      <c r="A40" t="s">
        <v>1929</v>
      </c>
      <c r="B40" s="1">
        <v>41578</v>
      </c>
      <c r="C40" t="s">
        <v>5795</v>
      </c>
      <c r="D40">
        <v>1</v>
      </c>
      <c r="E40" t="s">
        <v>5796</v>
      </c>
      <c r="F40" t="s">
        <v>1779</v>
      </c>
      <c r="G40" t="s">
        <v>1401</v>
      </c>
      <c r="H40" t="s">
        <v>5797</v>
      </c>
      <c r="I40" s="2">
        <v>6896.55</v>
      </c>
    </row>
    <row r="41" spans="1:10" x14ac:dyDescent="0.25">
      <c r="A41" t="s">
        <v>1931</v>
      </c>
      <c r="B41" s="1">
        <v>41578</v>
      </c>
      <c r="C41" t="s">
        <v>5798</v>
      </c>
      <c r="D41">
        <v>1</v>
      </c>
      <c r="E41" t="s">
        <v>5799</v>
      </c>
      <c r="F41" t="s">
        <v>1779</v>
      </c>
      <c r="G41" t="s">
        <v>1401</v>
      </c>
      <c r="H41" t="s">
        <v>5797</v>
      </c>
      <c r="I41" s="2">
        <v>6896.55</v>
      </c>
    </row>
    <row r="42" spans="1:10" x14ac:dyDescent="0.25">
      <c r="A42" t="s">
        <v>5847</v>
      </c>
      <c r="B42" s="1">
        <v>41572</v>
      </c>
      <c r="C42" t="s">
        <v>5848</v>
      </c>
      <c r="D42">
        <v>1</v>
      </c>
      <c r="E42" t="s">
        <v>5849</v>
      </c>
      <c r="F42" t="s">
        <v>1779</v>
      </c>
      <c r="G42" t="s">
        <v>1410</v>
      </c>
      <c r="H42" t="s">
        <v>5797</v>
      </c>
      <c r="I42" s="2">
        <v>6896.55</v>
      </c>
    </row>
    <row r="43" spans="1:10" x14ac:dyDescent="0.25">
      <c r="A43" t="s">
        <v>576</v>
      </c>
      <c r="B43" s="1">
        <v>41559</v>
      </c>
      <c r="C43" t="s">
        <v>5661</v>
      </c>
      <c r="D43">
        <v>1</v>
      </c>
      <c r="E43" t="s">
        <v>5662</v>
      </c>
      <c r="F43" t="s">
        <v>1789</v>
      </c>
      <c r="G43" t="s">
        <v>1401</v>
      </c>
      <c r="H43" t="s">
        <v>547</v>
      </c>
      <c r="I43">
        <v>132.41999999999999</v>
      </c>
    </row>
    <row r="44" spans="1:10" x14ac:dyDescent="0.25">
      <c r="A44" t="s">
        <v>1686</v>
      </c>
      <c r="B44" s="1">
        <v>41578</v>
      </c>
      <c r="C44">
        <v>9230</v>
      </c>
      <c r="D44">
        <v>1</v>
      </c>
      <c r="E44" t="s">
        <v>5514</v>
      </c>
      <c r="F44" t="s">
        <v>1409</v>
      </c>
      <c r="G44" t="s">
        <v>3087</v>
      </c>
      <c r="H44" t="s">
        <v>5515</v>
      </c>
      <c r="I44">
        <v>6.45</v>
      </c>
    </row>
    <row r="45" spans="1:10" x14ac:dyDescent="0.25">
      <c r="A45" t="s">
        <v>1238</v>
      </c>
      <c r="B45" s="1">
        <v>41559</v>
      </c>
      <c r="C45" t="s">
        <v>5663</v>
      </c>
      <c r="D45">
        <v>2</v>
      </c>
      <c r="E45" t="s">
        <v>5664</v>
      </c>
      <c r="F45" t="s">
        <v>1789</v>
      </c>
      <c r="G45" t="s">
        <v>1401</v>
      </c>
      <c r="H45" t="s">
        <v>553</v>
      </c>
      <c r="I45" s="2">
        <v>1153.0999999999999</v>
      </c>
    </row>
    <row r="46" spans="1:10" x14ac:dyDescent="0.25">
      <c r="A46" t="s">
        <v>1538</v>
      </c>
      <c r="B46" s="1">
        <v>41575</v>
      </c>
      <c r="C46">
        <v>9177</v>
      </c>
      <c r="D46">
        <v>1</v>
      </c>
      <c r="E46" t="s">
        <v>5416</v>
      </c>
      <c r="F46" t="s">
        <v>1409</v>
      </c>
      <c r="G46" t="s">
        <v>3087</v>
      </c>
      <c r="H46" t="s">
        <v>5417</v>
      </c>
      <c r="I46">
        <v>47.66</v>
      </c>
    </row>
    <row r="47" spans="1:10" x14ac:dyDescent="0.25">
      <c r="A47" t="s">
        <v>337</v>
      </c>
      <c r="B47" s="1">
        <v>41576</v>
      </c>
      <c r="C47">
        <v>9206</v>
      </c>
      <c r="D47">
        <v>1</v>
      </c>
      <c r="E47" t="s">
        <v>5462</v>
      </c>
      <c r="F47" t="s">
        <v>1409</v>
      </c>
      <c r="G47" t="s">
        <v>3087</v>
      </c>
      <c r="H47" t="s">
        <v>5463</v>
      </c>
      <c r="I47">
        <v>20.94</v>
      </c>
    </row>
    <row r="48" spans="1:10" x14ac:dyDescent="0.25">
      <c r="A48" t="s">
        <v>5827</v>
      </c>
      <c r="B48" s="1">
        <v>41578</v>
      </c>
      <c r="C48" t="s">
        <v>5828</v>
      </c>
      <c r="D48">
        <v>1</v>
      </c>
      <c r="E48" t="s">
        <v>5829</v>
      </c>
      <c r="F48" t="s">
        <v>2939</v>
      </c>
      <c r="G48" t="s">
        <v>3087</v>
      </c>
      <c r="H48" t="s">
        <v>5830</v>
      </c>
      <c r="I48">
        <v>43.57</v>
      </c>
    </row>
    <row r="49" spans="1:9" x14ac:dyDescent="0.25">
      <c r="A49" t="s">
        <v>5850</v>
      </c>
      <c r="B49" s="1">
        <v>41578</v>
      </c>
      <c r="C49" t="s">
        <v>5832</v>
      </c>
      <c r="D49">
        <v>1</v>
      </c>
      <c r="E49" t="s">
        <v>5851</v>
      </c>
      <c r="F49" t="s">
        <v>2939</v>
      </c>
      <c r="G49" t="s">
        <v>1410</v>
      </c>
      <c r="H49" t="s">
        <v>5852</v>
      </c>
      <c r="I49">
        <v>42.4</v>
      </c>
    </row>
    <row r="50" spans="1:9" x14ac:dyDescent="0.25">
      <c r="A50" t="s">
        <v>665</v>
      </c>
      <c r="B50" s="1">
        <v>41566</v>
      </c>
      <c r="C50" t="s">
        <v>5716</v>
      </c>
      <c r="D50">
        <v>1</v>
      </c>
      <c r="E50" t="s">
        <v>5717</v>
      </c>
      <c r="F50" t="s">
        <v>1779</v>
      </c>
      <c r="G50" t="s">
        <v>1401</v>
      </c>
      <c r="H50" t="s">
        <v>1243</v>
      </c>
      <c r="I50" s="2">
        <v>3093.93</v>
      </c>
    </row>
    <row r="51" spans="1:9" x14ac:dyDescent="0.25">
      <c r="A51" t="s">
        <v>5546</v>
      </c>
      <c r="B51" s="1">
        <v>41578</v>
      </c>
      <c r="C51" t="s">
        <v>5547</v>
      </c>
      <c r="D51">
        <v>1</v>
      </c>
      <c r="E51" t="s">
        <v>5548</v>
      </c>
      <c r="F51" t="s">
        <v>1409</v>
      </c>
      <c r="G51" t="s">
        <v>3087</v>
      </c>
      <c r="H51" t="s">
        <v>5549</v>
      </c>
      <c r="I51">
        <v>189.47</v>
      </c>
    </row>
    <row r="52" spans="1:9" x14ac:dyDescent="0.25">
      <c r="A52" t="s">
        <v>5843</v>
      </c>
      <c r="B52" s="1">
        <v>41578</v>
      </c>
      <c r="C52" t="s">
        <v>5844</v>
      </c>
      <c r="D52">
        <v>1</v>
      </c>
      <c r="E52" t="s">
        <v>5845</v>
      </c>
      <c r="F52" t="s">
        <v>2939</v>
      </c>
      <c r="G52" t="s">
        <v>3087</v>
      </c>
      <c r="H52" t="s">
        <v>5846</v>
      </c>
      <c r="I52">
        <v>84.8</v>
      </c>
    </row>
    <row r="53" spans="1:9" x14ac:dyDescent="0.25">
      <c r="A53" t="s">
        <v>737</v>
      </c>
      <c r="B53" s="1">
        <v>41577</v>
      </c>
      <c r="C53" t="s">
        <v>5774</v>
      </c>
      <c r="D53">
        <v>1</v>
      </c>
      <c r="E53" t="s">
        <v>5775</v>
      </c>
      <c r="F53" t="s">
        <v>2939</v>
      </c>
      <c r="G53" t="s">
        <v>3087</v>
      </c>
      <c r="H53" t="s">
        <v>5776</v>
      </c>
      <c r="I53">
        <v>551.9</v>
      </c>
    </row>
    <row r="54" spans="1:9" x14ac:dyDescent="0.25">
      <c r="A54" t="s">
        <v>5857</v>
      </c>
      <c r="B54" s="1">
        <v>41578</v>
      </c>
      <c r="C54" t="s">
        <v>5858</v>
      </c>
      <c r="D54">
        <v>1</v>
      </c>
      <c r="E54" t="s">
        <v>5859</v>
      </c>
      <c r="F54" t="s">
        <v>2939</v>
      </c>
      <c r="G54" t="s">
        <v>1410</v>
      </c>
      <c r="H54" t="s">
        <v>5860</v>
      </c>
      <c r="I54" s="2">
        <v>1336.65</v>
      </c>
    </row>
    <row r="55" spans="1:9" x14ac:dyDescent="0.25">
      <c r="A55" t="s">
        <v>5835</v>
      </c>
      <c r="B55" s="1">
        <v>41578</v>
      </c>
      <c r="C55" t="s">
        <v>5836</v>
      </c>
      <c r="D55">
        <v>1</v>
      </c>
      <c r="E55" t="s">
        <v>5837</v>
      </c>
      <c r="F55" t="s">
        <v>2939</v>
      </c>
      <c r="G55" t="s">
        <v>3087</v>
      </c>
      <c r="H55" t="s">
        <v>5838</v>
      </c>
      <c r="I55">
        <v>72.48</v>
      </c>
    </row>
    <row r="56" spans="1:9" x14ac:dyDescent="0.25">
      <c r="A56" t="s">
        <v>5839</v>
      </c>
      <c r="B56" s="1">
        <v>41578</v>
      </c>
      <c r="C56" t="s">
        <v>5840</v>
      </c>
      <c r="D56">
        <v>1</v>
      </c>
      <c r="E56" t="s">
        <v>5841</v>
      </c>
      <c r="F56" t="s">
        <v>2939</v>
      </c>
      <c r="G56" t="s">
        <v>3087</v>
      </c>
      <c r="H56" t="s">
        <v>5842</v>
      </c>
      <c r="I56">
        <v>15.2</v>
      </c>
    </row>
    <row r="57" spans="1:9" x14ac:dyDescent="0.25">
      <c r="A57" t="s">
        <v>2912</v>
      </c>
      <c r="B57" s="1">
        <v>41570</v>
      </c>
      <c r="C57" t="s">
        <v>5726</v>
      </c>
      <c r="D57">
        <v>1</v>
      </c>
      <c r="E57" t="s">
        <v>5727</v>
      </c>
      <c r="F57" t="s">
        <v>2939</v>
      </c>
      <c r="G57" t="s">
        <v>3087</v>
      </c>
      <c r="H57" t="s">
        <v>5728</v>
      </c>
      <c r="I57" s="2">
        <v>1670.01</v>
      </c>
    </row>
    <row r="58" spans="1:9" x14ac:dyDescent="0.25">
      <c r="A58" t="s">
        <v>5831</v>
      </c>
      <c r="B58" s="1">
        <v>41578</v>
      </c>
      <c r="C58" t="s">
        <v>5832</v>
      </c>
      <c r="D58">
        <v>1</v>
      </c>
      <c r="E58" t="s">
        <v>5833</v>
      </c>
      <c r="F58" t="s">
        <v>2939</v>
      </c>
      <c r="G58" t="s">
        <v>3087</v>
      </c>
      <c r="H58" t="s">
        <v>5834</v>
      </c>
      <c r="I58">
        <v>20.16</v>
      </c>
    </row>
    <row r="59" spans="1:9" x14ac:dyDescent="0.25">
      <c r="A59" t="s">
        <v>2549</v>
      </c>
      <c r="B59" s="1">
        <v>41575</v>
      </c>
      <c r="C59">
        <v>9172</v>
      </c>
      <c r="D59">
        <v>1</v>
      </c>
      <c r="E59" t="s">
        <v>5411</v>
      </c>
      <c r="F59" t="s">
        <v>1409</v>
      </c>
      <c r="G59" t="s">
        <v>3087</v>
      </c>
      <c r="H59" t="s">
        <v>342</v>
      </c>
      <c r="I59">
        <v>172.69</v>
      </c>
    </row>
    <row r="60" spans="1:9" x14ac:dyDescent="0.25">
      <c r="A60" t="s">
        <v>701</v>
      </c>
      <c r="B60" s="1">
        <v>41571</v>
      </c>
      <c r="C60" t="s">
        <v>5745</v>
      </c>
      <c r="D60">
        <v>1</v>
      </c>
      <c r="E60" t="s">
        <v>5746</v>
      </c>
      <c r="F60" t="s">
        <v>1789</v>
      </c>
      <c r="G60" t="s">
        <v>1401</v>
      </c>
      <c r="H60" t="s">
        <v>622</v>
      </c>
      <c r="I60" s="2">
        <v>1664.48</v>
      </c>
    </row>
    <row r="61" spans="1:9" x14ac:dyDescent="0.25">
      <c r="A61" t="s">
        <v>476</v>
      </c>
      <c r="B61" s="1">
        <v>41549</v>
      </c>
      <c r="C61" t="s">
        <v>5593</v>
      </c>
      <c r="D61">
        <v>1</v>
      </c>
      <c r="E61" t="s">
        <v>5594</v>
      </c>
      <c r="F61" t="s">
        <v>1779</v>
      </c>
      <c r="G61" t="s">
        <v>1401</v>
      </c>
      <c r="H61" t="s">
        <v>472</v>
      </c>
      <c r="I61" s="2">
        <v>15840</v>
      </c>
    </row>
    <row r="62" spans="1:9" x14ac:dyDescent="0.25">
      <c r="A62" t="s">
        <v>484</v>
      </c>
      <c r="B62" s="1">
        <v>41549</v>
      </c>
      <c r="C62" t="s">
        <v>5595</v>
      </c>
      <c r="D62">
        <v>1</v>
      </c>
      <c r="E62" t="s">
        <v>5596</v>
      </c>
      <c r="F62" t="s">
        <v>1779</v>
      </c>
      <c r="G62" t="s">
        <v>1401</v>
      </c>
      <c r="H62" t="s">
        <v>472</v>
      </c>
      <c r="I62" s="2">
        <v>12800</v>
      </c>
    </row>
    <row r="63" spans="1:9" x14ac:dyDescent="0.25">
      <c r="A63" t="s">
        <v>489</v>
      </c>
      <c r="B63" s="1">
        <v>41551</v>
      </c>
      <c r="C63" t="s">
        <v>5600</v>
      </c>
      <c r="D63">
        <v>1</v>
      </c>
      <c r="E63" t="s">
        <v>5601</v>
      </c>
      <c r="F63" t="s">
        <v>1779</v>
      </c>
      <c r="G63" t="s">
        <v>1401</v>
      </c>
      <c r="H63" t="s">
        <v>472</v>
      </c>
      <c r="I63" s="2">
        <v>20517.66</v>
      </c>
    </row>
    <row r="64" spans="1:9" x14ac:dyDescent="0.25">
      <c r="A64" t="s">
        <v>492</v>
      </c>
      <c r="B64" s="1">
        <v>41552</v>
      </c>
      <c r="C64" t="s">
        <v>5602</v>
      </c>
      <c r="D64">
        <v>1</v>
      </c>
      <c r="E64" t="s">
        <v>5603</v>
      </c>
      <c r="F64" t="s">
        <v>1779</v>
      </c>
      <c r="G64" t="s">
        <v>1401</v>
      </c>
      <c r="H64" t="s">
        <v>472</v>
      </c>
      <c r="I64">
        <v>769.6</v>
      </c>
    </row>
    <row r="65" spans="1:9" x14ac:dyDescent="0.25">
      <c r="A65" t="s">
        <v>1187</v>
      </c>
      <c r="B65" s="1">
        <v>41554</v>
      </c>
      <c r="C65" t="s">
        <v>5608</v>
      </c>
      <c r="D65">
        <v>1</v>
      </c>
      <c r="E65" t="s">
        <v>5609</v>
      </c>
      <c r="F65" t="s">
        <v>1779</v>
      </c>
      <c r="G65" t="s">
        <v>1401</v>
      </c>
      <c r="H65" t="s">
        <v>472</v>
      </c>
      <c r="I65">
        <v>163.79</v>
      </c>
    </row>
    <row r="66" spans="1:9" x14ac:dyDescent="0.25">
      <c r="A66" t="s">
        <v>565</v>
      </c>
      <c r="B66" s="1">
        <v>41558</v>
      </c>
      <c r="C66" t="s">
        <v>5645</v>
      </c>
      <c r="D66">
        <v>1</v>
      </c>
      <c r="E66" t="s">
        <v>5646</v>
      </c>
      <c r="F66" t="s">
        <v>1779</v>
      </c>
      <c r="G66" t="s">
        <v>1401</v>
      </c>
      <c r="H66" t="s">
        <v>472</v>
      </c>
      <c r="I66" s="2">
        <v>8239.61</v>
      </c>
    </row>
    <row r="67" spans="1:9" x14ac:dyDescent="0.25">
      <c r="A67" t="s">
        <v>3647</v>
      </c>
      <c r="B67" s="1">
        <v>41558</v>
      </c>
      <c r="C67" t="s">
        <v>5647</v>
      </c>
      <c r="D67">
        <v>1</v>
      </c>
      <c r="E67" t="s">
        <v>5648</v>
      </c>
      <c r="F67" t="s">
        <v>1779</v>
      </c>
      <c r="G67" t="s">
        <v>1401</v>
      </c>
      <c r="H67" t="s">
        <v>472</v>
      </c>
      <c r="I67">
        <v>184.96</v>
      </c>
    </row>
    <row r="68" spans="1:9" x14ac:dyDescent="0.25">
      <c r="A68" t="s">
        <v>1215</v>
      </c>
      <c r="B68" s="1">
        <v>41558</v>
      </c>
      <c r="C68" t="s">
        <v>5649</v>
      </c>
      <c r="D68">
        <v>1</v>
      </c>
      <c r="E68" t="s">
        <v>5650</v>
      </c>
      <c r="F68" t="s">
        <v>1779</v>
      </c>
      <c r="G68" t="s">
        <v>1401</v>
      </c>
      <c r="H68" t="s">
        <v>472</v>
      </c>
      <c r="I68" s="2">
        <v>1206.1300000000001</v>
      </c>
    </row>
    <row r="69" spans="1:9" x14ac:dyDescent="0.25">
      <c r="A69" t="s">
        <v>1217</v>
      </c>
      <c r="B69" s="1">
        <v>41558</v>
      </c>
      <c r="C69" t="s">
        <v>5651</v>
      </c>
      <c r="D69">
        <v>1</v>
      </c>
      <c r="E69" t="s">
        <v>5652</v>
      </c>
      <c r="F69" t="s">
        <v>1779</v>
      </c>
      <c r="G69" t="s">
        <v>1401</v>
      </c>
      <c r="H69" t="s">
        <v>472</v>
      </c>
      <c r="I69" s="2">
        <v>1891.2</v>
      </c>
    </row>
    <row r="70" spans="1:9" x14ac:dyDescent="0.25">
      <c r="A70" t="s">
        <v>581</v>
      </c>
      <c r="B70" s="1">
        <v>41561</v>
      </c>
      <c r="C70" t="s">
        <v>5665</v>
      </c>
      <c r="D70">
        <v>1</v>
      </c>
      <c r="E70" t="s">
        <v>5666</v>
      </c>
      <c r="F70" t="s">
        <v>1779</v>
      </c>
      <c r="G70" t="s">
        <v>1401</v>
      </c>
      <c r="H70" t="s">
        <v>472</v>
      </c>
      <c r="I70">
        <v>444.6</v>
      </c>
    </row>
    <row r="71" spans="1:9" x14ac:dyDescent="0.25">
      <c r="A71" t="s">
        <v>583</v>
      </c>
      <c r="B71" s="1">
        <v>41561</v>
      </c>
      <c r="C71" t="s">
        <v>5667</v>
      </c>
      <c r="D71">
        <v>1</v>
      </c>
      <c r="E71" t="s">
        <v>5668</v>
      </c>
      <c r="F71" t="s">
        <v>1779</v>
      </c>
      <c r="G71" t="s">
        <v>1401</v>
      </c>
      <c r="H71" t="s">
        <v>472</v>
      </c>
      <c r="I71" s="2">
        <v>56960.76</v>
      </c>
    </row>
    <row r="72" spans="1:9" x14ac:dyDescent="0.25">
      <c r="A72" t="s">
        <v>1256</v>
      </c>
      <c r="B72" s="1">
        <v>41564</v>
      </c>
      <c r="C72" t="s">
        <v>5696</v>
      </c>
      <c r="D72">
        <v>1</v>
      </c>
      <c r="E72" t="s">
        <v>5697</v>
      </c>
      <c r="F72" t="s">
        <v>1779</v>
      </c>
      <c r="G72" t="s">
        <v>1401</v>
      </c>
      <c r="H72" t="s">
        <v>472</v>
      </c>
      <c r="I72">
        <v>662.27</v>
      </c>
    </row>
    <row r="73" spans="1:9" x14ac:dyDescent="0.25">
      <c r="A73" t="s">
        <v>2285</v>
      </c>
      <c r="B73" s="1">
        <v>41564</v>
      </c>
      <c r="C73" t="s">
        <v>5698</v>
      </c>
      <c r="D73">
        <v>1</v>
      </c>
      <c r="E73" t="s">
        <v>5699</v>
      </c>
      <c r="F73" t="s">
        <v>1779</v>
      </c>
      <c r="G73" t="s">
        <v>1401</v>
      </c>
      <c r="H73" t="s">
        <v>472</v>
      </c>
      <c r="I73">
        <v>98.16</v>
      </c>
    </row>
    <row r="74" spans="1:9" x14ac:dyDescent="0.25">
      <c r="A74" t="s">
        <v>645</v>
      </c>
      <c r="B74" s="1">
        <v>41564</v>
      </c>
      <c r="C74" t="s">
        <v>5700</v>
      </c>
      <c r="D74">
        <v>1</v>
      </c>
      <c r="E74" t="s">
        <v>5701</v>
      </c>
      <c r="F74" t="s">
        <v>1779</v>
      </c>
      <c r="G74" t="s">
        <v>1401</v>
      </c>
      <c r="H74" t="s">
        <v>472</v>
      </c>
      <c r="I74" s="2">
        <v>5045.92</v>
      </c>
    </row>
    <row r="75" spans="1:9" x14ac:dyDescent="0.25">
      <c r="A75" t="s">
        <v>1283</v>
      </c>
      <c r="B75" s="1">
        <v>41569</v>
      </c>
      <c r="C75" t="s">
        <v>5724</v>
      </c>
      <c r="D75">
        <v>1</v>
      </c>
      <c r="E75" t="s">
        <v>5725</v>
      </c>
      <c r="F75" t="s">
        <v>1779</v>
      </c>
      <c r="G75" t="s">
        <v>1401</v>
      </c>
      <c r="H75" t="s">
        <v>472</v>
      </c>
      <c r="I75">
        <v>126.42</v>
      </c>
    </row>
    <row r="76" spans="1:9" x14ac:dyDescent="0.25">
      <c r="A76" t="s">
        <v>691</v>
      </c>
      <c r="B76" s="1">
        <v>41571</v>
      </c>
      <c r="C76" t="s">
        <v>5729</v>
      </c>
      <c r="D76">
        <v>1</v>
      </c>
      <c r="E76" t="s">
        <v>5730</v>
      </c>
      <c r="F76" t="s">
        <v>1779</v>
      </c>
      <c r="G76" t="s">
        <v>1401</v>
      </c>
      <c r="H76" t="s">
        <v>472</v>
      </c>
      <c r="I76" s="2">
        <v>2076.0300000000002</v>
      </c>
    </row>
    <row r="77" spans="1:9" x14ac:dyDescent="0.25">
      <c r="A77" t="s">
        <v>2334</v>
      </c>
      <c r="B77" s="1">
        <v>41572</v>
      </c>
      <c r="C77" t="s">
        <v>5757</v>
      </c>
      <c r="D77">
        <v>1</v>
      </c>
      <c r="E77" t="s">
        <v>5758</v>
      </c>
      <c r="F77" t="s">
        <v>1779</v>
      </c>
      <c r="G77" t="s">
        <v>1401</v>
      </c>
      <c r="H77" t="s">
        <v>472</v>
      </c>
      <c r="I77" s="2">
        <v>14558.57</v>
      </c>
    </row>
    <row r="78" spans="1:9" x14ac:dyDescent="0.25">
      <c r="A78" t="s">
        <v>734</v>
      </c>
      <c r="B78" s="1">
        <v>41576</v>
      </c>
      <c r="C78" t="s">
        <v>5772</v>
      </c>
      <c r="D78">
        <v>1</v>
      </c>
      <c r="E78" t="s">
        <v>5773</v>
      </c>
      <c r="F78" t="s">
        <v>1779</v>
      </c>
      <c r="G78" t="s">
        <v>1401</v>
      </c>
      <c r="H78" t="s">
        <v>472</v>
      </c>
      <c r="I78">
        <v>108.01</v>
      </c>
    </row>
    <row r="79" spans="1:9" x14ac:dyDescent="0.25">
      <c r="A79" t="s">
        <v>1347</v>
      </c>
      <c r="B79" s="1">
        <v>41577</v>
      </c>
      <c r="C79" t="s">
        <v>5777</v>
      </c>
      <c r="D79">
        <v>1</v>
      </c>
      <c r="E79" t="s">
        <v>5778</v>
      </c>
      <c r="F79" t="s">
        <v>1779</v>
      </c>
      <c r="G79" t="s">
        <v>1401</v>
      </c>
      <c r="H79" t="s">
        <v>472</v>
      </c>
      <c r="I79" s="2">
        <v>23380.639999999999</v>
      </c>
    </row>
    <row r="80" spans="1:9" x14ac:dyDescent="0.25">
      <c r="A80" t="s">
        <v>1912</v>
      </c>
      <c r="B80" s="1">
        <v>41577</v>
      </c>
      <c r="C80" t="s">
        <v>5779</v>
      </c>
      <c r="D80">
        <v>1</v>
      </c>
      <c r="E80" t="s">
        <v>5780</v>
      </c>
      <c r="F80" t="s">
        <v>1779</v>
      </c>
      <c r="G80" t="s">
        <v>1401</v>
      </c>
      <c r="H80" t="s">
        <v>472</v>
      </c>
      <c r="I80">
        <v>393.59</v>
      </c>
    </row>
    <row r="81" spans="1:10" x14ac:dyDescent="0.25">
      <c r="A81" t="s">
        <v>1935</v>
      </c>
      <c r="B81" s="1">
        <v>41578</v>
      </c>
      <c r="C81" t="s">
        <v>5802</v>
      </c>
      <c r="D81">
        <v>1</v>
      </c>
      <c r="E81" t="s">
        <v>5803</v>
      </c>
      <c r="F81" t="s">
        <v>1779</v>
      </c>
      <c r="G81" t="s">
        <v>1401</v>
      </c>
      <c r="H81" t="s">
        <v>472</v>
      </c>
      <c r="I81" s="2">
        <v>13625.45</v>
      </c>
    </row>
    <row r="82" spans="1:10" x14ac:dyDescent="0.25">
      <c r="A82" t="s">
        <v>560</v>
      </c>
      <c r="B82" s="1">
        <v>41557</v>
      </c>
      <c r="C82" t="s">
        <v>5641</v>
      </c>
      <c r="D82">
        <v>1</v>
      </c>
      <c r="E82" t="s">
        <v>5642</v>
      </c>
      <c r="F82" t="s">
        <v>1789</v>
      </c>
      <c r="G82" t="s">
        <v>1401</v>
      </c>
      <c r="H82" t="s">
        <v>684</v>
      </c>
      <c r="I82">
        <v>60.48</v>
      </c>
    </row>
    <row r="83" spans="1:10" x14ac:dyDescent="0.25">
      <c r="A83" t="s">
        <v>5211</v>
      </c>
      <c r="B83" s="1">
        <v>41562</v>
      </c>
      <c r="C83" t="s">
        <v>284</v>
      </c>
      <c r="D83">
        <v>1</v>
      </c>
      <c r="E83" t="s">
        <v>5212</v>
      </c>
      <c r="F83" t="s">
        <v>1409</v>
      </c>
      <c r="G83" t="s">
        <v>3087</v>
      </c>
      <c r="H83" t="s">
        <v>5213</v>
      </c>
      <c r="I83" s="8">
        <v>317.75</v>
      </c>
    </row>
    <row r="84" spans="1:10" x14ac:dyDescent="0.25">
      <c r="A84" t="s">
        <v>3745</v>
      </c>
      <c r="B84" s="1">
        <v>41573</v>
      </c>
      <c r="C84" t="s">
        <v>5759</v>
      </c>
      <c r="D84">
        <v>1</v>
      </c>
      <c r="E84" t="s">
        <v>5760</v>
      </c>
      <c r="F84" t="s">
        <v>1779</v>
      </c>
      <c r="G84" t="s">
        <v>1401</v>
      </c>
      <c r="H84" t="s">
        <v>517</v>
      </c>
      <c r="I84">
        <v>994.8</v>
      </c>
    </row>
    <row r="85" spans="1:10" x14ac:dyDescent="0.25">
      <c r="A85" t="s">
        <v>5583</v>
      </c>
      <c r="B85" s="1">
        <v>41550</v>
      </c>
      <c r="C85" t="s">
        <v>5584</v>
      </c>
      <c r="D85">
        <v>1</v>
      </c>
      <c r="E85" t="s">
        <v>5585</v>
      </c>
      <c r="F85" t="s">
        <v>1409</v>
      </c>
      <c r="G85" t="s">
        <v>1410</v>
      </c>
      <c r="H85" t="s">
        <v>5586</v>
      </c>
      <c r="I85">
        <v>136.85</v>
      </c>
    </row>
    <row r="86" spans="1:10" x14ac:dyDescent="0.25">
      <c r="A86" t="s">
        <v>715</v>
      </c>
      <c r="B86" s="1">
        <v>41573</v>
      </c>
      <c r="C86" t="s">
        <v>5761</v>
      </c>
      <c r="D86">
        <v>1</v>
      </c>
      <c r="E86" t="s">
        <v>5762</v>
      </c>
      <c r="F86" t="s">
        <v>1779</v>
      </c>
      <c r="G86" t="s">
        <v>1401</v>
      </c>
      <c r="H86" t="s">
        <v>745</v>
      </c>
      <c r="I86" s="2">
        <v>6400</v>
      </c>
    </row>
    <row r="87" spans="1:10" x14ac:dyDescent="0.25">
      <c r="A87" t="s">
        <v>718</v>
      </c>
      <c r="B87" s="1">
        <v>41573</v>
      </c>
      <c r="C87" t="s">
        <v>5763</v>
      </c>
      <c r="D87">
        <v>1</v>
      </c>
      <c r="E87" t="s">
        <v>5764</v>
      </c>
      <c r="F87" t="s">
        <v>1779</v>
      </c>
      <c r="G87" t="s">
        <v>1401</v>
      </c>
      <c r="H87" t="s">
        <v>745</v>
      </c>
      <c r="I87" s="2">
        <v>1600</v>
      </c>
    </row>
    <row r="88" spans="1:10" x14ac:dyDescent="0.25">
      <c r="A88" t="s">
        <v>3340</v>
      </c>
      <c r="B88" s="1">
        <v>41578</v>
      </c>
      <c r="C88" t="s">
        <v>5576</v>
      </c>
      <c r="D88">
        <v>1</v>
      </c>
      <c r="E88" t="s">
        <v>5577</v>
      </c>
      <c r="F88" t="s">
        <v>1409</v>
      </c>
      <c r="G88" t="s">
        <v>1410</v>
      </c>
      <c r="H88" t="s">
        <v>5578</v>
      </c>
      <c r="J88" s="2">
        <v>4530.26</v>
      </c>
    </row>
    <row r="89" spans="1:10" x14ac:dyDescent="0.25">
      <c r="A89" t="s">
        <v>1806</v>
      </c>
      <c r="B89" s="1">
        <v>41557</v>
      </c>
      <c r="C89" t="s">
        <v>5629</v>
      </c>
      <c r="D89">
        <v>1</v>
      </c>
      <c r="E89" t="s">
        <v>5630</v>
      </c>
      <c r="F89" t="s">
        <v>1789</v>
      </c>
      <c r="G89" t="s">
        <v>1401</v>
      </c>
      <c r="H89" t="s">
        <v>511</v>
      </c>
      <c r="I89" s="2">
        <v>2496</v>
      </c>
    </row>
    <row r="90" spans="1:10" x14ac:dyDescent="0.25">
      <c r="A90" t="s">
        <v>542</v>
      </c>
      <c r="B90" s="1">
        <v>41557</v>
      </c>
      <c r="C90" t="s">
        <v>5631</v>
      </c>
      <c r="D90">
        <v>1</v>
      </c>
      <c r="E90" t="s">
        <v>5632</v>
      </c>
      <c r="F90" t="s">
        <v>1789</v>
      </c>
      <c r="G90" t="s">
        <v>1401</v>
      </c>
      <c r="H90" t="s">
        <v>511</v>
      </c>
      <c r="I90" s="2">
        <v>7200</v>
      </c>
    </row>
    <row r="91" spans="1:10" x14ac:dyDescent="0.25">
      <c r="A91" t="s">
        <v>605</v>
      </c>
      <c r="B91" s="1">
        <v>41561</v>
      </c>
      <c r="C91" t="s">
        <v>5683</v>
      </c>
      <c r="D91">
        <v>1</v>
      </c>
      <c r="E91" t="s">
        <v>5684</v>
      </c>
      <c r="F91" t="s">
        <v>1789</v>
      </c>
      <c r="G91" t="s">
        <v>1401</v>
      </c>
      <c r="H91" t="s">
        <v>511</v>
      </c>
      <c r="I91" s="2">
        <v>4358.82</v>
      </c>
    </row>
    <row r="92" spans="1:10" x14ac:dyDescent="0.25">
      <c r="A92" t="s">
        <v>694</v>
      </c>
      <c r="B92" s="1">
        <v>41571</v>
      </c>
      <c r="C92" t="s">
        <v>5733</v>
      </c>
      <c r="D92">
        <v>1</v>
      </c>
      <c r="E92" t="s">
        <v>5734</v>
      </c>
      <c r="F92" t="s">
        <v>1789</v>
      </c>
      <c r="G92" t="s">
        <v>1401</v>
      </c>
      <c r="H92" t="s">
        <v>511</v>
      </c>
      <c r="I92" s="2">
        <v>3690.24</v>
      </c>
    </row>
    <row r="93" spans="1:10" x14ac:dyDescent="0.25">
      <c r="A93" t="s">
        <v>536</v>
      </c>
      <c r="B93" s="1">
        <v>41557</v>
      </c>
      <c r="C93" t="s">
        <v>5625</v>
      </c>
      <c r="D93">
        <v>1</v>
      </c>
      <c r="E93" t="s">
        <v>5626</v>
      </c>
      <c r="F93" t="s">
        <v>1789</v>
      </c>
      <c r="G93" t="s">
        <v>1401</v>
      </c>
      <c r="H93" t="s">
        <v>619</v>
      </c>
      <c r="I93">
        <v>145.6</v>
      </c>
    </row>
    <row r="94" spans="1:10" x14ac:dyDescent="0.25">
      <c r="A94" t="s">
        <v>607</v>
      </c>
      <c r="B94" s="1">
        <v>41561</v>
      </c>
      <c r="C94" t="s">
        <v>5685</v>
      </c>
      <c r="D94">
        <v>1</v>
      </c>
      <c r="E94" t="s">
        <v>5686</v>
      </c>
      <c r="F94" t="s">
        <v>1789</v>
      </c>
      <c r="G94" t="s">
        <v>1401</v>
      </c>
      <c r="H94" t="s">
        <v>619</v>
      </c>
      <c r="I94">
        <v>77.760000000000005</v>
      </c>
    </row>
    <row r="95" spans="1:10" x14ac:dyDescent="0.25">
      <c r="A95" t="s">
        <v>1304</v>
      </c>
      <c r="B95" s="1">
        <v>41571</v>
      </c>
      <c r="C95" t="s">
        <v>5735</v>
      </c>
      <c r="D95">
        <v>1</v>
      </c>
      <c r="E95" t="s">
        <v>5736</v>
      </c>
      <c r="F95" t="s">
        <v>1789</v>
      </c>
      <c r="G95" t="s">
        <v>1401</v>
      </c>
      <c r="H95" t="s">
        <v>619</v>
      </c>
      <c r="I95">
        <v>509.92</v>
      </c>
    </row>
    <row r="96" spans="1:10" x14ac:dyDescent="0.25">
      <c r="A96" t="s">
        <v>652</v>
      </c>
      <c r="B96" s="1">
        <v>41565</v>
      </c>
      <c r="C96" t="s">
        <v>5708</v>
      </c>
      <c r="D96">
        <v>1</v>
      </c>
      <c r="E96" t="s">
        <v>5709</v>
      </c>
      <c r="F96" t="s">
        <v>1779</v>
      </c>
      <c r="G96" t="s">
        <v>1401</v>
      </c>
      <c r="H96" t="s">
        <v>5710</v>
      </c>
      <c r="I96" s="2">
        <v>1896.05</v>
      </c>
    </row>
    <row r="97" spans="1:9" x14ac:dyDescent="0.25">
      <c r="A97" t="s">
        <v>2574</v>
      </c>
      <c r="B97" s="1">
        <v>41576</v>
      </c>
      <c r="C97">
        <v>9185</v>
      </c>
      <c r="D97">
        <v>1</v>
      </c>
      <c r="E97" t="s">
        <v>5425</v>
      </c>
      <c r="F97" t="s">
        <v>1409</v>
      </c>
      <c r="G97" t="s">
        <v>3087</v>
      </c>
      <c r="H97" t="s">
        <v>350</v>
      </c>
      <c r="I97">
        <v>27.72</v>
      </c>
    </row>
    <row r="98" spans="1:9" x14ac:dyDescent="0.25">
      <c r="A98" t="s">
        <v>3330</v>
      </c>
      <c r="B98" s="1">
        <v>41578</v>
      </c>
      <c r="C98">
        <v>9251</v>
      </c>
      <c r="D98">
        <v>1</v>
      </c>
      <c r="E98" t="s">
        <v>5562</v>
      </c>
      <c r="F98" t="s">
        <v>1409</v>
      </c>
      <c r="G98" t="s">
        <v>3087</v>
      </c>
      <c r="H98" t="s">
        <v>350</v>
      </c>
      <c r="I98">
        <v>22.07</v>
      </c>
    </row>
    <row r="99" spans="1:9" x14ac:dyDescent="0.25">
      <c r="A99" t="s">
        <v>1671</v>
      </c>
      <c r="B99" s="1">
        <v>41578</v>
      </c>
      <c r="C99">
        <v>9221</v>
      </c>
      <c r="D99">
        <v>1</v>
      </c>
      <c r="E99" t="s">
        <v>5498</v>
      </c>
      <c r="F99" t="s">
        <v>1409</v>
      </c>
      <c r="G99" t="s">
        <v>3087</v>
      </c>
      <c r="H99" t="s">
        <v>5499</v>
      </c>
      <c r="I99">
        <v>40.369999999999997</v>
      </c>
    </row>
    <row r="100" spans="1:9" x14ac:dyDescent="0.25">
      <c r="A100" t="s">
        <v>981</v>
      </c>
      <c r="B100" s="1">
        <v>41576</v>
      </c>
      <c r="C100">
        <v>9189</v>
      </c>
      <c r="D100">
        <v>1</v>
      </c>
      <c r="E100" t="s">
        <v>5429</v>
      </c>
      <c r="F100" t="s">
        <v>1409</v>
      </c>
      <c r="G100" t="s">
        <v>3087</v>
      </c>
      <c r="H100" t="s">
        <v>5430</v>
      </c>
      <c r="I100">
        <v>83.11</v>
      </c>
    </row>
    <row r="101" spans="1:9" x14ac:dyDescent="0.25">
      <c r="A101" t="s">
        <v>5864</v>
      </c>
      <c r="B101" s="1">
        <v>41578</v>
      </c>
      <c r="C101" t="s">
        <v>5865</v>
      </c>
      <c r="D101">
        <v>1</v>
      </c>
      <c r="E101" t="s">
        <v>5866</v>
      </c>
      <c r="F101" t="s">
        <v>2939</v>
      </c>
      <c r="G101" t="s">
        <v>1410</v>
      </c>
      <c r="H101" t="s">
        <v>5867</v>
      </c>
      <c r="I101" s="2">
        <v>95077.07</v>
      </c>
    </row>
    <row r="102" spans="1:9" x14ac:dyDescent="0.25">
      <c r="A102" t="s">
        <v>3238</v>
      </c>
      <c r="B102" s="1">
        <v>41576</v>
      </c>
      <c r="C102">
        <v>9179</v>
      </c>
      <c r="D102">
        <v>1</v>
      </c>
      <c r="E102" t="s">
        <v>5420</v>
      </c>
      <c r="F102" t="s">
        <v>1409</v>
      </c>
      <c r="G102" t="s">
        <v>3087</v>
      </c>
      <c r="H102" t="s">
        <v>328</v>
      </c>
      <c r="I102">
        <v>3.59</v>
      </c>
    </row>
    <row r="103" spans="1:9" x14ac:dyDescent="0.25">
      <c r="A103" t="s">
        <v>5868</v>
      </c>
      <c r="B103" s="1">
        <v>41562</v>
      </c>
      <c r="C103" t="s">
        <v>5869</v>
      </c>
      <c r="D103">
        <v>1</v>
      </c>
      <c r="E103" t="s">
        <v>5870</v>
      </c>
      <c r="F103" t="s">
        <v>2382</v>
      </c>
      <c r="G103" t="s">
        <v>3087</v>
      </c>
      <c r="H103" t="s">
        <v>5871</v>
      </c>
      <c r="I103">
        <v>94.05</v>
      </c>
    </row>
    <row r="104" spans="1:9" x14ac:dyDescent="0.25">
      <c r="A104" t="s">
        <v>5876</v>
      </c>
      <c r="B104" s="1">
        <v>41577</v>
      </c>
      <c r="C104" t="s">
        <v>5877</v>
      </c>
      <c r="D104">
        <v>1</v>
      </c>
      <c r="E104" t="s">
        <v>5878</v>
      </c>
      <c r="F104" t="s">
        <v>2382</v>
      </c>
      <c r="G104" t="s">
        <v>3087</v>
      </c>
      <c r="H104" t="s">
        <v>5879</v>
      </c>
      <c r="I104">
        <v>82.07</v>
      </c>
    </row>
    <row r="105" spans="1:9" x14ac:dyDescent="0.25">
      <c r="A105" t="s">
        <v>4692</v>
      </c>
      <c r="B105" s="1">
        <v>41578</v>
      </c>
      <c r="C105">
        <v>9217</v>
      </c>
      <c r="D105">
        <v>1</v>
      </c>
      <c r="E105" t="s">
        <v>5495</v>
      </c>
      <c r="F105" t="s">
        <v>1409</v>
      </c>
      <c r="G105" t="s">
        <v>3087</v>
      </c>
      <c r="H105" t="s">
        <v>5496</v>
      </c>
      <c r="I105">
        <v>19.18</v>
      </c>
    </row>
    <row r="106" spans="1:9" x14ac:dyDescent="0.25">
      <c r="A106" t="s">
        <v>4595</v>
      </c>
      <c r="B106" s="1">
        <v>41575</v>
      </c>
      <c r="C106">
        <v>9139</v>
      </c>
      <c r="D106">
        <v>1</v>
      </c>
      <c r="E106" t="s">
        <v>5352</v>
      </c>
      <c r="F106" t="s">
        <v>1409</v>
      </c>
      <c r="G106" t="s">
        <v>3087</v>
      </c>
      <c r="H106" t="s">
        <v>393</v>
      </c>
      <c r="I106">
        <v>18.07</v>
      </c>
    </row>
    <row r="107" spans="1:9" x14ac:dyDescent="0.25">
      <c r="A107" t="s">
        <v>1669</v>
      </c>
      <c r="B107" s="1">
        <v>41578</v>
      </c>
      <c r="C107">
        <v>9219</v>
      </c>
      <c r="D107">
        <v>1</v>
      </c>
      <c r="E107" t="s">
        <v>5497</v>
      </c>
      <c r="F107" t="s">
        <v>1409</v>
      </c>
      <c r="G107" t="s">
        <v>3087</v>
      </c>
      <c r="H107" t="s">
        <v>393</v>
      </c>
      <c r="I107">
        <v>22.4</v>
      </c>
    </row>
    <row r="108" spans="1:9" x14ac:dyDescent="0.25">
      <c r="A108" t="s">
        <v>726</v>
      </c>
      <c r="B108" s="1">
        <v>41576</v>
      </c>
      <c r="C108" t="s">
        <v>5765</v>
      </c>
      <c r="D108">
        <v>1</v>
      </c>
      <c r="E108" t="s">
        <v>5766</v>
      </c>
      <c r="F108" t="s">
        <v>1779</v>
      </c>
      <c r="G108" t="s">
        <v>1401</v>
      </c>
      <c r="H108" t="s">
        <v>5767</v>
      </c>
      <c r="I108">
        <v>174.24</v>
      </c>
    </row>
    <row r="109" spans="1:9" x14ac:dyDescent="0.25">
      <c r="A109" t="s">
        <v>1681</v>
      </c>
      <c r="B109" s="1">
        <v>41578</v>
      </c>
      <c r="C109">
        <v>9224</v>
      </c>
      <c r="D109">
        <v>1</v>
      </c>
      <c r="E109" t="s">
        <v>5502</v>
      </c>
      <c r="F109" t="s">
        <v>1409</v>
      </c>
      <c r="G109" t="s">
        <v>3087</v>
      </c>
      <c r="H109" t="s">
        <v>5503</v>
      </c>
      <c r="I109">
        <v>184</v>
      </c>
    </row>
    <row r="110" spans="1:9" x14ac:dyDescent="0.25">
      <c r="A110" t="s">
        <v>515</v>
      </c>
      <c r="B110" s="1">
        <v>41556</v>
      </c>
      <c r="C110" t="s">
        <v>5614</v>
      </c>
      <c r="D110">
        <v>1</v>
      </c>
      <c r="E110" t="s">
        <v>5615</v>
      </c>
      <c r="F110" t="s">
        <v>1779</v>
      </c>
      <c r="G110" t="s">
        <v>1401</v>
      </c>
      <c r="H110" t="s">
        <v>502</v>
      </c>
      <c r="I110" s="2">
        <v>1660.7</v>
      </c>
    </row>
    <row r="111" spans="1:9" x14ac:dyDescent="0.25">
      <c r="A111" t="s">
        <v>1792</v>
      </c>
      <c r="B111" s="1">
        <v>41556</v>
      </c>
      <c r="C111" t="s">
        <v>5619</v>
      </c>
      <c r="D111">
        <v>1</v>
      </c>
      <c r="E111" t="s">
        <v>5620</v>
      </c>
      <c r="F111" t="s">
        <v>1779</v>
      </c>
      <c r="G111" t="s">
        <v>1401</v>
      </c>
      <c r="H111" t="s">
        <v>5621</v>
      </c>
      <c r="I111" s="2">
        <v>2000</v>
      </c>
    </row>
    <row r="112" spans="1:9" x14ac:dyDescent="0.25">
      <c r="A112" t="s">
        <v>545</v>
      </c>
      <c r="B112" s="1">
        <v>41557</v>
      </c>
      <c r="C112" t="s">
        <v>5633</v>
      </c>
      <c r="D112">
        <v>1</v>
      </c>
      <c r="E112" t="s">
        <v>5634</v>
      </c>
      <c r="F112" t="s">
        <v>1789</v>
      </c>
      <c r="G112" t="s">
        <v>1401</v>
      </c>
      <c r="H112" t="s">
        <v>1214</v>
      </c>
      <c r="I112">
        <v>462.21</v>
      </c>
    </row>
    <row r="113" spans="1:9" x14ac:dyDescent="0.25">
      <c r="A113" t="s">
        <v>594</v>
      </c>
      <c r="B113" s="1">
        <v>41561</v>
      </c>
      <c r="C113" t="s">
        <v>5675</v>
      </c>
      <c r="D113">
        <v>1</v>
      </c>
      <c r="E113" t="s">
        <v>5676</v>
      </c>
      <c r="F113" t="s">
        <v>1789</v>
      </c>
      <c r="G113" t="s">
        <v>1401</v>
      </c>
      <c r="H113" t="s">
        <v>1214</v>
      </c>
      <c r="I113">
        <v>86.4</v>
      </c>
    </row>
    <row r="114" spans="1:9" x14ac:dyDescent="0.25">
      <c r="A114" t="s">
        <v>1313</v>
      </c>
      <c r="B114" s="1">
        <v>41571</v>
      </c>
      <c r="C114" t="s">
        <v>5749</v>
      </c>
      <c r="D114">
        <v>1</v>
      </c>
      <c r="E114" t="s">
        <v>5750</v>
      </c>
      <c r="F114" t="s">
        <v>1789</v>
      </c>
      <c r="G114" t="s">
        <v>1401</v>
      </c>
      <c r="H114" t="s">
        <v>1214</v>
      </c>
      <c r="I114">
        <v>41.6</v>
      </c>
    </row>
    <row r="115" spans="1:9" x14ac:dyDescent="0.25">
      <c r="A115" t="s">
        <v>5194</v>
      </c>
      <c r="B115" s="1">
        <v>41557</v>
      </c>
      <c r="C115" t="s">
        <v>5195</v>
      </c>
      <c r="D115">
        <v>1</v>
      </c>
      <c r="E115" t="s">
        <v>5196</v>
      </c>
      <c r="F115" t="s">
        <v>1360</v>
      </c>
      <c r="G115" t="s">
        <v>1361</v>
      </c>
      <c r="H115" t="s">
        <v>5197</v>
      </c>
      <c r="I115" s="2">
        <v>30580.9</v>
      </c>
    </row>
    <row r="116" spans="1:9" x14ac:dyDescent="0.25">
      <c r="A116" t="s">
        <v>557</v>
      </c>
      <c r="B116" s="1">
        <v>41557</v>
      </c>
      <c r="C116" t="s">
        <v>5639</v>
      </c>
      <c r="D116">
        <v>1</v>
      </c>
      <c r="E116" t="s">
        <v>5640</v>
      </c>
      <c r="F116" t="s">
        <v>1789</v>
      </c>
      <c r="G116" t="s">
        <v>1401</v>
      </c>
      <c r="H116" t="s">
        <v>1232</v>
      </c>
      <c r="I116" s="2">
        <v>1360</v>
      </c>
    </row>
    <row r="117" spans="1:9" x14ac:dyDescent="0.25">
      <c r="A117" t="s">
        <v>609</v>
      </c>
      <c r="B117" s="1">
        <v>41561</v>
      </c>
      <c r="C117" t="s">
        <v>5687</v>
      </c>
      <c r="D117">
        <v>1</v>
      </c>
      <c r="E117" t="s">
        <v>5688</v>
      </c>
      <c r="F117" t="s">
        <v>1789</v>
      </c>
      <c r="G117" t="s">
        <v>1401</v>
      </c>
      <c r="H117" t="s">
        <v>1232</v>
      </c>
      <c r="I117">
        <v>960</v>
      </c>
    </row>
    <row r="118" spans="1:9" x14ac:dyDescent="0.25">
      <c r="A118" t="s">
        <v>1306</v>
      </c>
      <c r="B118" s="1">
        <v>41571</v>
      </c>
      <c r="C118" t="s">
        <v>5737</v>
      </c>
      <c r="D118">
        <v>1</v>
      </c>
      <c r="E118" t="s">
        <v>5738</v>
      </c>
      <c r="F118" t="s">
        <v>1789</v>
      </c>
      <c r="G118" t="s">
        <v>1401</v>
      </c>
      <c r="H118" t="s">
        <v>1232</v>
      </c>
      <c r="I118">
        <v>208</v>
      </c>
    </row>
    <row r="119" spans="1:9" x14ac:dyDescent="0.25">
      <c r="A119" t="s">
        <v>1148</v>
      </c>
      <c r="B119" s="1">
        <v>41576</v>
      </c>
      <c r="C119">
        <v>9214</v>
      </c>
      <c r="D119">
        <v>1</v>
      </c>
      <c r="E119" t="s">
        <v>5475</v>
      </c>
      <c r="F119" t="s">
        <v>1409</v>
      </c>
      <c r="G119" t="s">
        <v>3087</v>
      </c>
      <c r="H119" t="s">
        <v>5476</v>
      </c>
      <c r="I119">
        <v>55.17</v>
      </c>
    </row>
    <row r="120" spans="1:9" x14ac:dyDescent="0.25">
      <c r="A120" t="s">
        <v>5522</v>
      </c>
      <c r="B120" s="1">
        <v>41578</v>
      </c>
      <c r="C120">
        <v>9235</v>
      </c>
      <c r="D120">
        <v>1</v>
      </c>
      <c r="E120" t="s">
        <v>5523</v>
      </c>
      <c r="F120" t="s">
        <v>1409</v>
      </c>
      <c r="G120" t="s">
        <v>3087</v>
      </c>
      <c r="H120" t="s">
        <v>5476</v>
      </c>
      <c r="I120">
        <v>55.17</v>
      </c>
    </row>
    <row r="121" spans="1:9" x14ac:dyDescent="0.25">
      <c r="A121" t="s">
        <v>3324</v>
      </c>
      <c r="B121" s="1">
        <v>41578</v>
      </c>
      <c r="C121">
        <v>9248</v>
      </c>
      <c r="D121">
        <v>1</v>
      </c>
      <c r="E121" t="s">
        <v>5558</v>
      </c>
      <c r="F121" t="s">
        <v>1409</v>
      </c>
      <c r="G121" t="s">
        <v>3087</v>
      </c>
      <c r="H121" t="s">
        <v>5559</v>
      </c>
      <c r="I121">
        <v>55.17</v>
      </c>
    </row>
    <row r="122" spans="1:9" x14ac:dyDescent="0.25">
      <c r="A122" t="s">
        <v>539</v>
      </c>
      <c r="B122" s="1">
        <v>41557</v>
      </c>
      <c r="C122" t="s">
        <v>5627</v>
      </c>
      <c r="D122">
        <v>2</v>
      </c>
      <c r="E122" t="s">
        <v>5628</v>
      </c>
      <c r="F122" t="s">
        <v>1789</v>
      </c>
      <c r="G122" t="s">
        <v>1401</v>
      </c>
      <c r="H122" t="s">
        <v>559</v>
      </c>
      <c r="I122">
        <v>123.88</v>
      </c>
    </row>
    <row r="123" spans="1:9" x14ac:dyDescent="0.25">
      <c r="A123" t="s">
        <v>589</v>
      </c>
      <c r="B123" s="1">
        <v>41561</v>
      </c>
      <c r="C123" t="s">
        <v>5671</v>
      </c>
      <c r="D123">
        <v>2</v>
      </c>
      <c r="E123" t="s">
        <v>5672</v>
      </c>
      <c r="F123" t="s">
        <v>1789</v>
      </c>
      <c r="G123" t="s">
        <v>1401</v>
      </c>
      <c r="H123" t="s">
        <v>559</v>
      </c>
      <c r="I123" s="2">
        <v>1029.26</v>
      </c>
    </row>
    <row r="124" spans="1:9" x14ac:dyDescent="0.25">
      <c r="A124" t="s">
        <v>509</v>
      </c>
      <c r="B124" s="1">
        <v>41556</v>
      </c>
      <c r="C124" t="s">
        <v>5610</v>
      </c>
      <c r="D124">
        <v>1</v>
      </c>
      <c r="E124" t="s">
        <v>5611</v>
      </c>
      <c r="F124" t="s">
        <v>1779</v>
      </c>
      <c r="G124" t="s">
        <v>1401</v>
      </c>
      <c r="H124" t="s">
        <v>578</v>
      </c>
      <c r="I124" s="2">
        <v>1600</v>
      </c>
    </row>
    <row r="125" spans="1:9" x14ac:dyDescent="0.25">
      <c r="A125" t="s">
        <v>636</v>
      </c>
      <c r="B125" s="1">
        <v>41563</v>
      </c>
      <c r="C125" t="s">
        <v>5694</v>
      </c>
      <c r="D125">
        <v>1</v>
      </c>
      <c r="E125" t="s">
        <v>5695</v>
      </c>
      <c r="F125" t="s">
        <v>1779</v>
      </c>
      <c r="G125" t="s">
        <v>1401</v>
      </c>
      <c r="H125" t="s">
        <v>578</v>
      </c>
      <c r="I125" s="2">
        <v>4000</v>
      </c>
    </row>
    <row r="126" spans="1:9" x14ac:dyDescent="0.25">
      <c r="A126" t="s">
        <v>1673</v>
      </c>
      <c r="B126" s="1">
        <v>41578</v>
      </c>
      <c r="C126">
        <v>9221</v>
      </c>
      <c r="D126">
        <v>1</v>
      </c>
      <c r="E126" t="s">
        <v>5500</v>
      </c>
      <c r="F126" t="s">
        <v>1409</v>
      </c>
      <c r="G126" t="s">
        <v>3087</v>
      </c>
      <c r="H126" t="s">
        <v>5501</v>
      </c>
      <c r="I126">
        <v>13.38</v>
      </c>
    </row>
    <row r="127" spans="1:9" x14ac:dyDescent="0.25">
      <c r="A127" t="s">
        <v>3122</v>
      </c>
      <c r="B127" s="1">
        <v>41564</v>
      </c>
      <c r="C127" t="s">
        <v>5282</v>
      </c>
      <c r="D127">
        <v>1</v>
      </c>
      <c r="E127" t="s">
        <v>5283</v>
      </c>
      <c r="F127" t="s">
        <v>1409</v>
      </c>
      <c r="G127" t="s">
        <v>3087</v>
      </c>
      <c r="H127" t="s">
        <v>5284</v>
      </c>
      <c r="I127">
        <v>97.62</v>
      </c>
    </row>
    <row r="128" spans="1:9" x14ac:dyDescent="0.25">
      <c r="A128" t="s">
        <v>3104</v>
      </c>
      <c r="B128" s="1">
        <v>41564</v>
      </c>
      <c r="C128" t="s">
        <v>5258</v>
      </c>
      <c r="D128">
        <v>1</v>
      </c>
      <c r="E128" t="s">
        <v>5259</v>
      </c>
      <c r="F128" t="s">
        <v>1409</v>
      </c>
      <c r="G128" t="s">
        <v>3087</v>
      </c>
      <c r="H128" t="s">
        <v>5260</v>
      </c>
      <c r="I128">
        <v>124.34</v>
      </c>
    </row>
    <row r="129" spans="1:9" x14ac:dyDescent="0.25">
      <c r="A129" t="s">
        <v>5278</v>
      </c>
      <c r="B129" s="1">
        <v>41564</v>
      </c>
      <c r="C129" t="s">
        <v>5279</v>
      </c>
      <c r="D129">
        <v>1</v>
      </c>
      <c r="E129" t="s">
        <v>5280</v>
      </c>
      <c r="F129" t="s">
        <v>1409</v>
      </c>
      <c r="G129" t="s">
        <v>3087</v>
      </c>
      <c r="H129" t="s">
        <v>5281</v>
      </c>
      <c r="I129">
        <v>169.32</v>
      </c>
    </row>
    <row r="130" spans="1:9" x14ac:dyDescent="0.25">
      <c r="A130" t="s">
        <v>1700</v>
      </c>
      <c r="B130" s="1">
        <v>41578</v>
      </c>
      <c r="C130" t="s">
        <v>5528</v>
      </c>
      <c r="D130">
        <v>1</v>
      </c>
      <c r="E130" t="s">
        <v>5529</v>
      </c>
      <c r="F130" t="s">
        <v>1409</v>
      </c>
      <c r="G130" t="s">
        <v>3087</v>
      </c>
      <c r="H130" t="s">
        <v>5530</v>
      </c>
      <c r="I130">
        <v>173.72</v>
      </c>
    </row>
    <row r="131" spans="1:9" x14ac:dyDescent="0.25">
      <c r="A131" t="s">
        <v>4753</v>
      </c>
      <c r="B131" s="1">
        <v>41578</v>
      </c>
      <c r="C131" t="s">
        <v>5531</v>
      </c>
      <c r="D131">
        <v>1</v>
      </c>
      <c r="E131" t="s">
        <v>5532</v>
      </c>
      <c r="F131" t="s">
        <v>1409</v>
      </c>
      <c r="G131" t="s">
        <v>3087</v>
      </c>
      <c r="H131" t="s">
        <v>5533</v>
      </c>
      <c r="I131">
        <v>173.72</v>
      </c>
    </row>
    <row r="132" spans="1:9" x14ac:dyDescent="0.25">
      <c r="A132" t="s">
        <v>323</v>
      </c>
      <c r="B132" s="1">
        <v>41576</v>
      </c>
      <c r="C132" t="s">
        <v>5448</v>
      </c>
      <c r="D132">
        <v>1</v>
      </c>
      <c r="E132" t="s">
        <v>5449</v>
      </c>
      <c r="F132" t="s">
        <v>1409</v>
      </c>
      <c r="G132" t="s">
        <v>3087</v>
      </c>
      <c r="H132" t="s">
        <v>5450</v>
      </c>
      <c r="I132">
        <v>70.02</v>
      </c>
    </row>
    <row r="133" spans="1:9" x14ac:dyDescent="0.25">
      <c r="A133" t="s">
        <v>331</v>
      </c>
      <c r="B133" s="1">
        <v>41576</v>
      </c>
      <c r="C133" t="s">
        <v>5457</v>
      </c>
      <c r="D133">
        <v>1</v>
      </c>
      <c r="E133" t="s">
        <v>5458</v>
      </c>
      <c r="F133" t="s">
        <v>1409</v>
      </c>
      <c r="G133" t="s">
        <v>3087</v>
      </c>
      <c r="H133" t="s">
        <v>5459</v>
      </c>
      <c r="I133">
        <v>8.9700000000000006</v>
      </c>
    </row>
    <row r="134" spans="1:9" x14ac:dyDescent="0.25">
      <c r="A134" t="s">
        <v>4029</v>
      </c>
      <c r="B134" s="1">
        <v>41576</v>
      </c>
      <c r="C134" t="s">
        <v>5451</v>
      </c>
      <c r="D134">
        <v>1</v>
      </c>
      <c r="E134" t="s">
        <v>5452</v>
      </c>
      <c r="F134" t="s">
        <v>1409</v>
      </c>
      <c r="G134" t="s">
        <v>3087</v>
      </c>
      <c r="H134" t="s">
        <v>5453</v>
      </c>
      <c r="I134">
        <v>36.32</v>
      </c>
    </row>
    <row r="135" spans="1:9" x14ac:dyDescent="0.25">
      <c r="A135" t="s">
        <v>2147</v>
      </c>
      <c r="B135" s="1">
        <v>41576</v>
      </c>
      <c r="C135" t="s">
        <v>5443</v>
      </c>
      <c r="D135">
        <v>1</v>
      </c>
      <c r="E135" t="s">
        <v>5444</v>
      </c>
      <c r="F135" t="s">
        <v>1409</v>
      </c>
      <c r="G135" t="s">
        <v>3087</v>
      </c>
      <c r="H135" t="s">
        <v>5445</v>
      </c>
      <c r="I135">
        <v>28.29</v>
      </c>
    </row>
    <row r="136" spans="1:9" x14ac:dyDescent="0.25">
      <c r="A136" t="s">
        <v>5349</v>
      </c>
      <c r="B136" s="1">
        <v>41575</v>
      </c>
      <c r="C136">
        <v>9138</v>
      </c>
      <c r="D136">
        <v>1</v>
      </c>
      <c r="E136" t="s">
        <v>5350</v>
      </c>
      <c r="F136" t="s">
        <v>1409</v>
      </c>
      <c r="G136" t="s">
        <v>3087</v>
      </c>
      <c r="H136" t="s">
        <v>5351</v>
      </c>
      <c r="I136">
        <v>42.35</v>
      </c>
    </row>
    <row r="137" spans="1:9" x14ac:dyDescent="0.25">
      <c r="A137" t="s">
        <v>5554</v>
      </c>
      <c r="B137" s="1">
        <v>41578</v>
      </c>
      <c r="C137" t="s">
        <v>5555</v>
      </c>
      <c r="D137">
        <v>1</v>
      </c>
      <c r="E137" t="s">
        <v>5556</v>
      </c>
      <c r="F137" t="s">
        <v>1409</v>
      </c>
      <c r="G137" t="s">
        <v>3087</v>
      </c>
      <c r="H137" t="s">
        <v>5557</v>
      </c>
      <c r="I137">
        <v>32</v>
      </c>
    </row>
    <row r="138" spans="1:9" x14ac:dyDescent="0.25">
      <c r="A138" t="s">
        <v>1226</v>
      </c>
      <c r="B138" s="1">
        <v>41559</v>
      </c>
      <c r="C138" t="s">
        <v>5655</v>
      </c>
      <c r="D138">
        <v>2</v>
      </c>
      <c r="E138" t="s">
        <v>5656</v>
      </c>
      <c r="F138" t="s">
        <v>1789</v>
      </c>
      <c r="G138" t="s">
        <v>1401</v>
      </c>
      <c r="H138" t="s">
        <v>588</v>
      </c>
      <c r="I138">
        <v>134.56</v>
      </c>
    </row>
    <row r="139" spans="1:9" x14ac:dyDescent="0.25">
      <c r="A139" t="s">
        <v>1228</v>
      </c>
      <c r="B139" s="1">
        <v>41559</v>
      </c>
      <c r="C139" t="s">
        <v>5657</v>
      </c>
      <c r="D139">
        <v>2</v>
      </c>
      <c r="E139" t="s">
        <v>5658</v>
      </c>
      <c r="F139" t="s">
        <v>1789</v>
      </c>
      <c r="G139" t="s">
        <v>1401</v>
      </c>
      <c r="H139" t="s">
        <v>588</v>
      </c>
      <c r="I139">
        <v>706.05</v>
      </c>
    </row>
    <row r="140" spans="1:9" x14ac:dyDescent="0.25">
      <c r="A140" t="s">
        <v>1235</v>
      </c>
      <c r="B140" s="1">
        <v>41559</v>
      </c>
      <c r="C140" t="s">
        <v>5659</v>
      </c>
      <c r="D140">
        <v>2</v>
      </c>
      <c r="E140" t="s">
        <v>5660</v>
      </c>
      <c r="F140" t="s">
        <v>1789</v>
      </c>
      <c r="G140" t="s">
        <v>1401</v>
      </c>
      <c r="H140" t="s">
        <v>588</v>
      </c>
      <c r="I140">
        <v>141.12</v>
      </c>
    </row>
    <row r="141" spans="1:9" x14ac:dyDescent="0.25">
      <c r="A141" t="s">
        <v>709</v>
      </c>
      <c r="B141" s="1">
        <v>41572</v>
      </c>
      <c r="C141" t="s">
        <v>5755</v>
      </c>
      <c r="D141">
        <v>2</v>
      </c>
      <c r="E141" t="s">
        <v>5756</v>
      </c>
      <c r="F141" t="s">
        <v>1789</v>
      </c>
      <c r="G141" t="s">
        <v>1401</v>
      </c>
      <c r="H141" t="s">
        <v>588</v>
      </c>
      <c r="I141">
        <v>176.4</v>
      </c>
    </row>
    <row r="142" spans="1:9" x14ac:dyDescent="0.25">
      <c r="A142" t="s">
        <v>343</v>
      </c>
      <c r="B142" s="1">
        <v>41576</v>
      </c>
      <c r="C142">
        <v>9207</v>
      </c>
      <c r="D142">
        <v>1</v>
      </c>
      <c r="E142" t="s">
        <v>5464</v>
      </c>
      <c r="F142" t="s">
        <v>1409</v>
      </c>
      <c r="G142" t="s">
        <v>3087</v>
      </c>
      <c r="H142" t="s">
        <v>5465</v>
      </c>
      <c r="I142">
        <v>7.03</v>
      </c>
    </row>
    <row r="143" spans="1:9" x14ac:dyDescent="0.25">
      <c r="A143" t="s">
        <v>4589</v>
      </c>
      <c r="B143" s="1">
        <v>41575</v>
      </c>
      <c r="C143" t="s">
        <v>5340</v>
      </c>
      <c r="D143">
        <v>1</v>
      </c>
      <c r="E143" t="s">
        <v>5341</v>
      </c>
      <c r="F143" t="s">
        <v>1409</v>
      </c>
      <c r="G143" t="s">
        <v>3087</v>
      </c>
      <c r="H143" t="s">
        <v>5342</v>
      </c>
      <c r="I143">
        <v>8.7100000000000009</v>
      </c>
    </row>
    <row r="144" spans="1:9" x14ac:dyDescent="0.25">
      <c r="A144" t="s">
        <v>1519</v>
      </c>
      <c r="B144" s="1">
        <v>41575</v>
      </c>
      <c r="C144">
        <v>9135</v>
      </c>
      <c r="D144">
        <v>1</v>
      </c>
      <c r="E144" t="s">
        <v>5347</v>
      </c>
      <c r="F144" t="s">
        <v>1409</v>
      </c>
      <c r="G144" t="s">
        <v>3087</v>
      </c>
      <c r="H144" t="s">
        <v>1105</v>
      </c>
      <c r="I144">
        <v>68</v>
      </c>
    </row>
    <row r="145" spans="1:9" x14ac:dyDescent="0.25">
      <c r="A145" t="s">
        <v>1921</v>
      </c>
      <c r="B145" s="1">
        <v>41578</v>
      </c>
      <c r="C145" t="s">
        <v>5784</v>
      </c>
      <c r="D145">
        <v>1</v>
      </c>
      <c r="E145" t="s">
        <v>5785</v>
      </c>
      <c r="F145" t="s">
        <v>1779</v>
      </c>
      <c r="G145" t="s">
        <v>1401</v>
      </c>
      <c r="H145" t="s">
        <v>1916</v>
      </c>
      <c r="I145" s="2">
        <v>1120</v>
      </c>
    </row>
    <row r="146" spans="1:9" x14ac:dyDescent="0.25">
      <c r="A146" t="s">
        <v>5786</v>
      </c>
      <c r="B146" s="1">
        <v>41578</v>
      </c>
      <c r="C146" t="s">
        <v>5787</v>
      </c>
      <c r="D146">
        <v>1</v>
      </c>
      <c r="E146" t="s">
        <v>5788</v>
      </c>
      <c r="F146" t="s">
        <v>1779</v>
      </c>
      <c r="G146" t="s">
        <v>1401</v>
      </c>
      <c r="H146" t="s">
        <v>1916</v>
      </c>
      <c r="I146" s="2">
        <v>1600</v>
      </c>
    </row>
    <row r="147" spans="1:9" x14ac:dyDescent="0.25">
      <c r="A147" t="s">
        <v>1924</v>
      </c>
      <c r="B147" s="1">
        <v>41578</v>
      </c>
      <c r="C147" t="s">
        <v>5789</v>
      </c>
      <c r="D147">
        <v>1</v>
      </c>
      <c r="E147" t="s">
        <v>5790</v>
      </c>
      <c r="F147" t="s">
        <v>1779</v>
      </c>
      <c r="G147" t="s">
        <v>1401</v>
      </c>
      <c r="H147" t="s">
        <v>1916</v>
      </c>
      <c r="I147">
        <v>800</v>
      </c>
    </row>
    <row r="148" spans="1:9" x14ac:dyDescent="0.25">
      <c r="A148" t="s">
        <v>3780</v>
      </c>
      <c r="B148" s="1">
        <v>41578</v>
      </c>
      <c r="C148" t="s">
        <v>5791</v>
      </c>
      <c r="D148">
        <v>1</v>
      </c>
      <c r="E148" t="s">
        <v>5792</v>
      </c>
      <c r="F148" t="s">
        <v>1779</v>
      </c>
      <c r="G148" t="s">
        <v>1401</v>
      </c>
      <c r="H148" t="s">
        <v>1916</v>
      </c>
      <c r="I148">
        <v>800</v>
      </c>
    </row>
    <row r="149" spans="1:9" x14ac:dyDescent="0.25">
      <c r="A149" t="s">
        <v>4245</v>
      </c>
      <c r="B149" s="1">
        <v>41549</v>
      </c>
      <c r="C149" t="s">
        <v>5597</v>
      </c>
      <c r="D149">
        <v>1</v>
      </c>
      <c r="E149" t="s">
        <v>5598</v>
      </c>
      <c r="F149" t="s">
        <v>1779</v>
      </c>
      <c r="G149" t="s">
        <v>1401</v>
      </c>
      <c r="H149" t="s">
        <v>5599</v>
      </c>
      <c r="I149" s="2">
        <v>2236.65</v>
      </c>
    </row>
    <row r="150" spans="1:9" x14ac:dyDescent="0.25">
      <c r="A150" t="s">
        <v>657</v>
      </c>
      <c r="B150" s="1">
        <v>41565</v>
      </c>
      <c r="C150" t="s">
        <v>5711</v>
      </c>
      <c r="D150">
        <v>1</v>
      </c>
      <c r="E150" t="s">
        <v>5712</v>
      </c>
      <c r="F150" t="s">
        <v>1779</v>
      </c>
      <c r="G150" t="s">
        <v>1401</v>
      </c>
      <c r="H150" t="s">
        <v>5713</v>
      </c>
      <c r="I150" s="2">
        <v>4952.57</v>
      </c>
    </row>
    <row r="151" spans="1:9" x14ac:dyDescent="0.25">
      <c r="A151" t="s">
        <v>5872</v>
      </c>
      <c r="B151" s="1">
        <v>41577</v>
      </c>
      <c r="C151" t="s">
        <v>5873</v>
      </c>
      <c r="D151">
        <v>1</v>
      </c>
      <c r="E151" t="s">
        <v>5874</v>
      </c>
      <c r="F151" t="s">
        <v>2382</v>
      </c>
      <c r="G151" t="s">
        <v>3087</v>
      </c>
      <c r="H151" t="s">
        <v>5875</v>
      </c>
      <c r="I151">
        <v>71.42</v>
      </c>
    </row>
    <row r="152" spans="1:9" x14ac:dyDescent="0.25">
      <c r="A152" t="s">
        <v>5224</v>
      </c>
      <c r="B152" s="1">
        <v>41562</v>
      </c>
      <c r="C152" t="s">
        <v>5225</v>
      </c>
      <c r="D152">
        <v>1</v>
      </c>
      <c r="E152" t="s">
        <v>5226</v>
      </c>
      <c r="F152" t="s">
        <v>1506</v>
      </c>
      <c r="G152" t="s">
        <v>1410</v>
      </c>
      <c r="H152" t="s">
        <v>5227</v>
      </c>
      <c r="I152">
        <v>254.02</v>
      </c>
    </row>
    <row r="153" spans="1:9" x14ac:dyDescent="0.25">
      <c r="A153" t="s">
        <v>748</v>
      </c>
      <c r="B153" s="1">
        <v>41578</v>
      </c>
      <c r="C153" t="s">
        <v>5781</v>
      </c>
      <c r="D153">
        <v>1</v>
      </c>
      <c r="E153" t="s">
        <v>5782</v>
      </c>
      <c r="F153" t="s">
        <v>1779</v>
      </c>
      <c r="G153" t="s">
        <v>1401</v>
      </c>
      <c r="H153" t="s">
        <v>5783</v>
      </c>
      <c r="I153">
        <v>70.400000000000006</v>
      </c>
    </row>
    <row r="154" spans="1:9" x14ac:dyDescent="0.25">
      <c r="A154" t="s">
        <v>628</v>
      </c>
      <c r="B154" s="1">
        <v>41562</v>
      </c>
      <c r="C154" t="s">
        <v>5692</v>
      </c>
      <c r="D154">
        <v>1</v>
      </c>
      <c r="E154" t="s">
        <v>5693</v>
      </c>
      <c r="F154" t="s">
        <v>1779</v>
      </c>
      <c r="G154" t="s">
        <v>1401</v>
      </c>
      <c r="H154" t="s">
        <v>604</v>
      </c>
      <c r="I154">
        <v>47.68</v>
      </c>
    </row>
    <row r="155" spans="1:9" x14ac:dyDescent="0.25">
      <c r="A155" t="s">
        <v>329</v>
      </c>
      <c r="B155" s="1">
        <v>41576</v>
      </c>
      <c r="C155" t="s">
        <v>5454</v>
      </c>
      <c r="D155">
        <v>1</v>
      </c>
      <c r="E155" t="s">
        <v>5455</v>
      </c>
      <c r="F155" t="s">
        <v>1409</v>
      </c>
      <c r="G155" t="s">
        <v>3087</v>
      </c>
      <c r="H155" t="s">
        <v>5456</v>
      </c>
      <c r="I155" s="8">
        <v>587.61</v>
      </c>
    </row>
    <row r="156" spans="1:9" x14ac:dyDescent="0.25">
      <c r="A156" t="s">
        <v>5220</v>
      </c>
      <c r="B156" s="1">
        <v>41562</v>
      </c>
      <c r="C156" t="s">
        <v>5221</v>
      </c>
      <c r="D156">
        <v>1</v>
      </c>
      <c r="E156" t="s">
        <v>5222</v>
      </c>
      <c r="F156" t="s">
        <v>1506</v>
      </c>
      <c r="G156" t="s">
        <v>1410</v>
      </c>
      <c r="H156" t="s">
        <v>5223</v>
      </c>
      <c r="I156">
        <v>571.38</v>
      </c>
    </row>
    <row r="157" spans="1:9" x14ac:dyDescent="0.25">
      <c r="A157" t="s">
        <v>5128</v>
      </c>
      <c r="B157" s="1">
        <v>41551</v>
      </c>
      <c r="C157" t="s">
        <v>5125</v>
      </c>
      <c r="D157">
        <v>1</v>
      </c>
      <c r="E157" t="s">
        <v>5129</v>
      </c>
      <c r="F157" t="s">
        <v>1775</v>
      </c>
      <c r="G157" t="s">
        <v>1401</v>
      </c>
      <c r="H157" t="s">
        <v>5130</v>
      </c>
      <c r="I157">
        <v>323.75</v>
      </c>
    </row>
    <row r="158" spans="1:9" x14ac:dyDescent="0.25">
      <c r="A158" t="s">
        <v>5323</v>
      </c>
      <c r="B158" s="1">
        <v>41572</v>
      </c>
      <c r="C158" t="s">
        <v>5324</v>
      </c>
      <c r="D158">
        <v>1</v>
      </c>
      <c r="E158" t="s">
        <v>5325</v>
      </c>
      <c r="F158" t="s">
        <v>1552</v>
      </c>
      <c r="G158" t="s">
        <v>1410</v>
      </c>
      <c r="H158" t="s">
        <v>254</v>
      </c>
      <c r="I158" s="2">
        <v>17142.86</v>
      </c>
    </row>
    <row r="159" spans="1:9" x14ac:dyDescent="0.25">
      <c r="A159" t="s">
        <v>5563</v>
      </c>
      <c r="B159" s="1">
        <v>41578</v>
      </c>
      <c r="C159" t="s">
        <v>5564</v>
      </c>
      <c r="D159">
        <v>1</v>
      </c>
      <c r="E159" t="s">
        <v>5565</v>
      </c>
      <c r="F159" t="s">
        <v>1409</v>
      </c>
      <c r="G159" t="s">
        <v>3087</v>
      </c>
      <c r="H159" t="s">
        <v>5566</v>
      </c>
      <c r="I159">
        <v>32</v>
      </c>
    </row>
    <row r="160" spans="1:9" x14ac:dyDescent="0.25">
      <c r="A160" t="s">
        <v>5320</v>
      </c>
      <c r="B160" s="1">
        <v>41572</v>
      </c>
      <c r="C160" t="s">
        <v>5321</v>
      </c>
      <c r="D160">
        <v>1</v>
      </c>
      <c r="E160" t="s">
        <v>5322</v>
      </c>
      <c r="F160" t="s">
        <v>1552</v>
      </c>
      <c r="G160" t="s">
        <v>1410</v>
      </c>
      <c r="H160" t="s">
        <v>257</v>
      </c>
      <c r="I160" s="2">
        <v>17142.86</v>
      </c>
    </row>
    <row r="161" spans="1:9" x14ac:dyDescent="0.25">
      <c r="A161" t="s">
        <v>71</v>
      </c>
      <c r="B161" s="1">
        <v>41562</v>
      </c>
      <c r="C161" t="s">
        <v>5214</v>
      </c>
      <c r="D161">
        <v>1</v>
      </c>
      <c r="E161" t="s">
        <v>5215</v>
      </c>
      <c r="F161" t="s">
        <v>1506</v>
      </c>
      <c r="G161" t="s">
        <v>1410</v>
      </c>
      <c r="H161" t="s">
        <v>260</v>
      </c>
      <c r="I161" s="2">
        <v>3210.94</v>
      </c>
    </row>
    <row r="162" spans="1:9" x14ac:dyDescent="0.25">
      <c r="A162" t="s">
        <v>5124</v>
      </c>
      <c r="B162" s="1">
        <v>41551</v>
      </c>
      <c r="C162" t="s">
        <v>5125</v>
      </c>
      <c r="D162">
        <v>1</v>
      </c>
      <c r="E162" t="s">
        <v>5126</v>
      </c>
      <c r="F162" t="s">
        <v>1775</v>
      </c>
      <c r="G162" t="s">
        <v>1401</v>
      </c>
      <c r="H162" t="s">
        <v>5127</v>
      </c>
      <c r="I162">
        <v>380.61</v>
      </c>
    </row>
    <row r="163" spans="1:9" x14ac:dyDescent="0.25">
      <c r="A163" t="s">
        <v>2259</v>
      </c>
      <c r="B163" s="1">
        <v>41557</v>
      </c>
      <c r="C163" t="s">
        <v>5637</v>
      </c>
      <c r="D163">
        <v>1</v>
      </c>
      <c r="E163" t="s">
        <v>5638</v>
      </c>
      <c r="F163" t="s">
        <v>1789</v>
      </c>
      <c r="G163" t="s">
        <v>1401</v>
      </c>
      <c r="H163" t="s">
        <v>556</v>
      </c>
      <c r="I163">
        <v>12.84</v>
      </c>
    </row>
    <row r="164" spans="1:9" x14ac:dyDescent="0.25">
      <c r="A164" t="s">
        <v>1316</v>
      </c>
      <c r="B164" s="1">
        <v>41572</v>
      </c>
      <c r="C164" t="s">
        <v>5751</v>
      </c>
      <c r="D164">
        <v>1</v>
      </c>
      <c r="E164" t="s">
        <v>5752</v>
      </c>
      <c r="F164" t="s">
        <v>1789</v>
      </c>
      <c r="G164" t="s">
        <v>1401</v>
      </c>
      <c r="H164" t="s">
        <v>556</v>
      </c>
      <c r="I164">
        <v>206.47</v>
      </c>
    </row>
    <row r="165" spans="1:9" x14ac:dyDescent="0.25">
      <c r="A165" t="s">
        <v>551</v>
      </c>
      <c r="B165" s="1">
        <v>41557</v>
      </c>
      <c r="C165" t="s">
        <v>5635</v>
      </c>
      <c r="D165">
        <v>1</v>
      </c>
      <c r="E165" t="s">
        <v>5636</v>
      </c>
      <c r="F165" t="s">
        <v>1789</v>
      </c>
      <c r="G165" t="s">
        <v>1401</v>
      </c>
      <c r="H165" t="s">
        <v>593</v>
      </c>
      <c r="I165" s="2">
        <v>1151.77</v>
      </c>
    </row>
    <row r="166" spans="1:9" x14ac:dyDescent="0.25">
      <c r="A166" t="s">
        <v>2377</v>
      </c>
      <c r="B166" s="1">
        <v>41578</v>
      </c>
      <c r="C166" t="s">
        <v>5813</v>
      </c>
      <c r="D166">
        <v>1</v>
      </c>
      <c r="E166" t="s">
        <v>5814</v>
      </c>
      <c r="F166" t="s">
        <v>1789</v>
      </c>
      <c r="G166" t="s">
        <v>1401</v>
      </c>
      <c r="H166" t="s">
        <v>593</v>
      </c>
      <c r="I166" s="2">
        <v>2914.92</v>
      </c>
    </row>
    <row r="167" spans="1:9" x14ac:dyDescent="0.25">
      <c r="A167" t="s">
        <v>5579</v>
      </c>
      <c r="B167" s="1">
        <v>41578</v>
      </c>
      <c r="C167" t="s">
        <v>5580</v>
      </c>
      <c r="D167">
        <v>1</v>
      </c>
      <c r="E167" t="s">
        <v>5581</v>
      </c>
      <c r="F167" t="s">
        <v>1409</v>
      </c>
      <c r="G167" t="s">
        <v>1410</v>
      </c>
      <c r="H167" t="s">
        <v>5582</v>
      </c>
      <c r="I167" s="8">
        <v>421.52</v>
      </c>
    </row>
    <row r="168" spans="1:9" x14ac:dyDescent="0.25">
      <c r="A168" t="s">
        <v>2537</v>
      </c>
      <c r="B168" s="1">
        <v>41575</v>
      </c>
      <c r="C168">
        <v>9131</v>
      </c>
      <c r="D168">
        <v>1</v>
      </c>
      <c r="E168" t="s">
        <v>5339</v>
      </c>
      <c r="F168" t="s">
        <v>1409</v>
      </c>
      <c r="G168" t="s">
        <v>3087</v>
      </c>
      <c r="H168" t="s">
        <v>334</v>
      </c>
      <c r="I168">
        <v>21.3</v>
      </c>
    </row>
    <row r="169" spans="1:9" x14ac:dyDescent="0.25">
      <c r="A169" t="s">
        <v>5421</v>
      </c>
      <c r="B169" s="1">
        <v>41576</v>
      </c>
      <c r="C169">
        <v>9183</v>
      </c>
      <c r="D169">
        <v>1</v>
      </c>
      <c r="E169" t="s">
        <v>5422</v>
      </c>
      <c r="F169" t="s">
        <v>1409</v>
      </c>
      <c r="G169" t="s">
        <v>3087</v>
      </c>
      <c r="H169" t="s">
        <v>334</v>
      </c>
      <c r="I169">
        <v>18.05</v>
      </c>
    </row>
    <row r="170" spans="1:9" x14ac:dyDescent="0.25">
      <c r="A170" t="s">
        <v>2480</v>
      </c>
      <c r="B170" s="1">
        <v>41564</v>
      </c>
      <c r="C170" t="s">
        <v>5241</v>
      </c>
      <c r="D170">
        <v>1</v>
      </c>
      <c r="E170" t="s">
        <v>5242</v>
      </c>
      <c r="F170" t="s">
        <v>1409</v>
      </c>
      <c r="G170" t="s">
        <v>3087</v>
      </c>
      <c r="H170" t="s">
        <v>5243</v>
      </c>
      <c r="I170">
        <v>42.92</v>
      </c>
    </row>
    <row r="171" spans="1:9" x14ac:dyDescent="0.25">
      <c r="A171" t="s">
        <v>2092</v>
      </c>
      <c r="B171" s="1">
        <v>41575</v>
      </c>
      <c r="C171" t="s">
        <v>5407</v>
      </c>
      <c r="D171">
        <v>1</v>
      </c>
      <c r="E171" t="s">
        <v>5408</v>
      </c>
      <c r="F171" t="s">
        <v>1409</v>
      </c>
      <c r="G171" t="s">
        <v>3087</v>
      </c>
      <c r="H171" t="s">
        <v>5243</v>
      </c>
      <c r="I171">
        <v>207.14</v>
      </c>
    </row>
    <row r="172" spans="1:9" x14ac:dyDescent="0.25">
      <c r="A172" t="s">
        <v>4716</v>
      </c>
      <c r="B172" s="1">
        <v>41578</v>
      </c>
      <c r="C172">
        <v>9228</v>
      </c>
      <c r="D172">
        <v>1</v>
      </c>
      <c r="E172" t="s">
        <v>5509</v>
      </c>
      <c r="F172" t="s">
        <v>1409</v>
      </c>
      <c r="G172" t="s">
        <v>3087</v>
      </c>
      <c r="H172" t="s">
        <v>5510</v>
      </c>
      <c r="I172">
        <v>97.24</v>
      </c>
    </row>
    <row r="173" spans="1:9" x14ac:dyDescent="0.25">
      <c r="A173" t="s">
        <v>5821</v>
      </c>
      <c r="B173" s="1">
        <v>41578</v>
      </c>
      <c r="C173" t="s">
        <v>5822</v>
      </c>
      <c r="D173">
        <v>1</v>
      </c>
      <c r="E173" t="s">
        <v>5823</v>
      </c>
      <c r="F173" t="s">
        <v>1789</v>
      </c>
      <c r="G173" t="s">
        <v>1410</v>
      </c>
      <c r="H173" t="s">
        <v>5069</v>
      </c>
      <c r="I173" s="2">
        <v>1284</v>
      </c>
    </row>
    <row r="174" spans="1:9" x14ac:dyDescent="0.25">
      <c r="A174" t="s">
        <v>2087</v>
      </c>
      <c r="B174" s="1">
        <v>41575</v>
      </c>
      <c r="C174">
        <v>9167</v>
      </c>
      <c r="D174">
        <v>1</v>
      </c>
      <c r="E174" t="s">
        <v>5406</v>
      </c>
      <c r="F174" t="s">
        <v>1409</v>
      </c>
      <c r="G174" t="s">
        <v>3087</v>
      </c>
      <c r="H174" t="s">
        <v>378</v>
      </c>
      <c r="I174">
        <v>44.16</v>
      </c>
    </row>
    <row r="175" spans="1:9" x14ac:dyDescent="0.25">
      <c r="A175" t="s">
        <v>5409</v>
      </c>
      <c r="B175" s="1">
        <v>41575</v>
      </c>
      <c r="C175">
        <v>9170</v>
      </c>
      <c r="D175">
        <v>1</v>
      </c>
      <c r="E175" t="s">
        <v>5410</v>
      </c>
      <c r="F175" t="s">
        <v>1409</v>
      </c>
      <c r="G175" t="s">
        <v>3087</v>
      </c>
      <c r="H175" t="s">
        <v>378</v>
      </c>
      <c r="I175">
        <v>13.2</v>
      </c>
    </row>
    <row r="176" spans="1:9" x14ac:dyDescent="0.25">
      <c r="A176" t="s">
        <v>1308</v>
      </c>
      <c r="B176" s="1">
        <v>41571</v>
      </c>
      <c r="C176" t="s">
        <v>5739</v>
      </c>
      <c r="D176">
        <v>1</v>
      </c>
      <c r="E176" t="s">
        <v>5740</v>
      </c>
      <c r="F176" t="s">
        <v>1789</v>
      </c>
      <c r="G176" t="s">
        <v>1401</v>
      </c>
      <c r="H176" t="s">
        <v>598</v>
      </c>
      <c r="I176">
        <v>588.55999999999995</v>
      </c>
    </row>
    <row r="177" spans="1:9" x14ac:dyDescent="0.25">
      <c r="A177" t="s">
        <v>5807</v>
      </c>
      <c r="B177" s="1">
        <v>41578</v>
      </c>
      <c r="C177" t="s">
        <v>5808</v>
      </c>
      <c r="D177">
        <v>1</v>
      </c>
      <c r="E177" t="s">
        <v>5809</v>
      </c>
      <c r="F177" t="s">
        <v>1789</v>
      </c>
      <c r="G177" t="s">
        <v>1401</v>
      </c>
      <c r="H177" t="s">
        <v>598</v>
      </c>
      <c r="I177">
        <v>504</v>
      </c>
    </row>
    <row r="178" spans="1:9" x14ac:dyDescent="0.25">
      <c r="A178" t="s">
        <v>1461</v>
      </c>
      <c r="B178" s="1">
        <v>41564</v>
      </c>
      <c r="C178" t="s">
        <v>5244</v>
      </c>
      <c r="D178">
        <v>1</v>
      </c>
      <c r="E178" t="s">
        <v>5245</v>
      </c>
      <c r="F178" t="s">
        <v>1409</v>
      </c>
      <c r="G178" t="s">
        <v>3087</v>
      </c>
      <c r="H178" t="s">
        <v>1113</v>
      </c>
      <c r="I178">
        <v>16</v>
      </c>
    </row>
    <row r="179" spans="1:9" x14ac:dyDescent="0.25">
      <c r="A179" t="s">
        <v>345</v>
      </c>
      <c r="B179" s="1">
        <v>41576</v>
      </c>
      <c r="C179" t="s">
        <v>5466</v>
      </c>
      <c r="D179">
        <v>1</v>
      </c>
      <c r="E179" t="s">
        <v>5467</v>
      </c>
      <c r="F179" t="s">
        <v>1409</v>
      </c>
      <c r="G179" t="s">
        <v>3087</v>
      </c>
      <c r="H179" t="s">
        <v>1113</v>
      </c>
      <c r="I179">
        <v>160</v>
      </c>
    </row>
    <row r="180" spans="1:9" x14ac:dyDescent="0.25">
      <c r="A180" t="s">
        <v>3730</v>
      </c>
      <c r="B180" s="1">
        <v>41571</v>
      </c>
      <c r="C180" t="s">
        <v>5731</v>
      </c>
      <c r="D180">
        <v>1</v>
      </c>
      <c r="E180" t="s">
        <v>5732</v>
      </c>
      <c r="F180" t="s">
        <v>1789</v>
      </c>
      <c r="G180" t="s">
        <v>1401</v>
      </c>
      <c r="H180" t="s">
        <v>1240</v>
      </c>
      <c r="I180">
        <v>16</v>
      </c>
    </row>
    <row r="181" spans="1:9" x14ac:dyDescent="0.25">
      <c r="A181" t="s">
        <v>696</v>
      </c>
      <c r="B181" s="1">
        <v>41571</v>
      </c>
      <c r="C181" t="s">
        <v>5741</v>
      </c>
      <c r="D181">
        <v>1</v>
      </c>
      <c r="E181" t="s">
        <v>5742</v>
      </c>
      <c r="F181" t="s">
        <v>1789</v>
      </c>
      <c r="G181" t="s">
        <v>1401</v>
      </c>
      <c r="H181" t="s">
        <v>1209</v>
      </c>
      <c r="I181">
        <v>137.6</v>
      </c>
    </row>
    <row r="182" spans="1:9" x14ac:dyDescent="0.25">
      <c r="A182" t="s">
        <v>1139</v>
      </c>
      <c r="B182" s="1">
        <v>41576</v>
      </c>
      <c r="C182">
        <v>9211</v>
      </c>
      <c r="D182">
        <v>1</v>
      </c>
      <c r="E182" t="s">
        <v>5471</v>
      </c>
      <c r="F182" t="s">
        <v>1409</v>
      </c>
      <c r="G182" t="s">
        <v>3087</v>
      </c>
      <c r="H182" t="s">
        <v>5472</v>
      </c>
      <c r="I182">
        <v>35.31</v>
      </c>
    </row>
    <row r="183" spans="1:9" x14ac:dyDescent="0.25">
      <c r="A183" t="s">
        <v>599</v>
      </c>
      <c r="B183" s="1">
        <v>41561</v>
      </c>
      <c r="C183" t="s">
        <v>5679</v>
      </c>
      <c r="D183">
        <v>1</v>
      </c>
      <c r="E183" t="s">
        <v>5680</v>
      </c>
      <c r="F183" t="s">
        <v>1789</v>
      </c>
      <c r="G183" t="s">
        <v>1401</v>
      </c>
      <c r="H183" t="s">
        <v>601</v>
      </c>
      <c r="I183">
        <v>75.84</v>
      </c>
    </row>
    <row r="184" spans="1:9" x14ac:dyDescent="0.25">
      <c r="A184" t="s">
        <v>5345</v>
      </c>
      <c r="B184" s="1">
        <v>41575</v>
      </c>
      <c r="C184">
        <v>9134</v>
      </c>
      <c r="D184">
        <v>1</v>
      </c>
      <c r="E184" t="s">
        <v>5346</v>
      </c>
      <c r="F184" t="s">
        <v>1409</v>
      </c>
      <c r="G184" t="s">
        <v>3087</v>
      </c>
      <c r="H184" t="s">
        <v>4122</v>
      </c>
      <c r="I184">
        <v>7.04</v>
      </c>
    </row>
    <row r="185" spans="1:9" x14ac:dyDescent="0.25">
      <c r="A185" t="s">
        <v>512</v>
      </c>
      <c r="B185" s="1">
        <v>41556</v>
      </c>
      <c r="C185" t="s">
        <v>5612</v>
      </c>
      <c r="D185">
        <v>2</v>
      </c>
      <c r="E185" t="s">
        <v>5613</v>
      </c>
      <c r="F185" t="s">
        <v>1779</v>
      </c>
      <c r="G185" t="s">
        <v>1401</v>
      </c>
      <c r="H185" t="s">
        <v>499</v>
      </c>
      <c r="I185">
        <v>176</v>
      </c>
    </row>
    <row r="186" spans="1:9" x14ac:dyDescent="0.25">
      <c r="A186" t="s">
        <v>602</v>
      </c>
      <c r="B186" s="1">
        <v>41561</v>
      </c>
      <c r="C186" t="s">
        <v>5681</v>
      </c>
      <c r="D186">
        <v>1</v>
      </c>
      <c r="E186" t="s">
        <v>5682</v>
      </c>
      <c r="F186" t="s">
        <v>1789</v>
      </c>
      <c r="G186" t="s">
        <v>1401</v>
      </c>
      <c r="H186" t="s">
        <v>562</v>
      </c>
      <c r="I186">
        <v>144</v>
      </c>
    </row>
    <row r="187" spans="1:9" x14ac:dyDescent="0.25">
      <c r="A187" t="s">
        <v>591</v>
      </c>
      <c r="B187" s="1">
        <v>41561</v>
      </c>
      <c r="C187" t="s">
        <v>5673</v>
      </c>
      <c r="D187">
        <v>1</v>
      </c>
      <c r="E187" t="s">
        <v>5674</v>
      </c>
      <c r="F187" t="s">
        <v>1789</v>
      </c>
      <c r="G187" t="s">
        <v>1401</v>
      </c>
      <c r="H187" t="s">
        <v>573</v>
      </c>
      <c r="I187">
        <v>52.14</v>
      </c>
    </row>
    <row r="188" spans="1:9" x14ac:dyDescent="0.25">
      <c r="A188" t="s">
        <v>5815</v>
      </c>
      <c r="B188" s="1">
        <v>41578</v>
      </c>
      <c r="C188" t="s">
        <v>5816</v>
      </c>
      <c r="D188">
        <v>1</v>
      </c>
      <c r="E188" t="s">
        <v>5817</v>
      </c>
      <c r="F188" t="s">
        <v>1789</v>
      </c>
      <c r="G188" t="s">
        <v>1401</v>
      </c>
      <c r="H188" t="s">
        <v>573</v>
      </c>
      <c r="I188">
        <v>206.75</v>
      </c>
    </row>
    <row r="189" spans="1:9" x14ac:dyDescent="0.25">
      <c r="A189" t="s">
        <v>5824</v>
      </c>
      <c r="B189" s="1">
        <v>41578</v>
      </c>
      <c r="C189" t="s">
        <v>5825</v>
      </c>
      <c r="D189">
        <v>1</v>
      </c>
      <c r="E189" t="s">
        <v>5826</v>
      </c>
      <c r="F189" t="s">
        <v>1789</v>
      </c>
      <c r="G189" t="s">
        <v>1401</v>
      </c>
      <c r="H189" t="s">
        <v>573</v>
      </c>
      <c r="I189">
        <v>606.75</v>
      </c>
    </row>
    <row r="190" spans="1:9" x14ac:dyDescent="0.25">
      <c r="A190" t="s">
        <v>347</v>
      </c>
      <c r="B190" s="1">
        <v>41576</v>
      </c>
      <c r="C190">
        <v>9215</v>
      </c>
      <c r="D190">
        <v>1</v>
      </c>
      <c r="E190" t="s">
        <v>5477</v>
      </c>
      <c r="F190" t="s">
        <v>1409</v>
      </c>
      <c r="G190" t="s">
        <v>3087</v>
      </c>
      <c r="H190" t="s">
        <v>2682</v>
      </c>
      <c r="I190">
        <v>32.83</v>
      </c>
    </row>
    <row r="191" spans="1:9" x14ac:dyDescent="0.25">
      <c r="A191" t="s">
        <v>1244</v>
      </c>
      <c r="B191" s="1">
        <v>41562</v>
      </c>
      <c r="C191" t="s">
        <v>5689</v>
      </c>
      <c r="D191">
        <v>1</v>
      </c>
      <c r="E191" t="s">
        <v>5690</v>
      </c>
      <c r="F191" t="s">
        <v>1779</v>
      </c>
      <c r="G191" t="s">
        <v>1401</v>
      </c>
      <c r="H191" t="s">
        <v>5691</v>
      </c>
      <c r="I191" s="2">
        <v>6381.55</v>
      </c>
    </row>
    <row r="192" spans="1:9" x14ac:dyDescent="0.25">
      <c r="A192" t="s">
        <v>1515</v>
      </c>
      <c r="B192" s="1">
        <v>41575</v>
      </c>
      <c r="C192" t="s">
        <v>5336</v>
      </c>
      <c r="D192">
        <v>1</v>
      </c>
      <c r="E192" t="s">
        <v>5337</v>
      </c>
      <c r="F192" t="s">
        <v>1409</v>
      </c>
      <c r="G192" t="s">
        <v>3087</v>
      </c>
      <c r="H192" t="s">
        <v>5338</v>
      </c>
      <c r="I192">
        <v>61.79</v>
      </c>
    </row>
    <row r="193" spans="1:10" x14ac:dyDescent="0.25">
      <c r="A193" t="s">
        <v>5198</v>
      </c>
      <c r="B193" s="1">
        <v>41558</v>
      </c>
      <c r="C193" t="s">
        <v>4649</v>
      </c>
      <c r="D193">
        <v>1</v>
      </c>
      <c r="E193" t="s">
        <v>5199</v>
      </c>
      <c r="F193" t="s">
        <v>1383</v>
      </c>
      <c r="G193" t="s">
        <v>1361</v>
      </c>
      <c r="H193" t="s">
        <v>925</v>
      </c>
      <c r="J193" s="2">
        <v>29512.799999999999</v>
      </c>
    </row>
    <row r="194" spans="1:10" x14ac:dyDescent="0.25">
      <c r="A194" t="s">
        <v>5111</v>
      </c>
      <c r="B194" s="1">
        <v>41550</v>
      </c>
      <c r="C194" t="s">
        <v>5112</v>
      </c>
      <c r="D194">
        <v>1</v>
      </c>
      <c r="E194" t="s">
        <v>5113</v>
      </c>
      <c r="F194" t="s">
        <v>1360</v>
      </c>
      <c r="G194" t="s">
        <v>1361</v>
      </c>
      <c r="H194" t="s">
        <v>5114</v>
      </c>
      <c r="I194" s="2">
        <v>38027.410000000003</v>
      </c>
    </row>
    <row r="195" spans="1:10" x14ac:dyDescent="0.25">
      <c r="A195" t="s">
        <v>2459</v>
      </c>
      <c r="B195" s="1">
        <v>41558</v>
      </c>
      <c r="C195" t="s">
        <v>4649</v>
      </c>
      <c r="D195">
        <v>1</v>
      </c>
      <c r="E195" t="s">
        <v>5200</v>
      </c>
      <c r="F195" t="s">
        <v>1360</v>
      </c>
      <c r="G195" t="s">
        <v>1361</v>
      </c>
      <c r="H195" t="s">
        <v>5201</v>
      </c>
      <c r="I195" s="2">
        <v>28266.26</v>
      </c>
    </row>
    <row r="196" spans="1:10" x14ac:dyDescent="0.25">
      <c r="A196" t="s">
        <v>1265</v>
      </c>
      <c r="B196" s="1">
        <v>41568</v>
      </c>
      <c r="C196" t="s">
        <v>5720</v>
      </c>
      <c r="D196">
        <v>2</v>
      </c>
      <c r="E196" t="s">
        <v>5721</v>
      </c>
      <c r="F196" t="s">
        <v>1779</v>
      </c>
      <c r="G196" t="s">
        <v>1401</v>
      </c>
      <c r="H196" t="s">
        <v>2691</v>
      </c>
      <c r="I196">
        <v>56</v>
      </c>
    </row>
    <row r="197" spans="1:10" x14ac:dyDescent="0.25">
      <c r="A197" t="s">
        <v>5853</v>
      </c>
      <c r="B197" s="1">
        <v>41570</v>
      </c>
      <c r="C197" t="s">
        <v>5854</v>
      </c>
      <c r="D197">
        <v>1</v>
      </c>
      <c r="E197" t="s">
        <v>5855</v>
      </c>
      <c r="F197" t="s">
        <v>1779</v>
      </c>
      <c r="G197" t="s">
        <v>1410</v>
      </c>
      <c r="H197" t="s">
        <v>5856</v>
      </c>
      <c r="I197" s="2">
        <v>1045.78</v>
      </c>
    </row>
    <row r="198" spans="1:10" x14ac:dyDescent="0.25">
      <c r="A198" t="s">
        <v>5413</v>
      </c>
      <c r="B198" s="1">
        <v>41575</v>
      </c>
      <c r="C198">
        <v>9176</v>
      </c>
      <c r="D198">
        <v>1</v>
      </c>
      <c r="E198" t="s">
        <v>5414</v>
      </c>
      <c r="F198" t="s">
        <v>1409</v>
      </c>
      <c r="G198" t="s">
        <v>3087</v>
      </c>
      <c r="H198" t="s">
        <v>5415</v>
      </c>
      <c r="I198">
        <v>11.72</v>
      </c>
    </row>
    <row r="199" spans="1:10" x14ac:dyDescent="0.25">
      <c r="A199" t="s">
        <v>660</v>
      </c>
      <c r="B199" s="1">
        <v>41566</v>
      </c>
      <c r="C199" t="s">
        <v>5714</v>
      </c>
      <c r="D199">
        <v>1</v>
      </c>
      <c r="E199" t="s">
        <v>5715</v>
      </c>
      <c r="F199" t="s">
        <v>1779</v>
      </c>
      <c r="G199" t="s">
        <v>1401</v>
      </c>
      <c r="H199" t="s">
        <v>1923</v>
      </c>
      <c r="I199" s="2">
        <v>2941.68</v>
      </c>
    </row>
    <row r="200" spans="1:10" x14ac:dyDescent="0.25">
      <c r="A200" t="s">
        <v>1927</v>
      </c>
      <c r="B200" s="1">
        <v>41578</v>
      </c>
      <c r="C200" t="s">
        <v>5793</v>
      </c>
      <c r="D200">
        <v>1</v>
      </c>
      <c r="E200" t="s">
        <v>5794</v>
      </c>
      <c r="F200" t="s">
        <v>1779</v>
      </c>
      <c r="G200" t="s">
        <v>1401</v>
      </c>
      <c r="H200" t="s">
        <v>1923</v>
      </c>
      <c r="I200" s="2">
        <v>2012.18</v>
      </c>
    </row>
    <row r="201" spans="1:10" x14ac:dyDescent="0.25">
      <c r="A201" t="s">
        <v>1933</v>
      </c>
      <c r="B201" s="1">
        <v>41578</v>
      </c>
      <c r="C201" t="s">
        <v>5800</v>
      </c>
      <c r="D201">
        <v>1</v>
      </c>
      <c r="E201" t="s">
        <v>5801</v>
      </c>
      <c r="F201" t="s">
        <v>1779</v>
      </c>
      <c r="G201" t="s">
        <v>1401</v>
      </c>
      <c r="H201" t="s">
        <v>1923</v>
      </c>
      <c r="I201" s="2">
        <v>2349.52</v>
      </c>
    </row>
    <row r="202" spans="1:10" x14ac:dyDescent="0.25">
      <c r="A202" t="s">
        <v>976</v>
      </c>
      <c r="B202" s="1">
        <v>41576</v>
      </c>
      <c r="C202">
        <v>9188</v>
      </c>
      <c r="D202">
        <v>1</v>
      </c>
      <c r="E202" t="s">
        <v>5428</v>
      </c>
      <c r="F202" t="s">
        <v>1409</v>
      </c>
      <c r="G202" t="s">
        <v>3087</v>
      </c>
      <c r="H202" t="s">
        <v>1000</v>
      </c>
      <c r="I202">
        <v>6.4</v>
      </c>
    </row>
    <row r="203" spans="1:10" x14ac:dyDescent="0.25">
      <c r="A203" t="s">
        <v>5861</v>
      </c>
      <c r="B203" s="1">
        <v>41578</v>
      </c>
      <c r="C203" t="s">
        <v>5862</v>
      </c>
      <c r="D203">
        <v>1</v>
      </c>
      <c r="E203" t="s">
        <v>5863</v>
      </c>
      <c r="F203" t="s">
        <v>1779</v>
      </c>
      <c r="G203" t="s">
        <v>1410</v>
      </c>
      <c r="H203" t="s">
        <v>514</v>
      </c>
      <c r="I203">
        <v>320</v>
      </c>
    </row>
    <row r="204" spans="1:10" x14ac:dyDescent="0.25">
      <c r="A204" t="s">
        <v>4740</v>
      </c>
      <c r="B204" s="1">
        <v>41578</v>
      </c>
      <c r="C204">
        <v>9233</v>
      </c>
      <c r="D204">
        <v>1</v>
      </c>
      <c r="E204" t="s">
        <v>5521</v>
      </c>
      <c r="F204" t="s">
        <v>1409</v>
      </c>
      <c r="G204" t="s">
        <v>3087</v>
      </c>
      <c r="H204" t="s">
        <v>340</v>
      </c>
      <c r="I204">
        <v>8.7200000000000006</v>
      </c>
    </row>
    <row r="205" spans="1:10" x14ac:dyDescent="0.25">
      <c r="A205" t="s">
        <v>470</v>
      </c>
      <c r="B205" s="1">
        <v>41548</v>
      </c>
      <c r="C205" t="s">
        <v>5587</v>
      </c>
      <c r="D205">
        <v>1</v>
      </c>
      <c r="E205" t="s">
        <v>5588</v>
      </c>
      <c r="F205" t="s">
        <v>1779</v>
      </c>
      <c r="G205" t="s">
        <v>1401</v>
      </c>
      <c r="H205" t="s">
        <v>1191</v>
      </c>
      <c r="I205">
        <v>631.62</v>
      </c>
    </row>
    <row r="206" spans="1:10" x14ac:dyDescent="0.25">
      <c r="A206" t="s">
        <v>5590</v>
      </c>
      <c r="B206" s="1">
        <v>41548</v>
      </c>
      <c r="C206" t="s">
        <v>5591</v>
      </c>
      <c r="D206">
        <v>1</v>
      </c>
      <c r="E206" t="s">
        <v>5592</v>
      </c>
      <c r="F206" t="s">
        <v>1779</v>
      </c>
      <c r="G206" t="s">
        <v>1401</v>
      </c>
      <c r="H206" t="s">
        <v>1191</v>
      </c>
      <c r="I206">
        <v>631.62</v>
      </c>
    </row>
    <row r="207" spans="1:10" x14ac:dyDescent="0.25">
      <c r="A207" t="s">
        <v>671</v>
      </c>
      <c r="B207" s="1">
        <v>41568</v>
      </c>
      <c r="C207" t="s">
        <v>5718</v>
      </c>
      <c r="D207">
        <v>1</v>
      </c>
      <c r="E207" t="s">
        <v>5719</v>
      </c>
      <c r="F207" t="s">
        <v>1779</v>
      </c>
      <c r="G207" t="s">
        <v>1401</v>
      </c>
      <c r="H207" t="s">
        <v>1191</v>
      </c>
      <c r="I207">
        <v>631.62</v>
      </c>
    </row>
    <row r="208" spans="1:10" x14ac:dyDescent="0.25">
      <c r="A208" t="s">
        <v>1525</v>
      </c>
      <c r="B208" s="1">
        <v>41575</v>
      </c>
      <c r="C208" t="s">
        <v>5355</v>
      </c>
      <c r="D208">
        <v>1</v>
      </c>
      <c r="E208" t="s">
        <v>5356</v>
      </c>
      <c r="F208" t="s">
        <v>1409</v>
      </c>
      <c r="G208" t="s">
        <v>3087</v>
      </c>
      <c r="H208" t="s">
        <v>4835</v>
      </c>
      <c r="I208">
        <v>184.14</v>
      </c>
    </row>
    <row r="209" spans="1:9" x14ac:dyDescent="0.25">
      <c r="A209" t="s">
        <v>263</v>
      </c>
      <c r="B209" s="1">
        <v>41575</v>
      </c>
      <c r="C209" t="s">
        <v>5404</v>
      </c>
      <c r="D209">
        <v>1</v>
      </c>
      <c r="E209" t="s">
        <v>5405</v>
      </c>
      <c r="F209" t="s">
        <v>1409</v>
      </c>
      <c r="G209" t="s">
        <v>3087</v>
      </c>
      <c r="H209" t="s">
        <v>4835</v>
      </c>
      <c r="I209">
        <v>179.31</v>
      </c>
    </row>
    <row r="210" spans="1:9" x14ac:dyDescent="0.25">
      <c r="A210" t="s">
        <v>3337</v>
      </c>
      <c r="B210" s="1">
        <v>41578</v>
      </c>
      <c r="C210" t="s">
        <v>5574</v>
      </c>
      <c r="D210">
        <v>1</v>
      </c>
      <c r="E210" t="s">
        <v>5575</v>
      </c>
      <c r="F210" t="s">
        <v>1409</v>
      </c>
      <c r="G210" t="s">
        <v>3087</v>
      </c>
      <c r="H210" t="s">
        <v>4835</v>
      </c>
      <c r="I210">
        <v>61.38</v>
      </c>
    </row>
    <row r="211" spans="1:9" x14ac:dyDescent="0.25">
      <c r="A211" t="s">
        <v>563</v>
      </c>
      <c r="B211" s="1">
        <v>41557</v>
      </c>
      <c r="C211" t="s">
        <v>5643</v>
      </c>
      <c r="D211">
        <v>2</v>
      </c>
      <c r="E211" t="s">
        <v>5644</v>
      </c>
      <c r="F211" t="s">
        <v>1789</v>
      </c>
      <c r="G211" t="s">
        <v>1401</v>
      </c>
      <c r="H211" t="s">
        <v>570</v>
      </c>
      <c r="I211" s="2">
        <v>1712</v>
      </c>
    </row>
    <row r="212" spans="1:9" x14ac:dyDescent="0.25">
      <c r="A212" t="s">
        <v>596</v>
      </c>
      <c r="B212" s="1">
        <v>41561</v>
      </c>
      <c r="C212" t="s">
        <v>5677</v>
      </c>
      <c r="D212">
        <v>2</v>
      </c>
      <c r="E212" t="s">
        <v>5678</v>
      </c>
      <c r="F212" t="s">
        <v>1789</v>
      </c>
      <c r="G212" t="s">
        <v>1401</v>
      </c>
      <c r="H212" t="s">
        <v>570</v>
      </c>
      <c r="I212" s="2">
        <v>3104</v>
      </c>
    </row>
    <row r="213" spans="1:9" x14ac:dyDescent="0.25">
      <c r="A213" t="s">
        <v>707</v>
      </c>
      <c r="B213" s="1">
        <v>41572</v>
      </c>
      <c r="C213" t="s">
        <v>5753</v>
      </c>
      <c r="D213">
        <v>2</v>
      </c>
      <c r="E213" t="s">
        <v>5754</v>
      </c>
      <c r="F213" t="s">
        <v>1789</v>
      </c>
      <c r="G213" t="s">
        <v>1401</v>
      </c>
      <c r="H213" t="s">
        <v>570</v>
      </c>
      <c r="I213" s="2">
        <v>1752</v>
      </c>
    </row>
    <row r="214" spans="1:9" x14ac:dyDescent="0.25">
      <c r="A214" t="s">
        <v>5818</v>
      </c>
      <c r="B214" s="1">
        <v>41578</v>
      </c>
      <c r="C214" t="s">
        <v>5819</v>
      </c>
      <c r="D214">
        <v>2</v>
      </c>
      <c r="E214" t="s">
        <v>5820</v>
      </c>
      <c r="F214" t="s">
        <v>1789</v>
      </c>
      <c r="G214" t="s">
        <v>1401</v>
      </c>
      <c r="H214" t="s">
        <v>570</v>
      </c>
      <c r="I214" s="2">
        <v>3408</v>
      </c>
    </row>
    <row r="215" spans="1:9" x14ac:dyDescent="0.25">
      <c r="A215" t="s">
        <v>1790</v>
      </c>
      <c r="B215" s="1">
        <v>41556</v>
      </c>
      <c r="C215" t="s">
        <v>5616</v>
      </c>
      <c r="D215">
        <v>1</v>
      </c>
      <c r="E215" t="s">
        <v>5617</v>
      </c>
      <c r="F215" t="s">
        <v>1779</v>
      </c>
      <c r="G215" t="s">
        <v>1401</v>
      </c>
      <c r="H215" t="s">
        <v>5618</v>
      </c>
      <c r="I215">
        <v>28.8</v>
      </c>
    </row>
    <row r="216" spans="1:9" x14ac:dyDescent="0.25">
      <c r="A216" t="s">
        <v>5524</v>
      </c>
      <c r="B216" s="1">
        <v>41578</v>
      </c>
      <c r="C216" t="s">
        <v>5525</v>
      </c>
      <c r="D216">
        <v>1</v>
      </c>
      <c r="E216" t="s">
        <v>5526</v>
      </c>
      <c r="F216" t="s">
        <v>1360</v>
      </c>
      <c r="G216" t="s">
        <v>1361</v>
      </c>
      <c r="H216" t="s">
        <v>5527</v>
      </c>
      <c r="I216" s="2">
        <v>35461.57</v>
      </c>
    </row>
    <row r="217" spans="1:9" x14ac:dyDescent="0.25">
      <c r="A217" t="s">
        <v>5504</v>
      </c>
      <c r="B217" s="1">
        <v>41578</v>
      </c>
      <c r="C217">
        <v>9225</v>
      </c>
      <c r="D217">
        <v>1</v>
      </c>
      <c r="E217" t="s">
        <v>5505</v>
      </c>
      <c r="F217" t="s">
        <v>1409</v>
      </c>
      <c r="G217" t="s">
        <v>3087</v>
      </c>
      <c r="H217" t="s">
        <v>3420</v>
      </c>
      <c r="I217">
        <v>51.14</v>
      </c>
    </row>
    <row r="218" spans="1:9" x14ac:dyDescent="0.25">
      <c r="A218" t="s">
        <v>2373</v>
      </c>
      <c r="B218" s="1">
        <v>41578</v>
      </c>
      <c r="C218" t="s">
        <v>5805</v>
      </c>
      <c r="D218">
        <v>1</v>
      </c>
      <c r="E218" t="s">
        <v>5806</v>
      </c>
      <c r="F218" t="s">
        <v>1789</v>
      </c>
      <c r="G218" t="s">
        <v>1401</v>
      </c>
      <c r="H218" t="s">
        <v>1315</v>
      </c>
      <c r="I218">
        <v>6.62</v>
      </c>
    </row>
    <row r="219" spans="1:9" x14ac:dyDescent="0.25">
      <c r="A219" t="s">
        <v>1281</v>
      </c>
      <c r="B219" s="1">
        <v>41569</v>
      </c>
      <c r="C219" t="s">
        <v>5722</v>
      </c>
      <c r="D219">
        <v>1</v>
      </c>
      <c r="E219" t="s">
        <v>5723</v>
      </c>
      <c r="F219" t="s">
        <v>1779</v>
      </c>
      <c r="G219" t="s">
        <v>1401</v>
      </c>
      <c r="H219" t="s">
        <v>700</v>
      </c>
      <c r="I219" s="2">
        <v>5200.95</v>
      </c>
    </row>
    <row r="220" spans="1:9" x14ac:dyDescent="0.25">
      <c r="A220" t="s">
        <v>698</v>
      </c>
      <c r="B220" s="1">
        <v>41571</v>
      </c>
      <c r="C220" t="s">
        <v>5743</v>
      </c>
      <c r="D220">
        <v>1</v>
      </c>
      <c r="E220" t="s">
        <v>5744</v>
      </c>
      <c r="F220" t="s">
        <v>1789</v>
      </c>
      <c r="G220" t="s">
        <v>1401</v>
      </c>
      <c r="H220" t="s">
        <v>1907</v>
      </c>
      <c r="I220" s="2">
        <v>3198.36</v>
      </c>
    </row>
    <row r="221" spans="1:9" x14ac:dyDescent="0.25">
      <c r="A221" t="s">
        <v>3327</v>
      </c>
      <c r="B221" s="1">
        <v>41578</v>
      </c>
      <c r="C221">
        <v>9250</v>
      </c>
      <c r="D221">
        <v>1</v>
      </c>
      <c r="E221" t="s">
        <v>5560</v>
      </c>
      <c r="F221" t="s">
        <v>1409</v>
      </c>
      <c r="G221" t="s">
        <v>3087</v>
      </c>
      <c r="H221" t="s">
        <v>5561</v>
      </c>
      <c r="I221">
        <v>8.27</v>
      </c>
    </row>
    <row r="222" spans="1:9" x14ac:dyDescent="0.25">
      <c r="A222" t="s">
        <v>1221</v>
      </c>
      <c r="B222" s="1">
        <v>41559</v>
      </c>
      <c r="C222" t="s">
        <v>5653</v>
      </c>
      <c r="D222">
        <v>1</v>
      </c>
      <c r="E222" t="s">
        <v>5654</v>
      </c>
      <c r="F222" t="s">
        <v>1789</v>
      </c>
      <c r="G222" t="s">
        <v>1401</v>
      </c>
      <c r="H222" t="s">
        <v>550</v>
      </c>
      <c r="I222">
        <v>303.58999999999997</v>
      </c>
    </row>
    <row r="223" spans="1:9" x14ac:dyDescent="0.25">
      <c r="A223" t="s">
        <v>729</v>
      </c>
      <c r="B223" s="1">
        <v>41576</v>
      </c>
      <c r="C223" t="s">
        <v>5768</v>
      </c>
      <c r="D223">
        <v>1</v>
      </c>
      <c r="E223" t="s">
        <v>5769</v>
      </c>
      <c r="F223" t="s">
        <v>1779</v>
      </c>
      <c r="G223" t="s">
        <v>1401</v>
      </c>
      <c r="H223" t="s">
        <v>478</v>
      </c>
      <c r="I223" s="2">
        <v>1031.2</v>
      </c>
    </row>
    <row r="224" spans="1:9" x14ac:dyDescent="0.25">
      <c r="A224" t="s">
        <v>732</v>
      </c>
      <c r="B224" s="1">
        <v>41576</v>
      </c>
      <c r="C224" t="s">
        <v>5770</v>
      </c>
      <c r="D224">
        <v>1</v>
      </c>
      <c r="E224" t="s">
        <v>5771</v>
      </c>
      <c r="F224" t="s">
        <v>1779</v>
      </c>
      <c r="G224" t="s">
        <v>1401</v>
      </c>
      <c r="H224" t="s">
        <v>478</v>
      </c>
      <c r="I224" s="2">
        <v>2212.46</v>
      </c>
    </row>
    <row r="225" spans="1:10" x14ac:dyDescent="0.25">
      <c r="A225" t="s">
        <v>2079</v>
      </c>
      <c r="B225" s="1">
        <v>41575</v>
      </c>
      <c r="C225">
        <v>9132</v>
      </c>
      <c r="D225">
        <v>1</v>
      </c>
      <c r="E225" t="s">
        <v>5343</v>
      </c>
      <c r="F225" t="s">
        <v>1409</v>
      </c>
      <c r="G225" t="s">
        <v>3087</v>
      </c>
      <c r="H225" t="s">
        <v>992</v>
      </c>
      <c r="I225">
        <v>37.93</v>
      </c>
    </row>
    <row r="226" spans="1:10" x14ac:dyDescent="0.25">
      <c r="A226" t="s">
        <v>4732</v>
      </c>
      <c r="B226" s="1">
        <v>41578</v>
      </c>
      <c r="C226">
        <v>9232</v>
      </c>
      <c r="D226">
        <v>1</v>
      </c>
      <c r="E226" t="s">
        <v>5520</v>
      </c>
      <c r="F226" t="s">
        <v>1409</v>
      </c>
      <c r="G226" t="s">
        <v>3087</v>
      </c>
      <c r="H226" t="s">
        <v>992</v>
      </c>
      <c r="I226">
        <v>17.72</v>
      </c>
    </row>
    <row r="227" spans="1:10" x14ac:dyDescent="0.25">
      <c r="A227" t="s">
        <v>4004</v>
      </c>
      <c r="B227" s="1">
        <v>41575</v>
      </c>
      <c r="C227">
        <v>9137</v>
      </c>
      <c r="D227">
        <v>1</v>
      </c>
      <c r="E227" t="s">
        <v>5348</v>
      </c>
      <c r="F227" t="s">
        <v>1409</v>
      </c>
      <c r="G227" t="s">
        <v>3087</v>
      </c>
      <c r="H227" t="s">
        <v>332</v>
      </c>
      <c r="I227">
        <v>55.17</v>
      </c>
    </row>
    <row r="228" spans="1:10" x14ac:dyDescent="0.25">
      <c r="A228" t="s">
        <v>4600</v>
      </c>
      <c r="B228" s="1">
        <v>41575</v>
      </c>
      <c r="C228">
        <v>9141</v>
      </c>
      <c r="D228">
        <v>1</v>
      </c>
      <c r="E228" t="s">
        <v>5354</v>
      </c>
      <c r="F228" t="s">
        <v>1409</v>
      </c>
      <c r="G228" t="s">
        <v>3087</v>
      </c>
      <c r="H228" t="s">
        <v>332</v>
      </c>
      <c r="I228">
        <v>55.17</v>
      </c>
    </row>
    <row r="229" spans="1:10" x14ac:dyDescent="0.25">
      <c r="A229" t="s">
        <v>5216</v>
      </c>
      <c r="B229" s="1">
        <v>41562</v>
      </c>
      <c r="C229" t="s">
        <v>5217</v>
      </c>
      <c r="D229">
        <v>1</v>
      </c>
      <c r="E229" t="s">
        <v>5218</v>
      </c>
      <c r="F229" t="s">
        <v>1360</v>
      </c>
      <c r="G229" t="s">
        <v>1361</v>
      </c>
      <c r="H229" t="s">
        <v>5219</v>
      </c>
      <c r="I229" s="2">
        <v>34791.050000000003</v>
      </c>
    </row>
    <row r="230" spans="1:10" x14ac:dyDescent="0.25">
      <c r="A230" t="s">
        <v>5326</v>
      </c>
      <c r="B230" s="1">
        <v>41572</v>
      </c>
      <c r="C230" t="s">
        <v>5327</v>
      </c>
      <c r="D230">
        <v>1</v>
      </c>
      <c r="E230" t="s">
        <v>5328</v>
      </c>
      <c r="F230" t="s">
        <v>1360</v>
      </c>
      <c r="G230" t="s">
        <v>1361</v>
      </c>
      <c r="H230" t="s">
        <v>5329</v>
      </c>
      <c r="I230" s="2">
        <v>49511.6</v>
      </c>
    </row>
    <row r="231" spans="1:10" x14ac:dyDescent="0.25">
      <c r="A231" t="s">
        <v>5314</v>
      </c>
      <c r="B231" s="1">
        <v>41570</v>
      </c>
      <c r="C231" t="s">
        <v>5315</v>
      </c>
      <c r="D231">
        <v>1</v>
      </c>
      <c r="E231" t="s">
        <v>5316</v>
      </c>
      <c r="F231" t="s">
        <v>1360</v>
      </c>
      <c r="G231" t="s">
        <v>1361</v>
      </c>
      <c r="H231" t="s">
        <v>5317</v>
      </c>
      <c r="I231" s="2">
        <v>52882.03</v>
      </c>
    </row>
    <row r="232" spans="1:10" x14ac:dyDescent="0.25">
      <c r="A232" t="s">
        <v>750</v>
      </c>
      <c r="B232" s="1">
        <v>41548</v>
      </c>
      <c r="C232" t="s">
        <v>3941</v>
      </c>
      <c r="D232">
        <v>1</v>
      </c>
      <c r="E232" t="s">
        <v>5084</v>
      </c>
      <c r="F232" t="s">
        <v>1383</v>
      </c>
      <c r="G232" t="s">
        <v>1361</v>
      </c>
      <c r="H232" t="s">
        <v>2</v>
      </c>
      <c r="J232" s="2">
        <v>46228.4</v>
      </c>
    </row>
    <row r="233" spans="1:10" x14ac:dyDescent="0.25">
      <c r="A233" t="s">
        <v>5085</v>
      </c>
      <c r="B233" s="1">
        <v>41548</v>
      </c>
      <c r="C233" t="s">
        <v>5086</v>
      </c>
      <c r="D233">
        <v>1</v>
      </c>
      <c r="E233" t="s">
        <v>5087</v>
      </c>
      <c r="F233" t="s">
        <v>1360</v>
      </c>
      <c r="G233" t="s">
        <v>1361</v>
      </c>
      <c r="H233" t="s">
        <v>2</v>
      </c>
      <c r="I233" s="2">
        <v>32393.9</v>
      </c>
    </row>
    <row r="234" spans="1:10" x14ac:dyDescent="0.25">
      <c r="A234" t="s">
        <v>1368</v>
      </c>
      <c r="B234" s="1">
        <v>41548</v>
      </c>
      <c r="C234" t="s">
        <v>5088</v>
      </c>
      <c r="D234">
        <v>1</v>
      </c>
      <c r="E234" t="s">
        <v>5089</v>
      </c>
      <c r="F234" t="s">
        <v>1360</v>
      </c>
      <c r="G234" t="s">
        <v>1361</v>
      </c>
      <c r="H234" t="s">
        <v>2</v>
      </c>
      <c r="I234" s="2">
        <v>47477.48</v>
      </c>
    </row>
    <row r="235" spans="1:10" x14ac:dyDescent="0.25">
      <c r="A235" t="s">
        <v>5090</v>
      </c>
      <c r="B235" s="1">
        <v>41549</v>
      </c>
      <c r="C235" t="s">
        <v>5091</v>
      </c>
      <c r="D235">
        <v>1</v>
      </c>
      <c r="E235" t="s">
        <v>5092</v>
      </c>
      <c r="F235" t="s">
        <v>1360</v>
      </c>
      <c r="G235" t="s">
        <v>1361</v>
      </c>
      <c r="H235" t="s">
        <v>2</v>
      </c>
      <c r="I235" s="2">
        <v>41586.57</v>
      </c>
    </row>
    <row r="236" spans="1:10" x14ac:dyDescent="0.25">
      <c r="A236" t="s">
        <v>5093</v>
      </c>
      <c r="B236" s="1">
        <v>41549</v>
      </c>
      <c r="C236" t="s">
        <v>4494</v>
      </c>
      <c r="D236">
        <v>1</v>
      </c>
      <c r="E236" t="s">
        <v>5094</v>
      </c>
      <c r="F236" t="s">
        <v>1360</v>
      </c>
      <c r="G236" t="s">
        <v>1361</v>
      </c>
      <c r="H236" t="s">
        <v>2</v>
      </c>
      <c r="I236" s="2">
        <v>49776.47</v>
      </c>
    </row>
    <row r="237" spans="1:10" x14ac:dyDescent="0.25">
      <c r="A237" t="s">
        <v>5095</v>
      </c>
      <c r="B237" s="1">
        <v>41549</v>
      </c>
      <c r="C237" t="s">
        <v>5096</v>
      </c>
      <c r="D237">
        <v>1</v>
      </c>
      <c r="E237" t="s">
        <v>5097</v>
      </c>
      <c r="F237" t="s">
        <v>1360</v>
      </c>
      <c r="G237" t="s">
        <v>1361</v>
      </c>
      <c r="H237" t="s">
        <v>2</v>
      </c>
      <c r="I237" s="2">
        <v>32393.9</v>
      </c>
    </row>
    <row r="238" spans="1:10" x14ac:dyDescent="0.25">
      <c r="A238" t="s">
        <v>5098</v>
      </c>
      <c r="B238" s="1">
        <v>41549</v>
      </c>
      <c r="C238" t="s">
        <v>4466</v>
      </c>
      <c r="D238">
        <v>1</v>
      </c>
      <c r="E238" t="s">
        <v>5099</v>
      </c>
      <c r="F238" t="s">
        <v>1360</v>
      </c>
      <c r="G238" t="s">
        <v>1361</v>
      </c>
      <c r="H238" t="s">
        <v>2</v>
      </c>
      <c r="I238" s="2">
        <v>30032.41</v>
      </c>
    </row>
    <row r="239" spans="1:10" x14ac:dyDescent="0.25">
      <c r="A239" t="s">
        <v>5100</v>
      </c>
      <c r="B239" s="1">
        <v>41549</v>
      </c>
      <c r="C239" t="s">
        <v>4467</v>
      </c>
      <c r="D239">
        <v>1</v>
      </c>
      <c r="E239" t="s">
        <v>5101</v>
      </c>
      <c r="F239" t="s">
        <v>1360</v>
      </c>
      <c r="G239" t="s">
        <v>1361</v>
      </c>
      <c r="H239" t="s">
        <v>2</v>
      </c>
      <c r="I239" s="2">
        <v>30032.41</v>
      </c>
    </row>
    <row r="240" spans="1:10" x14ac:dyDescent="0.25">
      <c r="A240" t="s">
        <v>5102</v>
      </c>
      <c r="B240" s="1">
        <v>41549</v>
      </c>
      <c r="C240" t="s">
        <v>5103</v>
      </c>
      <c r="D240">
        <v>1</v>
      </c>
      <c r="E240" t="s">
        <v>5104</v>
      </c>
      <c r="F240" t="s">
        <v>1360</v>
      </c>
      <c r="G240" t="s">
        <v>1361</v>
      </c>
      <c r="H240" t="s">
        <v>2</v>
      </c>
      <c r="I240" s="2">
        <v>27137.31</v>
      </c>
    </row>
    <row r="241" spans="1:10" x14ac:dyDescent="0.25">
      <c r="A241" t="s">
        <v>5105</v>
      </c>
      <c r="B241" s="1">
        <v>41549</v>
      </c>
      <c r="C241" t="s">
        <v>5106</v>
      </c>
      <c r="D241">
        <v>1</v>
      </c>
      <c r="E241" t="s">
        <v>5107</v>
      </c>
      <c r="F241" t="s">
        <v>1360</v>
      </c>
      <c r="G241" t="s">
        <v>1361</v>
      </c>
      <c r="H241" t="s">
        <v>2</v>
      </c>
      <c r="I241" s="2">
        <v>27137.31</v>
      </c>
    </row>
    <row r="242" spans="1:10" x14ac:dyDescent="0.25">
      <c r="A242" t="s">
        <v>5108</v>
      </c>
      <c r="B242" s="1">
        <v>41549</v>
      </c>
      <c r="C242" t="s">
        <v>5109</v>
      </c>
      <c r="D242">
        <v>1</v>
      </c>
      <c r="E242" t="s">
        <v>5110</v>
      </c>
      <c r="F242" t="s">
        <v>1360</v>
      </c>
      <c r="G242" t="s">
        <v>1361</v>
      </c>
      <c r="H242" t="s">
        <v>2</v>
      </c>
      <c r="I242" s="2">
        <v>44419.93</v>
      </c>
    </row>
    <row r="243" spans="1:10" x14ac:dyDescent="0.25">
      <c r="A243" t="s">
        <v>5118</v>
      </c>
      <c r="B243" s="1">
        <v>41550</v>
      </c>
      <c r="C243" t="s">
        <v>5119</v>
      </c>
      <c r="D243">
        <v>1</v>
      </c>
      <c r="E243" t="s">
        <v>5120</v>
      </c>
      <c r="F243" t="s">
        <v>1383</v>
      </c>
      <c r="G243" t="s">
        <v>1361</v>
      </c>
      <c r="H243" t="s">
        <v>2</v>
      </c>
      <c r="J243" s="2">
        <v>45809.7</v>
      </c>
    </row>
    <row r="244" spans="1:10" x14ac:dyDescent="0.25">
      <c r="A244" t="s">
        <v>5121</v>
      </c>
      <c r="B244" s="1">
        <v>41550</v>
      </c>
      <c r="C244" t="s">
        <v>5122</v>
      </c>
      <c r="D244">
        <v>1</v>
      </c>
      <c r="E244" t="s">
        <v>5123</v>
      </c>
      <c r="F244" t="s">
        <v>1360</v>
      </c>
      <c r="G244" t="s">
        <v>1361</v>
      </c>
      <c r="H244" t="s">
        <v>2</v>
      </c>
      <c r="I244" s="2">
        <v>44430.39</v>
      </c>
    </row>
    <row r="245" spans="1:10" x14ac:dyDescent="0.25">
      <c r="A245" t="s">
        <v>5131</v>
      </c>
      <c r="B245" s="1">
        <v>41551</v>
      </c>
      <c r="C245" t="s">
        <v>5132</v>
      </c>
      <c r="D245">
        <v>1</v>
      </c>
      <c r="E245" t="s">
        <v>5133</v>
      </c>
      <c r="F245" t="s">
        <v>1360</v>
      </c>
      <c r="G245" t="s">
        <v>1361</v>
      </c>
      <c r="H245" t="s">
        <v>2</v>
      </c>
      <c r="I245" s="2">
        <v>32436.13</v>
      </c>
    </row>
    <row r="246" spans="1:10" x14ac:dyDescent="0.25">
      <c r="A246" t="s">
        <v>5134</v>
      </c>
      <c r="B246" s="1">
        <v>41551</v>
      </c>
      <c r="C246" t="s">
        <v>5135</v>
      </c>
      <c r="D246">
        <v>1</v>
      </c>
      <c r="E246" t="s">
        <v>5136</v>
      </c>
      <c r="F246" t="s">
        <v>1360</v>
      </c>
      <c r="G246" t="s">
        <v>1361</v>
      </c>
      <c r="H246" t="s">
        <v>2</v>
      </c>
      <c r="I246" s="2">
        <v>30074.639999999999</v>
      </c>
    </row>
    <row r="247" spans="1:10" x14ac:dyDescent="0.25">
      <c r="A247" t="s">
        <v>5137</v>
      </c>
      <c r="B247" s="1">
        <v>41551</v>
      </c>
      <c r="C247" t="s">
        <v>5138</v>
      </c>
      <c r="D247">
        <v>1</v>
      </c>
      <c r="E247" t="s">
        <v>5139</v>
      </c>
      <c r="F247" t="s">
        <v>1360</v>
      </c>
      <c r="G247" t="s">
        <v>1361</v>
      </c>
      <c r="H247" t="s">
        <v>2</v>
      </c>
      <c r="I247" s="2">
        <v>30074.639999999999</v>
      </c>
    </row>
    <row r="248" spans="1:10" x14ac:dyDescent="0.25">
      <c r="A248" t="s">
        <v>5140</v>
      </c>
      <c r="B248" s="1">
        <v>41551</v>
      </c>
      <c r="C248" t="s">
        <v>5141</v>
      </c>
      <c r="D248">
        <v>1</v>
      </c>
      <c r="E248" t="s">
        <v>5142</v>
      </c>
      <c r="F248" t="s">
        <v>1360</v>
      </c>
      <c r="G248" t="s">
        <v>1361</v>
      </c>
      <c r="H248" t="s">
        <v>2</v>
      </c>
      <c r="I248" s="2">
        <v>30074.639999999999</v>
      </c>
    </row>
    <row r="249" spans="1:10" x14ac:dyDescent="0.25">
      <c r="A249" t="s">
        <v>24</v>
      </c>
      <c r="B249" s="1">
        <v>41551</v>
      </c>
      <c r="C249" t="s">
        <v>5143</v>
      </c>
      <c r="D249">
        <v>1</v>
      </c>
      <c r="E249" t="s">
        <v>5144</v>
      </c>
      <c r="F249" t="s">
        <v>1360</v>
      </c>
      <c r="G249" t="s">
        <v>1361</v>
      </c>
      <c r="H249" t="s">
        <v>2</v>
      </c>
      <c r="I249" s="2">
        <v>32436.13</v>
      </c>
    </row>
    <row r="250" spans="1:10" x14ac:dyDescent="0.25">
      <c r="A250" t="s">
        <v>26</v>
      </c>
      <c r="B250" s="1">
        <v>41551</v>
      </c>
      <c r="C250" t="s">
        <v>5145</v>
      </c>
      <c r="D250">
        <v>1</v>
      </c>
      <c r="E250" t="s">
        <v>5146</v>
      </c>
      <c r="F250" t="s">
        <v>1360</v>
      </c>
      <c r="G250" t="s">
        <v>1361</v>
      </c>
      <c r="H250" t="s">
        <v>2</v>
      </c>
      <c r="I250" s="2">
        <v>32436.13</v>
      </c>
    </row>
    <row r="251" spans="1:10" x14ac:dyDescent="0.25">
      <c r="A251" t="s">
        <v>28</v>
      </c>
      <c r="B251" s="1">
        <v>41551</v>
      </c>
      <c r="C251" t="s">
        <v>5147</v>
      </c>
      <c r="D251">
        <v>1</v>
      </c>
      <c r="E251" t="s">
        <v>5148</v>
      </c>
      <c r="F251" t="s">
        <v>1360</v>
      </c>
      <c r="G251" t="s">
        <v>1361</v>
      </c>
      <c r="H251" t="s">
        <v>2</v>
      </c>
      <c r="I251" s="2">
        <v>32436.13</v>
      </c>
    </row>
    <row r="252" spans="1:10" x14ac:dyDescent="0.25">
      <c r="A252" t="s">
        <v>5149</v>
      </c>
      <c r="B252" s="1">
        <v>41551</v>
      </c>
      <c r="C252" t="s">
        <v>5150</v>
      </c>
      <c r="D252">
        <v>1</v>
      </c>
      <c r="E252" t="s">
        <v>5151</v>
      </c>
      <c r="F252" t="s">
        <v>1360</v>
      </c>
      <c r="G252" t="s">
        <v>1361</v>
      </c>
      <c r="H252" t="s">
        <v>2</v>
      </c>
      <c r="I252" s="2">
        <v>32436.13</v>
      </c>
    </row>
    <row r="253" spans="1:10" x14ac:dyDescent="0.25">
      <c r="A253" t="s">
        <v>30</v>
      </c>
      <c r="B253" s="1">
        <v>41551</v>
      </c>
      <c r="C253" t="s">
        <v>5152</v>
      </c>
      <c r="D253">
        <v>1</v>
      </c>
      <c r="E253" t="s">
        <v>5153</v>
      </c>
      <c r="F253" t="s">
        <v>1360</v>
      </c>
      <c r="G253" t="s">
        <v>1361</v>
      </c>
      <c r="H253" t="s">
        <v>2</v>
      </c>
      <c r="I253" s="2">
        <v>32436.13</v>
      </c>
    </row>
    <row r="254" spans="1:10" x14ac:dyDescent="0.25">
      <c r="A254" t="s">
        <v>2983</v>
      </c>
      <c r="B254" s="1">
        <v>41551</v>
      </c>
      <c r="C254" t="s">
        <v>5154</v>
      </c>
      <c r="D254">
        <v>1</v>
      </c>
      <c r="E254" t="s">
        <v>5155</v>
      </c>
      <c r="F254" t="s">
        <v>1360</v>
      </c>
      <c r="G254" t="s">
        <v>1361</v>
      </c>
      <c r="H254" t="s">
        <v>2</v>
      </c>
      <c r="I254" s="2">
        <v>41586.57</v>
      </c>
    </row>
    <row r="255" spans="1:10" x14ac:dyDescent="0.25">
      <c r="A255" t="s">
        <v>5156</v>
      </c>
      <c r="B255" s="1">
        <v>41551</v>
      </c>
      <c r="C255" t="s">
        <v>5157</v>
      </c>
      <c r="D255">
        <v>1</v>
      </c>
      <c r="E255" t="s">
        <v>5158</v>
      </c>
      <c r="F255" t="s">
        <v>1360</v>
      </c>
      <c r="G255" t="s">
        <v>1361</v>
      </c>
      <c r="H255" t="s">
        <v>2</v>
      </c>
      <c r="I255" s="2">
        <v>41586.57</v>
      </c>
    </row>
    <row r="256" spans="1:10" x14ac:dyDescent="0.25">
      <c r="A256" t="s">
        <v>5159</v>
      </c>
      <c r="B256" s="1">
        <v>41551</v>
      </c>
      <c r="C256" t="s">
        <v>5160</v>
      </c>
      <c r="D256">
        <v>1</v>
      </c>
      <c r="E256" t="s">
        <v>5161</v>
      </c>
      <c r="F256" t="s">
        <v>1360</v>
      </c>
      <c r="G256" t="s">
        <v>1361</v>
      </c>
      <c r="H256" t="s">
        <v>2</v>
      </c>
      <c r="I256" s="2">
        <v>41449.620000000003</v>
      </c>
    </row>
    <row r="257" spans="1:10" x14ac:dyDescent="0.25">
      <c r="A257" t="s">
        <v>5165</v>
      </c>
      <c r="B257" s="1">
        <v>41554</v>
      </c>
      <c r="C257" t="s">
        <v>4451</v>
      </c>
      <c r="D257">
        <v>1</v>
      </c>
      <c r="E257" t="s">
        <v>5166</v>
      </c>
      <c r="F257" t="s">
        <v>1383</v>
      </c>
      <c r="G257" t="s">
        <v>1361</v>
      </c>
      <c r="H257" t="s">
        <v>2</v>
      </c>
      <c r="J257" s="2">
        <v>33613.589999999997</v>
      </c>
    </row>
    <row r="258" spans="1:10" x14ac:dyDescent="0.25">
      <c r="A258" t="s">
        <v>3002</v>
      </c>
      <c r="B258" s="1">
        <v>41554</v>
      </c>
      <c r="C258" t="s">
        <v>5167</v>
      </c>
      <c r="D258">
        <v>1</v>
      </c>
      <c r="E258" t="s">
        <v>5168</v>
      </c>
      <c r="F258" t="s">
        <v>1360</v>
      </c>
      <c r="G258" t="s">
        <v>1361</v>
      </c>
      <c r="H258" t="s">
        <v>2</v>
      </c>
      <c r="I258" s="2">
        <v>47477.48</v>
      </c>
    </row>
    <row r="259" spans="1:10" x14ac:dyDescent="0.25">
      <c r="A259" t="s">
        <v>5176</v>
      </c>
      <c r="B259" s="1">
        <v>41556</v>
      </c>
      <c r="C259" t="s">
        <v>5177</v>
      </c>
      <c r="D259">
        <v>1</v>
      </c>
      <c r="E259" t="s">
        <v>5178</v>
      </c>
      <c r="F259" t="s">
        <v>1360</v>
      </c>
      <c r="G259" t="s">
        <v>1361</v>
      </c>
      <c r="H259" t="s">
        <v>2</v>
      </c>
      <c r="I259" s="2">
        <v>48044.25</v>
      </c>
    </row>
    <row r="260" spans="1:10" x14ac:dyDescent="0.25">
      <c r="A260" t="s">
        <v>787</v>
      </c>
      <c r="B260" s="1">
        <v>41556</v>
      </c>
      <c r="C260" t="s">
        <v>5179</v>
      </c>
      <c r="D260">
        <v>1</v>
      </c>
      <c r="E260" t="s">
        <v>5180</v>
      </c>
      <c r="F260" t="s">
        <v>1360</v>
      </c>
      <c r="G260" t="s">
        <v>1361</v>
      </c>
      <c r="H260" t="s">
        <v>2</v>
      </c>
      <c r="I260" s="2">
        <v>32393.9</v>
      </c>
    </row>
    <row r="261" spans="1:10" x14ac:dyDescent="0.25">
      <c r="A261" t="s">
        <v>5181</v>
      </c>
      <c r="B261" s="1">
        <v>41556</v>
      </c>
      <c r="C261" t="s">
        <v>5182</v>
      </c>
      <c r="D261">
        <v>1</v>
      </c>
      <c r="E261" t="s">
        <v>5183</v>
      </c>
      <c r="F261" t="s">
        <v>1360</v>
      </c>
      <c r="G261" t="s">
        <v>1361</v>
      </c>
      <c r="H261" t="s">
        <v>2</v>
      </c>
      <c r="I261" s="2">
        <v>33571.360000000001</v>
      </c>
    </row>
    <row r="262" spans="1:10" x14ac:dyDescent="0.25">
      <c r="A262" t="s">
        <v>3840</v>
      </c>
      <c r="B262" s="1">
        <v>41556</v>
      </c>
      <c r="C262" t="s">
        <v>5184</v>
      </c>
      <c r="D262">
        <v>1</v>
      </c>
      <c r="E262" t="s">
        <v>5185</v>
      </c>
      <c r="F262" t="s">
        <v>1360</v>
      </c>
      <c r="G262" t="s">
        <v>1361</v>
      </c>
      <c r="H262" t="s">
        <v>2</v>
      </c>
      <c r="I262" s="2">
        <v>25933.17</v>
      </c>
    </row>
    <row r="263" spans="1:10" x14ac:dyDescent="0.25">
      <c r="A263" t="s">
        <v>1405</v>
      </c>
      <c r="B263" s="1">
        <v>41556</v>
      </c>
      <c r="C263" t="s">
        <v>5186</v>
      </c>
      <c r="D263">
        <v>1</v>
      </c>
      <c r="E263" t="s">
        <v>5187</v>
      </c>
      <c r="F263" t="s">
        <v>1360</v>
      </c>
      <c r="G263" t="s">
        <v>1361</v>
      </c>
      <c r="H263" t="s">
        <v>2</v>
      </c>
      <c r="I263" s="2">
        <v>27137.31</v>
      </c>
    </row>
    <row r="264" spans="1:10" x14ac:dyDescent="0.25">
      <c r="A264" t="s">
        <v>5188</v>
      </c>
      <c r="B264" s="1">
        <v>41556</v>
      </c>
      <c r="C264" t="s">
        <v>5189</v>
      </c>
      <c r="D264">
        <v>1</v>
      </c>
      <c r="E264" t="s">
        <v>5190</v>
      </c>
      <c r="F264" t="s">
        <v>1360</v>
      </c>
      <c r="G264" t="s">
        <v>1361</v>
      </c>
      <c r="H264" t="s">
        <v>2</v>
      </c>
      <c r="I264" s="2">
        <v>32436.13</v>
      </c>
    </row>
    <row r="265" spans="1:10" x14ac:dyDescent="0.25">
      <c r="A265" t="s">
        <v>5191</v>
      </c>
      <c r="B265" s="1">
        <v>41556</v>
      </c>
      <c r="C265" t="s">
        <v>5192</v>
      </c>
      <c r="D265">
        <v>1</v>
      </c>
      <c r="E265" t="s">
        <v>5193</v>
      </c>
      <c r="F265" t="s">
        <v>1360</v>
      </c>
      <c r="G265" t="s">
        <v>1361</v>
      </c>
      <c r="H265" t="s">
        <v>2</v>
      </c>
      <c r="I265" s="2">
        <v>32436.13</v>
      </c>
    </row>
    <row r="266" spans="1:10" x14ac:dyDescent="0.25">
      <c r="A266" t="s">
        <v>5202</v>
      </c>
      <c r="B266" s="1">
        <v>41558</v>
      </c>
      <c r="C266" t="s">
        <v>5203</v>
      </c>
      <c r="D266">
        <v>1</v>
      </c>
      <c r="E266" t="s">
        <v>5204</v>
      </c>
      <c r="F266" t="s">
        <v>1360</v>
      </c>
      <c r="G266" t="s">
        <v>1361</v>
      </c>
      <c r="H266" t="s">
        <v>2</v>
      </c>
      <c r="I266" s="2">
        <v>47477.34</v>
      </c>
    </row>
    <row r="267" spans="1:10" x14ac:dyDescent="0.25">
      <c r="A267" t="s">
        <v>5205</v>
      </c>
      <c r="B267" s="1">
        <v>41558</v>
      </c>
      <c r="C267" t="s">
        <v>5206</v>
      </c>
      <c r="D267">
        <v>1</v>
      </c>
      <c r="E267" t="s">
        <v>5207</v>
      </c>
      <c r="F267" t="s">
        <v>1360</v>
      </c>
      <c r="G267" t="s">
        <v>1361</v>
      </c>
      <c r="H267" t="s">
        <v>2</v>
      </c>
      <c r="I267" s="2">
        <v>47477.34</v>
      </c>
    </row>
    <row r="268" spans="1:10" x14ac:dyDescent="0.25">
      <c r="A268" t="s">
        <v>5208</v>
      </c>
      <c r="B268" s="1">
        <v>41561</v>
      </c>
      <c r="C268" t="s">
        <v>5209</v>
      </c>
      <c r="D268">
        <v>1</v>
      </c>
      <c r="E268" t="s">
        <v>5210</v>
      </c>
      <c r="F268" t="s">
        <v>1360</v>
      </c>
      <c r="G268" t="s">
        <v>1361</v>
      </c>
      <c r="H268" t="s">
        <v>2</v>
      </c>
      <c r="I268" s="2">
        <v>32436.13</v>
      </c>
    </row>
    <row r="269" spans="1:10" x14ac:dyDescent="0.25">
      <c r="A269" t="s">
        <v>5228</v>
      </c>
      <c r="B269" s="1">
        <v>41562</v>
      </c>
      <c r="C269" t="s">
        <v>5229</v>
      </c>
      <c r="D269">
        <v>1</v>
      </c>
      <c r="E269" t="s">
        <v>5230</v>
      </c>
      <c r="F269" t="s">
        <v>1360</v>
      </c>
      <c r="G269" t="s">
        <v>1361</v>
      </c>
      <c r="H269" t="s">
        <v>2</v>
      </c>
      <c r="I269" s="2">
        <v>47477.34</v>
      </c>
    </row>
    <row r="270" spans="1:10" x14ac:dyDescent="0.25">
      <c r="A270" t="s">
        <v>5231</v>
      </c>
      <c r="B270" s="1">
        <v>41563</v>
      </c>
      <c r="C270" t="s">
        <v>5232</v>
      </c>
      <c r="D270">
        <v>1</v>
      </c>
      <c r="E270" t="s">
        <v>5233</v>
      </c>
      <c r="F270" t="s">
        <v>1360</v>
      </c>
      <c r="G270" t="s">
        <v>1361</v>
      </c>
      <c r="H270" t="s">
        <v>2</v>
      </c>
      <c r="I270" s="2">
        <v>76310.66</v>
      </c>
    </row>
    <row r="271" spans="1:10" x14ac:dyDescent="0.25">
      <c r="A271" t="s">
        <v>4485</v>
      </c>
      <c r="B271" s="1">
        <v>41564</v>
      </c>
      <c r="C271" t="s">
        <v>5177</v>
      </c>
      <c r="D271">
        <v>1</v>
      </c>
      <c r="E271" t="s">
        <v>5271</v>
      </c>
      <c r="F271" t="s">
        <v>1383</v>
      </c>
      <c r="G271" t="s">
        <v>1361</v>
      </c>
      <c r="H271" t="s">
        <v>2</v>
      </c>
      <c r="J271" s="2">
        <v>48044.25</v>
      </c>
    </row>
    <row r="272" spans="1:10" x14ac:dyDescent="0.25">
      <c r="A272" t="s">
        <v>1471</v>
      </c>
      <c r="B272" s="1">
        <v>41564</v>
      </c>
      <c r="C272" t="s">
        <v>5288</v>
      </c>
      <c r="D272">
        <v>1</v>
      </c>
      <c r="E272" t="s">
        <v>5289</v>
      </c>
      <c r="F272" t="s">
        <v>1360</v>
      </c>
      <c r="G272" t="s">
        <v>1361</v>
      </c>
      <c r="H272" t="s">
        <v>2</v>
      </c>
      <c r="I272" s="2">
        <v>48044.25</v>
      </c>
    </row>
    <row r="273" spans="1:10" x14ac:dyDescent="0.25">
      <c r="A273" t="s">
        <v>5290</v>
      </c>
      <c r="B273" s="1">
        <v>41568</v>
      </c>
      <c r="C273" t="s">
        <v>5291</v>
      </c>
      <c r="D273">
        <v>1</v>
      </c>
      <c r="E273" t="s">
        <v>5292</v>
      </c>
      <c r="F273" t="s">
        <v>1360</v>
      </c>
      <c r="G273" t="s">
        <v>1361</v>
      </c>
      <c r="H273" t="s">
        <v>2</v>
      </c>
      <c r="I273" s="2">
        <v>32436.13</v>
      </c>
    </row>
    <row r="274" spans="1:10" x14ac:dyDescent="0.25">
      <c r="A274" t="s">
        <v>5303</v>
      </c>
      <c r="B274" s="1">
        <v>41569</v>
      </c>
      <c r="C274" t="s">
        <v>4466</v>
      </c>
      <c r="D274">
        <v>1</v>
      </c>
      <c r="E274" t="s">
        <v>5304</v>
      </c>
      <c r="F274" t="s">
        <v>1383</v>
      </c>
      <c r="G274" t="s">
        <v>1361</v>
      </c>
      <c r="H274" t="s">
        <v>2</v>
      </c>
      <c r="J274" s="2">
        <v>30032.41</v>
      </c>
    </row>
    <row r="275" spans="1:10" x14ac:dyDescent="0.25">
      <c r="A275" t="s">
        <v>5305</v>
      </c>
      <c r="B275" s="1">
        <v>41569</v>
      </c>
      <c r="C275" t="s">
        <v>5306</v>
      </c>
      <c r="D275">
        <v>1</v>
      </c>
      <c r="E275" t="s">
        <v>5307</v>
      </c>
      <c r="F275" t="s">
        <v>1360</v>
      </c>
      <c r="G275" t="s">
        <v>1361</v>
      </c>
      <c r="H275" t="s">
        <v>2</v>
      </c>
      <c r="I275" s="2">
        <v>30032.41</v>
      </c>
    </row>
    <row r="276" spans="1:10" x14ac:dyDescent="0.25">
      <c r="A276" t="s">
        <v>5308</v>
      </c>
      <c r="B276" s="1">
        <v>41570</v>
      </c>
      <c r="C276" t="s">
        <v>5309</v>
      </c>
      <c r="D276">
        <v>1</v>
      </c>
      <c r="E276" t="s">
        <v>5310</v>
      </c>
      <c r="F276" t="s">
        <v>1360</v>
      </c>
      <c r="G276" t="s">
        <v>1361</v>
      </c>
      <c r="H276" t="s">
        <v>2</v>
      </c>
      <c r="I276" s="2">
        <v>34791.050000000003</v>
      </c>
    </row>
    <row r="277" spans="1:10" x14ac:dyDescent="0.25">
      <c r="A277" t="s">
        <v>5330</v>
      </c>
      <c r="B277" s="1">
        <v>41572</v>
      </c>
      <c r="C277" t="s">
        <v>5331</v>
      </c>
      <c r="D277">
        <v>1</v>
      </c>
      <c r="E277" t="s">
        <v>5332</v>
      </c>
      <c r="F277" t="s">
        <v>1360</v>
      </c>
      <c r="G277" t="s">
        <v>1361</v>
      </c>
      <c r="H277" t="s">
        <v>2</v>
      </c>
      <c r="I277" s="2">
        <v>28896.42</v>
      </c>
    </row>
    <row r="278" spans="1:10" x14ac:dyDescent="0.25">
      <c r="A278" t="s">
        <v>232</v>
      </c>
      <c r="B278" s="1">
        <v>41573</v>
      </c>
      <c r="C278" t="s">
        <v>5333</v>
      </c>
      <c r="D278">
        <v>1</v>
      </c>
      <c r="E278" t="s">
        <v>5334</v>
      </c>
      <c r="F278" t="s">
        <v>1360</v>
      </c>
      <c r="G278" t="s">
        <v>1361</v>
      </c>
      <c r="H278" t="s">
        <v>2</v>
      </c>
      <c r="I278" s="2">
        <v>30074.639999999999</v>
      </c>
    </row>
    <row r="279" spans="1:10" x14ac:dyDescent="0.25">
      <c r="A279" t="s">
        <v>1509</v>
      </c>
      <c r="B279" s="1">
        <v>41573</v>
      </c>
      <c r="C279" t="s">
        <v>4570</v>
      </c>
      <c r="D279">
        <v>1</v>
      </c>
      <c r="E279" t="s">
        <v>5335</v>
      </c>
      <c r="F279" t="s">
        <v>1383</v>
      </c>
      <c r="G279" t="s">
        <v>1361</v>
      </c>
      <c r="H279" t="s">
        <v>2</v>
      </c>
      <c r="J279" s="2">
        <v>34791.050000000003</v>
      </c>
    </row>
    <row r="280" spans="1:10" x14ac:dyDescent="0.25">
      <c r="A280" t="s">
        <v>5364</v>
      </c>
      <c r="B280" s="1">
        <v>41575</v>
      </c>
      <c r="C280" t="s">
        <v>5365</v>
      </c>
      <c r="D280">
        <v>1</v>
      </c>
      <c r="E280" t="s">
        <v>5366</v>
      </c>
      <c r="F280" t="s">
        <v>1360</v>
      </c>
      <c r="G280" t="s">
        <v>1361</v>
      </c>
      <c r="H280" t="s">
        <v>2</v>
      </c>
      <c r="I280" s="2">
        <v>47477.34</v>
      </c>
    </row>
    <row r="281" spans="1:10" x14ac:dyDescent="0.25">
      <c r="A281" t="s">
        <v>5367</v>
      </c>
      <c r="B281" s="1">
        <v>41575</v>
      </c>
      <c r="C281" t="s">
        <v>5368</v>
      </c>
      <c r="D281">
        <v>1</v>
      </c>
      <c r="E281" t="s">
        <v>5369</v>
      </c>
      <c r="F281" t="s">
        <v>1360</v>
      </c>
      <c r="G281" t="s">
        <v>1361</v>
      </c>
      <c r="H281" t="s">
        <v>2</v>
      </c>
      <c r="I281" s="2">
        <v>32436.13</v>
      </c>
    </row>
    <row r="282" spans="1:10" x14ac:dyDescent="0.25">
      <c r="A282" t="s">
        <v>4621</v>
      </c>
      <c r="B282" s="1">
        <v>41575</v>
      </c>
      <c r="C282" t="s">
        <v>5370</v>
      </c>
      <c r="D282">
        <v>1</v>
      </c>
      <c r="E282" t="s">
        <v>5371</v>
      </c>
      <c r="F282" t="s">
        <v>1360</v>
      </c>
      <c r="G282" t="s">
        <v>1361</v>
      </c>
      <c r="H282" t="s">
        <v>2</v>
      </c>
      <c r="I282" s="2">
        <v>28879.7</v>
      </c>
    </row>
    <row r="283" spans="1:10" x14ac:dyDescent="0.25">
      <c r="A283" t="s">
        <v>5372</v>
      </c>
      <c r="B283" s="1">
        <v>41575</v>
      </c>
      <c r="C283" t="s">
        <v>5373</v>
      </c>
      <c r="D283">
        <v>1</v>
      </c>
      <c r="E283" t="s">
        <v>5374</v>
      </c>
      <c r="F283" t="s">
        <v>1360</v>
      </c>
      <c r="G283" t="s">
        <v>1361</v>
      </c>
      <c r="H283" t="s">
        <v>2</v>
      </c>
      <c r="I283" s="2">
        <v>41586.57</v>
      </c>
    </row>
    <row r="284" spans="1:10" x14ac:dyDescent="0.25">
      <c r="A284" t="s">
        <v>5375</v>
      </c>
      <c r="B284" s="1">
        <v>41575</v>
      </c>
      <c r="C284" t="s">
        <v>5376</v>
      </c>
      <c r="D284">
        <v>1</v>
      </c>
      <c r="E284" t="s">
        <v>5377</v>
      </c>
      <c r="F284" t="s">
        <v>1360</v>
      </c>
      <c r="G284" t="s">
        <v>1361</v>
      </c>
      <c r="H284" t="s">
        <v>2</v>
      </c>
      <c r="I284" s="2">
        <v>56806.98</v>
      </c>
    </row>
    <row r="285" spans="1:10" x14ac:dyDescent="0.25">
      <c r="A285" t="s">
        <v>4630</v>
      </c>
      <c r="B285" s="1">
        <v>41575</v>
      </c>
      <c r="C285" t="s">
        <v>5378</v>
      </c>
      <c r="D285">
        <v>1</v>
      </c>
      <c r="E285" t="s">
        <v>5379</v>
      </c>
      <c r="F285" t="s">
        <v>1360</v>
      </c>
      <c r="G285" t="s">
        <v>1361</v>
      </c>
      <c r="H285" t="s">
        <v>2</v>
      </c>
      <c r="I285" s="2">
        <v>56806.98</v>
      </c>
    </row>
    <row r="286" spans="1:10" x14ac:dyDescent="0.25">
      <c r="A286" t="s">
        <v>5380</v>
      </c>
      <c r="B286" s="1">
        <v>41575</v>
      </c>
      <c r="C286" t="s">
        <v>5381</v>
      </c>
      <c r="D286">
        <v>1</v>
      </c>
      <c r="E286" t="s">
        <v>5382</v>
      </c>
      <c r="F286" t="s">
        <v>1360</v>
      </c>
      <c r="G286" t="s">
        <v>1361</v>
      </c>
      <c r="H286" t="s">
        <v>2</v>
      </c>
      <c r="I286" s="2">
        <v>56806.98</v>
      </c>
    </row>
    <row r="287" spans="1:10" x14ac:dyDescent="0.25">
      <c r="A287" t="s">
        <v>5383</v>
      </c>
      <c r="B287" s="1">
        <v>41575</v>
      </c>
      <c r="C287" t="s">
        <v>5384</v>
      </c>
      <c r="D287">
        <v>1</v>
      </c>
      <c r="E287" t="s">
        <v>5385</v>
      </c>
      <c r="F287" t="s">
        <v>1360</v>
      </c>
      <c r="G287" t="s">
        <v>1361</v>
      </c>
      <c r="H287" t="s">
        <v>2</v>
      </c>
      <c r="I287" s="2">
        <v>88129.279999999999</v>
      </c>
    </row>
    <row r="288" spans="1:10" x14ac:dyDescent="0.25">
      <c r="A288" t="s">
        <v>5386</v>
      </c>
      <c r="B288" s="1">
        <v>41575</v>
      </c>
      <c r="C288" t="s">
        <v>5387</v>
      </c>
      <c r="D288">
        <v>1</v>
      </c>
      <c r="E288" t="s">
        <v>5388</v>
      </c>
      <c r="F288" t="s">
        <v>1360</v>
      </c>
      <c r="G288" t="s">
        <v>1361</v>
      </c>
      <c r="H288" t="s">
        <v>2</v>
      </c>
      <c r="I288" s="2">
        <v>47477.34</v>
      </c>
    </row>
    <row r="289" spans="1:10" x14ac:dyDescent="0.25">
      <c r="A289" t="s">
        <v>5389</v>
      </c>
      <c r="B289" s="1">
        <v>41575</v>
      </c>
      <c r="C289" t="s">
        <v>5390</v>
      </c>
      <c r="D289">
        <v>1</v>
      </c>
      <c r="E289" t="s">
        <v>5391</v>
      </c>
      <c r="F289" t="s">
        <v>1360</v>
      </c>
      <c r="G289" t="s">
        <v>1361</v>
      </c>
      <c r="H289" t="s">
        <v>2</v>
      </c>
      <c r="I289" s="2">
        <v>33613.589999999997</v>
      </c>
    </row>
    <row r="290" spans="1:10" x14ac:dyDescent="0.25">
      <c r="A290" t="s">
        <v>4634</v>
      </c>
      <c r="B290" s="1">
        <v>41575</v>
      </c>
      <c r="C290" t="s">
        <v>5392</v>
      </c>
      <c r="D290">
        <v>1</v>
      </c>
      <c r="E290" t="s">
        <v>5393</v>
      </c>
      <c r="F290" t="s">
        <v>1360</v>
      </c>
      <c r="G290" t="s">
        <v>1361</v>
      </c>
      <c r="H290" t="s">
        <v>2</v>
      </c>
      <c r="I290" s="2">
        <v>49512.1</v>
      </c>
    </row>
    <row r="291" spans="1:10" x14ac:dyDescent="0.25">
      <c r="A291" t="s">
        <v>5394</v>
      </c>
      <c r="B291" s="1">
        <v>41575</v>
      </c>
      <c r="C291" t="s">
        <v>5395</v>
      </c>
      <c r="D291">
        <v>1</v>
      </c>
      <c r="E291" t="s">
        <v>5396</v>
      </c>
      <c r="F291" t="s">
        <v>1360</v>
      </c>
      <c r="G291" t="s">
        <v>1361</v>
      </c>
      <c r="H291" t="s">
        <v>2</v>
      </c>
      <c r="I291" s="2">
        <v>48220.19</v>
      </c>
    </row>
    <row r="292" spans="1:10" x14ac:dyDescent="0.25">
      <c r="A292" t="s">
        <v>4638</v>
      </c>
      <c r="B292" s="1">
        <v>41575</v>
      </c>
      <c r="C292" t="s">
        <v>5397</v>
      </c>
      <c r="D292">
        <v>1</v>
      </c>
      <c r="E292" t="s">
        <v>5398</v>
      </c>
      <c r="F292" t="s">
        <v>1360</v>
      </c>
      <c r="G292" t="s">
        <v>1361</v>
      </c>
      <c r="H292" t="s">
        <v>2</v>
      </c>
      <c r="I292" s="2">
        <v>41586.57</v>
      </c>
    </row>
    <row r="293" spans="1:10" x14ac:dyDescent="0.25">
      <c r="A293" t="s">
        <v>2144</v>
      </c>
      <c r="B293" s="1">
        <v>41576</v>
      </c>
      <c r="C293" t="s">
        <v>5441</v>
      </c>
      <c r="D293">
        <v>1</v>
      </c>
      <c r="E293" t="s">
        <v>5442</v>
      </c>
      <c r="F293" t="s">
        <v>1360</v>
      </c>
      <c r="G293" t="s">
        <v>1361</v>
      </c>
      <c r="H293" t="s">
        <v>2</v>
      </c>
      <c r="I293" s="2">
        <v>51558</v>
      </c>
    </row>
    <row r="294" spans="1:10" x14ac:dyDescent="0.25">
      <c r="A294" t="s">
        <v>2149</v>
      </c>
      <c r="B294" s="1">
        <v>41576</v>
      </c>
      <c r="C294" t="s">
        <v>5446</v>
      </c>
      <c r="D294">
        <v>1</v>
      </c>
      <c r="E294" t="s">
        <v>5447</v>
      </c>
      <c r="F294" t="s">
        <v>1360</v>
      </c>
      <c r="G294" t="s">
        <v>1361</v>
      </c>
      <c r="H294" t="s">
        <v>2</v>
      </c>
      <c r="I294" s="2">
        <v>34791.050000000003</v>
      </c>
    </row>
    <row r="295" spans="1:10" x14ac:dyDescent="0.25">
      <c r="A295" t="s">
        <v>358</v>
      </c>
      <c r="B295" s="1">
        <v>41576</v>
      </c>
      <c r="C295" t="s">
        <v>5478</v>
      </c>
      <c r="D295">
        <v>1</v>
      </c>
      <c r="E295" t="s">
        <v>5479</v>
      </c>
      <c r="F295" t="s">
        <v>1360</v>
      </c>
      <c r="G295" t="s">
        <v>1361</v>
      </c>
      <c r="H295" t="s">
        <v>2</v>
      </c>
      <c r="I295" s="2">
        <v>56806.98</v>
      </c>
    </row>
    <row r="296" spans="1:10" x14ac:dyDescent="0.25">
      <c r="A296" t="s">
        <v>5480</v>
      </c>
      <c r="B296" s="1">
        <v>41576</v>
      </c>
      <c r="C296" t="s">
        <v>5481</v>
      </c>
      <c r="D296">
        <v>1</v>
      </c>
      <c r="E296" t="s">
        <v>5482</v>
      </c>
      <c r="F296" t="s">
        <v>1360</v>
      </c>
      <c r="G296" t="s">
        <v>1361</v>
      </c>
      <c r="H296" t="s">
        <v>2</v>
      </c>
      <c r="I296" s="2">
        <v>49776.47</v>
      </c>
    </row>
    <row r="297" spans="1:10" x14ac:dyDescent="0.25">
      <c r="A297" t="s">
        <v>5483</v>
      </c>
      <c r="B297" s="1">
        <v>41577</v>
      </c>
      <c r="C297" t="s">
        <v>5484</v>
      </c>
      <c r="D297">
        <v>1</v>
      </c>
      <c r="E297" t="s">
        <v>5485</v>
      </c>
      <c r="F297" t="s">
        <v>1360</v>
      </c>
      <c r="G297" t="s">
        <v>1361</v>
      </c>
      <c r="H297" t="s">
        <v>2</v>
      </c>
      <c r="I297" s="2">
        <v>32436.13</v>
      </c>
    </row>
    <row r="298" spans="1:10" x14ac:dyDescent="0.25">
      <c r="A298" t="s">
        <v>426</v>
      </c>
      <c r="B298" s="1">
        <v>41577</v>
      </c>
      <c r="C298" t="s">
        <v>5486</v>
      </c>
      <c r="D298">
        <v>1</v>
      </c>
      <c r="E298" t="s">
        <v>5487</v>
      </c>
      <c r="F298" t="s">
        <v>1360</v>
      </c>
      <c r="G298" t="s">
        <v>1361</v>
      </c>
      <c r="H298" t="s">
        <v>2</v>
      </c>
      <c r="I298" s="2">
        <v>28879.7</v>
      </c>
    </row>
    <row r="299" spans="1:10" x14ac:dyDescent="0.25">
      <c r="A299" t="s">
        <v>429</v>
      </c>
      <c r="B299" s="1">
        <v>41577</v>
      </c>
      <c r="C299" t="s">
        <v>5488</v>
      </c>
      <c r="D299">
        <v>1</v>
      </c>
      <c r="E299" t="s">
        <v>5489</v>
      </c>
      <c r="F299" t="s">
        <v>1360</v>
      </c>
      <c r="G299" t="s">
        <v>1361</v>
      </c>
      <c r="H299" t="s">
        <v>2</v>
      </c>
      <c r="I299" s="2">
        <v>47477.34</v>
      </c>
    </row>
    <row r="300" spans="1:10" x14ac:dyDescent="0.25">
      <c r="A300" t="s">
        <v>1607</v>
      </c>
      <c r="B300" s="1">
        <v>41577</v>
      </c>
      <c r="C300" t="s">
        <v>5392</v>
      </c>
      <c r="D300">
        <v>1</v>
      </c>
      <c r="E300" t="s">
        <v>5490</v>
      </c>
      <c r="F300" t="s">
        <v>1383</v>
      </c>
      <c r="G300" t="s">
        <v>1361</v>
      </c>
      <c r="H300" t="s">
        <v>2</v>
      </c>
      <c r="J300" s="2">
        <v>49512.1</v>
      </c>
    </row>
    <row r="301" spans="1:10" x14ac:dyDescent="0.25">
      <c r="A301" t="s">
        <v>1610</v>
      </c>
      <c r="B301" s="1">
        <v>41577</v>
      </c>
      <c r="C301" t="s">
        <v>5491</v>
      </c>
      <c r="D301">
        <v>1</v>
      </c>
      <c r="E301" t="s">
        <v>5492</v>
      </c>
      <c r="F301" t="s">
        <v>1360</v>
      </c>
      <c r="G301" t="s">
        <v>1361</v>
      </c>
      <c r="H301" t="s">
        <v>2</v>
      </c>
      <c r="I301" s="2">
        <v>49512.1</v>
      </c>
    </row>
    <row r="302" spans="1:10" x14ac:dyDescent="0.25">
      <c r="A302" t="s">
        <v>1639</v>
      </c>
      <c r="B302" s="1">
        <v>41577</v>
      </c>
      <c r="C302" t="s">
        <v>5493</v>
      </c>
      <c r="D302">
        <v>1</v>
      </c>
      <c r="E302" t="s">
        <v>5494</v>
      </c>
      <c r="F302" t="s">
        <v>1360</v>
      </c>
      <c r="G302" t="s">
        <v>1361</v>
      </c>
      <c r="H302" t="s">
        <v>2</v>
      </c>
      <c r="I302" s="2">
        <v>32393.9</v>
      </c>
    </row>
    <row r="303" spans="1:10" x14ac:dyDescent="0.25">
      <c r="A303" t="s">
        <v>5506</v>
      </c>
      <c r="B303" s="1">
        <v>41578</v>
      </c>
      <c r="C303" t="s">
        <v>5507</v>
      </c>
      <c r="D303">
        <v>1</v>
      </c>
      <c r="E303" t="s">
        <v>5508</v>
      </c>
      <c r="F303" t="s">
        <v>1360</v>
      </c>
      <c r="G303" t="s">
        <v>1361</v>
      </c>
      <c r="H303" t="s">
        <v>2</v>
      </c>
      <c r="I303" s="2">
        <v>34791.050000000003</v>
      </c>
    </row>
    <row r="304" spans="1:10" x14ac:dyDescent="0.25">
      <c r="A304" t="s">
        <v>4184</v>
      </c>
      <c r="B304" s="1">
        <v>41578</v>
      </c>
      <c r="C304" t="s">
        <v>5537</v>
      </c>
      <c r="D304">
        <v>1</v>
      </c>
      <c r="E304" t="s">
        <v>5538</v>
      </c>
      <c r="F304" t="s">
        <v>1360</v>
      </c>
      <c r="G304" t="s">
        <v>1361</v>
      </c>
      <c r="H304" t="s">
        <v>2</v>
      </c>
      <c r="I304" s="2">
        <v>35461.57</v>
      </c>
    </row>
    <row r="305" spans="1:9" x14ac:dyDescent="0.25">
      <c r="A305" t="s">
        <v>5539</v>
      </c>
      <c r="B305" s="1">
        <v>41578</v>
      </c>
      <c r="C305" t="s">
        <v>5540</v>
      </c>
      <c r="D305">
        <v>1</v>
      </c>
      <c r="E305" t="s">
        <v>5541</v>
      </c>
      <c r="F305" t="s">
        <v>1360</v>
      </c>
      <c r="G305" t="s">
        <v>1361</v>
      </c>
      <c r="H305" t="s">
        <v>2</v>
      </c>
      <c r="I305" s="2">
        <v>28896.42</v>
      </c>
    </row>
    <row r="306" spans="1:9" x14ac:dyDescent="0.25">
      <c r="A306" t="s">
        <v>4847</v>
      </c>
      <c r="B306" s="1">
        <v>41578</v>
      </c>
      <c r="C306" t="s">
        <v>5542</v>
      </c>
      <c r="D306">
        <v>1</v>
      </c>
      <c r="E306" t="s">
        <v>5543</v>
      </c>
      <c r="F306" t="s">
        <v>1360</v>
      </c>
      <c r="G306" t="s">
        <v>1361</v>
      </c>
      <c r="H306" t="s">
        <v>2</v>
      </c>
      <c r="I306" s="2">
        <v>52882.03</v>
      </c>
    </row>
    <row r="307" spans="1:9" x14ac:dyDescent="0.25">
      <c r="A307" t="s">
        <v>4197</v>
      </c>
      <c r="B307" s="1">
        <v>41578</v>
      </c>
      <c r="C307" t="s">
        <v>5544</v>
      </c>
      <c r="D307">
        <v>1</v>
      </c>
      <c r="E307" t="s">
        <v>5545</v>
      </c>
      <c r="F307" t="s">
        <v>1360</v>
      </c>
      <c r="G307" t="s">
        <v>1361</v>
      </c>
      <c r="H307" t="s">
        <v>2</v>
      </c>
      <c r="I307" s="2">
        <v>28266.26</v>
      </c>
    </row>
    <row r="308" spans="1:9" x14ac:dyDescent="0.25">
      <c r="A308" t="s">
        <v>495</v>
      </c>
      <c r="B308" s="1">
        <v>41552</v>
      </c>
      <c r="C308" t="s">
        <v>5604</v>
      </c>
      <c r="D308">
        <v>1</v>
      </c>
      <c r="E308" t="s">
        <v>5605</v>
      </c>
      <c r="F308" t="s">
        <v>1779</v>
      </c>
      <c r="G308" t="s">
        <v>1401</v>
      </c>
      <c r="H308" t="s">
        <v>2</v>
      </c>
      <c r="I308" s="2">
        <v>20314.23</v>
      </c>
    </row>
    <row r="309" spans="1:9" x14ac:dyDescent="0.25">
      <c r="A309" t="s">
        <v>1185</v>
      </c>
      <c r="B309" s="1">
        <v>41552</v>
      </c>
      <c r="C309" t="s">
        <v>5606</v>
      </c>
      <c r="D309">
        <v>1</v>
      </c>
      <c r="E309" t="s">
        <v>5607</v>
      </c>
      <c r="F309" t="s">
        <v>1779</v>
      </c>
      <c r="G309" t="s">
        <v>1401</v>
      </c>
      <c r="H309" t="s">
        <v>2</v>
      </c>
      <c r="I309" s="2">
        <v>31281.040000000001</v>
      </c>
    </row>
    <row r="310" spans="1:9" x14ac:dyDescent="0.25">
      <c r="A310" t="s">
        <v>5550</v>
      </c>
      <c r="B310" s="1">
        <v>41578</v>
      </c>
      <c r="C310" t="s">
        <v>5551</v>
      </c>
      <c r="D310">
        <v>1</v>
      </c>
      <c r="E310" t="s">
        <v>5552</v>
      </c>
      <c r="F310" t="s">
        <v>1409</v>
      </c>
      <c r="G310" t="s">
        <v>1410</v>
      </c>
      <c r="H310" t="s">
        <v>5553</v>
      </c>
      <c r="I310" s="2">
        <v>89483.96</v>
      </c>
    </row>
    <row r="311" spans="1:9" x14ac:dyDescent="0.25">
      <c r="A311" t="s">
        <v>3097</v>
      </c>
      <c r="B311" s="1">
        <v>41564</v>
      </c>
      <c r="C311" t="s">
        <v>5255</v>
      </c>
      <c r="D311">
        <v>1</v>
      </c>
      <c r="E311" t="s">
        <v>5256</v>
      </c>
      <c r="F311" t="s">
        <v>1409</v>
      </c>
      <c r="G311" t="s">
        <v>3087</v>
      </c>
      <c r="H311" t="s">
        <v>5257</v>
      </c>
      <c r="I311">
        <v>103.82</v>
      </c>
    </row>
    <row r="312" spans="1:9" x14ac:dyDescent="0.25">
      <c r="A312" t="s">
        <v>857</v>
      </c>
      <c r="B312" s="1">
        <v>41564</v>
      </c>
      <c r="C312" t="s">
        <v>5272</v>
      </c>
      <c r="D312">
        <v>1</v>
      </c>
      <c r="E312" t="s">
        <v>5273</v>
      </c>
      <c r="F312" t="s">
        <v>1409</v>
      </c>
      <c r="G312" t="s">
        <v>3087</v>
      </c>
      <c r="H312" t="s">
        <v>5274</v>
      </c>
      <c r="I312">
        <v>99.64</v>
      </c>
    </row>
    <row r="313" spans="1:9" x14ac:dyDescent="0.25">
      <c r="A313" t="s">
        <v>5248</v>
      </c>
      <c r="B313" s="1">
        <v>41564</v>
      </c>
      <c r="C313" t="s">
        <v>5249</v>
      </c>
      <c r="D313">
        <v>1</v>
      </c>
      <c r="E313" t="s">
        <v>5250</v>
      </c>
      <c r="F313" t="s">
        <v>1409</v>
      </c>
      <c r="G313" t="s">
        <v>3087</v>
      </c>
      <c r="H313" t="s">
        <v>5251</v>
      </c>
      <c r="I313">
        <v>126.19</v>
      </c>
    </row>
    <row r="314" spans="1:9" x14ac:dyDescent="0.25">
      <c r="A314" t="s">
        <v>3128</v>
      </c>
      <c r="B314" s="1">
        <v>41564</v>
      </c>
      <c r="C314" t="s">
        <v>5285</v>
      </c>
      <c r="D314">
        <v>1</v>
      </c>
      <c r="E314" t="s">
        <v>5286</v>
      </c>
      <c r="F314" t="s">
        <v>1409</v>
      </c>
      <c r="G314" t="s">
        <v>3087</v>
      </c>
      <c r="H314" t="s">
        <v>5287</v>
      </c>
      <c r="I314">
        <v>246.51</v>
      </c>
    </row>
    <row r="315" spans="1:9" x14ac:dyDescent="0.25">
      <c r="A315" t="s">
        <v>2017</v>
      </c>
      <c r="B315" s="1">
        <v>41564</v>
      </c>
      <c r="C315" t="s">
        <v>5252</v>
      </c>
      <c r="D315">
        <v>1</v>
      </c>
      <c r="E315" t="s">
        <v>5253</v>
      </c>
      <c r="F315" t="s">
        <v>1409</v>
      </c>
      <c r="G315" t="s">
        <v>3087</v>
      </c>
      <c r="H315" t="s">
        <v>5254</v>
      </c>
      <c r="I315">
        <v>255.67</v>
      </c>
    </row>
    <row r="316" spans="1:9" x14ac:dyDescent="0.25">
      <c r="A316" t="s">
        <v>5267</v>
      </c>
      <c r="B316" s="1">
        <v>41564</v>
      </c>
      <c r="C316" t="s">
        <v>5268</v>
      </c>
      <c r="D316">
        <v>1</v>
      </c>
      <c r="E316" t="s">
        <v>5269</v>
      </c>
      <c r="F316" t="s">
        <v>1409</v>
      </c>
      <c r="G316" t="s">
        <v>3087</v>
      </c>
      <c r="H316" t="s">
        <v>5270</v>
      </c>
      <c r="I316">
        <v>116.82</v>
      </c>
    </row>
    <row r="317" spans="1:9" x14ac:dyDescent="0.25">
      <c r="A317" t="s">
        <v>3114</v>
      </c>
      <c r="B317" s="1">
        <v>41564</v>
      </c>
      <c r="C317" t="s">
        <v>5261</v>
      </c>
      <c r="D317">
        <v>1</v>
      </c>
      <c r="E317" t="s">
        <v>5262</v>
      </c>
      <c r="F317" t="s">
        <v>1409</v>
      </c>
      <c r="G317" t="s">
        <v>3087</v>
      </c>
      <c r="H317" t="s">
        <v>5263</v>
      </c>
      <c r="I317">
        <v>98.61</v>
      </c>
    </row>
    <row r="318" spans="1:9" x14ac:dyDescent="0.25">
      <c r="A318" t="s">
        <v>311</v>
      </c>
      <c r="B318" s="1">
        <v>41576</v>
      </c>
      <c r="C318">
        <v>9005288</v>
      </c>
      <c r="D318">
        <v>1</v>
      </c>
      <c r="E318" t="s">
        <v>5431</v>
      </c>
      <c r="F318" t="s">
        <v>1409</v>
      </c>
      <c r="G318" t="s">
        <v>3087</v>
      </c>
      <c r="H318" t="s">
        <v>5432</v>
      </c>
      <c r="I318">
        <v>19.64</v>
      </c>
    </row>
    <row r="319" spans="1:9" x14ac:dyDescent="0.25">
      <c r="A319" t="s">
        <v>2138</v>
      </c>
      <c r="B319" s="1">
        <v>41576</v>
      </c>
      <c r="C319" t="s">
        <v>5436</v>
      </c>
      <c r="D319">
        <v>1</v>
      </c>
      <c r="E319" t="s">
        <v>5437</v>
      </c>
      <c r="F319" t="s">
        <v>1409</v>
      </c>
      <c r="G319" t="s">
        <v>3087</v>
      </c>
      <c r="H319" t="s">
        <v>5438</v>
      </c>
      <c r="I319">
        <v>86.61</v>
      </c>
    </row>
    <row r="320" spans="1:9" x14ac:dyDescent="0.25">
      <c r="A320" t="s">
        <v>313</v>
      </c>
      <c r="B320" s="1">
        <v>41576</v>
      </c>
      <c r="C320" t="s">
        <v>5433</v>
      </c>
      <c r="D320">
        <v>1</v>
      </c>
      <c r="E320" t="s">
        <v>5434</v>
      </c>
      <c r="F320" t="s">
        <v>1409</v>
      </c>
      <c r="G320" t="s">
        <v>3087</v>
      </c>
      <c r="H320" t="s">
        <v>5435</v>
      </c>
      <c r="I320">
        <v>101.41</v>
      </c>
    </row>
    <row r="321" spans="1:9" x14ac:dyDescent="0.25">
      <c r="A321" t="s">
        <v>1688</v>
      </c>
      <c r="B321" s="1">
        <v>41578</v>
      </c>
      <c r="C321" t="s">
        <v>5517</v>
      </c>
      <c r="D321">
        <v>1</v>
      </c>
      <c r="E321" t="s">
        <v>5518</v>
      </c>
      <c r="F321" t="s">
        <v>1409</v>
      </c>
      <c r="G321" t="s">
        <v>3087</v>
      </c>
      <c r="H321" t="s">
        <v>5519</v>
      </c>
      <c r="I321">
        <v>96.76</v>
      </c>
    </row>
    <row r="322" spans="1:9" x14ac:dyDescent="0.25">
      <c r="A322" t="s">
        <v>319</v>
      </c>
      <c r="B322" s="1">
        <v>41576</v>
      </c>
      <c r="C322">
        <v>9201</v>
      </c>
      <c r="D322">
        <v>1</v>
      </c>
      <c r="E322" t="s">
        <v>5439</v>
      </c>
      <c r="F322" t="s">
        <v>1409</v>
      </c>
      <c r="G322" t="s">
        <v>3087</v>
      </c>
      <c r="H322" t="s">
        <v>5440</v>
      </c>
      <c r="I322">
        <v>708.4</v>
      </c>
    </row>
    <row r="323" spans="1:9" x14ac:dyDescent="0.25">
      <c r="A323" t="s">
        <v>704</v>
      </c>
      <c r="B323" s="1">
        <v>41571</v>
      </c>
      <c r="C323" t="s">
        <v>5747</v>
      </c>
      <c r="D323">
        <v>1</v>
      </c>
      <c r="E323" t="s">
        <v>5748</v>
      </c>
      <c r="F323" t="s">
        <v>1789</v>
      </c>
      <c r="G323" t="s">
        <v>1401</v>
      </c>
      <c r="H323" t="s">
        <v>3741</v>
      </c>
      <c r="I323">
        <v>304</v>
      </c>
    </row>
    <row r="324" spans="1:9" x14ac:dyDescent="0.25">
      <c r="A324" t="s">
        <v>1145</v>
      </c>
      <c r="B324" s="1">
        <v>41576</v>
      </c>
      <c r="C324">
        <v>9213</v>
      </c>
      <c r="D324">
        <v>1</v>
      </c>
      <c r="E324" t="s">
        <v>5474</v>
      </c>
      <c r="F324" t="s">
        <v>1409</v>
      </c>
      <c r="G324" t="s">
        <v>3087</v>
      </c>
      <c r="H324" t="s">
        <v>3329</v>
      </c>
      <c r="I324">
        <v>23.43</v>
      </c>
    </row>
    <row r="325" spans="1:9" x14ac:dyDescent="0.25">
      <c r="A325" t="s">
        <v>3333</v>
      </c>
      <c r="B325" s="1">
        <v>41578</v>
      </c>
      <c r="C325" t="s">
        <v>5567</v>
      </c>
      <c r="D325">
        <v>1</v>
      </c>
      <c r="E325" t="s">
        <v>5568</v>
      </c>
      <c r="F325" t="s">
        <v>1409</v>
      </c>
      <c r="G325" t="s">
        <v>3087</v>
      </c>
      <c r="H325" t="s">
        <v>5569</v>
      </c>
      <c r="I325">
        <v>42.35</v>
      </c>
    </row>
  </sheetData>
  <sortState ref="A1:K473">
    <sortCondition ref="H1:H4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Ludy Jimenez</cp:lastModifiedBy>
  <dcterms:created xsi:type="dcterms:W3CDTF">2016-08-03T21:58:37Z</dcterms:created>
  <dcterms:modified xsi:type="dcterms:W3CDTF">2016-08-05T15:50:08Z</dcterms:modified>
</cp:coreProperties>
</file>